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2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LBIE01FI01.wh.corp\appl\Maintenance\##### MAINTENANCE NEW\3 - TPM\1 - Preventive Maintenance\2 - Harmonogram przeglądów\"/>
    </mc:Choice>
  </mc:AlternateContent>
  <xr:revisionPtr revIDLastSave="0" documentId="13_ncr:1_{CE0A06D0-680D-44F4-92F4-345912049321}" xr6:coauthVersionLast="47" xr6:coauthVersionMax="47" xr10:uidLastSave="{00000000-0000-0000-0000-000000000000}"/>
  <bookViews>
    <workbookView xWindow="-24120" yWindow="2925" windowWidth="24240" windowHeight="13140" firstSheet="4" activeTab="13" xr2:uid="{00000000-000D-0000-FFFF-FFFF00000000}"/>
  </bookViews>
  <sheets>
    <sheet name="PM Schedule (CNC) (2)" sheetId="13" state="veryHidden" r:id="rId1"/>
    <sheet name="PM Schedule WRL+WRC (2)" sheetId="18" state="veryHidden" r:id="rId2"/>
    <sheet name="Sheet2" sheetId="22" state="veryHidden" r:id="rId3"/>
    <sheet name="PM Schedule WRCL_old_obj" sheetId="21" state="veryHidden" r:id="rId4"/>
    <sheet name="PM Schedule" sheetId="25" r:id="rId5"/>
    <sheet name="SOP Evaluation" sheetId="17" r:id="rId6"/>
    <sheet name="Sheet1" sheetId="20" state="veryHidden" r:id="rId7"/>
    <sheet name="PM Schedule WRL+WRC" sheetId="10" state="veryHidden" r:id="rId8"/>
    <sheet name="TPM WORKSHOP SCHEDULE WRL_WRC" sheetId="11" state="veryHidden" r:id="rId9"/>
    <sheet name="PM Schedule (CNC)" sheetId="15" state="veryHidden" r:id="rId10"/>
    <sheet name="Osłony" sheetId="27" state="hidden" r:id="rId11"/>
    <sheet name="EXTERNAL SERVICES" sheetId="12" state="veryHidden" r:id="rId12"/>
    <sheet name="Input data - MTBF" sheetId="28" r:id="rId13"/>
    <sheet name="KPI" sheetId="29" r:id="rId14"/>
    <sheet name="Version management page" sheetId="8" r:id="rId15"/>
  </sheets>
  <externalReferences>
    <externalReference r:id="rId16"/>
  </externalReferences>
  <definedNames>
    <definedName name="_xlnm._FilterDatabase" localSheetId="12" hidden="1">'Input data - MTBF'!$A$1:$G$303</definedName>
    <definedName name="_xlnm._FilterDatabase" localSheetId="10" hidden="1">Osłony!$A$1:$D$314</definedName>
    <definedName name="_xlnm._FilterDatabase" localSheetId="4" hidden="1">'PM Schedule'!$I$11:$BN$313</definedName>
    <definedName name="_xlnm._FilterDatabase" localSheetId="9" hidden="1">'PM Schedule (CNC)'!$H$14:$BK$86</definedName>
    <definedName name="_xlnm._FilterDatabase" localSheetId="3" hidden="1">'PM Schedule WRCL_old_obj'!$H$14:$BN$307</definedName>
    <definedName name="_xlnm._FilterDatabase" localSheetId="7" hidden="1">'PM Schedule WRL+WRC'!$H$14:$BN$293</definedName>
    <definedName name="_xlnm._FilterDatabase" localSheetId="1" hidden="1">'PM Schedule WRL+WRC (2)'!$H$14:$BN$256</definedName>
    <definedName name="_xlnm._FilterDatabase" localSheetId="6" hidden="1">Sheet1!$D$8:$F$25</definedName>
    <definedName name="_xlnm._FilterDatabase" localSheetId="5" hidden="1">'SOP Evaluation'!$H$11:$BM$321</definedName>
    <definedName name="First_Day" localSheetId="8">'TPM WORKSHOP SCHEDULE WRL_WRC'!$D$3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" i="29" l="1"/>
  <c r="M11" i="29"/>
  <c r="M10" i="29"/>
  <c r="M8" i="29"/>
  <c r="M7" i="29"/>
  <c r="M6" i="29"/>
  <c r="M4" i="29"/>
  <c r="M3" i="29"/>
  <c r="M2" i="29"/>
  <c r="L12" i="29"/>
  <c r="L11" i="29"/>
  <c r="L10" i="29"/>
  <c r="L8" i="29"/>
  <c r="L7" i="29"/>
  <c r="L6" i="29"/>
  <c r="L4" i="29"/>
  <c r="L3" i="29"/>
  <c r="L2" i="29"/>
  <c r="K12" i="29"/>
  <c r="K11" i="29"/>
  <c r="K10" i="29"/>
  <c r="K8" i="29"/>
  <c r="K7" i="29"/>
  <c r="K6" i="29"/>
  <c r="K4" i="29"/>
  <c r="K3" i="29"/>
  <c r="K2" i="29"/>
  <c r="J12" i="29"/>
  <c r="J11" i="29"/>
  <c r="J10" i="29"/>
  <c r="J8" i="29"/>
  <c r="J7" i="29"/>
  <c r="J6" i="29"/>
  <c r="J4" i="29"/>
  <c r="J3" i="29"/>
  <c r="J2" i="29"/>
  <c r="I3" i="29"/>
  <c r="I2" i="29"/>
  <c r="H12" i="29"/>
  <c r="H11" i="29"/>
  <c r="H10" i="29"/>
  <c r="H8" i="29"/>
  <c r="H7" i="29"/>
  <c r="H6" i="29"/>
  <c r="H9" i="29" s="1"/>
  <c r="H3" i="29"/>
  <c r="H4" i="29"/>
  <c r="H2" i="29"/>
  <c r="G12" i="29"/>
  <c r="G11" i="29"/>
  <c r="G10" i="29"/>
  <c r="G13" i="29" s="1"/>
  <c r="G7" i="29"/>
  <c r="G8" i="29"/>
  <c r="G6" i="29"/>
  <c r="G3" i="29"/>
  <c r="G4" i="29"/>
  <c r="G2" i="29"/>
  <c r="F12" i="29"/>
  <c r="F11" i="29"/>
  <c r="F10" i="29"/>
  <c r="F13" i="29" s="1"/>
  <c r="F8" i="29"/>
  <c r="F7" i="29"/>
  <c r="F6" i="29"/>
  <c r="F9" i="29" s="1"/>
  <c r="F4" i="29"/>
  <c r="F3" i="29"/>
  <c r="F2" i="29"/>
  <c r="E12" i="29"/>
  <c r="E11" i="29"/>
  <c r="E10" i="29"/>
  <c r="E13" i="29" s="1"/>
  <c r="E8" i="29"/>
  <c r="E7" i="29"/>
  <c r="E6" i="29"/>
  <c r="E9" i="29" s="1"/>
  <c r="E3" i="29"/>
  <c r="E4" i="29"/>
  <c r="E2" i="29"/>
  <c r="D12" i="29"/>
  <c r="D11" i="29"/>
  <c r="D10" i="29"/>
  <c r="D13" i="29" s="1"/>
  <c r="D8" i="29"/>
  <c r="D7" i="29"/>
  <c r="D6" i="29"/>
  <c r="D9" i="29" s="1"/>
  <c r="D3" i="29"/>
  <c r="D4" i="29"/>
  <c r="D2" i="29"/>
  <c r="C12" i="29"/>
  <c r="C11" i="29"/>
  <c r="C10" i="29"/>
  <c r="C13" i="29" s="1"/>
  <c r="C8" i="29"/>
  <c r="C7" i="29"/>
  <c r="C6" i="29"/>
  <c r="C9" i="29" s="1"/>
  <c r="C4" i="29"/>
  <c r="C3" i="29"/>
  <c r="C2" i="29"/>
  <c r="H13" i="29"/>
  <c r="B13" i="29"/>
  <c r="B9" i="29"/>
  <c r="B5" i="29"/>
  <c r="B2" i="29"/>
  <c r="B3" i="29"/>
  <c r="B4" i="29"/>
  <c r="B6" i="29"/>
  <c r="B7" i="29"/>
  <c r="B8" i="29"/>
  <c r="B10" i="29"/>
  <c r="B11" i="29"/>
  <c r="B12" i="29"/>
  <c r="N264" i="25"/>
  <c r="N42" i="25"/>
  <c r="N43" i="25"/>
  <c r="N44" i="25"/>
  <c r="N45" i="25"/>
  <c r="N46" i="25"/>
  <c r="N47" i="25"/>
  <c r="N48" i="25"/>
  <c r="N49" i="25"/>
  <c r="N50" i="25"/>
  <c r="N51" i="25"/>
  <c r="N52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65" i="25"/>
  <c r="N66" i="25"/>
  <c r="N67" i="25"/>
  <c r="N68" i="25"/>
  <c r="N69" i="25"/>
  <c r="N70" i="25"/>
  <c r="N71" i="25"/>
  <c r="N72" i="25"/>
  <c r="N73" i="25"/>
  <c r="N74" i="25"/>
  <c r="N75" i="25"/>
  <c r="N76" i="25"/>
  <c r="N77" i="25"/>
  <c r="N78" i="25"/>
  <c r="N79" i="25"/>
  <c r="N80" i="25"/>
  <c r="N81" i="25"/>
  <c r="N82" i="25"/>
  <c r="N83" i="25"/>
  <c r="N84" i="25"/>
  <c r="N85" i="25"/>
  <c r="N86" i="25"/>
  <c r="N87" i="25"/>
  <c r="N88" i="25"/>
  <c r="N89" i="25"/>
  <c r="N90" i="25"/>
  <c r="N91" i="25"/>
  <c r="N92" i="25"/>
  <c r="N93" i="25"/>
  <c r="N94" i="25"/>
  <c r="N95" i="25"/>
  <c r="N96" i="25"/>
  <c r="N97" i="25"/>
  <c r="N98" i="25"/>
  <c r="N99" i="25"/>
  <c r="N100" i="25"/>
  <c r="N101" i="25"/>
  <c r="N102" i="25"/>
  <c r="N103" i="25"/>
  <c r="N104" i="25"/>
  <c r="N105" i="25"/>
  <c r="N106" i="25"/>
  <c r="N12" i="25"/>
  <c r="N107" i="25"/>
  <c r="N108" i="25"/>
  <c r="N13" i="25"/>
  <c r="N109" i="25"/>
  <c r="N110" i="25"/>
  <c r="N14" i="25"/>
  <c r="N15" i="25"/>
  <c r="N16" i="25"/>
  <c r="N111" i="25"/>
  <c r="N112" i="25"/>
  <c r="N113" i="25"/>
  <c r="N114" i="25"/>
  <c r="N115" i="25"/>
  <c r="N116" i="25"/>
  <c r="N117" i="25"/>
  <c r="N118" i="25"/>
  <c r="N119" i="25"/>
  <c r="N120" i="25"/>
  <c r="N121" i="25"/>
  <c r="N122" i="25"/>
  <c r="N123" i="25"/>
  <c r="N124" i="25"/>
  <c r="N125" i="25"/>
  <c r="N126" i="25"/>
  <c r="N127" i="25"/>
  <c r="N128" i="25"/>
  <c r="N129" i="25"/>
  <c r="N130" i="25"/>
  <c r="N131" i="25"/>
  <c r="N132" i="25"/>
  <c r="N133" i="25"/>
  <c r="N134" i="25"/>
  <c r="N135" i="25"/>
  <c r="N136" i="25"/>
  <c r="N137" i="25"/>
  <c r="N138" i="25"/>
  <c r="N139" i="25"/>
  <c r="N140" i="25"/>
  <c r="N141" i="25"/>
  <c r="N142" i="25"/>
  <c r="N143" i="25"/>
  <c r="N144" i="25"/>
  <c r="N145" i="25"/>
  <c r="N146" i="25"/>
  <c r="N147" i="25"/>
  <c r="N148" i="25"/>
  <c r="N149" i="25"/>
  <c r="N150" i="25"/>
  <c r="N151" i="25"/>
  <c r="N152" i="25"/>
  <c r="N153" i="25"/>
  <c r="N154" i="25"/>
  <c r="N155" i="25"/>
  <c r="N156" i="25"/>
  <c r="N157" i="25"/>
  <c r="N158" i="25"/>
  <c r="N159" i="25"/>
  <c r="N160" i="25"/>
  <c r="N161" i="25"/>
  <c r="N162" i="25"/>
  <c r="N163" i="25"/>
  <c r="N164" i="25"/>
  <c r="N165" i="25"/>
  <c r="N166" i="25"/>
  <c r="N167" i="25"/>
  <c r="N168" i="25"/>
  <c r="N169" i="25"/>
  <c r="N170" i="25"/>
  <c r="N171" i="25"/>
  <c r="N172" i="25"/>
  <c r="N173" i="25"/>
  <c r="N174" i="25"/>
  <c r="N175" i="25"/>
  <c r="N176" i="25"/>
  <c r="N177" i="25"/>
  <c r="N178" i="25"/>
  <c r="N17" i="25"/>
  <c r="N179" i="25"/>
  <c r="N18" i="25"/>
  <c r="N180" i="25"/>
  <c r="N19" i="25"/>
  <c r="N181" i="25"/>
  <c r="N182" i="25"/>
  <c r="N183" i="25"/>
  <c r="N20" i="25"/>
  <c r="N184" i="25"/>
  <c r="N185" i="25"/>
  <c r="N186" i="25"/>
  <c r="N187" i="25"/>
  <c r="N188" i="25"/>
  <c r="N189" i="25"/>
  <c r="N190" i="25"/>
  <c r="N191" i="25"/>
  <c r="N21" i="25"/>
  <c r="N192" i="25"/>
  <c r="N193" i="25"/>
  <c r="N194" i="25"/>
  <c r="N195" i="25"/>
  <c r="N196" i="25"/>
  <c r="N22" i="25"/>
  <c r="N23" i="25"/>
  <c r="N197" i="25"/>
  <c r="N198" i="25"/>
  <c r="N199" i="25"/>
  <c r="N200" i="25"/>
  <c r="N24" i="25"/>
  <c r="N25" i="25"/>
  <c r="N26" i="25"/>
  <c r="N27" i="25"/>
  <c r="N28" i="25"/>
  <c r="N29" i="25"/>
  <c r="N30" i="25"/>
  <c r="N31" i="25"/>
  <c r="N32" i="25"/>
  <c r="N201" i="25"/>
  <c r="N202" i="25"/>
  <c r="N203" i="25"/>
  <c r="N204" i="25"/>
  <c r="N205" i="25"/>
  <c r="N206" i="25"/>
  <c r="N207" i="25"/>
  <c r="N208" i="25"/>
  <c r="N209" i="25"/>
  <c r="N210" i="25"/>
  <c r="N211" i="25"/>
  <c r="N33" i="25"/>
  <c r="N212" i="25"/>
  <c r="N213" i="25"/>
  <c r="N214" i="25"/>
  <c r="N215" i="25"/>
  <c r="N34" i="25"/>
  <c r="N35" i="25"/>
  <c r="N216" i="25"/>
  <c r="N217" i="25"/>
  <c r="N218" i="25"/>
  <c r="N219" i="25"/>
  <c r="N220" i="25"/>
  <c r="N221" i="25"/>
  <c r="N36" i="25"/>
  <c r="N222" i="25"/>
  <c r="N223" i="25"/>
  <c r="N224" i="25"/>
  <c r="N225" i="25"/>
  <c r="N226" i="25"/>
  <c r="N227" i="25"/>
  <c r="N228" i="25"/>
  <c r="N229" i="25"/>
  <c r="N230" i="25"/>
  <c r="N231" i="25"/>
  <c r="N232" i="25"/>
  <c r="N233" i="25"/>
  <c r="N234" i="25"/>
  <c r="N235" i="25"/>
  <c r="N236" i="25"/>
  <c r="N37" i="25"/>
  <c r="N237" i="25"/>
  <c r="N38" i="25"/>
  <c r="N238" i="25"/>
  <c r="N239" i="25"/>
  <c r="N240" i="25"/>
  <c r="N241" i="25"/>
  <c r="N242" i="25"/>
  <c r="N243" i="25"/>
  <c r="N39" i="25"/>
  <c r="N244" i="25"/>
  <c r="N245" i="25"/>
  <c r="N246" i="25"/>
  <c r="N247" i="25"/>
  <c r="N248" i="25"/>
  <c r="N249" i="25"/>
  <c r="N250" i="25"/>
  <c r="N251" i="25"/>
  <c r="N252" i="25"/>
  <c r="N253" i="25"/>
  <c r="N254" i="25"/>
  <c r="N255" i="25"/>
  <c r="N256" i="25"/>
  <c r="N257" i="25"/>
  <c r="N258" i="25"/>
  <c r="N259" i="25"/>
  <c r="N260" i="25"/>
  <c r="N261" i="25"/>
  <c r="N262" i="25"/>
  <c r="N263" i="25"/>
  <c r="N265" i="25"/>
  <c r="N266" i="25"/>
  <c r="N267" i="25"/>
  <c r="N268" i="25"/>
  <c r="N269" i="25"/>
  <c r="N270" i="25"/>
  <c r="N271" i="25"/>
  <c r="N272" i="25"/>
  <c r="N273" i="25"/>
  <c r="N274" i="25"/>
  <c r="N275" i="25"/>
  <c r="N276" i="25"/>
  <c r="N277" i="25"/>
  <c r="N278" i="25"/>
  <c r="N279" i="25"/>
  <c r="N40" i="25"/>
  <c r="N280" i="25"/>
  <c r="N281" i="25"/>
  <c r="N282" i="25"/>
  <c r="N283" i="25"/>
  <c r="N284" i="25"/>
  <c r="N285" i="25"/>
  <c r="N286" i="25"/>
  <c r="N287" i="25"/>
  <c r="N288" i="25"/>
  <c r="N289" i="25"/>
  <c r="N290" i="25"/>
  <c r="N291" i="25"/>
  <c r="N292" i="25"/>
  <c r="N293" i="25"/>
  <c r="N294" i="25"/>
  <c r="N295" i="25"/>
  <c r="N296" i="25"/>
  <c r="N297" i="25"/>
  <c r="N298" i="25"/>
  <c r="N299" i="25"/>
  <c r="N300" i="25"/>
  <c r="N301" i="25"/>
  <c r="N302" i="25"/>
  <c r="N303" i="25"/>
  <c r="N304" i="25"/>
  <c r="N305" i="25"/>
  <c r="N306" i="25"/>
  <c r="N307" i="25"/>
  <c r="N308" i="25"/>
  <c r="N309" i="25"/>
  <c r="N310" i="25"/>
  <c r="N311" i="25"/>
  <c r="N312" i="25"/>
  <c r="N313" i="25"/>
  <c r="N41" i="25"/>
  <c r="M13" i="29" l="1"/>
  <c r="M9" i="29"/>
  <c r="L13" i="29"/>
  <c r="L9" i="29"/>
  <c r="K13" i="29"/>
  <c r="K9" i="29"/>
  <c r="J13" i="29"/>
  <c r="J9" i="29"/>
  <c r="G9" i="29"/>
  <c r="D5" i="29"/>
  <c r="C5" i="29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23" i="28"/>
  <c r="D124" i="28"/>
  <c r="D125" i="28"/>
  <c r="D126" i="28"/>
  <c r="D127" i="28"/>
  <c r="D128" i="28"/>
  <c r="D129" i="28"/>
  <c r="D130" i="28"/>
  <c r="D131" i="28"/>
  <c r="D132" i="28"/>
  <c r="D133" i="28"/>
  <c r="D134" i="28"/>
  <c r="D135" i="28"/>
  <c r="D136" i="28"/>
  <c r="D137" i="28"/>
  <c r="D138" i="28"/>
  <c r="D139" i="28"/>
  <c r="D140" i="28"/>
  <c r="D141" i="28"/>
  <c r="D142" i="28"/>
  <c r="D143" i="28"/>
  <c r="D144" i="28"/>
  <c r="D145" i="28"/>
  <c r="D146" i="28"/>
  <c r="D147" i="28"/>
  <c r="D148" i="28"/>
  <c r="D149" i="28"/>
  <c r="D150" i="28"/>
  <c r="D151" i="28"/>
  <c r="D152" i="28"/>
  <c r="D153" i="28"/>
  <c r="D154" i="28"/>
  <c r="D155" i="28"/>
  <c r="D156" i="28"/>
  <c r="D157" i="28"/>
  <c r="D158" i="28"/>
  <c r="D159" i="28"/>
  <c r="D160" i="28"/>
  <c r="D161" i="28"/>
  <c r="D162" i="28"/>
  <c r="D163" i="28"/>
  <c r="D164" i="28"/>
  <c r="D165" i="28"/>
  <c r="D166" i="28"/>
  <c r="D167" i="28"/>
  <c r="D168" i="28"/>
  <c r="D169" i="28"/>
  <c r="D170" i="28"/>
  <c r="D171" i="28"/>
  <c r="D172" i="28"/>
  <c r="D173" i="28"/>
  <c r="D174" i="28"/>
  <c r="D175" i="28"/>
  <c r="D176" i="28"/>
  <c r="D177" i="28"/>
  <c r="D178" i="28"/>
  <c r="D179" i="28"/>
  <c r="D180" i="28"/>
  <c r="D181" i="28"/>
  <c r="D182" i="28"/>
  <c r="D183" i="28"/>
  <c r="D184" i="28"/>
  <c r="D185" i="28"/>
  <c r="D186" i="28"/>
  <c r="D187" i="28"/>
  <c r="D188" i="28"/>
  <c r="D189" i="28"/>
  <c r="D190" i="28"/>
  <c r="D191" i="28"/>
  <c r="D192" i="28"/>
  <c r="D193" i="28"/>
  <c r="D194" i="28"/>
  <c r="D195" i="28"/>
  <c r="D196" i="28"/>
  <c r="D197" i="28"/>
  <c r="D198" i="28"/>
  <c r="D199" i="28"/>
  <c r="D200" i="28"/>
  <c r="D201" i="28"/>
  <c r="D202" i="28"/>
  <c r="D203" i="28"/>
  <c r="D204" i="28"/>
  <c r="D205" i="28"/>
  <c r="D206" i="28"/>
  <c r="D207" i="28"/>
  <c r="D208" i="28"/>
  <c r="D209" i="28"/>
  <c r="D210" i="28"/>
  <c r="D211" i="28"/>
  <c r="D212" i="28"/>
  <c r="D213" i="28"/>
  <c r="D214" i="28"/>
  <c r="D215" i="28"/>
  <c r="D216" i="28"/>
  <c r="D217" i="28"/>
  <c r="D218" i="28"/>
  <c r="D219" i="28"/>
  <c r="D220" i="28"/>
  <c r="D221" i="28"/>
  <c r="D222" i="28"/>
  <c r="D223" i="28"/>
  <c r="D224" i="28"/>
  <c r="D225" i="28"/>
  <c r="D226" i="28"/>
  <c r="D227" i="28"/>
  <c r="D228" i="28"/>
  <c r="D229" i="28"/>
  <c r="D230" i="28"/>
  <c r="D231" i="28"/>
  <c r="D232" i="28"/>
  <c r="D233" i="28"/>
  <c r="D234" i="28"/>
  <c r="D235" i="28"/>
  <c r="D236" i="28"/>
  <c r="D237" i="28"/>
  <c r="D238" i="28"/>
  <c r="D239" i="28"/>
  <c r="D240" i="28"/>
  <c r="D241" i="28"/>
  <c r="D242" i="28"/>
  <c r="D243" i="28"/>
  <c r="D244" i="28"/>
  <c r="D245" i="28"/>
  <c r="D246" i="28"/>
  <c r="D247" i="28"/>
  <c r="D248" i="28"/>
  <c r="D249" i="28"/>
  <c r="D250" i="28"/>
  <c r="D251" i="28"/>
  <c r="D252" i="28"/>
  <c r="D253" i="28"/>
  <c r="D254" i="28"/>
  <c r="D255" i="28"/>
  <c r="D256" i="28"/>
  <c r="D257" i="28"/>
  <c r="D258" i="28"/>
  <c r="D259" i="28"/>
  <c r="D260" i="28"/>
  <c r="D261" i="28"/>
  <c r="D262" i="28"/>
  <c r="D263" i="28"/>
  <c r="D264" i="28"/>
  <c r="D265" i="28"/>
  <c r="D266" i="28"/>
  <c r="D267" i="28"/>
  <c r="D268" i="28"/>
  <c r="D269" i="28"/>
  <c r="D270" i="28"/>
  <c r="D271" i="28"/>
  <c r="D272" i="28"/>
  <c r="D273" i="28"/>
  <c r="D274" i="28"/>
  <c r="D275" i="28"/>
  <c r="D276" i="28"/>
  <c r="D277" i="28"/>
  <c r="D278" i="28"/>
  <c r="D279" i="28"/>
  <c r="D280" i="28"/>
  <c r="D281" i="28"/>
  <c r="D282" i="28"/>
  <c r="D283" i="28"/>
  <c r="D284" i="28"/>
  <c r="D285" i="28"/>
  <c r="D286" i="28"/>
  <c r="D287" i="28"/>
  <c r="D288" i="28"/>
  <c r="D289" i="28"/>
  <c r="D290" i="28"/>
  <c r="D291" i="28"/>
  <c r="D292" i="28"/>
  <c r="D293" i="28"/>
  <c r="D294" i="28"/>
  <c r="D295" i="28"/>
  <c r="D296" i="28"/>
  <c r="D297" i="28"/>
  <c r="D298" i="28"/>
  <c r="D299" i="28"/>
  <c r="D300" i="28"/>
  <c r="D301" i="28"/>
  <c r="D302" i="28"/>
  <c r="D303" i="28"/>
  <c r="O5" i="28"/>
  <c r="O4" i="28"/>
  <c r="O3" i="28"/>
  <c r="E5" i="29" l="1"/>
  <c r="D2" i="28"/>
  <c r="K4" i="28"/>
  <c r="L4" i="28" s="1"/>
  <c r="K3" i="28"/>
  <c r="L3" i="28" s="1"/>
  <c r="K5" i="28"/>
  <c r="L5" i="28" s="1"/>
  <c r="K6" i="28"/>
  <c r="L6" i="28" s="1"/>
  <c r="K7" i="28"/>
  <c r="L7" i="28" s="1"/>
  <c r="K8" i="28"/>
  <c r="L8" i="28" s="1"/>
  <c r="K9" i="28"/>
  <c r="L9" i="28" s="1"/>
  <c r="K10" i="28"/>
  <c r="L10" i="28" s="1"/>
  <c r="K11" i="28"/>
  <c r="L11" i="28" s="1"/>
  <c r="K12" i="28"/>
  <c r="L12" i="28" s="1"/>
  <c r="K13" i="28"/>
  <c r="L13" i="28" s="1"/>
  <c r="M232" i="25"/>
  <c r="M231" i="25"/>
  <c r="F5" i="29" l="1"/>
  <c r="BA315" i="25"/>
  <c r="M170" i="25"/>
  <c r="J284" i="17"/>
  <c r="Y315" i="25"/>
  <c r="G5" i="29" l="1"/>
  <c r="O6" i="28"/>
  <c r="O11" i="28" s="1"/>
  <c r="K278" i="25"/>
  <c r="M106" i="25"/>
  <c r="H5" i="29" l="1"/>
  <c r="M313" i="25"/>
  <c r="M312" i="25"/>
  <c r="M311" i="25"/>
  <c r="M310" i="25"/>
  <c r="M309" i="25"/>
  <c r="M308" i="25"/>
  <c r="M307" i="25"/>
  <c r="M306" i="25"/>
  <c r="M305" i="25"/>
  <c r="M304" i="25"/>
  <c r="M303" i="25"/>
  <c r="M302" i="25"/>
  <c r="M301" i="25"/>
  <c r="M300" i="25"/>
  <c r="M299" i="25"/>
  <c r="M298" i="25"/>
  <c r="M297" i="25"/>
  <c r="M296" i="25"/>
  <c r="M295" i="25"/>
  <c r="M294" i="25"/>
  <c r="M293" i="25"/>
  <c r="M292" i="25"/>
  <c r="M291" i="25"/>
  <c r="M290" i="25"/>
  <c r="M289" i="25"/>
  <c r="M288" i="25"/>
  <c r="M287" i="25"/>
  <c r="M286" i="25"/>
  <c r="M285" i="25"/>
  <c r="M284" i="25"/>
  <c r="M283" i="25"/>
  <c r="M282" i="25"/>
  <c r="M281" i="25"/>
  <c r="M280" i="25"/>
  <c r="M40" i="25"/>
  <c r="M279" i="25"/>
  <c r="M278" i="25"/>
  <c r="M277" i="25"/>
  <c r="M276" i="25"/>
  <c r="M275" i="25"/>
  <c r="M274" i="25"/>
  <c r="M273" i="25"/>
  <c r="M272" i="25"/>
  <c r="M271" i="25"/>
  <c r="M270" i="25"/>
  <c r="M269" i="25"/>
  <c r="M268" i="25"/>
  <c r="M267" i="25"/>
  <c r="M266" i="25"/>
  <c r="M265" i="25"/>
  <c r="M264" i="25"/>
  <c r="M263" i="25"/>
  <c r="M262" i="25"/>
  <c r="M261" i="25"/>
  <c r="M260" i="25"/>
  <c r="M259" i="25"/>
  <c r="M258" i="25"/>
  <c r="M257" i="25"/>
  <c r="M256" i="25"/>
  <c r="M255" i="25"/>
  <c r="M254" i="25"/>
  <c r="M253" i="25"/>
  <c r="M252" i="25"/>
  <c r="M251" i="25"/>
  <c r="M250" i="25"/>
  <c r="M249" i="25"/>
  <c r="M248" i="25"/>
  <c r="M247" i="25"/>
  <c r="M246" i="25"/>
  <c r="M245" i="25"/>
  <c r="M244" i="25"/>
  <c r="M39" i="25"/>
  <c r="M243" i="25"/>
  <c r="M242" i="25"/>
  <c r="M241" i="25"/>
  <c r="M240" i="25"/>
  <c r="M239" i="25"/>
  <c r="M238" i="25"/>
  <c r="M38" i="25"/>
  <c r="M237" i="25"/>
  <c r="M37" i="25"/>
  <c r="M236" i="25"/>
  <c r="M235" i="25"/>
  <c r="M234" i="25"/>
  <c r="M233" i="25"/>
  <c r="M230" i="25"/>
  <c r="M229" i="25"/>
  <c r="M228" i="25"/>
  <c r="M227" i="25"/>
  <c r="M226" i="25"/>
  <c r="M225" i="25"/>
  <c r="M224" i="25"/>
  <c r="M223" i="25"/>
  <c r="M222" i="25"/>
  <c r="M36" i="25"/>
  <c r="M221" i="25"/>
  <c r="M220" i="25"/>
  <c r="M219" i="25"/>
  <c r="M218" i="25"/>
  <c r="M217" i="25"/>
  <c r="M216" i="25"/>
  <c r="M35" i="25"/>
  <c r="M34" i="25"/>
  <c r="M214" i="25"/>
  <c r="M213" i="25"/>
  <c r="M212" i="25"/>
  <c r="M33" i="25"/>
  <c r="M211" i="25"/>
  <c r="M210" i="25"/>
  <c r="M209" i="25"/>
  <c r="M208" i="25"/>
  <c r="M207" i="25"/>
  <c r="M206" i="25"/>
  <c r="M205" i="25"/>
  <c r="M204" i="25"/>
  <c r="M203" i="25"/>
  <c r="M202" i="25"/>
  <c r="M201" i="25"/>
  <c r="M32" i="25"/>
  <c r="M31" i="25"/>
  <c r="M30" i="25"/>
  <c r="M29" i="25"/>
  <c r="M28" i="25"/>
  <c r="M27" i="25"/>
  <c r="M26" i="25"/>
  <c r="M25" i="25"/>
  <c r="M24" i="25"/>
  <c r="M200" i="25"/>
  <c r="M199" i="25"/>
  <c r="M198" i="25"/>
  <c r="M197" i="25"/>
  <c r="M23" i="25"/>
  <c r="M22" i="25"/>
  <c r="M196" i="25"/>
  <c r="M195" i="25"/>
  <c r="M194" i="25"/>
  <c r="M193" i="25"/>
  <c r="M192" i="25"/>
  <c r="M21" i="25"/>
  <c r="M191" i="25"/>
  <c r="M190" i="25"/>
  <c r="M189" i="25"/>
  <c r="M188" i="25"/>
  <c r="M187" i="25"/>
  <c r="M186" i="25"/>
  <c r="M185" i="25"/>
  <c r="M184" i="25"/>
  <c r="M20" i="25"/>
  <c r="M183" i="25"/>
  <c r="M182" i="25"/>
  <c r="M181" i="25"/>
  <c r="M19" i="25"/>
  <c r="M180" i="25"/>
  <c r="M18" i="25"/>
  <c r="M179" i="25"/>
  <c r="M17" i="25"/>
  <c r="M178" i="25"/>
  <c r="M177" i="25"/>
  <c r="M176" i="25"/>
  <c r="M175" i="25"/>
  <c r="M174" i="25"/>
  <c r="M173" i="25"/>
  <c r="M172" i="25"/>
  <c r="M171" i="25"/>
  <c r="M169" i="25"/>
  <c r="M168" i="25"/>
  <c r="M167" i="25"/>
  <c r="M166" i="25"/>
  <c r="M165" i="25"/>
  <c r="M164" i="25"/>
  <c r="M163" i="25"/>
  <c r="M162" i="25"/>
  <c r="M161" i="25"/>
  <c r="M160" i="25"/>
  <c r="M159" i="25"/>
  <c r="M158" i="25"/>
  <c r="M157" i="25"/>
  <c r="M154" i="25"/>
  <c r="M153" i="25"/>
  <c r="M152" i="25"/>
  <c r="M151" i="25"/>
  <c r="M150" i="25"/>
  <c r="M149" i="25"/>
  <c r="M148" i="25"/>
  <c r="M147" i="25"/>
  <c r="M146" i="25"/>
  <c r="M145" i="25"/>
  <c r="M144" i="25"/>
  <c r="M143" i="25"/>
  <c r="M142" i="25"/>
  <c r="M141" i="25"/>
  <c r="M140" i="25"/>
  <c r="M139" i="25"/>
  <c r="M138" i="25"/>
  <c r="M137" i="25"/>
  <c r="M136" i="25"/>
  <c r="M135" i="25"/>
  <c r="M134" i="25"/>
  <c r="M133" i="25"/>
  <c r="M132" i="25"/>
  <c r="M131" i="25"/>
  <c r="M130" i="25"/>
  <c r="M129" i="25"/>
  <c r="M128" i="25"/>
  <c r="M127" i="25"/>
  <c r="M126" i="25"/>
  <c r="M125" i="25"/>
  <c r="M124" i="25"/>
  <c r="M123" i="25"/>
  <c r="M122" i="25"/>
  <c r="M121" i="25"/>
  <c r="M120" i="25"/>
  <c r="M119" i="25"/>
  <c r="M118" i="25"/>
  <c r="M117" i="25"/>
  <c r="M116" i="25"/>
  <c r="M115" i="25"/>
  <c r="M114" i="25"/>
  <c r="M113" i="25"/>
  <c r="M112" i="25"/>
  <c r="M111" i="25"/>
  <c r="M16" i="25"/>
  <c r="M15" i="25"/>
  <c r="M14" i="25"/>
  <c r="M110" i="25"/>
  <c r="M109" i="25"/>
  <c r="M13" i="25"/>
  <c r="M108" i="25"/>
  <c r="M107" i="25"/>
  <c r="M12" i="25"/>
  <c r="M105" i="25"/>
  <c r="M104" i="25"/>
  <c r="M103" i="25"/>
  <c r="M102" i="25"/>
  <c r="M101" i="25"/>
  <c r="M100" i="25"/>
  <c r="M99" i="25"/>
  <c r="M98" i="25"/>
  <c r="M97" i="25"/>
  <c r="M96" i="25"/>
  <c r="M95" i="25"/>
  <c r="M94" i="25"/>
  <c r="M93" i="25"/>
  <c r="M92" i="25"/>
  <c r="M91" i="25"/>
  <c r="M90" i="25"/>
  <c r="M89" i="25"/>
  <c r="M88" i="25"/>
  <c r="M87" i="25"/>
  <c r="M86" i="25"/>
  <c r="M85" i="25"/>
  <c r="M84" i="25"/>
  <c r="M83" i="25"/>
  <c r="M82" i="25"/>
  <c r="M81" i="25"/>
  <c r="M80" i="25"/>
  <c r="M79" i="25"/>
  <c r="M78" i="25"/>
  <c r="M77" i="25"/>
  <c r="M76" i="25"/>
  <c r="M75" i="25"/>
  <c r="M74" i="25"/>
  <c r="M73" i="25"/>
  <c r="M72" i="25"/>
  <c r="M71" i="25"/>
  <c r="M70" i="25"/>
  <c r="M69" i="25"/>
  <c r="M68" i="25"/>
  <c r="M67" i="25"/>
  <c r="M66" i="25"/>
  <c r="M65" i="25"/>
  <c r="M64" i="25"/>
  <c r="M63" i="25"/>
  <c r="M62" i="25"/>
  <c r="M61" i="25"/>
  <c r="M60" i="25"/>
  <c r="M59" i="25"/>
  <c r="M58" i="25"/>
  <c r="M57" i="25"/>
  <c r="M56" i="25"/>
  <c r="M55" i="25"/>
  <c r="M54" i="25"/>
  <c r="M53" i="25"/>
  <c r="M52" i="25"/>
  <c r="M51" i="25"/>
  <c r="M50" i="25"/>
  <c r="M48" i="25"/>
  <c r="M47" i="25"/>
  <c r="M46" i="25"/>
  <c r="M45" i="25"/>
  <c r="M44" i="25"/>
  <c r="M43" i="25"/>
  <c r="M42" i="25"/>
  <c r="M41" i="25"/>
  <c r="BN315" i="25"/>
  <c r="BM315" i="25"/>
  <c r="BL315" i="25"/>
  <c r="BK315" i="25"/>
  <c r="BJ315" i="25"/>
  <c r="BI315" i="25"/>
  <c r="BH315" i="25"/>
  <c r="BG315" i="25"/>
  <c r="BF315" i="25"/>
  <c r="BE315" i="25"/>
  <c r="BD315" i="25"/>
  <c r="BC315" i="25"/>
  <c r="BB315" i="25"/>
  <c r="AZ315" i="25"/>
  <c r="AY315" i="25"/>
  <c r="AX315" i="25"/>
  <c r="AW315" i="25"/>
  <c r="AV315" i="25"/>
  <c r="AU315" i="25"/>
  <c r="AT315" i="25"/>
  <c r="AS315" i="25"/>
  <c r="AR315" i="25"/>
  <c r="AQ315" i="25"/>
  <c r="AP315" i="25"/>
  <c r="AO315" i="25"/>
  <c r="AN315" i="25"/>
  <c r="AL315" i="25"/>
  <c r="AK315" i="25"/>
  <c r="AJ315" i="25"/>
  <c r="AI315" i="25"/>
  <c r="AH315" i="25"/>
  <c r="AG315" i="25"/>
  <c r="AF315" i="25"/>
  <c r="AE315" i="25"/>
  <c r="AD315" i="25"/>
  <c r="AC315" i="25"/>
  <c r="AB315" i="25"/>
  <c r="AA315" i="25"/>
  <c r="Z315" i="25"/>
  <c r="X315" i="25"/>
  <c r="W315" i="25"/>
  <c r="V315" i="25"/>
  <c r="U315" i="25"/>
  <c r="T315" i="25"/>
  <c r="S315" i="25"/>
  <c r="R315" i="25"/>
  <c r="Q315" i="25"/>
  <c r="P315" i="25"/>
  <c r="O315" i="25"/>
  <c r="C182" i="12"/>
  <c r="B182" i="12"/>
  <c r="C179" i="12"/>
  <c r="C178" i="12"/>
  <c r="BJ174" i="12"/>
  <c r="BI174" i="12"/>
  <c r="BH174" i="12"/>
  <c r="BG174" i="12"/>
  <c r="BF174" i="12"/>
  <c r="BE174" i="12"/>
  <c r="BD174" i="12"/>
  <c r="BC174" i="12"/>
  <c r="BB174" i="12"/>
  <c r="BA174" i="12"/>
  <c r="AZ174" i="12"/>
  <c r="AY174" i="12"/>
  <c r="AX174" i="12"/>
  <c r="AW174" i="12"/>
  <c r="AV174" i="12"/>
  <c r="AU174" i="12"/>
  <c r="AT174" i="12"/>
  <c r="AS174" i="12"/>
  <c r="AR174" i="12"/>
  <c r="AQ174" i="12"/>
  <c r="AP174" i="12"/>
  <c r="AO174" i="12"/>
  <c r="AN174" i="12"/>
  <c r="AM174" i="12"/>
  <c r="AL174" i="12"/>
  <c r="AK174" i="12"/>
  <c r="AJ174" i="12"/>
  <c r="AI174" i="12"/>
  <c r="AH174" i="12"/>
  <c r="AG174" i="12"/>
  <c r="AF174" i="12"/>
  <c r="AE174" i="12"/>
  <c r="AD174" i="12"/>
  <c r="AC174" i="12"/>
  <c r="AB174" i="12"/>
  <c r="AA174" i="12"/>
  <c r="Z174" i="12"/>
  <c r="Y174" i="12"/>
  <c r="X174" i="12"/>
  <c r="W174" i="12"/>
  <c r="V174" i="12"/>
  <c r="U174" i="12"/>
  <c r="T174" i="12"/>
  <c r="S174" i="12"/>
  <c r="R174" i="12"/>
  <c r="Q174" i="12"/>
  <c r="P174" i="12"/>
  <c r="O174" i="12"/>
  <c r="N174" i="12"/>
  <c r="M174" i="12"/>
  <c r="L174" i="12"/>
  <c r="K174" i="12"/>
  <c r="BJ173" i="12"/>
  <c r="BI173" i="12"/>
  <c r="BH173" i="12"/>
  <c r="BG173" i="12"/>
  <c r="BF173" i="12"/>
  <c r="BE173" i="12"/>
  <c r="BD173" i="12"/>
  <c r="BC173" i="12"/>
  <c r="BB173" i="12"/>
  <c r="BA173" i="12"/>
  <c r="AZ173" i="12"/>
  <c r="AY173" i="12"/>
  <c r="AX173" i="12"/>
  <c r="AW173" i="12"/>
  <c r="AV173" i="12"/>
  <c r="AU173" i="12"/>
  <c r="AT173" i="12"/>
  <c r="AS173" i="12"/>
  <c r="AR173" i="12"/>
  <c r="AQ173" i="12"/>
  <c r="AP173" i="12"/>
  <c r="AO173" i="12"/>
  <c r="AN173" i="12"/>
  <c r="AM173" i="12"/>
  <c r="AL173" i="12"/>
  <c r="AK173" i="12"/>
  <c r="AJ173" i="12"/>
  <c r="AI173" i="12"/>
  <c r="AH173" i="12"/>
  <c r="AG173" i="12"/>
  <c r="AF173" i="12"/>
  <c r="AE173" i="12"/>
  <c r="AD173" i="12"/>
  <c r="AC173" i="12"/>
  <c r="AB173" i="12"/>
  <c r="AA173" i="12"/>
  <c r="Z173" i="12"/>
  <c r="Y173" i="12"/>
  <c r="X173" i="12"/>
  <c r="W173" i="12"/>
  <c r="V173" i="12"/>
  <c r="U173" i="12"/>
  <c r="T173" i="12"/>
  <c r="S173" i="12"/>
  <c r="R173" i="12"/>
  <c r="Q173" i="12"/>
  <c r="P173" i="12"/>
  <c r="O173" i="12"/>
  <c r="N173" i="12"/>
  <c r="M173" i="12"/>
  <c r="L173" i="12"/>
  <c r="K173" i="12"/>
  <c r="BJ172" i="12"/>
  <c r="BI172" i="12"/>
  <c r="BH172" i="12"/>
  <c r="BG172" i="12"/>
  <c r="BF172" i="12"/>
  <c r="BE172" i="12"/>
  <c r="BD172" i="12"/>
  <c r="BC172" i="12"/>
  <c r="BB172" i="12"/>
  <c r="BA172" i="12"/>
  <c r="AZ172" i="12"/>
  <c r="AY172" i="12"/>
  <c r="AX172" i="12"/>
  <c r="AW172" i="12"/>
  <c r="AV172" i="12"/>
  <c r="AU172" i="12"/>
  <c r="AT172" i="12"/>
  <c r="AS172" i="12"/>
  <c r="AR172" i="12"/>
  <c r="AQ172" i="12"/>
  <c r="AP172" i="12"/>
  <c r="AO172" i="12"/>
  <c r="AN172" i="12"/>
  <c r="AM172" i="12"/>
  <c r="AL172" i="12"/>
  <c r="AK172" i="12"/>
  <c r="AJ172" i="12"/>
  <c r="AI172" i="12"/>
  <c r="AH172" i="12"/>
  <c r="AG172" i="12"/>
  <c r="AF172" i="12"/>
  <c r="AE172" i="12"/>
  <c r="AD172" i="12"/>
  <c r="AC172" i="12"/>
  <c r="AB172" i="12"/>
  <c r="AA172" i="12"/>
  <c r="Z172" i="12"/>
  <c r="Y172" i="12"/>
  <c r="X172" i="12"/>
  <c r="W172" i="12"/>
  <c r="V172" i="12"/>
  <c r="U172" i="12"/>
  <c r="T172" i="12"/>
  <c r="S172" i="12"/>
  <c r="R172" i="12"/>
  <c r="Q172" i="12"/>
  <c r="P172" i="12"/>
  <c r="O172" i="12"/>
  <c r="N172" i="12"/>
  <c r="M172" i="12"/>
  <c r="L172" i="12"/>
  <c r="K172" i="12"/>
  <c r="BJ171" i="12"/>
  <c r="BI171" i="12"/>
  <c r="BH171" i="12"/>
  <c r="BG171" i="12"/>
  <c r="BF171" i="12"/>
  <c r="BE171" i="12"/>
  <c r="BD171" i="12"/>
  <c r="BC171" i="12"/>
  <c r="BB171" i="12"/>
  <c r="BA171" i="12"/>
  <c r="AZ171" i="12"/>
  <c r="AY171" i="12"/>
  <c r="AX171" i="12"/>
  <c r="AW171" i="12"/>
  <c r="AV171" i="12"/>
  <c r="AU171" i="12"/>
  <c r="AT171" i="12"/>
  <c r="AS171" i="12"/>
  <c r="AR171" i="12"/>
  <c r="AQ171" i="12"/>
  <c r="AP171" i="12"/>
  <c r="AO171" i="12"/>
  <c r="AN171" i="12"/>
  <c r="AM171" i="12"/>
  <c r="AL171" i="12"/>
  <c r="AK171" i="12"/>
  <c r="AJ171" i="12"/>
  <c r="AI171" i="12"/>
  <c r="AH171" i="12"/>
  <c r="AG171" i="12"/>
  <c r="AF171" i="12"/>
  <c r="AE171" i="12"/>
  <c r="AD171" i="12"/>
  <c r="AC171" i="12"/>
  <c r="AB171" i="12"/>
  <c r="AA171" i="12"/>
  <c r="Z171" i="12"/>
  <c r="Y171" i="12"/>
  <c r="X171" i="12"/>
  <c r="W171" i="12"/>
  <c r="V171" i="12"/>
  <c r="U171" i="12"/>
  <c r="T171" i="12"/>
  <c r="S171" i="12"/>
  <c r="R171" i="12"/>
  <c r="Q171" i="12"/>
  <c r="P171" i="12"/>
  <c r="O171" i="12"/>
  <c r="N171" i="12"/>
  <c r="M171" i="12"/>
  <c r="L171" i="12"/>
  <c r="K171" i="12"/>
  <c r="BJ170" i="12"/>
  <c r="BI170" i="12"/>
  <c r="BH170" i="12"/>
  <c r="BG170" i="12"/>
  <c r="BF170" i="12"/>
  <c r="BE170" i="12"/>
  <c r="BD170" i="12"/>
  <c r="BC170" i="12"/>
  <c r="BB170" i="12"/>
  <c r="BA170" i="12"/>
  <c r="AZ170" i="12"/>
  <c r="AY170" i="12"/>
  <c r="AX170" i="12"/>
  <c r="AW170" i="12"/>
  <c r="AV170" i="12"/>
  <c r="AU170" i="12"/>
  <c r="AT170" i="12"/>
  <c r="AS170" i="12"/>
  <c r="AR170" i="12"/>
  <c r="AQ170" i="12"/>
  <c r="AP170" i="12"/>
  <c r="AO170" i="12"/>
  <c r="AN170" i="12"/>
  <c r="AM170" i="12"/>
  <c r="AL170" i="12"/>
  <c r="AK170" i="12"/>
  <c r="AJ170" i="12"/>
  <c r="AI170" i="12"/>
  <c r="AH170" i="12"/>
  <c r="AG170" i="12"/>
  <c r="AF170" i="12"/>
  <c r="AE170" i="12"/>
  <c r="AD170" i="12"/>
  <c r="AC170" i="12"/>
  <c r="AB170" i="12"/>
  <c r="AA170" i="12"/>
  <c r="Z170" i="12"/>
  <c r="Y170" i="12"/>
  <c r="X170" i="12"/>
  <c r="W170" i="12"/>
  <c r="V170" i="12"/>
  <c r="U170" i="12"/>
  <c r="T170" i="12"/>
  <c r="S170" i="12"/>
  <c r="R170" i="12"/>
  <c r="Q170" i="12"/>
  <c r="P170" i="12"/>
  <c r="O170" i="12"/>
  <c r="N170" i="12"/>
  <c r="M170" i="12"/>
  <c r="L170" i="12"/>
  <c r="K170" i="12"/>
  <c r="BJ169" i="12"/>
  <c r="BI169" i="12"/>
  <c r="BH169" i="12"/>
  <c r="BG169" i="12"/>
  <c r="BF169" i="12"/>
  <c r="BE169" i="12"/>
  <c r="BD169" i="12"/>
  <c r="BC169" i="12"/>
  <c r="BB169" i="12"/>
  <c r="BA169" i="12"/>
  <c r="AZ169" i="12"/>
  <c r="AY169" i="12"/>
  <c r="AX169" i="12"/>
  <c r="AW169" i="12"/>
  <c r="AV169" i="12"/>
  <c r="AU169" i="12"/>
  <c r="AT169" i="12"/>
  <c r="AS169" i="12"/>
  <c r="AR169" i="12"/>
  <c r="AQ169" i="12"/>
  <c r="AP169" i="12"/>
  <c r="AO169" i="12"/>
  <c r="AN169" i="12"/>
  <c r="AM169" i="12"/>
  <c r="AL169" i="12"/>
  <c r="AK169" i="12"/>
  <c r="AJ169" i="12"/>
  <c r="AI169" i="12"/>
  <c r="AH169" i="12"/>
  <c r="AG169" i="12"/>
  <c r="AF169" i="12"/>
  <c r="AE169" i="12"/>
  <c r="AD169" i="12"/>
  <c r="AC169" i="12"/>
  <c r="AB169" i="12"/>
  <c r="AA169" i="12"/>
  <c r="Z169" i="12"/>
  <c r="Y169" i="12"/>
  <c r="X169" i="12"/>
  <c r="W169" i="12"/>
  <c r="V169" i="12"/>
  <c r="U169" i="12"/>
  <c r="T169" i="12"/>
  <c r="S169" i="12"/>
  <c r="R169" i="12"/>
  <c r="Q169" i="12"/>
  <c r="P169" i="12"/>
  <c r="O169" i="12"/>
  <c r="N169" i="12"/>
  <c r="M169" i="12"/>
  <c r="L169" i="12"/>
  <c r="K169" i="12"/>
  <c r="BJ168" i="12"/>
  <c r="BI168" i="12"/>
  <c r="BH168" i="12"/>
  <c r="BG168" i="12"/>
  <c r="BF168" i="12"/>
  <c r="BE168" i="12"/>
  <c r="BD168" i="12"/>
  <c r="BC168" i="12"/>
  <c r="BB168" i="12"/>
  <c r="BA168" i="12"/>
  <c r="AZ168" i="12"/>
  <c r="AY168" i="12"/>
  <c r="AX168" i="12"/>
  <c r="AW168" i="12"/>
  <c r="AV168" i="12"/>
  <c r="AU168" i="12"/>
  <c r="AT168" i="12"/>
  <c r="AS168" i="12"/>
  <c r="AR168" i="12"/>
  <c r="AQ168" i="12"/>
  <c r="AP168" i="12"/>
  <c r="AO168" i="12"/>
  <c r="AN168" i="12"/>
  <c r="AM168" i="12"/>
  <c r="AL168" i="12"/>
  <c r="AK168" i="12"/>
  <c r="AJ168" i="12"/>
  <c r="AI168" i="12"/>
  <c r="AH168" i="12"/>
  <c r="AG168" i="12"/>
  <c r="AF168" i="12"/>
  <c r="AE168" i="12"/>
  <c r="AD168" i="12"/>
  <c r="AC168" i="12"/>
  <c r="AB168" i="12"/>
  <c r="AA168" i="12"/>
  <c r="Z168" i="12"/>
  <c r="Y168" i="12"/>
  <c r="X168" i="12"/>
  <c r="W168" i="12"/>
  <c r="V168" i="12"/>
  <c r="U168" i="12"/>
  <c r="T168" i="12"/>
  <c r="S168" i="12"/>
  <c r="R168" i="12"/>
  <c r="Q168" i="12"/>
  <c r="P168" i="12"/>
  <c r="O168" i="12"/>
  <c r="N168" i="12"/>
  <c r="M168" i="12"/>
  <c r="L168" i="12"/>
  <c r="K168" i="12"/>
  <c r="BJ166" i="12"/>
  <c r="BI166" i="12"/>
  <c r="BH166" i="12"/>
  <c r="BG166" i="12"/>
  <c r="BF166" i="12"/>
  <c r="BE166" i="12"/>
  <c r="BD166" i="12"/>
  <c r="BC166" i="12"/>
  <c r="BB166" i="12"/>
  <c r="BA166" i="12"/>
  <c r="AZ166" i="12"/>
  <c r="AY166" i="12"/>
  <c r="AX166" i="12"/>
  <c r="AW166" i="12"/>
  <c r="AV166" i="12"/>
  <c r="AU166" i="12"/>
  <c r="AT166" i="12"/>
  <c r="AS166" i="12"/>
  <c r="AR166" i="12"/>
  <c r="AQ166" i="12"/>
  <c r="AP166" i="12"/>
  <c r="AO166" i="12"/>
  <c r="AN166" i="12"/>
  <c r="AM166" i="12"/>
  <c r="AL166" i="12"/>
  <c r="AK166" i="12"/>
  <c r="AJ166" i="12"/>
  <c r="AI166" i="12"/>
  <c r="AH166" i="12"/>
  <c r="AG166" i="12"/>
  <c r="AF166" i="12"/>
  <c r="AE166" i="12"/>
  <c r="AD166" i="12"/>
  <c r="AC166" i="12"/>
  <c r="AB166" i="12"/>
  <c r="AA166" i="12"/>
  <c r="Z166" i="12"/>
  <c r="Y166" i="12"/>
  <c r="X166" i="12"/>
  <c r="W166" i="12"/>
  <c r="V166" i="12"/>
  <c r="U166" i="12"/>
  <c r="T166" i="12"/>
  <c r="S166" i="12"/>
  <c r="R166" i="12"/>
  <c r="Q166" i="12"/>
  <c r="P166" i="12"/>
  <c r="O166" i="12"/>
  <c r="N166" i="12"/>
  <c r="M166" i="12"/>
  <c r="L166" i="12"/>
  <c r="K166" i="12"/>
  <c r="BJ165" i="12"/>
  <c r="BI165" i="12"/>
  <c r="BH165" i="12"/>
  <c r="BG165" i="12"/>
  <c r="BF165" i="12"/>
  <c r="BE165" i="12"/>
  <c r="BD165" i="12"/>
  <c r="BC165" i="12"/>
  <c r="BB165" i="12"/>
  <c r="BA165" i="12"/>
  <c r="AZ165" i="12"/>
  <c r="AY165" i="12"/>
  <c r="AX165" i="12"/>
  <c r="AW165" i="12"/>
  <c r="AV165" i="12"/>
  <c r="AU165" i="12"/>
  <c r="AT165" i="12"/>
  <c r="AS165" i="12"/>
  <c r="AR165" i="12"/>
  <c r="AQ165" i="12"/>
  <c r="AP165" i="12"/>
  <c r="AO165" i="12"/>
  <c r="AN165" i="12"/>
  <c r="AM165" i="12"/>
  <c r="AL165" i="12"/>
  <c r="AK165" i="12"/>
  <c r="AJ165" i="12"/>
  <c r="AI165" i="12"/>
  <c r="AH165" i="12"/>
  <c r="AG165" i="12"/>
  <c r="AF165" i="12"/>
  <c r="AE165" i="12"/>
  <c r="AD165" i="12"/>
  <c r="AC165" i="12"/>
  <c r="AB165" i="12"/>
  <c r="AA165" i="12"/>
  <c r="Z165" i="12"/>
  <c r="Y165" i="12"/>
  <c r="X165" i="12"/>
  <c r="W165" i="12"/>
  <c r="V165" i="12"/>
  <c r="U165" i="12"/>
  <c r="T165" i="12"/>
  <c r="S165" i="12"/>
  <c r="R165" i="12"/>
  <c r="Q165" i="12"/>
  <c r="P165" i="12"/>
  <c r="O165" i="12"/>
  <c r="N165" i="12"/>
  <c r="M165" i="12"/>
  <c r="L165" i="12"/>
  <c r="K165" i="12"/>
  <c r="BJ164" i="12"/>
  <c r="BI164" i="12"/>
  <c r="BH164" i="12"/>
  <c r="BG164" i="12"/>
  <c r="BF164" i="12"/>
  <c r="BE164" i="12"/>
  <c r="BD164" i="12"/>
  <c r="BC164" i="12"/>
  <c r="BB164" i="12"/>
  <c r="BA164" i="12"/>
  <c r="AZ164" i="12"/>
  <c r="AY164" i="12"/>
  <c r="AX164" i="12"/>
  <c r="AW164" i="12"/>
  <c r="AV164" i="12"/>
  <c r="AU164" i="12"/>
  <c r="AT164" i="12"/>
  <c r="AS164" i="12"/>
  <c r="AR164" i="12"/>
  <c r="AQ164" i="12"/>
  <c r="AP164" i="12"/>
  <c r="AO164" i="12"/>
  <c r="AN164" i="12"/>
  <c r="AM164" i="12"/>
  <c r="AL164" i="12"/>
  <c r="AK164" i="12"/>
  <c r="AJ164" i="12"/>
  <c r="AI164" i="12"/>
  <c r="AH164" i="12"/>
  <c r="AG164" i="12"/>
  <c r="AF164" i="12"/>
  <c r="AE164" i="12"/>
  <c r="AD164" i="12"/>
  <c r="AC164" i="12"/>
  <c r="AB164" i="12"/>
  <c r="AA164" i="12"/>
  <c r="Z164" i="12"/>
  <c r="Y164" i="12"/>
  <c r="X164" i="12"/>
  <c r="W164" i="12"/>
  <c r="V164" i="12"/>
  <c r="U164" i="12"/>
  <c r="T164" i="12"/>
  <c r="S164" i="12"/>
  <c r="R164" i="12"/>
  <c r="Q164" i="12"/>
  <c r="P164" i="12"/>
  <c r="O164" i="12"/>
  <c r="N164" i="12"/>
  <c r="M164" i="12"/>
  <c r="L164" i="12"/>
  <c r="K164" i="12"/>
  <c r="BJ163" i="12"/>
  <c r="BI163" i="12"/>
  <c r="BH163" i="12"/>
  <c r="BG163" i="12"/>
  <c r="BF163" i="12"/>
  <c r="BE163" i="12"/>
  <c r="BD163" i="12"/>
  <c r="BC163" i="12"/>
  <c r="BB163" i="12"/>
  <c r="BA163" i="12"/>
  <c r="AZ163" i="12"/>
  <c r="AY163" i="12"/>
  <c r="AX163" i="12"/>
  <c r="AW163" i="12"/>
  <c r="AV163" i="12"/>
  <c r="AU163" i="12"/>
  <c r="AT163" i="12"/>
  <c r="AS163" i="12"/>
  <c r="AR163" i="12"/>
  <c r="AQ163" i="12"/>
  <c r="AP163" i="12"/>
  <c r="AO163" i="12"/>
  <c r="AN163" i="12"/>
  <c r="AM163" i="12"/>
  <c r="AL163" i="12"/>
  <c r="AK163" i="12"/>
  <c r="AJ163" i="12"/>
  <c r="AI163" i="12"/>
  <c r="AH163" i="12"/>
  <c r="AG163" i="12"/>
  <c r="AF163" i="12"/>
  <c r="AE163" i="12"/>
  <c r="AD163" i="12"/>
  <c r="AC163" i="12"/>
  <c r="AB163" i="12"/>
  <c r="AA163" i="12"/>
  <c r="Z163" i="12"/>
  <c r="Y163" i="12"/>
  <c r="X163" i="12"/>
  <c r="W163" i="12"/>
  <c r="V163" i="12"/>
  <c r="U163" i="12"/>
  <c r="T163" i="12"/>
  <c r="S163" i="12"/>
  <c r="R163" i="12"/>
  <c r="Q163" i="12"/>
  <c r="P163" i="12"/>
  <c r="O163" i="12"/>
  <c r="N163" i="12"/>
  <c r="M163" i="12"/>
  <c r="L163" i="12"/>
  <c r="K163" i="12"/>
  <c r="BJ162" i="12"/>
  <c r="BI162" i="12"/>
  <c r="BH162" i="12"/>
  <c r="BG162" i="12"/>
  <c r="BF162" i="12"/>
  <c r="BE162" i="12"/>
  <c r="BD162" i="12"/>
  <c r="BC162" i="12"/>
  <c r="BB162" i="12"/>
  <c r="BA162" i="12"/>
  <c r="AZ162" i="12"/>
  <c r="AY162" i="12"/>
  <c r="AX162" i="12"/>
  <c r="AW162" i="12"/>
  <c r="AV162" i="12"/>
  <c r="AU162" i="12"/>
  <c r="AT162" i="12"/>
  <c r="AS162" i="12"/>
  <c r="AR162" i="12"/>
  <c r="AQ162" i="12"/>
  <c r="AP162" i="12"/>
  <c r="AO162" i="12"/>
  <c r="AN162" i="12"/>
  <c r="AM162" i="12"/>
  <c r="AL162" i="12"/>
  <c r="AK162" i="12"/>
  <c r="AJ162" i="12"/>
  <c r="AI162" i="12"/>
  <c r="AH162" i="12"/>
  <c r="AG162" i="12"/>
  <c r="AF162" i="12"/>
  <c r="AE162" i="12"/>
  <c r="AD162" i="12"/>
  <c r="AC162" i="12"/>
  <c r="AB162" i="12"/>
  <c r="AA162" i="12"/>
  <c r="Z162" i="12"/>
  <c r="Y162" i="12"/>
  <c r="X162" i="12"/>
  <c r="W162" i="12"/>
  <c r="V162" i="12"/>
  <c r="U162" i="12"/>
  <c r="T162" i="12"/>
  <c r="S162" i="12"/>
  <c r="R162" i="12"/>
  <c r="Q162" i="12"/>
  <c r="P162" i="12"/>
  <c r="O162" i="12"/>
  <c r="N162" i="12"/>
  <c r="M162" i="12"/>
  <c r="L162" i="12"/>
  <c r="K162" i="12"/>
  <c r="BJ159" i="12"/>
  <c r="BI159" i="12"/>
  <c r="BH159" i="12"/>
  <c r="BG159" i="12"/>
  <c r="BF159" i="12"/>
  <c r="BE159" i="12"/>
  <c r="BD159" i="12"/>
  <c r="BC159" i="12"/>
  <c r="BB159" i="12"/>
  <c r="BA159" i="12"/>
  <c r="AZ159" i="12"/>
  <c r="AY159" i="12"/>
  <c r="AX159" i="12"/>
  <c r="AW159" i="12"/>
  <c r="AV159" i="12"/>
  <c r="AU159" i="12"/>
  <c r="AT159" i="12"/>
  <c r="AS159" i="12"/>
  <c r="AR159" i="12"/>
  <c r="AQ159" i="12"/>
  <c r="AP159" i="12"/>
  <c r="AO159" i="12"/>
  <c r="AN159" i="12"/>
  <c r="AM159" i="12"/>
  <c r="AL159" i="12"/>
  <c r="AK159" i="12"/>
  <c r="AJ159" i="12"/>
  <c r="AI159" i="12"/>
  <c r="AH159" i="12"/>
  <c r="AG159" i="12"/>
  <c r="AF159" i="12"/>
  <c r="AE159" i="12"/>
  <c r="AD159" i="12"/>
  <c r="AC159" i="12"/>
  <c r="AB159" i="12"/>
  <c r="AA159" i="12"/>
  <c r="Z159" i="12"/>
  <c r="Y159" i="12"/>
  <c r="X159" i="12"/>
  <c r="W159" i="12"/>
  <c r="V159" i="12"/>
  <c r="U159" i="12"/>
  <c r="T159" i="12"/>
  <c r="S159" i="12"/>
  <c r="R159" i="12"/>
  <c r="Q159" i="12"/>
  <c r="P159" i="12"/>
  <c r="O159" i="12"/>
  <c r="N159" i="12"/>
  <c r="M159" i="12"/>
  <c r="L159" i="12"/>
  <c r="K159" i="12"/>
  <c r="BJ158" i="12"/>
  <c r="BI158" i="12"/>
  <c r="BH158" i="12"/>
  <c r="BG158" i="12"/>
  <c r="BF158" i="12"/>
  <c r="BE158" i="12"/>
  <c r="BD158" i="12"/>
  <c r="BC158" i="12"/>
  <c r="BB158" i="12"/>
  <c r="BA158" i="12"/>
  <c r="AZ158" i="12"/>
  <c r="AY158" i="12"/>
  <c r="AX158" i="12"/>
  <c r="AW158" i="12"/>
  <c r="AV158" i="12"/>
  <c r="AU158" i="12"/>
  <c r="AT158" i="12"/>
  <c r="AS158" i="12"/>
  <c r="AR158" i="12"/>
  <c r="AQ158" i="12"/>
  <c r="AP158" i="12"/>
  <c r="AO158" i="12"/>
  <c r="AN158" i="12"/>
  <c r="AM158" i="12"/>
  <c r="AL158" i="12"/>
  <c r="AK158" i="12"/>
  <c r="AJ158" i="12"/>
  <c r="AI158" i="12"/>
  <c r="AH158" i="12"/>
  <c r="AG158" i="12"/>
  <c r="AF158" i="12"/>
  <c r="AE158" i="12"/>
  <c r="AD158" i="12"/>
  <c r="AC158" i="12"/>
  <c r="AB158" i="12"/>
  <c r="AA158" i="12"/>
  <c r="Z158" i="12"/>
  <c r="Y158" i="12"/>
  <c r="X158" i="12"/>
  <c r="W158" i="12"/>
  <c r="V158" i="12"/>
  <c r="U158" i="12"/>
  <c r="T158" i="12"/>
  <c r="S158" i="12"/>
  <c r="R158" i="12"/>
  <c r="Q158" i="12"/>
  <c r="P158" i="12"/>
  <c r="O158" i="12"/>
  <c r="N158" i="12"/>
  <c r="M158" i="12"/>
  <c r="L158" i="12"/>
  <c r="K158" i="12"/>
  <c r="BJ157" i="12"/>
  <c r="BI157" i="12"/>
  <c r="BH157" i="12"/>
  <c r="BG157" i="12"/>
  <c r="BF157" i="12"/>
  <c r="BE157" i="12"/>
  <c r="BD157" i="12"/>
  <c r="BC157" i="12"/>
  <c r="BB157" i="12"/>
  <c r="BA157" i="12"/>
  <c r="AZ157" i="12"/>
  <c r="AY157" i="12"/>
  <c r="AX157" i="12"/>
  <c r="AW157" i="12"/>
  <c r="AV157" i="12"/>
  <c r="AU157" i="12"/>
  <c r="AT157" i="12"/>
  <c r="AS157" i="12"/>
  <c r="AR157" i="12"/>
  <c r="AQ157" i="12"/>
  <c r="AP157" i="12"/>
  <c r="AO157" i="12"/>
  <c r="AN157" i="12"/>
  <c r="AM157" i="12"/>
  <c r="AL157" i="12"/>
  <c r="AK157" i="12"/>
  <c r="AJ157" i="12"/>
  <c r="AI157" i="12"/>
  <c r="AH157" i="12"/>
  <c r="AG157" i="12"/>
  <c r="AF157" i="12"/>
  <c r="AE157" i="12"/>
  <c r="AD157" i="12"/>
  <c r="AC157" i="12"/>
  <c r="AB157" i="12"/>
  <c r="AA157" i="12"/>
  <c r="Z157" i="12"/>
  <c r="Y157" i="12"/>
  <c r="X157" i="12"/>
  <c r="W157" i="12"/>
  <c r="V157" i="12"/>
  <c r="U157" i="12"/>
  <c r="T157" i="12"/>
  <c r="S157" i="12"/>
  <c r="R157" i="12"/>
  <c r="Q157" i="12"/>
  <c r="P157" i="12"/>
  <c r="O157" i="12"/>
  <c r="N157" i="12"/>
  <c r="M157" i="12"/>
  <c r="L157" i="12"/>
  <c r="K157" i="12"/>
  <c r="BJ156" i="12"/>
  <c r="BI156" i="12"/>
  <c r="BH156" i="12"/>
  <c r="BG156" i="12"/>
  <c r="BF156" i="12"/>
  <c r="BE156" i="12"/>
  <c r="BD156" i="12"/>
  <c r="BC156" i="12"/>
  <c r="BB156" i="12"/>
  <c r="BA156" i="12"/>
  <c r="AZ156" i="12"/>
  <c r="AY156" i="12"/>
  <c r="AX156" i="12"/>
  <c r="AW156" i="12"/>
  <c r="AV156" i="12"/>
  <c r="AU156" i="12"/>
  <c r="AT156" i="12"/>
  <c r="AS156" i="12"/>
  <c r="AR156" i="12"/>
  <c r="AQ156" i="12"/>
  <c r="AP156" i="12"/>
  <c r="AO156" i="12"/>
  <c r="AN156" i="12"/>
  <c r="AM156" i="12"/>
  <c r="AL156" i="12"/>
  <c r="AK156" i="12"/>
  <c r="AJ156" i="12"/>
  <c r="AI156" i="12"/>
  <c r="AH156" i="12"/>
  <c r="AG156" i="12"/>
  <c r="AF156" i="12"/>
  <c r="AE156" i="12"/>
  <c r="AD156" i="12"/>
  <c r="AC156" i="12"/>
  <c r="AB156" i="12"/>
  <c r="AA156" i="12"/>
  <c r="Z156" i="12"/>
  <c r="Y156" i="12"/>
  <c r="X156" i="12"/>
  <c r="W156" i="12"/>
  <c r="V156" i="12"/>
  <c r="U156" i="12"/>
  <c r="T156" i="12"/>
  <c r="S156" i="12"/>
  <c r="R156" i="12"/>
  <c r="Q156" i="12"/>
  <c r="P156" i="12"/>
  <c r="O156" i="12"/>
  <c r="N156" i="12"/>
  <c r="M156" i="12"/>
  <c r="L156" i="12"/>
  <c r="K156" i="12"/>
  <c r="C109" i="15"/>
  <c r="B109" i="15"/>
  <c r="C106" i="15"/>
  <c r="C105" i="15"/>
  <c r="BK101" i="15"/>
  <c r="BJ101" i="15"/>
  <c r="BI101" i="15"/>
  <c r="BH101" i="15"/>
  <c r="BG101" i="15"/>
  <c r="BF101" i="15"/>
  <c r="BE101" i="15"/>
  <c r="BD101" i="15"/>
  <c r="BC101" i="15"/>
  <c r="BB101" i="15"/>
  <c r="BA101" i="15"/>
  <c r="AZ101" i="15"/>
  <c r="AY101" i="15"/>
  <c r="AX101" i="15"/>
  <c r="AW101" i="15"/>
  <c r="AV101" i="15"/>
  <c r="AU101" i="15"/>
  <c r="AT101" i="15"/>
  <c r="AS101" i="15"/>
  <c r="AR101" i="15"/>
  <c r="AQ101" i="15"/>
  <c r="AP101" i="15"/>
  <c r="AO101" i="15"/>
  <c r="AN101" i="15"/>
  <c r="AM101" i="15"/>
  <c r="AL101" i="15"/>
  <c r="AK101" i="15"/>
  <c r="AJ101" i="15"/>
  <c r="AI101" i="15"/>
  <c r="AH101" i="15"/>
  <c r="AG101" i="15"/>
  <c r="AF101" i="15"/>
  <c r="AE101" i="15"/>
  <c r="AD101" i="15"/>
  <c r="AC101" i="15"/>
  <c r="AB101" i="15"/>
  <c r="AA101" i="15"/>
  <c r="Z101" i="15"/>
  <c r="Y101" i="15"/>
  <c r="X101" i="15"/>
  <c r="W101" i="15"/>
  <c r="V101" i="15"/>
  <c r="U101" i="15"/>
  <c r="T101" i="15"/>
  <c r="S101" i="15"/>
  <c r="R101" i="15"/>
  <c r="Q101" i="15"/>
  <c r="P101" i="15"/>
  <c r="O101" i="15"/>
  <c r="N101" i="15"/>
  <c r="M101" i="15"/>
  <c r="L101" i="15"/>
  <c r="BK100" i="15"/>
  <c r="BJ100" i="15"/>
  <c r="BI100" i="15"/>
  <c r="BH100" i="15"/>
  <c r="BG100" i="15"/>
  <c r="BF100" i="15"/>
  <c r="BE100" i="15"/>
  <c r="BD100" i="15"/>
  <c r="BC100" i="15"/>
  <c r="BB100" i="15"/>
  <c r="BA100" i="15"/>
  <c r="AZ100" i="15"/>
  <c r="AY100" i="15"/>
  <c r="AX100" i="15"/>
  <c r="AW100" i="15"/>
  <c r="AV100" i="15"/>
  <c r="AU100" i="15"/>
  <c r="AT100" i="15"/>
  <c r="AS100" i="15"/>
  <c r="AR100" i="15"/>
  <c r="AQ100" i="15"/>
  <c r="AP100" i="15"/>
  <c r="AO100" i="15"/>
  <c r="AN100" i="15"/>
  <c r="AM100" i="15"/>
  <c r="AL100" i="15"/>
  <c r="AK100" i="15"/>
  <c r="AJ100" i="15"/>
  <c r="AI100" i="15"/>
  <c r="AH100" i="15"/>
  <c r="AG100" i="15"/>
  <c r="AF100" i="15"/>
  <c r="AE100" i="15"/>
  <c r="AD100" i="15"/>
  <c r="AC100" i="15"/>
  <c r="AB100" i="15"/>
  <c r="AA100" i="15"/>
  <c r="Z100" i="15"/>
  <c r="Y100" i="15"/>
  <c r="X100" i="15"/>
  <c r="W100" i="15"/>
  <c r="V100" i="15"/>
  <c r="U100" i="15"/>
  <c r="T100" i="15"/>
  <c r="S100" i="15"/>
  <c r="R100" i="15"/>
  <c r="Q100" i="15"/>
  <c r="P100" i="15"/>
  <c r="O100" i="15"/>
  <c r="N100" i="15"/>
  <c r="M100" i="15"/>
  <c r="L100" i="15"/>
  <c r="BK99" i="15"/>
  <c r="BJ99" i="15"/>
  <c r="BI99" i="15"/>
  <c r="BH99" i="15"/>
  <c r="BG99" i="15"/>
  <c r="BF99" i="15"/>
  <c r="BE99" i="15"/>
  <c r="BD99" i="15"/>
  <c r="BC99" i="15"/>
  <c r="BB99" i="15"/>
  <c r="BA99" i="15"/>
  <c r="AZ99" i="15"/>
  <c r="AY99" i="15"/>
  <c r="AX99" i="15"/>
  <c r="AW99" i="15"/>
  <c r="AV99" i="15"/>
  <c r="AU99" i="15"/>
  <c r="AT99" i="15"/>
  <c r="AS99" i="15"/>
  <c r="AR99" i="15"/>
  <c r="AQ99" i="15"/>
  <c r="AP99" i="15"/>
  <c r="AO99" i="15"/>
  <c r="AN99" i="15"/>
  <c r="AM99" i="15"/>
  <c r="AL99" i="15"/>
  <c r="AK99" i="15"/>
  <c r="AJ99" i="15"/>
  <c r="AI99" i="15"/>
  <c r="AH99" i="15"/>
  <c r="AG99" i="15"/>
  <c r="AF99" i="15"/>
  <c r="AE99" i="15"/>
  <c r="AD99" i="15"/>
  <c r="AC99" i="15"/>
  <c r="AB99" i="15"/>
  <c r="AA99" i="15"/>
  <c r="Z99" i="15"/>
  <c r="Y99" i="15"/>
  <c r="X99" i="15"/>
  <c r="W99" i="15"/>
  <c r="V99" i="15"/>
  <c r="U99" i="15"/>
  <c r="T99" i="15"/>
  <c r="S99" i="15"/>
  <c r="R99" i="15"/>
  <c r="Q99" i="15"/>
  <c r="P99" i="15"/>
  <c r="O99" i="15"/>
  <c r="N99" i="15"/>
  <c r="M99" i="15"/>
  <c r="L99" i="15"/>
  <c r="BK98" i="15"/>
  <c r="BJ98" i="15"/>
  <c r="BI98" i="15"/>
  <c r="BH98" i="15"/>
  <c r="BG98" i="15"/>
  <c r="BF98" i="15"/>
  <c r="BE98" i="15"/>
  <c r="BD98" i="15"/>
  <c r="BC98" i="15"/>
  <c r="BB98" i="15"/>
  <c r="BA98" i="15"/>
  <c r="AZ98" i="15"/>
  <c r="AY98" i="15"/>
  <c r="AX98" i="15"/>
  <c r="AW98" i="15"/>
  <c r="AV98" i="15"/>
  <c r="AU98" i="15"/>
  <c r="AT98" i="15"/>
  <c r="AS98" i="15"/>
  <c r="AR98" i="15"/>
  <c r="AQ98" i="15"/>
  <c r="AP98" i="15"/>
  <c r="AO98" i="15"/>
  <c r="AN98" i="15"/>
  <c r="AM98" i="15"/>
  <c r="AL98" i="15"/>
  <c r="AK98" i="15"/>
  <c r="AJ98" i="15"/>
  <c r="AI98" i="15"/>
  <c r="AH98" i="15"/>
  <c r="AG98" i="15"/>
  <c r="AF98" i="15"/>
  <c r="AE98" i="15"/>
  <c r="AD98" i="15"/>
  <c r="AC98" i="15"/>
  <c r="AB98" i="15"/>
  <c r="AA98" i="15"/>
  <c r="Z98" i="15"/>
  <c r="Y98" i="15"/>
  <c r="X98" i="15"/>
  <c r="W98" i="15"/>
  <c r="V98" i="15"/>
  <c r="U98" i="15"/>
  <c r="T98" i="15"/>
  <c r="S98" i="15"/>
  <c r="R98" i="15"/>
  <c r="Q98" i="15"/>
  <c r="P98" i="15"/>
  <c r="O98" i="15"/>
  <c r="N98" i="15"/>
  <c r="M98" i="15"/>
  <c r="L98" i="15"/>
  <c r="BK97" i="15"/>
  <c r="BJ97" i="15"/>
  <c r="BI97" i="15"/>
  <c r="BH97" i="15"/>
  <c r="BG97" i="15"/>
  <c r="BF97" i="15"/>
  <c r="BE97" i="15"/>
  <c r="BD97" i="15"/>
  <c r="BC97" i="15"/>
  <c r="BB97" i="15"/>
  <c r="BA97" i="15"/>
  <c r="AZ97" i="15"/>
  <c r="AY97" i="15"/>
  <c r="AX97" i="15"/>
  <c r="AW97" i="15"/>
  <c r="AV97" i="15"/>
  <c r="AU97" i="15"/>
  <c r="AT97" i="15"/>
  <c r="AS97" i="15"/>
  <c r="AR97" i="15"/>
  <c r="AQ97" i="15"/>
  <c r="AP97" i="15"/>
  <c r="AO97" i="15"/>
  <c r="AN97" i="15"/>
  <c r="AM97" i="15"/>
  <c r="AL97" i="15"/>
  <c r="AK97" i="15"/>
  <c r="AJ97" i="15"/>
  <c r="AI97" i="15"/>
  <c r="AH97" i="15"/>
  <c r="AG97" i="15"/>
  <c r="AF97" i="15"/>
  <c r="AE97" i="15"/>
  <c r="AD97" i="15"/>
  <c r="AC97" i="15"/>
  <c r="AB97" i="15"/>
  <c r="AA97" i="15"/>
  <c r="Z97" i="15"/>
  <c r="Y97" i="15"/>
  <c r="X97" i="15"/>
  <c r="W97" i="15"/>
  <c r="V97" i="15"/>
  <c r="U97" i="15"/>
  <c r="T97" i="15"/>
  <c r="S97" i="15"/>
  <c r="R97" i="15"/>
  <c r="Q97" i="15"/>
  <c r="P97" i="15"/>
  <c r="O97" i="15"/>
  <c r="N97" i="15"/>
  <c r="M97" i="15"/>
  <c r="L97" i="15"/>
  <c r="BK96" i="15"/>
  <c r="BJ96" i="15"/>
  <c r="BI96" i="15"/>
  <c r="BH96" i="15"/>
  <c r="BG96" i="15"/>
  <c r="BF96" i="15"/>
  <c r="BE96" i="15"/>
  <c r="BD96" i="15"/>
  <c r="BC96" i="15"/>
  <c r="BB96" i="15"/>
  <c r="BA96" i="15"/>
  <c r="AZ96" i="15"/>
  <c r="AY96" i="15"/>
  <c r="AX96" i="15"/>
  <c r="AW96" i="15"/>
  <c r="AV96" i="15"/>
  <c r="AU96" i="15"/>
  <c r="AT96" i="15"/>
  <c r="AS96" i="15"/>
  <c r="AR96" i="15"/>
  <c r="AQ96" i="15"/>
  <c r="AP96" i="15"/>
  <c r="AO96" i="15"/>
  <c r="AN96" i="15"/>
  <c r="AM96" i="15"/>
  <c r="AL96" i="15"/>
  <c r="AK96" i="15"/>
  <c r="AJ96" i="15"/>
  <c r="AI96" i="15"/>
  <c r="AH96" i="15"/>
  <c r="AG96" i="15"/>
  <c r="AF96" i="15"/>
  <c r="AE96" i="15"/>
  <c r="AD96" i="15"/>
  <c r="AC96" i="15"/>
  <c r="AB96" i="15"/>
  <c r="AA96" i="15"/>
  <c r="Z96" i="15"/>
  <c r="Y96" i="15"/>
  <c r="X96" i="15"/>
  <c r="W96" i="15"/>
  <c r="V96" i="15"/>
  <c r="U96" i="15"/>
  <c r="T96" i="15"/>
  <c r="S96" i="15"/>
  <c r="R96" i="15"/>
  <c r="Q96" i="15"/>
  <c r="P96" i="15"/>
  <c r="O96" i="15"/>
  <c r="N96" i="15"/>
  <c r="M96" i="15"/>
  <c r="L96" i="15"/>
  <c r="BK95" i="15"/>
  <c r="BJ95" i="15"/>
  <c r="BI95" i="15"/>
  <c r="BH95" i="15"/>
  <c r="BG95" i="15"/>
  <c r="BF95" i="15"/>
  <c r="BE95" i="15"/>
  <c r="BD95" i="15"/>
  <c r="BC95" i="15"/>
  <c r="BB95" i="15"/>
  <c r="BA95" i="15"/>
  <c r="AZ95" i="15"/>
  <c r="AY95" i="15"/>
  <c r="AX95" i="15"/>
  <c r="AW95" i="15"/>
  <c r="AV95" i="15"/>
  <c r="AU95" i="15"/>
  <c r="AT95" i="15"/>
  <c r="AS95" i="15"/>
  <c r="AR95" i="15"/>
  <c r="AQ95" i="15"/>
  <c r="AP95" i="15"/>
  <c r="AO95" i="15"/>
  <c r="AN95" i="15"/>
  <c r="AM95" i="15"/>
  <c r="AL95" i="15"/>
  <c r="AK95" i="15"/>
  <c r="AJ95" i="15"/>
  <c r="AI95" i="15"/>
  <c r="AH95" i="15"/>
  <c r="AG95" i="15"/>
  <c r="AF95" i="15"/>
  <c r="AE95" i="15"/>
  <c r="AD95" i="15"/>
  <c r="AC95" i="15"/>
  <c r="AB95" i="15"/>
  <c r="AA95" i="15"/>
  <c r="Z95" i="15"/>
  <c r="Y95" i="15"/>
  <c r="X95" i="15"/>
  <c r="W95" i="15"/>
  <c r="V95" i="15"/>
  <c r="U95" i="15"/>
  <c r="T95" i="15"/>
  <c r="S95" i="15"/>
  <c r="R95" i="15"/>
  <c r="Q95" i="15"/>
  <c r="P95" i="15"/>
  <c r="O95" i="15"/>
  <c r="N95" i="15"/>
  <c r="M95" i="15"/>
  <c r="L95" i="15"/>
  <c r="BK93" i="15"/>
  <c r="BJ93" i="15"/>
  <c r="BI93" i="15"/>
  <c r="BH93" i="15"/>
  <c r="BG93" i="15"/>
  <c r="BF93" i="15"/>
  <c r="BE93" i="15"/>
  <c r="BD93" i="15"/>
  <c r="BC93" i="15"/>
  <c r="BB93" i="15"/>
  <c r="BA93" i="15"/>
  <c r="AZ93" i="15"/>
  <c r="AY93" i="15"/>
  <c r="AX93" i="15"/>
  <c r="AW93" i="15"/>
  <c r="AV93" i="15"/>
  <c r="AU93" i="15"/>
  <c r="AT93" i="15"/>
  <c r="AS93" i="15"/>
  <c r="AR93" i="15"/>
  <c r="AQ93" i="15"/>
  <c r="AP93" i="15"/>
  <c r="AO93" i="15"/>
  <c r="AN93" i="15"/>
  <c r="AM93" i="15"/>
  <c r="AL93" i="15"/>
  <c r="AK93" i="15"/>
  <c r="AJ93" i="15"/>
  <c r="AI93" i="15"/>
  <c r="AH93" i="15"/>
  <c r="AG93" i="15"/>
  <c r="AF93" i="15"/>
  <c r="AE93" i="15"/>
  <c r="AD93" i="15"/>
  <c r="AC93" i="15"/>
  <c r="AB93" i="15"/>
  <c r="AA93" i="15"/>
  <c r="Z93" i="15"/>
  <c r="Y93" i="15"/>
  <c r="X93" i="15"/>
  <c r="W93" i="15"/>
  <c r="V93" i="15"/>
  <c r="U93" i="15"/>
  <c r="T93" i="15"/>
  <c r="S93" i="15"/>
  <c r="R93" i="15"/>
  <c r="Q93" i="15"/>
  <c r="P93" i="15"/>
  <c r="O93" i="15"/>
  <c r="N93" i="15"/>
  <c r="M93" i="15"/>
  <c r="L93" i="15"/>
  <c r="BK92" i="15"/>
  <c r="BJ92" i="15"/>
  <c r="BI92" i="15"/>
  <c r="BH92" i="15"/>
  <c r="BG92" i="15"/>
  <c r="BF92" i="15"/>
  <c r="BE92" i="15"/>
  <c r="BD92" i="15"/>
  <c r="BC92" i="15"/>
  <c r="BB92" i="15"/>
  <c r="BA92" i="15"/>
  <c r="AZ92" i="15"/>
  <c r="AY92" i="15"/>
  <c r="AX92" i="15"/>
  <c r="AW92" i="15"/>
  <c r="AV92" i="15"/>
  <c r="AU92" i="15"/>
  <c r="AT92" i="15"/>
  <c r="AS92" i="15"/>
  <c r="AR92" i="15"/>
  <c r="AQ92" i="15"/>
  <c r="AP92" i="15"/>
  <c r="AO92" i="15"/>
  <c r="AN92" i="15"/>
  <c r="AM92" i="15"/>
  <c r="AL92" i="15"/>
  <c r="AK92" i="15"/>
  <c r="AJ92" i="15"/>
  <c r="AI92" i="15"/>
  <c r="AH92" i="15"/>
  <c r="AG92" i="15"/>
  <c r="AF92" i="15"/>
  <c r="AE92" i="15"/>
  <c r="AD92" i="15"/>
  <c r="AC92" i="15"/>
  <c r="AB92" i="15"/>
  <c r="AA92" i="15"/>
  <c r="Z92" i="15"/>
  <c r="Y92" i="15"/>
  <c r="X92" i="15"/>
  <c r="W92" i="15"/>
  <c r="V92" i="15"/>
  <c r="U92" i="15"/>
  <c r="T92" i="15"/>
  <c r="S92" i="15"/>
  <c r="R92" i="15"/>
  <c r="Q92" i="15"/>
  <c r="P92" i="15"/>
  <c r="O92" i="15"/>
  <c r="N92" i="15"/>
  <c r="M92" i="15"/>
  <c r="L92" i="15"/>
  <c r="BK91" i="15"/>
  <c r="BJ91" i="15"/>
  <c r="BI91" i="15"/>
  <c r="BH91" i="15"/>
  <c r="BG91" i="15"/>
  <c r="BF91" i="15"/>
  <c r="BE91" i="15"/>
  <c r="BD91" i="15"/>
  <c r="BC91" i="15"/>
  <c r="BB91" i="15"/>
  <c r="BA91" i="15"/>
  <c r="AZ91" i="15"/>
  <c r="AY91" i="15"/>
  <c r="AX91" i="15"/>
  <c r="AW91" i="15"/>
  <c r="AV91" i="15"/>
  <c r="AU91" i="15"/>
  <c r="AT91" i="15"/>
  <c r="AS91" i="15"/>
  <c r="AR91" i="15"/>
  <c r="AQ91" i="15"/>
  <c r="AP91" i="15"/>
  <c r="AO91" i="15"/>
  <c r="AN91" i="15"/>
  <c r="AM91" i="15"/>
  <c r="AL91" i="15"/>
  <c r="AK91" i="15"/>
  <c r="AJ91" i="15"/>
  <c r="AI91" i="15"/>
  <c r="AH91" i="15"/>
  <c r="AG91" i="15"/>
  <c r="AF91" i="15"/>
  <c r="AE91" i="15"/>
  <c r="AD91" i="15"/>
  <c r="AC91" i="15"/>
  <c r="AB91" i="15"/>
  <c r="AA91" i="15"/>
  <c r="Z91" i="15"/>
  <c r="Y91" i="15"/>
  <c r="X91" i="15"/>
  <c r="W91" i="15"/>
  <c r="V91" i="15"/>
  <c r="U91" i="15"/>
  <c r="T91" i="15"/>
  <c r="S91" i="15"/>
  <c r="R91" i="15"/>
  <c r="Q91" i="15"/>
  <c r="P91" i="15"/>
  <c r="O91" i="15"/>
  <c r="N91" i="15"/>
  <c r="M91" i="15"/>
  <c r="L91" i="15"/>
  <c r="BK90" i="15"/>
  <c r="BJ90" i="15"/>
  <c r="BI90" i="15"/>
  <c r="BH90" i="15"/>
  <c r="BG90" i="15"/>
  <c r="BF90" i="15"/>
  <c r="BE90" i="15"/>
  <c r="BD90" i="15"/>
  <c r="BC90" i="15"/>
  <c r="BB90" i="15"/>
  <c r="BA90" i="15"/>
  <c r="AZ90" i="15"/>
  <c r="AY90" i="15"/>
  <c r="AX90" i="15"/>
  <c r="AW90" i="15"/>
  <c r="AV90" i="15"/>
  <c r="AU90" i="15"/>
  <c r="AT90" i="15"/>
  <c r="AS90" i="15"/>
  <c r="AR90" i="15"/>
  <c r="AQ90" i="15"/>
  <c r="AP90" i="15"/>
  <c r="AO90" i="15"/>
  <c r="AN90" i="15"/>
  <c r="AM90" i="15"/>
  <c r="AL90" i="15"/>
  <c r="AK90" i="15"/>
  <c r="AJ90" i="15"/>
  <c r="AI90" i="15"/>
  <c r="AH90" i="15"/>
  <c r="AG90" i="15"/>
  <c r="AF90" i="15"/>
  <c r="AE90" i="15"/>
  <c r="AD90" i="15"/>
  <c r="AC90" i="15"/>
  <c r="AB90" i="15"/>
  <c r="AA90" i="15"/>
  <c r="Z90" i="15"/>
  <c r="Y90" i="15"/>
  <c r="X90" i="15"/>
  <c r="W90" i="15"/>
  <c r="V90" i="15"/>
  <c r="U90" i="15"/>
  <c r="T90" i="15"/>
  <c r="S90" i="15"/>
  <c r="R90" i="15"/>
  <c r="Q90" i="15"/>
  <c r="P90" i="15"/>
  <c r="O90" i="15"/>
  <c r="N90" i="15"/>
  <c r="M90" i="15"/>
  <c r="L90" i="15"/>
  <c r="BK89" i="15"/>
  <c r="BJ89" i="15"/>
  <c r="BI89" i="15"/>
  <c r="BH89" i="15"/>
  <c r="BG89" i="15"/>
  <c r="BF89" i="15"/>
  <c r="BE89" i="15"/>
  <c r="BD89" i="15"/>
  <c r="BC89" i="15"/>
  <c r="BB89" i="15"/>
  <c r="BA89" i="15"/>
  <c r="AZ89" i="15"/>
  <c r="AY89" i="15"/>
  <c r="AX89" i="15"/>
  <c r="AW89" i="15"/>
  <c r="AV89" i="15"/>
  <c r="AU89" i="15"/>
  <c r="AT89" i="15"/>
  <c r="AS89" i="15"/>
  <c r="AR89" i="15"/>
  <c r="AQ89" i="15"/>
  <c r="AP89" i="15"/>
  <c r="AO89" i="15"/>
  <c r="AN89" i="15"/>
  <c r="AM89" i="15"/>
  <c r="AL89" i="15"/>
  <c r="AK89" i="15"/>
  <c r="AJ89" i="15"/>
  <c r="AI89" i="15"/>
  <c r="AH89" i="15"/>
  <c r="AG89" i="15"/>
  <c r="AF89" i="15"/>
  <c r="AE89" i="15"/>
  <c r="AD89" i="15"/>
  <c r="AC89" i="15"/>
  <c r="AB89" i="15"/>
  <c r="AA89" i="15"/>
  <c r="Z89" i="15"/>
  <c r="Y89" i="15"/>
  <c r="X89" i="15"/>
  <c r="W89" i="15"/>
  <c r="V89" i="15"/>
  <c r="U89" i="15"/>
  <c r="T89" i="15"/>
  <c r="S89" i="15"/>
  <c r="R89" i="15"/>
  <c r="Q89" i="15"/>
  <c r="P89" i="15"/>
  <c r="O89" i="15"/>
  <c r="N89" i="15"/>
  <c r="M89" i="15"/>
  <c r="L89" i="15"/>
  <c r="BK86" i="15"/>
  <c r="BJ86" i="15"/>
  <c r="BI86" i="15"/>
  <c r="BH86" i="15"/>
  <c r="BG86" i="15"/>
  <c r="BF86" i="15"/>
  <c r="BE86" i="15"/>
  <c r="BD86" i="15"/>
  <c r="BC86" i="15"/>
  <c r="BB86" i="15"/>
  <c r="BA86" i="15"/>
  <c r="AZ86" i="15"/>
  <c r="AY86" i="15"/>
  <c r="AX86" i="15"/>
  <c r="AW86" i="15"/>
  <c r="AV86" i="15"/>
  <c r="AU86" i="15"/>
  <c r="AT86" i="15"/>
  <c r="AS86" i="15"/>
  <c r="AR86" i="15"/>
  <c r="AQ86" i="15"/>
  <c r="AP86" i="15"/>
  <c r="AO86" i="15"/>
  <c r="AN86" i="15"/>
  <c r="AM86" i="15"/>
  <c r="AL86" i="15"/>
  <c r="AK86" i="15"/>
  <c r="AJ86" i="15"/>
  <c r="AI86" i="15"/>
  <c r="AH86" i="15"/>
  <c r="AG86" i="15"/>
  <c r="AF86" i="15"/>
  <c r="AE86" i="15"/>
  <c r="AD86" i="15"/>
  <c r="AC86" i="15"/>
  <c r="AB86" i="15"/>
  <c r="AA86" i="15"/>
  <c r="Z86" i="15"/>
  <c r="Y86" i="15"/>
  <c r="X86" i="15"/>
  <c r="W86" i="15"/>
  <c r="V86" i="15"/>
  <c r="U86" i="15"/>
  <c r="T86" i="15"/>
  <c r="S86" i="15"/>
  <c r="R86" i="15"/>
  <c r="Q86" i="15"/>
  <c r="P86" i="15"/>
  <c r="O86" i="15"/>
  <c r="N86" i="15"/>
  <c r="M86" i="15"/>
  <c r="L86" i="15"/>
  <c r="BK85" i="15"/>
  <c r="BJ85" i="15"/>
  <c r="BI85" i="15"/>
  <c r="BH85" i="15"/>
  <c r="BG85" i="15"/>
  <c r="BF85" i="15"/>
  <c r="BE85" i="15"/>
  <c r="BD85" i="15"/>
  <c r="BC85" i="15"/>
  <c r="BB85" i="15"/>
  <c r="BA85" i="15"/>
  <c r="AZ85" i="15"/>
  <c r="AY85" i="15"/>
  <c r="AX85" i="15"/>
  <c r="AW85" i="15"/>
  <c r="AV85" i="15"/>
  <c r="AU85" i="15"/>
  <c r="AT85" i="15"/>
  <c r="AS85" i="15"/>
  <c r="AR85" i="15"/>
  <c r="AQ85" i="15"/>
  <c r="AP85" i="15"/>
  <c r="AO85" i="15"/>
  <c r="AN85" i="15"/>
  <c r="AM85" i="15"/>
  <c r="AL85" i="15"/>
  <c r="AK85" i="15"/>
  <c r="AJ85" i="15"/>
  <c r="AI85" i="15"/>
  <c r="AH85" i="15"/>
  <c r="AG85" i="15"/>
  <c r="AF85" i="15"/>
  <c r="AE85" i="15"/>
  <c r="AD85" i="15"/>
  <c r="AC85" i="15"/>
  <c r="AB85" i="15"/>
  <c r="AA85" i="15"/>
  <c r="Z85" i="15"/>
  <c r="Y85" i="15"/>
  <c r="X85" i="15"/>
  <c r="W85" i="15"/>
  <c r="V85" i="15"/>
  <c r="U85" i="15"/>
  <c r="T85" i="15"/>
  <c r="S85" i="15"/>
  <c r="R85" i="15"/>
  <c r="Q85" i="15"/>
  <c r="P85" i="15"/>
  <c r="O85" i="15"/>
  <c r="N85" i="15"/>
  <c r="M85" i="15"/>
  <c r="L85" i="15"/>
  <c r="BK84" i="15"/>
  <c r="BJ84" i="15"/>
  <c r="BI84" i="15"/>
  <c r="BH84" i="15"/>
  <c r="BG84" i="15"/>
  <c r="BF84" i="15"/>
  <c r="BE84" i="15"/>
  <c r="BD84" i="15"/>
  <c r="BC84" i="15"/>
  <c r="BB84" i="15"/>
  <c r="BA84" i="15"/>
  <c r="AZ84" i="15"/>
  <c r="AY84" i="15"/>
  <c r="AX84" i="15"/>
  <c r="AW84" i="15"/>
  <c r="AV84" i="15"/>
  <c r="AU84" i="15"/>
  <c r="AT84" i="15"/>
  <c r="AS84" i="15"/>
  <c r="AR84" i="15"/>
  <c r="AQ84" i="15"/>
  <c r="AP84" i="15"/>
  <c r="AO84" i="15"/>
  <c r="AN84" i="15"/>
  <c r="AM84" i="15"/>
  <c r="AL84" i="15"/>
  <c r="AK84" i="15"/>
  <c r="AJ84" i="15"/>
  <c r="AI84" i="15"/>
  <c r="AH84" i="15"/>
  <c r="AG84" i="15"/>
  <c r="AF84" i="15"/>
  <c r="AE84" i="15"/>
  <c r="AD84" i="15"/>
  <c r="AC84" i="15"/>
  <c r="AB84" i="15"/>
  <c r="AA84" i="15"/>
  <c r="Z84" i="15"/>
  <c r="Y84" i="15"/>
  <c r="X84" i="15"/>
  <c r="W84" i="15"/>
  <c r="V84" i="15"/>
  <c r="U84" i="15"/>
  <c r="T84" i="15"/>
  <c r="S84" i="15"/>
  <c r="R84" i="15"/>
  <c r="Q84" i="15"/>
  <c r="P84" i="15"/>
  <c r="O84" i="15"/>
  <c r="N84" i="15"/>
  <c r="M84" i="15"/>
  <c r="L84" i="15"/>
  <c r="BK83" i="15"/>
  <c r="BJ83" i="15"/>
  <c r="BI83" i="15"/>
  <c r="BH83" i="15"/>
  <c r="BG83" i="15"/>
  <c r="BF83" i="15"/>
  <c r="BE83" i="15"/>
  <c r="BD83" i="15"/>
  <c r="BC83" i="15"/>
  <c r="BB83" i="15"/>
  <c r="BA83" i="15"/>
  <c r="AZ83" i="15"/>
  <c r="AY83" i="15"/>
  <c r="AX83" i="15"/>
  <c r="AW83" i="15"/>
  <c r="AV83" i="15"/>
  <c r="AU83" i="15"/>
  <c r="AT83" i="15"/>
  <c r="AS83" i="15"/>
  <c r="AR83" i="15"/>
  <c r="AQ83" i="15"/>
  <c r="AP83" i="15"/>
  <c r="AO83" i="15"/>
  <c r="AN83" i="15"/>
  <c r="AM83" i="15"/>
  <c r="AL83" i="15"/>
  <c r="AK83" i="15"/>
  <c r="AJ83" i="15"/>
  <c r="AI83" i="15"/>
  <c r="AH83" i="15"/>
  <c r="AG83" i="15"/>
  <c r="AF83" i="15"/>
  <c r="AE83" i="15"/>
  <c r="AD83" i="15"/>
  <c r="AC83" i="15"/>
  <c r="AB83" i="15"/>
  <c r="AA83" i="15"/>
  <c r="Z83" i="15"/>
  <c r="Y83" i="15"/>
  <c r="X83" i="15"/>
  <c r="W83" i="15"/>
  <c r="V83" i="15"/>
  <c r="U83" i="15"/>
  <c r="T83" i="15"/>
  <c r="S83" i="15"/>
  <c r="R83" i="15"/>
  <c r="Q83" i="15"/>
  <c r="P83" i="15"/>
  <c r="O83" i="15"/>
  <c r="N83" i="15"/>
  <c r="M83" i="15"/>
  <c r="L83" i="15"/>
  <c r="U301" i="10"/>
  <c r="S300" i="10"/>
  <c r="BK295" i="10"/>
  <c r="BJ295" i="10"/>
  <c r="BI295" i="10"/>
  <c r="BH295" i="10"/>
  <c r="BG295" i="10"/>
  <c r="BF295" i="10"/>
  <c r="BE295" i="10"/>
  <c r="BD295" i="10"/>
  <c r="BC295" i="10"/>
  <c r="BB295" i="10"/>
  <c r="BA295" i="10"/>
  <c r="AZ295" i="10"/>
  <c r="AY295" i="10"/>
  <c r="AX295" i="10"/>
  <c r="AW295" i="10"/>
  <c r="AV295" i="10"/>
  <c r="AU295" i="10"/>
  <c r="AT295" i="10"/>
  <c r="AS295" i="10"/>
  <c r="AR295" i="10"/>
  <c r="AQ295" i="10"/>
  <c r="AP295" i="10"/>
  <c r="AO295" i="10"/>
  <c r="AN295" i="10"/>
  <c r="AM295" i="10"/>
  <c r="AL295" i="10"/>
  <c r="AK295" i="10"/>
  <c r="AJ295" i="10"/>
  <c r="AI295" i="10"/>
  <c r="AH295" i="10"/>
  <c r="AG295" i="10"/>
  <c r="AF295" i="10"/>
  <c r="AE295" i="10"/>
  <c r="AD295" i="10"/>
  <c r="AC295" i="10"/>
  <c r="AB295" i="10"/>
  <c r="AA295" i="10"/>
  <c r="Z295" i="10"/>
  <c r="Y295" i="10"/>
  <c r="X295" i="10"/>
  <c r="W295" i="10"/>
  <c r="V295" i="10"/>
  <c r="U295" i="10"/>
  <c r="T295" i="10"/>
  <c r="S295" i="10"/>
  <c r="R295" i="10"/>
  <c r="Q295" i="10"/>
  <c r="P295" i="10"/>
  <c r="BN293" i="10"/>
  <c r="BM293" i="10"/>
  <c r="BL293" i="10"/>
  <c r="BK293" i="10"/>
  <c r="BJ293" i="10"/>
  <c r="BI293" i="10"/>
  <c r="BH293" i="10"/>
  <c r="BG293" i="10"/>
  <c r="BF293" i="10"/>
  <c r="BE293" i="10"/>
  <c r="BD293" i="10"/>
  <c r="BC293" i="10"/>
  <c r="BB293" i="10"/>
  <c r="BA293" i="10"/>
  <c r="AZ293" i="10"/>
  <c r="AY293" i="10"/>
  <c r="AX293" i="10"/>
  <c r="AW293" i="10"/>
  <c r="AV293" i="10"/>
  <c r="AU293" i="10"/>
  <c r="AT293" i="10"/>
  <c r="AS293" i="10"/>
  <c r="AR293" i="10"/>
  <c r="AQ293" i="10"/>
  <c r="AP293" i="10"/>
  <c r="AO293" i="10"/>
  <c r="AN293" i="10"/>
  <c r="AM293" i="10"/>
  <c r="AL293" i="10"/>
  <c r="AK293" i="10"/>
  <c r="AJ293" i="10"/>
  <c r="AI293" i="10"/>
  <c r="AH293" i="10"/>
  <c r="AG293" i="10"/>
  <c r="AF293" i="10"/>
  <c r="AE293" i="10"/>
  <c r="AD293" i="10"/>
  <c r="AC293" i="10"/>
  <c r="AB293" i="10"/>
  <c r="AA293" i="10"/>
  <c r="Z293" i="10"/>
  <c r="Y293" i="10"/>
  <c r="X293" i="10"/>
  <c r="W293" i="10"/>
  <c r="V293" i="10"/>
  <c r="U293" i="10"/>
  <c r="T293" i="10"/>
  <c r="S293" i="10"/>
  <c r="R293" i="10"/>
  <c r="Q293" i="10"/>
  <c r="P293" i="10"/>
  <c r="O293" i="10"/>
  <c r="L117" i="10"/>
  <c r="BM321" i="17"/>
  <c r="BL321" i="17"/>
  <c r="BK321" i="17"/>
  <c r="BJ321" i="17"/>
  <c r="BI321" i="17"/>
  <c r="BH321" i="17"/>
  <c r="BG321" i="17"/>
  <c r="BF321" i="17"/>
  <c r="BE321" i="17"/>
  <c r="BD321" i="17"/>
  <c r="BC321" i="17"/>
  <c r="BB321" i="17"/>
  <c r="BA321" i="17"/>
  <c r="AZ321" i="17"/>
  <c r="AY321" i="17"/>
  <c r="AX321" i="17"/>
  <c r="AW321" i="17"/>
  <c r="AV321" i="17"/>
  <c r="AU321" i="17"/>
  <c r="AT321" i="17"/>
  <c r="AS321" i="17"/>
  <c r="AR321" i="17"/>
  <c r="AQ321" i="17"/>
  <c r="AP321" i="17"/>
  <c r="AO321" i="17"/>
  <c r="AN321" i="17"/>
  <c r="AM321" i="17"/>
  <c r="AL321" i="17"/>
  <c r="AK321" i="17"/>
  <c r="AJ321" i="17"/>
  <c r="AI321" i="17"/>
  <c r="AH321" i="17"/>
  <c r="AG321" i="17"/>
  <c r="AF321" i="17"/>
  <c r="AE321" i="17"/>
  <c r="AD321" i="17"/>
  <c r="AC321" i="17"/>
  <c r="AB321" i="17"/>
  <c r="AA321" i="17"/>
  <c r="Z321" i="17"/>
  <c r="Y321" i="17"/>
  <c r="X321" i="17"/>
  <c r="W321" i="17"/>
  <c r="V321" i="17"/>
  <c r="U321" i="17"/>
  <c r="T321" i="17"/>
  <c r="S321" i="17"/>
  <c r="R321" i="17"/>
  <c r="Q321" i="17"/>
  <c r="P321" i="17"/>
  <c r="O321" i="17"/>
  <c r="N321" i="17"/>
  <c r="U315" i="21"/>
  <c r="S314" i="21"/>
  <c r="BK309" i="21"/>
  <c r="BJ309" i="21"/>
  <c r="BI309" i="21"/>
  <c r="BH309" i="21"/>
  <c r="BG309" i="21"/>
  <c r="BF309" i="21"/>
  <c r="BE309" i="21"/>
  <c r="BD309" i="21"/>
  <c r="BC309" i="21"/>
  <c r="BB309" i="21"/>
  <c r="BA309" i="21"/>
  <c r="AZ309" i="21"/>
  <c r="AY309" i="21"/>
  <c r="AX309" i="21"/>
  <c r="AW309" i="21"/>
  <c r="AV309" i="21"/>
  <c r="AU309" i="21"/>
  <c r="AT309" i="21"/>
  <c r="AS309" i="21"/>
  <c r="AR309" i="21"/>
  <c r="AQ309" i="21"/>
  <c r="AP309" i="21"/>
  <c r="AO309" i="21"/>
  <c r="AN309" i="21"/>
  <c r="AM309" i="21"/>
  <c r="AL309" i="21"/>
  <c r="AK309" i="21"/>
  <c r="AJ309" i="21"/>
  <c r="AI309" i="21"/>
  <c r="AH309" i="21"/>
  <c r="AG309" i="21"/>
  <c r="AF309" i="21"/>
  <c r="AE309" i="21"/>
  <c r="AD309" i="21"/>
  <c r="AC309" i="21"/>
  <c r="AB309" i="21"/>
  <c r="AA309" i="21"/>
  <c r="Z309" i="21"/>
  <c r="Y309" i="21"/>
  <c r="X309" i="21"/>
  <c r="W309" i="21"/>
  <c r="V309" i="21"/>
  <c r="U309" i="21"/>
  <c r="T309" i="21"/>
  <c r="S309" i="21"/>
  <c r="R309" i="21"/>
  <c r="Q309" i="21"/>
  <c r="P309" i="21"/>
  <c r="BN307" i="21"/>
  <c r="BM307" i="21"/>
  <c r="BL307" i="21"/>
  <c r="BK307" i="21"/>
  <c r="BJ307" i="21"/>
  <c r="BI307" i="21"/>
  <c r="BH307" i="21"/>
  <c r="BG307" i="21"/>
  <c r="BF307" i="21"/>
  <c r="BE307" i="21"/>
  <c r="BD307" i="21"/>
  <c r="BC307" i="21"/>
  <c r="BB307" i="21"/>
  <c r="BA307" i="21"/>
  <c r="AZ307" i="21"/>
  <c r="AY307" i="21"/>
  <c r="AX307" i="21"/>
  <c r="AW307" i="21"/>
  <c r="AV307" i="21"/>
  <c r="AU307" i="21"/>
  <c r="AT307" i="21"/>
  <c r="AS307" i="21"/>
  <c r="AR307" i="21"/>
  <c r="AQ307" i="21"/>
  <c r="AP307" i="21"/>
  <c r="AO307" i="21"/>
  <c r="AN307" i="21"/>
  <c r="AM307" i="21"/>
  <c r="AL307" i="21"/>
  <c r="AK307" i="21"/>
  <c r="AJ307" i="21"/>
  <c r="AI307" i="21"/>
  <c r="AH307" i="21"/>
  <c r="AG307" i="21"/>
  <c r="AF307" i="21"/>
  <c r="AE307" i="21"/>
  <c r="AD307" i="21"/>
  <c r="AC307" i="21"/>
  <c r="AB307" i="21"/>
  <c r="AA307" i="21"/>
  <c r="Z307" i="21"/>
  <c r="Y307" i="21"/>
  <c r="X307" i="21"/>
  <c r="W307" i="21"/>
  <c r="V307" i="21"/>
  <c r="U307" i="21"/>
  <c r="T307" i="21"/>
  <c r="S307" i="21"/>
  <c r="R307" i="21"/>
  <c r="Q307" i="21"/>
  <c r="P307" i="21"/>
  <c r="O307" i="21"/>
  <c r="L260" i="21"/>
  <c r="L122" i="21"/>
  <c r="U315" i="22"/>
  <c r="S314" i="22"/>
  <c r="BK309" i="22"/>
  <c r="BJ309" i="22"/>
  <c r="BI309" i="22"/>
  <c r="BH309" i="22"/>
  <c r="BG309" i="22"/>
  <c r="BF309" i="22"/>
  <c r="BE309" i="22"/>
  <c r="BD309" i="22"/>
  <c r="BC309" i="22"/>
  <c r="BB309" i="22"/>
  <c r="BA309" i="22"/>
  <c r="AZ309" i="22"/>
  <c r="AY309" i="22"/>
  <c r="AX309" i="22"/>
  <c r="AW309" i="22"/>
  <c r="AV309" i="22"/>
  <c r="AU309" i="22"/>
  <c r="AT309" i="22"/>
  <c r="AS309" i="22"/>
  <c r="AR309" i="22"/>
  <c r="AQ309" i="22"/>
  <c r="AP309" i="22"/>
  <c r="AO309" i="22"/>
  <c r="AN309" i="22"/>
  <c r="AM309" i="22"/>
  <c r="AL309" i="22"/>
  <c r="AK309" i="22"/>
  <c r="AJ309" i="22"/>
  <c r="AI309" i="22"/>
  <c r="AH309" i="22"/>
  <c r="AG309" i="22"/>
  <c r="AF309" i="22"/>
  <c r="AE309" i="22"/>
  <c r="AD309" i="22"/>
  <c r="AC309" i="22"/>
  <c r="AB309" i="22"/>
  <c r="AA309" i="22"/>
  <c r="Z309" i="22"/>
  <c r="Y309" i="22"/>
  <c r="X309" i="22"/>
  <c r="W309" i="22"/>
  <c r="V309" i="22"/>
  <c r="U309" i="22"/>
  <c r="T309" i="22"/>
  <c r="S309" i="22"/>
  <c r="R309" i="22"/>
  <c r="Q309" i="22"/>
  <c r="P309" i="22"/>
  <c r="BN307" i="22"/>
  <c r="BM307" i="22"/>
  <c r="BL307" i="22"/>
  <c r="BK307" i="22"/>
  <c r="BJ307" i="22"/>
  <c r="BI307" i="22"/>
  <c r="BH307" i="22"/>
  <c r="BG307" i="22"/>
  <c r="BF307" i="22"/>
  <c r="BE307" i="22"/>
  <c r="BD307" i="22"/>
  <c r="BC307" i="22"/>
  <c r="BB307" i="22"/>
  <c r="BA307" i="22"/>
  <c r="AZ307" i="22"/>
  <c r="AY307" i="22"/>
  <c r="AX307" i="22"/>
  <c r="AW307" i="22"/>
  <c r="AV307" i="22"/>
  <c r="AU307" i="22"/>
  <c r="AT307" i="22"/>
  <c r="AS307" i="22"/>
  <c r="AR307" i="22"/>
  <c r="AQ307" i="22"/>
  <c r="AP307" i="22"/>
  <c r="AO307" i="22"/>
  <c r="AN307" i="22"/>
  <c r="AM307" i="22"/>
  <c r="AL307" i="22"/>
  <c r="AK307" i="22"/>
  <c r="AJ307" i="22"/>
  <c r="AI307" i="22"/>
  <c r="AH307" i="22"/>
  <c r="AG307" i="22"/>
  <c r="AF307" i="22"/>
  <c r="AE307" i="22"/>
  <c r="AD307" i="22"/>
  <c r="AC307" i="22"/>
  <c r="AB307" i="22"/>
  <c r="AA307" i="22"/>
  <c r="Z307" i="22"/>
  <c r="Y307" i="22"/>
  <c r="X307" i="22"/>
  <c r="W307" i="22"/>
  <c r="V307" i="22"/>
  <c r="U307" i="22"/>
  <c r="T307" i="22"/>
  <c r="S307" i="22"/>
  <c r="R307" i="22"/>
  <c r="Q307" i="22"/>
  <c r="P307" i="22"/>
  <c r="O307" i="22"/>
  <c r="L260" i="22"/>
  <c r="L122" i="22"/>
  <c r="U264" i="18"/>
  <c r="S263" i="18"/>
  <c r="BK258" i="18"/>
  <c r="BJ258" i="18"/>
  <c r="BI258" i="18"/>
  <c r="BH258" i="18"/>
  <c r="BG258" i="18"/>
  <c r="BF258" i="18"/>
  <c r="BE258" i="18"/>
  <c r="BD258" i="18"/>
  <c r="BC258" i="18"/>
  <c r="BB258" i="18"/>
  <c r="BA258" i="18"/>
  <c r="AZ258" i="18"/>
  <c r="AY258" i="18"/>
  <c r="AX258" i="18"/>
  <c r="AW258" i="18"/>
  <c r="AV258" i="18"/>
  <c r="AU258" i="18"/>
  <c r="AT258" i="18"/>
  <c r="AS258" i="18"/>
  <c r="AR258" i="18"/>
  <c r="AQ258" i="18"/>
  <c r="AP258" i="18"/>
  <c r="AO258" i="18"/>
  <c r="AN258" i="18"/>
  <c r="AM258" i="18"/>
  <c r="AL258" i="18"/>
  <c r="AK258" i="18"/>
  <c r="AJ258" i="18"/>
  <c r="AI258" i="18"/>
  <c r="AH258" i="18"/>
  <c r="AG258" i="18"/>
  <c r="AF258" i="18"/>
  <c r="AE258" i="18"/>
  <c r="AD258" i="18"/>
  <c r="AC258" i="18"/>
  <c r="AB258" i="18"/>
  <c r="AA258" i="18"/>
  <c r="Z258" i="18"/>
  <c r="Y258" i="18"/>
  <c r="X258" i="18"/>
  <c r="W258" i="18"/>
  <c r="V258" i="18"/>
  <c r="U258" i="18"/>
  <c r="T258" i="18"/>
  <c r="S258" i="18"/>
  <c r="R258" i="18"/>
  <c r="Q258" i="18"/>
  <c r="P258" i="18"/>
  <c r="BN256" i="18"/>
  <c r="BM256" i="18"/>
  <c r="BL256" i="18"/>
  <c r="BK256" i="18"/>
  <c r="BJ256" i="18"/>
  <c r="BI256" i="18"/>
  <c r="BH256" i="18"/>
  <c r="BG256" i="18"/>
  <c r="BF256" i="18"/>
  <c r="BE256" i="18"/>
  <c r="BD256" i="18"/>
  <c r="BC256" i="18"/>
  <c r="BB256" i="18"/>
  <c r="BA256" i="18"/>
  <c r="AZ256" i="18"/>
  <c r="AY256" i="18"/>
  <c r="AX256" i="18"/>
  <c r="AW256" i="18"/>
  <c r="AV256" i="18"/>
  <c r="AU256" i="18"/>
  <c r="AT256" i="18"/>
  <c r="AS256" i="18"/>
  <c r="AR256" i="18"/>
  <c r="AQ256" i="18"/>
  <c r="AP256" i="18"/>
  <c r="AO256" i="18"/>
  <c r="AN256" i="18"/>
  <c r="AM256" i="18"/>
  <c r="AL256" i="18"/>
  <c r="AK256" i="18"/>
  <c r="AJ256" i="18"/>
  <c r="AI256" i="18"/>
  <c r="AH256" i="18"/>
  <c r="AG256" i="18"/>
  <c r="AF256" i="18"/>
  <c r="AE256" i="18"/>
  <c r="AD256" i="18"/>
  <c r="AC256" i="18"/>
  <c r="AB256" i="18"/>
  <c r="AA256" i="18"/>
  <c r="Z256" i="18"/>
  <c r="Y256" i="18"/>
  <c r="X256" i="18"/>
  <c r="W256" i="18"/>
  <c r="V256" i="18"/>
  <c r="U256" i="18"/>
  <c r="T256" i="18"/>
  <c r="S256" i="18"/>
  <c r="R256" i="18"/>
  <c r="Q256" i="18"/>
  <c r="P256" i="18"/>
  <c r="O256" i="18"/>
  <c r="L113" i="18"/>
  <c r="C181" i="13"/>
  <c r="B181" i="13"/>
  <c r="C178" i="13"/>
  <c r="C177" i="13"/>
  <c r="BJ173" i="13"/>
  <c r="BI173" i="13"/>
  <c r="BH173" i="13"/>
  <c r="BG173" i="13"/>
  <c r="BF173" i="13"/>
  <c r="BE173" i="13"/>
  <c r="BD173" i="13"/>
  <c r="BC173" i="13"/>
  <c r="BB173" i="13"/>
  <c r="BA173" i="13"/>
  <c r="AZ173" i="13"/>
  <c r="AY173" i="13"/>
  <c r="AX173" i="13"/>
  <c r="AW173" i="13"/>
  <c r="AV173" i="13"/>
  <c r="AU173" i="13"/>
  <c r="AT173" i="13"/>
  <c r="AS173" i="13"/>
  <c r="AR173" i="13"/>
  <c r="AQ173" i="13"/>
  <c r="AP173" i="13"/>
  <c r="AO173" i="13"/>
  <c r="AN173" i="13"/>
  <c r="AM173" i="13"/>
  <c r="AL173" i="13"/>
  <c r="AK173" i="13"/>
  <c r="AJ173" i="13"/>
  <c r="AI173" i="13"/>
  <c r="AH173" i="13"/>
  <c r="AG173" i="13"/>
  <c r="AF173" i="13"/>
  <c r="AE173" i="13"/>
  <c r="AD173" i="13"/>
  <c r="AC173" i="13"/>
  <c r="AB173" i="13"/>
  <c r="AA173" i="13"/>
  <c r="Z173" i="13"/>
  <c r="Y173" i="13"/>
  <c r="X173" i="13"/>
  <c r="W173" i="13"/>
  <c r="V173" i="13"/>
  <c r="U173" i="13"/>
  <c r="T173" i="13"/>
  <c r="S173" i="13"/>
  <c r="R173" i="13"/>
  <c r="Q173" i="13"/>
  <c r="P173" i="13"/>
  <c r="O173" i="13"/>
  <c r="N173" i="13"/>
  <c r="M173" i="13"/>
  <c r="L173" i="13"/>
  <c r="K173" i="13"/>
  <c r="BJ172" i="13"/>
  <c r="BI172" i="13"/>
  <c r="BH172" i="13"/>
  <c r="BG172" i="13"/>
  <c r="BF172" i="13"/>
  <c r="BE172" i="13"/>
  <c r="BD172" i="13"/>
  <c r="BC172" i="13"/>
  <c r="BB172" i="13"/>
  <c r="BA172" i="13"/>
  <c r="AZ172" i="13"/>
  <c r="AY172" i="13"/>
  <c r="AX172" i="13"/>
  <c r="AW172" i="13"/>
  <c r="AV172" i="13"/>
  <c r="AU172" i="13"/>
  <c r="AT172" i="13"/>
  <c r="AS172" i="13"/>
  <c r="AR172" i="13"/>
  <c r="AQ172" i="13"/>
  <c r="AP172" i="13"/>
  <c r="AO172" i="13"/>
  <c r="AN172" i="13"/>
  <c r="AM172" i="13"/>
  <c r="AL172" i="13"/>
  <c r="AK172" i="13"/>
  <c r="AJ172" i="13"/>
  <c r="AI172" i="13"/>
  <c r="AH172" i="13"/>
  <c r="AG172" i="13"/>
  <c r="AF172" i="13"/>
  <c r="AE172" i="13"/>
  <c r="AD172" i="13"/>
  <c r="AC172" i="13"/>
  <c r="AB172" i="13"/>
  <c r="AA172" i="13"/>
  <c r="Z172" i="13"/>
  <c r="Y172" i="13"/>
  <c r="X172" i="13"/>
  <c r="W172" i="13"/>
  <c r="V172" i="13"/>
  <c r="U172" i="13"/>
  <c r="T172" i="13"/>
  <c r="S172" i="13"/>
  <c r="R172" i="13"/>
  <c r="Q172" i="13"/>
  <c r="P172" i="13"/>
  <c r="O172" i="13"/>
  <c r="N172" i="13"/>
  <c r="M172" i="13"/>
  <c r="L172" i="13"/>
  <c r="K172" i="13"/>
  <c r="BJ171" i="13"/>
  <c r="BI171" i="13"/>
  <c r="BH171" i="13"/>
  <c r="BG171" i="13"/>
  <c r="BF171" i="13"/>
  <c r="BE171" i="13"/>
  <c r="BD171" i="13"/>
  <c r="BC171" i="13"/>
  <c r="BB171" i="13"/>
  <c r="BA171" i="13"/>
  <c r="AZ171" i="13"/>
  <c r="AY171" i="13"/>
  <c r="AX171" i="13"/>
  <c r="AW171" i="13"/>
  <c r="AV171" i="13"/>
  <c r="AU171" i="13"/>
  <c r="AT171" i="13"/>
  <c r="AS171" i="13"/>
  <c r="AR171" i="13"/>
  <c r="AQ171" i="13"/>
  <c r="AP171" i="13"/>
  <c r="AO171" i="13"/>
  <c r="AN171" i="13"/>
  <c r="AM171" i="13"/>
  <c r="AL171" i="13"/>
  <c r="AK171" i="13"/>
  <c r="AJ171" i="13"/>
  <c r="AI171" i="13"/>
  <c r="AH171" i="13"/>
  <c r="AG171" i="13"/>
  <c r="AF171" i="13"/>
  <c r="AE171" i="13"/>
  <c r="AD171" i="13"/>
  <c r="AC171" i="13"/>
  <c r="AB171" i="13"/>
  <c r="AA171" i="13"/>
  <c r="Z171" i="13"/>
  <c r="Y171" i="13"/>
  <c r="X171" i="13"/>
  <c r="W171" i="13"/>
  <c r="V171" i="13"/>
  <c r="U171" i="13"/>
  <c r="T171" i="13"/>
  <c r="S171" i="13"/>
  <c r="R171" i="13"/>
  <c r="Q171" i="13"/>
  <c r="P171" i="13"/>
  <c r="O171" i="13"/>
  <c r="N171" i="13"/>
  <c r="M171" i="13"/>
  <c r="L171" i="13"/>
  <c r="K171" i="13"/>
  <c r="BJ170" i="13"/>
  <c r="BI170" i="13"/>
  <c r="BH170" i="13"/>
  <c r="BG170" i="13"/>
  <c r="BF170" i="13"/>
  <c r="BE170" i="13"/>
  <c r="BD170" i="13"/>
  <c r="BC170" i="13"/>
  <c r="BB170" i="13"/>
  <c r="BA170" i="13"/>
  <c r="AZ170" i="13"/>
  <c r="AY170" i="13"/>
  <c r="AX170" i="13"/>
  <c r="AW170" i="13"/>
  <c r="AV170" i="13"/>
  <c r="AU170" i="13"/>
  <c r="AT170" i="13"/>
  <c r="AS170" i="13"/>
  <c r="AR170" i="13"/>
  <c r="AQ170" i="13"/>
  <c r="AP170" i="13"/>
  <c r="AO170" i="13"/>
  <c r="AN170" i="13"/>
  <c r="AM170" i="13"/>
  <c r="AL170" i="13"/>
  <c r="AK170" i="13"/>
  <c r="AJ170" i="13"/>
  <c r="AI170" i="13"/>
  <c r="AH170" i="13"/>
  <c r="AG170" i="13"/>
  <c r="AF170" i="13"/>
  <c r="AE170" i="13"/>
  <c r="AD170" i="13"/>
  <c r="AC170" i="13"/>
  <c r="AB170" i="13"/>
  <c r="AA170" i="13"/>
  <c r="Z170" i="13"/>
  <c r="Y170" i="13"/>
  <c r="X170" i="13"/>
  <c r="W170" i="13"/>
  <c r="V170" i="13"/>
  <c r="U170" i="13"/>
  <c r="T170" i="13"/>
  <c r="S170" i="13"/>
  <c r="R170" i="13"/>
  <c r="Q170" i="13"/>
  <c r="P170" i="13"/>
  <c r="O170" i="13"/>
  <c r="N170" i="13"/>
  <c r="M170" i="13"/>
  <c r="L170" i="13"/>
  <c r="K170" i="13"/>
  <c r="BJ169" i="13"/>
  <c r="BI169" i="13"/>
  <c r="BH169" i="13"/>
  <c r="BG169" i="13"/>
  <c r="BF169" i="13"/>
  <c r="BE169" i="13"/>
  <c r="BD169" i="13"/>
  <c r="BC169" i="13"/>
  <c r="BB169" i="13"/>
  <c r="BA169" i="13"/>
  <c r="AZ169" i="13"/>
  <c r="AY169" i="13"/>
  <c r="AX169" i="13"/>
  <c r="AW169" i="13"/>
  <c r="AV169" i="13"/>
  <c r="AU169" i="13"/>
  <c r="AT169" i="13"/>
  <c r="AS169" i="13"/>
  <c r="AR169" i="13"/>
  <c r="AQ169" i="13"/>
  <c r="AP169" i="13"/>
  <c r="AO169" i="13"/>
  <c r="AN169" i="13"/>
  <c r="AM169" i="13"/>
  <c r="AL169" i="13"/>
  <c r="AK169" i="13"/>
  <c r="AJ169" i="13"/>
  <c r="AI169" i="13"/>
  <c r="AH169" i="13"/>
  <c r="AG169" i="13"/>
  <c r="AF169" i="13"/>
  <c r="AE169" i="13"/>
  <c r="AD169" i="13"/>
  <c r="AC169" i="13"/>
  <c r="AB169" i="13"/>
  <c r="AA169" i="13"/>
  <c r="Z169" i="13"/>
  <c r="Y169" i="13"/>
  <c r="X169" i="13"/>
  <c r="W169" i="13"/>
  <c r="V169" i="13"/>
  <c r="U169" i="13"/>
  <c r="T169" i="13"/>
  <c r="S169" i="13"/>
  <c r="R169" i="13"/>
  <c r="Q169" i="13"/>
  <c r="P169" i="13"/>
  <c r="O169" i="13"/>
  <c r="N169" i="13"/>
  <c r="M169" i="13"/>
  <c r="L169" i="13"/>
  <c r="K169" i="13"/>
  <c r="BJ168" i="13"/>
  <c r="BI168" i="13"/>
  <c r="BH168" i="13"/>
  <c r="BG168" i="13"/>
  <c r="BF168" i="13"/>
  <c r="BE168" i="13"/>
  <c r="BD168" i="13"/>
  <c r="BC168" i="13"/>
  <c r="BB168" i="13"/>
  <c r="BA168" i="13"/>
  <c r="AZ168" i="13"/>
  <c r="AY168" i="13"/>
  <c r="AX168" i="13"/>
  <c r="AW168" i="13"/>
  <c r="AV168" i="13"/>
  <c r="AU168" i="13"/>
  <c r="AT168" i="13"/>
  <c r="AS168" i="13"/>
  <c r="AR168" i="13"/>
  <c r="AQ168" i="13"/>
  <c r="AP168" i="13"/>
  <c r="AO168" i="13"/>
  <c r="AN168" i="13"/>
  <c r="AM168" i="13"/>
  <c r="AL168" i="13"/>
  <c r="AK168" i="13"/>
  <c r="AJ168" i="13"/>
  <c r="AI168" i="13"/>
  <c r="AH168" i="13"/>
  <c r="AG168" i="13"/>
  <c r="AF168" i="13"/>
  <c r="AE168" i="13"/>
  <c r="AD168" i="13"/>
  <c r="AC168" i="13"/>
  <c r="AB168" i="13"/>
  <c r="AA168" i="13"/>
  <c r="Z168" i="13"/>
  <c r="Y168" i="13"/>
  <c r="X168" i="13"/>
  <c r="W168" i="13"/>
  <c r="V168" i="13"/>
  <c r="U168" i="13"/>
  <c r="T168" i="13"/>
  <c r="S168" i="13"/>
  <c r="R168" i="13"/>
  <c r="Q168" i="13"/>
  <c r="P168" i="13"/>
  <c r="O168" i="13"/>
  <c r="N168" i="13"/>
  <c r="M168" i="13"/>
  <c r="L168" i="13"/>
  <c r="K168" i="13"/>
  <c r="BJ167" i="13"/>
  <c r="BI167" i="13"/>
  <c r="BH167" i="13"/>
  <c r="BG167" i="13"/>
  <c r="BF167" i="13"/>
  <c r="BE167" i="13"/>
  <c r="BD167" i="13"/>
  <c r="BC167" i="13"/>
  <c r="BB167" i="13"/>
  <c r="BA167" i="13"/>
  <c r="AZ167" i="13"/>
  <c r="AY167" i="13"/>
  <c r="AX167" i="13"/>
  <c r="AW167" i="13"/>
  <c r="AV167" i="13"/>
  <c r="AU167" i="13"/>
  <c r="AT167" i="13"/>
  <c r="AS167" i="13"/>
  <c r="AR167" i="13"/>
  <c r="AQ167" i="13"/>
  <c r="AP167" i="13"/>
  <c r="AO167" i="13"/>
  <c r="AN167" i="13"/>
  <c r="AM167" i="13"/>
  <c r="AL167" i="13"/>
  <c r="AK167" i="13"/>
  <c r="AJ167" i="13"/>
  <c r="AI167" i="13"/>
  <c r="AH167" i="13"/>
  <c r="AG167" i="13"/>
  <c r="AF167" i="13"/>
  <c r="AE167" i="13"/>
  <c r="AD167" i="13"/>
  <c r="AC167" i="13"/>
  <c r="AB167" i="13"/>
  <c r="AA167" i="13"/>
  <c r="Z167" i="13"/>
  <c r="Y167" i="13"/>
  <c r="X167" i="13"/>
  <c r="W167" i="13"/>
  <c r="V167" i="13"/>
  <c r="U167" i="13"/>
  <c r="T167" i="13"/>
  <c r="S167" i="13"/>
  <c r="R167" i="13"/>
  <c r="Q167" i="13"/>
  <c r="P167" i="13"/>
  <c r="O167" i="13"/>
  <c r="N167" i="13"/>
  <c r="M167" i="13"/>
  <c r="L167" i="13"/>
  <c r="K167" i="13"/>
  <c r="BJ165" i="13"/>
  <c r="BI165" i="13"/>
  <c r="BH165" i="13"/>
  <c r="BG165" i="13"/>
  <c r="BF165" i="13"/>
  <c r="BE165" i="13"/>
  <c r="BD165" i="13"/>
  <c r="BC165" i="13"/>
  <c r="BB165" i="13"/>
  <c r="BA165" i="13"/>
  <c r="AZ165" i="13"/>
  <c r="AY165" i="13"/>
  <c r="AX165" i="13"/>
  <c r="AW165" i="13"/>
  <c r="AV165" i="13"/>
  <c r="AU165" i="13"/>
  <c r="AT165" i="13"/>
  <c r="AS165" i="13"/>
  <c r="AR165" i="13"/>
  <c r="AQ165" i="13"/>
  <c r="AP165" i="13"/>
  <c r="AO165" i="13"/>
  <c r="AN165" i="13"/>
  <c r="AM165" i="13"/>
  <c r="AL165" i="13"/>
  <c r="AK165" i="13"/>
  <c r="AJ165" i="13"/>
  <c r="AI165" i="13"/>
  <c r="AH165" i="13"/>
  <c r="AG165" i="13"/>
  <c r="AF165" i="13"/>
  <c r="AE165" i="13"/>
  <c r="AD165" i="13"/>
  <c r="AC165" i="13"/>
  <c r="AB165" i="13"/>
  <c r="AA165" i="13"/>
  <c r="Z165" i="13"/>
  <c r="Y165" i="13"/>
  <c r="X165" i="13"/>
  <c r="W165" i="13"/>
  <c r="V165" i="13"/>
  <c r="U165" i="13"/>
  <c r="T165" i="13"/>
  <c r="S165" i="13"/>
  <c r="R165" i="13"/>
  <c r="Q165" i="13"/>
  <c r="P165" i="13"/>
  <c r="O165" i="13"/>
  <c r="N165" i="13"/>
  <c r="M165" i="13"/>
  <c r="L165" i="13"/>
  <c r="K165" i="13"/>
  <c r="BJ164" i="13"/>
  <c r="BI164" i="13"/>
  <c r="BH164" i="13"/>
  <c r="BG164" i="13"/>
  <c r="BF164" i="13"/>
  <c r="BE164" i="13"/>
  <c r="BD164" i="13"/>
  <c r="BC164" i="13"/>
  <c r="BB164" i="13"/>
  <c r="BA164" i="13"/>
  <c r="AZ164" i="13"/>
  <c r="AY164" i="13"/>
  <c r="AX164" i="13"/>
  <c r="AW164" i="13"/>
  <c r="AV164" i="13"/>
  <c r="AU164" i="13"/>
  <c r="AT164" i="13"/>
  <c r="AS164" i="13"/>
  <c r="AR164" i="13"/>
  <c r="AQ164" i="13"/>
  <c r="AP164" i="13"/>
  <c r="AO164" i="13"/>
  <c r="AN164" i="13"/>
  <c r="AM164" i="13"/>
  <c r="AL164" i="13"/>
  <c r="AK164" i="13"/>
  <c r="AJ164" i="13"/>
  <c r="AI164" i="13"/>
  <c r="AH164" i="13"/>
  <c r="AG164" i="13"/>
  <c r="AF164" i="13"/>
  <c r="AE164" i="13"/>
  <c r="AD164" i="13"/>
  <c r="AC164" i="13"/>
  <c r="AB164" i="13"/>
  <c r="AA164" i="13"/>
  <c r="Z164" i="13"/>
  <c r="Y164" i="13"/>
  <c r="X164" i="13"/>
  <c r="W164" i="13"/>
  <c r="V164" i="13"/>
  <c r="U164" i="13"/>
  <c r="T164" i="13"/>
  <c r="S164" i="13"/>
  <c r="R164" i="13"/>
  <c r="Q164" i="13"/>
  <c r="P164" i="13"/>
  <c r="O164" i="13"/>
  <c r="N164" i="13"/>
  <c r="M164" i="13"/>
  <c r="L164" i="13"/>
  <c r="K164" i="13"/>
  <c r="BJ163" i="13"/>
  <c r="BI163" i="13"/>
  <c r="BH163" i="13"/>
  <c r="BG163" i="13"/>
  <c r="BF163" i="13"/>
  <c r="BE163" i="13"/>
  <c r="BD163" i="13"/>
  <c r="BC163" i="13"/>
  <c r="BB163" i="13"/>
  <c r="BA163" i="13"/>
  <c r="AZ163" i="13"/>
  <c r="AY163" i="13"/>
  <c r="AX163" i="13"/>
  <c r="AW163" i="13"/>
  <c r="AV163" i="13"/>
  <c r="AU163" i="13"/>
  <c r="AT163" i="13"/>
  <c r="AS163" i="13"/>
  <c r="AR163" i="13"/>
  <c r="AQ163" i="13"/>
  <c r="AP163" i="13"/>
  <c r="AO163" i="13"/>
  <c r="AN163" i="13"/>
  <c r="AM163" i="13"/>
  <c r="AL163" i="13"/>
  <c r="AK163" i="13"/>
  <c r="AJ163" i="13"/>
  <c r="AI163" i="13"/>
  <c r="AH163" i="13"/>
  <c r="AG163" i="13"/>
  <c r="AF163" i="13"/>
  <c r="AE163" i="13"/>
  <c r="AD163" i="13"/>
  <c r="AC163" i="13"/>
  <c r="AB163" i="13"/>
  <c r="AA163" i="13"/>
  <c r="Z163" i="13"/>
  <c r="Y163" i="13"/>
  <c r="X163" i="13"/>
  <c r="W163" i="13"/>
  <c r="V163" i="13"/>
  <c r="U163" i="13"/>
  <c r="T163" i="13"/>
  <c r="S163" i="13"/>
  <c r="R163" i="13"/>
  <c r="Q163" i="13"/>
  <c r="P163" i="13"/>
  <c r="O163" i="13"/>
  <c r="N163" i="13"/>
  <c r="M163" i="13"/>
  <c r="L163" i="13"/>
  <c r="K163" i="13"/>
  <c r="BJ162" i="13"/>
  <c r="BI162" i="13"/>
  <c r="BH162" i="13"/>
  <c r="BG162" i="13"/>
  <c r="BF162" i="13"/>
  <c r="BE162" i="13"/>
  <c r="BD162" i="13"/>
  <c r="BC162" i="13"/>
  <c r="BB162" i="13"/>
  <c r="BA162" i="13"/>
  <c r="AZ162" i="13"/>
  <c r="AY162" i="13"/>
  <c r="AX162" i="13"/>
  <c r="AW162" i="13"/>
  <c r="AV162" i="13"/>
  <c r="AU162" i="13"/>
  <c r="AT162" i="13"/>
  <c r="AS162" i="13"/>
  <c r="AR162" i="13"/>
  <c r="AQ162" i="13"/>
  <c r="AP162" i="13"/>
  <c r="AO162" i="13"/>
  <c r="AN162" i="13"/>
  <c r="AM162" i="13"/>
  <c r="AL162" i="13"/>
  <c r="AK162" i="13"/>
  <c r="AJ162" i="13"/>
  <c r="AI162" i="13"/>
  <c r="AH162" i="13"/>
  <c r="AG162" i="13"/>
  <c r="AF162" i="13"/>
  <c r="AE162" i="13"/>
  <c r="AD162" i="13"/>
  <c r="AC162" i="13"/>
  <c r="AB162" i="13"/>
  <c r="AA162" i="13"/>
  <c r="Z162" i="13"/>
  <c r="Y162" i="13"/>
  <c r="X162" i="13"/>
  <c r="W162" i="13"/>
  <c r="V162" i="13"/>
  <c r="U162" i="13"/>
  <c r="T162" i="13"/>
  <c r="S162" i="13"/>
  <c r="R162" i="13"/>
  <c r="Q162" i="13"/>
  <c r="P162" i="13"/>
  <c r="O162" i="13"/>
  <c r="N162" i="13"/>
  <c r="M162" i="13"/>
  <c r="L162" i="13"/>
  <c r="K162" i="13"/>
  <c r="BJ161" i="13"/>
  <c r="BI161" i="13"/>
  <c r="BH161" i="13"/>
  <c r="BG161" i="13"/>
  <c r="BF161" i="13"/>
  <c r="BE161" i="13"/>
  <c r="BD161" i="13"/>
  <c r="BC161" i="13"/>
  <c r="BB161" i="13"/>
  <c r="BA161" i="13"/>
  <c r="AZ161" i="13"/>
  <c r="AY161" i="13"/>
  <c r="AX161" i="13"/>
  <c r="AW161" i="13"/>
  <c r="AV161" i="13"/>
  <c r="AU161" i="13"/>
  <c r="AT161" i="13"/>
  <c r="AS161" i="13"/>
  <c r="AR161" i="13"/>
  <c r="AQ161" i="13"/>
  <c r="AP161" i="13"/>
  <c r="AO161" i="13"/>
  <c r="AN161" i="13"/>
  <c r="AM161" i="13"/>
  <c r="AL161" i="13"/>
  <c r="AK161" i="13"/>
  <c r="AJ161" i="13"/>
  <c r="AI161" i="13"/>
  <c r="AH161" i="13"/>
  <c r="AG161" i="13"/>
  <c r="AF161" i="13"/>
  <c r="AE161" i="13"/>
  <c r="AD161" i="13"/>
  <c r="AC161" i="13"/>
  <c r="AB161" i="13"/>
  <c r="AA161" i="13"/>
  <c r="Z161" i="13"/>
  <c r="Y161" i="13"/>
  <c r="X161" i="13"/>
  <c r="W161" i="13"/>
  <c r="V161" i="13"/>
  <c r="U161" i="13"/>
  <c r="T161" i="13"/>
  <c r="S161" i="13"/>
  <c r="R161" i="13"/>
  <c r="Q161" i="13"/>
  <c r="P161" i="13"/>
  <c r="O161" i="13"/>
  <c r="N161" i="13"/>
  <c r="M161" i="13"/>
  <c r="L161" i="13"/>
  <c r="K161" i="13"/>
  <c r="BJ158" i="13"/>
  <c r="BI158" i="13"/>
  <c r="BH158" i="13"/>
  <c r="BG158" i="13"/>
  <c r="BF158" i="13"/>
  <c r="BE158" i="13"/>
  <c r="BD158" i="13"/>
  <c r="BC158" i="13"/>
  <c r="BB158" i="13"/>
  <c r="BA158" i="13"/>
  <c r="AZ158" i="13"/>
  <c r="AY158" i="13"/>
  <c r="AX158" i="13"/>
  <c r="AW158" i="13"/>
  <c r="AV158" i="13"/>
  <c r="AU158" i="13"/>
  <c r="AT158" i="13"/>
  <c r="AS158" i="13"/>
  <c r="AR158" i="13"/>
  <c r="AQ158" i="13"/>
  <c r="AP158" i="13"/>
  <c r="AO158" i="13"/>
  <c r="AN158" i="13"/>
  <c r="AM158" i="13"/>
  <c r="AL158" i="13"/>
  <c r="AK158" i="13"/>
  <c r="AJ158" i="13"/>
  <c r="AI158" i="13"/>
  <c r="AH158" i="13"/>
  <c r="AG158" i="13"/>
  <c r="AF158" i="13"/>
  <c r="AE158" i="13"/>
  <c r="AD158" i="13"/>
  <c r="AC158" i="13"/>
  <c r="AB158" i="13"/>
  <c r="AA158" i="13"/>
  <c r="Z158" i="13"/>
  <c r="Y158" i="13"/>
  <c r="X158" i="13"/>
  <c r="W158" i="13"/>
  <c r="V158" i="13"/>
  <c r="U158" i="13"/>
  <c r="T158" i="13"/>
  <c r="S158" i="13"/>
  <c r="R158" i="13"/>
  <c r="Q158" i="13"/>
  <c r="P158" i="13"/>
  <c r="O158" i="13"/>
  <c r="N158" i="13"/>
  <c r="M158" i="13"/>
  <c r="L158" i="13"/>
  <c r="K158" i="13"/>
  <c r="BJ157" i="13"/>
  <c r="BI157" i="13"/>
  <c r="BH157" i="13"/>
  <c r="BG157" i="13"/>
  <c r="BF157" i="13"/>
  <c r="BE157" i="13"/>
  <c r="BD157" i="13"/>
  <c r="BC157" i="13"/>
  <c r="BB157" i="13"/>
  <c r="BA157" i="13"/>
  <c r="AZ157" i="13"/>
  <c r="AY157" i="13"/>
  <c r="AX157" i="13"/>
  <c r="AW157" i="13"/>
  <c r="AV157" i="13"/>
  <c r="AU157" i="13"/>
  <c r="AT157" i="13"/>
  <c r="AS157" i="13"/>
  <c r="AR157" i="13"/>
  <c r="AQ157" i="13"/>
  <c r="AP157" i="13"/>
  <c r="AO157" i="13"/>
  <c r="AN157" i="13"/>
  <c r="AM157" i="13"/>
  <c r="AL157" i="13"/>
  <c r="AK157" i="13"/>
  <c r="AJ157" i="13"/>
  <c r="AI157" i="13"/>
  <c r="AH157" i="13"/>
  <c r="AG157" i="13"/>
  <c r="AF157" i="13"/>
  <c r="AE157" i="13"/>
  <c r="AD157" i="13"/>
  <c r="AC157" i="13"/>
  <c r="AB157" i="13"/>
  <c r="AA157" i="13"/>
  <c r="Z157" i="13"/>
  <c r="Y157" i="13"/>
  <c r="X157" i="13"/>
  <c r="W157" i="13"/>
  <c r="V157" i="13"/>
  <c r="U157" i="13"/>
  <c r="T157" i="13"/>
  <c r="S157" i="13"/>
  <c r="R157" i="13"/>
  <c r="Q157" i="13"/>
  <c r="P157" i="13"/>
  <c r="O157" i="13"/>
  <c r="N157" i="13"/>
  <c r="M157" i="13"/>
  <c r="L157" i="13"/>
  <c r="K157" i="13"/>
  <c r="BJ156" i="13"/>
  <c r="BI156" i="13"/>
  <c r="BH156" i="13"/>
  <c r="BG156" i="13"/>
  <c r="BF156" i="13"/>
  <c r="BE156" i="13"/>
  <c r="BD156" i="13"/>
  <c r="BC156" i="13"/>
  <c r="BB156" i="13"/>
  <c r="BA156" i="13"/>
  <c r="AZ156" i="13"/>
  <c r="AY156" i="13"/>
  <c r="AX156" i="13"/>
  <c r="AW156" i="13"/>
  <c r="AV156" i="13"/>
  <c r="AU156" i="13"/>
  <c r="AT156" i="13"/>
  <c r="AS156" i="13"/>
  <c r="AR156" i="13"/>
  <c r="AQ156" i="13"/>
  <c r="AP156" i="13"/>
  <c r="AO156" i="13"/>
  <c r="AN156" i="13"/>
  <c r="AM156" i="13"/>
  <c r="AL156" i="13"/>
  <c r="AK156" i="13"/>
  <c r="AJ156" i="13"/>
  <c r="AI156" i="13"/>
  <c r="AH156" i="13"/>
  <c r="AG156" i="13"/>
  <c r="AF156" i="13"/>
  <c r="AE156" i="13"/>
  <c r="AD156" i="13"/>
  <c r="AC156" i="13"/>
  <c r="AB156" i="13"/>
  <c r="AA156" i="13"/>
  <c r="Z156" i="13"/>
  <c r="Y156" i="13"/>
  <c r="X156" i="13"/>
  <c r="W156" i="13"/>
  <c r="V156" i="13"/>
  <c r="U156" i="13"/>
  <c r="T156" i="13"/>
  <c r="S156" i="13"/>
  <c r="R156" i="13"/>
  <c r="Q156" i="13"/>
  <c r="P156" i="13"/>
  <c r="O156" i="13"/>
  <c r="N156" i="13"/>
  <c r="M156" i="13"/>
  <c r="L156" i="13"/>
  <c r="K156" i="13"/>
  <c r="BJ155" i="13"/>
  <c r="BI155" i="13"/>
  <c r="BH155" i="13"/>
  <c r="BG155" i="13"/>
  <c r="BF155" i="13"/>
  <c r="BE155" i="13"/>
  <c r="BD155" i="13"/>
  <c r="BC155" i="13"/>
  <c r="BB155" i="13"/>
  <c r="BA155" i="13"/>
  <c r="AZ155" i="13"/>
  <c r="AY155" i="13"/>
  <c r="AX155" i="13"/>
  <c r="AW155" i="13"/>
  <c r="AV155" i="13"/>
  <c r="AU155" i="13"/>
  <c r="AT155" i="13"/>
  <c r="AS155" i="13"/>
  <c r="AR155" i="13"/>
  <c r="AQ155" i="13"/>
  <c r="AP155" i="13"/>
  <c r="AO155" i="13"/>
  <c r="AN155" i="13"/>
  <c r="AM155" i="13"/>
  <c r="AL155" i="13"/>
  <c r="AK155" i="13"/>
  <c r="AJ155" i="13"/>
  <c r="AI155" i="13"/>
  <c r="AH155" i="13"/>
  <c r="AG155" i="13"/>
  <c r="AF155" i="13"/>
  <c r="AE155" i="13"/>
  <c r="AD155" i="13"/>
  <c r="AC155" i="13"/>
  <c r="AB155" i="13"/>
  <c r="AA155" i="13"/>
  <c r="Z155" i="13"/>
  <c r="Y155" i="13"/>
  <c r="X155" i="13"/>
  <c r="W155" i="13"/>
  <c r="V155" i="13"/>
  <c r="U155" i="13"/>
  <c r="T155" i="13"/>
  <c r="S155" i="13"/>
  <c r="R155" i="13"/>
  <c r="Q155" i="13"/>
  <c r="P155" i="13"/>
  <c r="O155" i="13"/>
  <c r="N155" i="13"/>
  <c r="M155" i="13"/>
  <c r="L155" i="13"/>
  <c r="K155" i="13"/>
  <c r="I12" i="29" l="1"/>
  <c r="I8" i="29"/>
  <c r="I7" i="29"/>
  <c r="I6" i="29"/>
  <c r="I4" i="29"/>
  <c r="I5" i="29" s="1"/>
  <c r="I10" i="29"/>
  <c r="I11" i="29"/>
  <c r="AM315" i="25"/>
  <c r="I13" i="29" l="1"/>
  <c r="I9" i="29"/>
  <c r="J5" i="29"/>
  <c r="K5" i="29" l="1"/>
  <c r="M5" i="29" l="1"/>
  <c r="L5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tc={0E3A0625-733B-4D20-90DE-F696702C22AF}</author>
    <author>tc={C39117EF-4AD4-41DE-ADB3-99C502303851}</author>
    <author>tc={F6EC65C9-7B82-4115-8161-C3350518C47F}</author>
    <author>tc={399BDFD1-B488-4F5E-9138-3217B9AF2F6B}</author>
    <author>tc={AF576F65-30AE-4525-9484-BAC3578FA9A4}</author>
    <author>tc={CC5BD9BC-0CB7-4D59-AFE1-ADF3C37975B1}</author>
    <author>tc={6AEB0E76-EE96-4ACD-9FE5-6BD2EBC95BF8}</author>
    <author>tc={893276A8-153F-476F-9672-5ACCA09C03E2}</author>
    <author>tc={48767B33-5A0C-4661-8AFF-81BD804C5E21}</author>
    <author>tc={D03E6EC3-BF52-45BA-85F8-B89249981962}</author>
    <author>tc={86EF9B25-179C-4026-89DD-210674B616E1}</author>
    <author>tc={08629C16-8C4E-4037-BDD4-C8A973EEA879}</author>
    <author>tc={1BA7551A-4CA6-4F8D-8089-74B4AA030078}</author>
    <author>tc={B1698C21-AEDC-48E1-BE0D-7111238A445C}</author>
    <author>tc={6CE83B66-81F6-45BD-B243-9F10D0691405}</author>
    <author>tc={0D32D14A-89B1-4EAF-9DF9-FAAA3B729825}</author>
    <author>tc={8FC0ECDC-E4A1-401D-BB58-683625FBD007}</author>
    <author>tc={2418AF45-9BE1-4976-AF25-D573632AB37D}</author>
    <author>tc={882C7AA1-8FA7-457E-BDC5-345892E94260}</author>
    <author>tc={5976792F-E35D-41F9-A38C-AAAE16E9814D}</author>
    <author>tc={D22E1EF7-DC97-44C9-BCCC-34259837276D}</author>
    <author>tc={3761C6BC-793A-4FD2-A45F-B21D6E318ED3}</author>
    <author>tc={2D0B9F7A-5767-48E9-9D8E-2E79EADDA826}</author>
    <author>tc={9F0277AB-A871-47E9-B518-70808EDDAC2C}</author>
    <author>tc={2FF6117C-DEB5-495B-A267-1BC63EBE9B9A}</author>
    <author>tc={CE318EE3-AF92-425F-B0CF-18B8E5D3EC85}</author>
    <author>tc={AA243781-A7F4-4E80-896A-5B1E75B71ACC}</author>
    <author>tc={E09FD4AC-2C05-4427-832A-02ACD75CC88D}</author>
    <author>tc={F95F62D8-2D7A-4030-8FF7-C954E628E3B5}</author>
    <author>tc={1B7ED7BC-3094-43A8-84CD-F993C003B5D0}</author>
    <author>tc={7A1702C8-E1B9-4F3C-98EE-B3B5F12A72BC}</author>
  </authors>
  <commentList>
    <comment ref="L16" authorId="0" shapeId="0" xr:uid="{0E3A0625-733B-4D20-90DE-F696702C22AF}">
      <text>
        <t>[Threaded comment]
Your version of Excel allows you to read this threaded comment; however, any edits to it will get removed if the file is opened in a newer version of Excel. Learn more: https://go.microsoft.com/fwlink/?linkid=870924
Comment:
    Zmiana z kwartalnego na roczny.</t>
      </text>
    </comment>
    <comment ref="M18" authorId="1" shapeId="0" xr:uid="{C39117EF-4AD4-41DE-ADB3-99C502303851}">
      <text>
        <t>[Threaded comment]
Your version of Excel allows you to read this threaded comment; however, any edits to it will get removed if the file is opened in a newer version of Excel. Learn more: https://go.microsoft.com/fwlink/?linkid=870924
Comment:
    Zmiana z kwartalnego na polroczny</t>
      </text>
    </comment>
    <comment ref="M19" authorId="2" shapeId="0" xr:uid="{F6EC65C9-7B82-4115-8161-C3350518C47F}">
      <text>
        <t>[Threaded comment]
Your version of Excel allows you to read this threaded comment; however, any edits to it will get removed if the file is opened in a newer version of Excel. Learn more: https://go.microsoft.com/fwlink/?linkid=870924
Comment:
    Zmiana z kwartalnego na roczny.</t>
      </text>
    </comment>
    <comment ref="N21" authorId="3" shapeId="0" xr:uid="{399BDFD1-B488-4F5E-9138-3217B9AF2F6B}">
      <text>
        <t>[Threaded comment]
Your version of Excel allows you to read this threaded comment; however, any edits to it will get removed if the file is opened in a newer version of Excel. Learn more: https://go.microsoft.com/fwlink/?linkid=870924
Comment:
    Zmiana z kwartalnego na polroczny</t>
      </text>
    </comment>
    <comment ref="P23" authorId="4" shapeId="0" xr:uid="{AF576F65-30AE-4525-9484-BAC3578FA9A4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W5</t>
      </text>
    </comment>
    <comment ref="O25" authorId="5" shapeId="0" xr:uid="{CC5BD9BC-0CB7-4D59-AFE1-ADF3C37975B1}">
      <text>
        <t>[Threaded comment]
Your version of Excel allows you to read this threaded comment; however, any edits to it will get removed if the file is opened in a newer version of Excel. Learn more: https://go.microsoft.com/fwlink/?linkid=870924
Comment:
    Zmiana z kwartalnego na półroczny.</t>
      </text>
    </comment>
    <comment ref="P27" authorId="6" shapeId="0" xr:uid="{6AEB0E76-EE96-4ACD-9FE5-6BD2EBC95BF8}">
      <text>
        <t>[Threaded comment]
Your version of Excel allows you to read this threaded comment; however, any edits to it will get removed if the file is opened in a newer version of Excel. Learn more: https://go.microsoft.com/fwlink/?linkid=870924
Comment:
    Zmiana z kwartalnego na roczny</t>
      </text>
    </comment>
    <comment ref="T30" authorId="7" shapeId="0" xr:uid="{893276A8-153F-476F-9672-5ACCA09C03E2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Przeniesione z W8.</t>
      </text>
    </comment>
    <comment ref="S31" authorId="8" shapeId="0" xr:uid="{48767B33-5A0C-4661-8AFF-81BD804C5E21}">
      <text>
        <t>[Threaded comment]
Your version of Excel allows you to read this threaded comment; however, any edits to it will get removed if the file is opened in a newer version of Excel. Learn more: https://go.microsoft.com/fwlink/?linkid=870924
Comment:
    Z W8</t>
      </text>
    </comment>
    <comment ref="M43" authorId="9" shapeId="0" xr:uid="{D03E6EC3-BF52-45BA-85F8-B89249981962}">
      <text>
        <t>[Threaded comment]
Your version of Excel allows you to read this threaded comment; however, any edits to it will get removed if the file is opened in a newer version of Excel. Learn more: https://go.microsoft.com/fwlink/?linkid=870924
Comment:
    Z W2</t>
      </text>
    </comment>
    <comment ref="M44" authorId="10" shapeId="0" xr:uid="{86EF9B25-179C-4026-89DD-210674B616E1}">
      <text>
        <t>[Threaded comment]
Your version of Excel allows you to read this threaded comment; however, any edits to it will get removed if the file is opened in a newer version of Excel. Learn more: https://go.microsoft.com/fwlink/?linkid=870924
Comment:
    Z W2
Reply:
    zmiana z kwartalnego na polroczny</t>
      </text>
    </comment>
    <comment ref="M46" authorId="11" shapeId="0" xr:uid="{08629C16-8C4E-4037-BDD4-C8A973EEA879}">
      <text>
        <t>[Threaded comment]
Your version of Excel allows you to read this threaded comment; however, any edits to it will get removed if the file is opened in a newer version of Excel. Learn more: https://go.microsoft.com/fwlink/?linkid=870924
Comment:
    Zmiana z kwartalnego na półroczny.</t>
      </text>
    </comment>
    <comment ref="N48" authorId="12" shapeId="0" xr:uid="{1BA7551A-4CA6-4F8D-8089-74B4AA030078}">
      <text>
        <t>[Threaded comment]
Your version of Excel allows you to read this threaded comment; however, any edits to it will get removed if the file is opened in a newer version of Excel. Learn more: https://go.microsoft.com/fwlink/?linkid=870924
Comment:
    Zmiana z kwartalnego na półroczny</t>
      </text>
    </comment>
    <comment ref="O49" authorId="13" shapeId="0" xr:uid="{B1698C21-AEDC-48E1-BE0D-7111238A445C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Przeniesiony z W4</t>
      </text>
    </comment>
    <comment ref="O52" authorId="14" shapeId="0" xr:uid="{6CE83B66-81F6-45BD-B243-9F10D0691405}">
      <text>
        <t>[Threaded comment]
Your version of Excel allows you to read this threaded comment; however, any edits to it will get removed if the file is opened in a newer version of Excel. Learn more: https://go.microsoft.com/fwlink/?linkid=870924
Comment:
    Zmiana z kwartalnego na roczny</t>
      </text>
    </comment>
    <comment ref="P53" authorId="15" shapeId="0" xr:uid="{0D32D14A-89B1-4EAF-9DF9-FAAA3B729825}">
      <text>
        <t>[Threaded comment]
Your version of Excel allows you to read this threaded comment; however, any edits to it will get removed if the file is opened in a newer version of Excel. Learn more: https://go.microsoft.com/fwlink/?linkid=870924
Comment:
    Zmiana z kwartalnego na roczny.</t>
      </text>
    </comment>
    <comment ref="Q54" authorId="16" shapeId="0" xr:uid="{8FC0ECDC-E4A1-401D-BB58-683625FBD007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Przeniesione z W6.</t>
      </text>
    </comment>
    <comment ref="P55" authorId="17" shapeId="0" xr:uid="{2418AF45-9BE1-4976-AF25-D573632AB37D}">
      <text>
        <t>[Threaded comment]
Your version of Excel allows you to read this threaded comment; however, any edits to it will get removed if the file is opened in a newer version of Excel. Learn more: https://go.microsoft.com/fwlink/?linkid=870924
Comment:
    Zmiana z kwartalnego na półroczny</t>
      </text>
    </comment>
    <comment ref="L74" authorId="18" shapeId="0" xr:uid="{882C7AA1-8FA7-457E-BDC5-345892E94260}">
      <text>
        <t>[Threaded comment]
Your version of Excel allows you to read this threaded comment; however, any edits to it will get removed if the file is opened in a newer version of Excel. Learn more: https://go.microsoft.com/fwlink/?linkid=870924
Comment:
    zmiana z kwartalnego na polroczny</t>
      </text>
    </comment>
    <comment ref="N79" authorId="19" shapeId="0" xr:uid="{5976792F-E35D-41F9-A38C-AAAE16E9814D}">
      <text>
        <t>[Threaded comment]
Your version of Excel allows you to read this threaded comment; however, any edits to it will get removed if the file is opened in a newer version of Excel. Learn more: https://go.microsoft.com/fwlink/?linkid=870924
Comment:
    Zamiana z kwartalnego na półroczny</t>
      </text>
    </comment>
    <comment ref="P81" authorId="20" shapeId="0" xr:uid="{D22E1EF7-DC97-44C9-BCCC-34259837276D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W5</t>
      </text>
    </comment>
    <comment ref="P83" authorId="21" shapeId="0" xr:uid="{3761C6BC-793A-4FD2-A45F-B21D6E318ED3}">
      <text>
        <t>[Threaded comment]
Your version of Excel allows you to read this threaded comment; however, any edits to it will get removed if the file is opened in a newer version of Excel. Learn more: https://go.microsoft.com/fwlink/?linkid=870924
Comment:
    Zmiana z kwartalnego na półroczny.</t>
      </text>
    </comment>
    <comment ref="Q85" authorId="22" shapeId="0" xr:uid="{2D0B9F7A-5767-48E9-9D8E-2E79EADDA826}">
      <text>
        <t>[Threaded comment]
Your version of Excel allows you to read this threaded comment; however, any edits to it will get removed if the file is opened in a newer version of Excel. Learn more: https://go.microsoft.com/fwlink/?linkid=870924
Comment:
    Zmiana z kwartalnego na półroczny.</t>
      </text>
    </comment>
    <comment ref="R110" authorId="23" shapeId="0" xr:uid="{9F0277AB-A871-47E9-B518-70808EDDAC2C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Przeniesiony z W8</t>
      </text>
    </comment>
    <comment ref="T113" authorId="24" shapeId="0" xr:uid="{2FF6117C-DEB5-495B-A267-1BC63EBE9B9A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Przesunięty przegląd z W7. Na prośbę produkcji.</t>
      </text>
    </comment>
    <comment ref="U118" authorId="25" shapeId="0" xr:uid="{CE318EE3-AF92-425F-B0CF-18B8E5D3EC8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W10</t>
      </text>
    </comment>
    <comment ref="N132" authorId="26" shapeId="0" xr:uid="{AA243781-A7F4-4E80-896A-5B1E75B71ACC}">
      <text>
        <t>[Threaded comment]
Your version of Excel allows you to read this threaded comment; however, any edits to it will get removed if the file is opened in a newer version of Excel. Learn more: https://go.microsoft.com/fwlink/?linkid=870924
Comment:
    Z W2</t>
      </text>
    </comment>
    <comment ref="N133" authorId="27" shapeId="0" xr:uid="{E09FD4AC-2C05-4427-832A-02ACD75CC88D}">
      <text>
        <t>[Threaded comment]
Your version of Excel allows you to read this threaded comment; however, any edits to it will get removed if the file is opened in a newer version of Excel. Learn more: https://go.microsoft.com/fwlink/?linkid=870924
Comment:
    Z W2
Reply:
    Zamiana z kwartalnego na roczny.</t>
      </text>
    </comment>
    <comment ref="Q137" authorId="28" shapeId="0" xr:uid="{F95F62D8-2D7A-4030-8FF7-C954E628E3B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Przeniesiony z W6</t>
      </text>
    </comment>
    <comment ref="V141" authorId="29" shapeId="0" xr:uid="{1B7ED7BC-3094-43A8-84CD-F993C003B5D0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W10</t>
      </text>
    </comment>
    <comment ref="V142" authorId="30" shapeId="0" xr:uid="{7A1702C8-E1B9-4F3C-98EE-B3B5F12A72BC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W11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tc={03614DC7-A3F0-4E77-982C-3A698E1D8BA1}</author>
    <author>tc={99B7B731-7F9F-42C8-8F13-44DA0EC654D7}</author>
    <author>tc={7FD66182-995E-482F-9DBE-33120DE8CEDF}</author>
    <author>tc={17D5375B-4CDC-4B94-A187-0476F1D3ABAD}</author>
    <author>tc={90FB5425-3704-4B1A-B54B-E0EB1BC27829}</author>
    <author>tc={CA328F51-40B3-4960-85F5-CE7AF9FD3C11}</author>
    <author>tc={67786379-F037-4FB8-94E8-76CF9BC88292}</author>
    <author>tc={7B5ECEB1-580A-492C-B983-DBB4228FFF8E}</author>
    <author>tc={3DD49B91-F1AE-4F9C-9186-1A3D9A073BC7}</author>
    <author>tc={70E104E2-91D6-4863-B0DF-9F971C8A64D0}</author>
    <author>tc={E45A067D-8FF7-481D-AD13-6F61FA7724DF}</author>
    <author>tc={75FD2F53-3730-426E-ADFA-CEDD0D66B8E5}</author>
    <author>tc={2E600B6D-FE03-420E-A761-FF2BE4BDF955}</author>
    <author>tc={52A6EE54-C589-44AD-A14D-5C1EFB63C639}</author>
    <author>tc={3197ACFD-3880-471F-815F-DB8677B1FF19}</author>
    <author>tc={7161A505-0BBD-4443-9A12-7C575CD3F7CC}</author>
    <author>tc={192F5A4E-6BE5-4C83-87EB-BCFA3F4D75C1}</author>
    <author>tc={0E41A09E-FAFB-4E83-983B-ECF8312F766E}</author>
    <author>tc={EB28BC7C-710F-4D87-BA48-3C1AA82FF871}</author>
    <author>tc={2D83BBA3-6077-459F-AA28-EC55BFCEF1C6}</author>
    <author>tc={2C4FCB84-383D-42D0-9B80-FE1E7BF1CD57}</author>
    <author>tc={204D0E05-D3B0-42E0-A829-8F2236F45802}</author>
    <author>tc={74B3AC4C-7775-4449-924B-8231F93BB512}</author>
    <author>tc={CEFEF987-872E-40AA-84D5-F2F45AC61AB8}</author>
    <author>tc={198A7BAD-9199-4768-84E7-C3C552DCEDEC}</author>
    <author>tc={2E9E3A39-9DC1-4A99-AD72-89CEDFDCD217}</author>
    <author>tc={D9F80268-581F-494D-A5A1-9874B5F285A1}</author>
    <author>tc={984A742C-674E-4405-A062-1C389FED38A8}</author>
    <author>tc={77491362-B3A7-4CFF-92C0-155546DE3389}</author>
    <author>tc={91F91948-C248-49D0-B97E-AF1870E890D0}</author>
    <author>tc={CA37EDB1-A767-4EFA-80C3-B52B7E16CCCC}</author>
    <author>tc={E0F72773-F4EE-414A-90B3-FC650F6EC643}</author>
    <author>tc={99391F96-8BF4-43FF-8F98-34968A52425F}</author>
    <author>tc={43D109AA-F219-44ED-A79E-E00855AA4486}</author>
    <author>tc={EFEE984A-75A6-4A18-B25D-54F093D5C74A}</author>
    <author>tc={D1257628-F544-4EF1-B28A-4540883D0A3E}</author>
    <author>tc={B936EF7C-7460-4230-BC3A-2FCF0FC25CB3}</author>
    <author>tc={4AB58BCA-AE02-49A4-8D80-D4F88D9F105C}</author>
    <author>tc={F3293268-BD49-42E3-8C94-143A21A422DD}</author>
    <author>tc={93AD088D-D8E1-4036-AEC0-382876A7CE81}</author>
    <author>tc={5229E459-3769-4269-A9BB-1407DFB16BCD}</author>
    <author>tc={D520FEE9-32A6-463E-90A1-3982B79EC567}</author>
    <author>tc={E0AEBFE3-93DF-429F-B202-96A11114376A}</author>
    <author>tc={EB5E9D3F-EC32-46D1-B500-CBEDE166B212}</author>
    <author>tc={6FE74F69-6ECB-4CEB-B177-C4DC36DF1988}</author>
    <author>tc={312D9999-C10C-4A5D-9319-5BDF5517867E}</author>
    <author>tc={DBB6454F-D978-4E9B-A65E-572A092FABB4}</author>
    <author>tc={75B49321-85A8-4F75-88ED-9FFB93BB91CE}</author>
  </authors>
  <commentList>
    <comment ref="AC15" authorId="0" shapeId="0" xr:uid="{03614DC7-A3F0-4E77-982C-3A698E1D8BA1}">
      <text>
        <t>[Threaded comment]
Your version of Excel allows you to read this threaded comment; however, any edits to it will get removed if the file is opened in a newer version of Excel. Learn more: https://go.microsoft.com/fwlink/?linkid=870924
Comment:
    Regeneracja głowic rewolwerowych / 80k PLN / Rolowanie do końca roku</t>
      </text>
    </comment>
    <comment ref="AG15" authorId="1" shapeId="0" xr:uid="{99B7B731-7F9F-42C8-8F13-44DA0EC654D7}">
      <text>
        <t>[Threaded comment]
Your version of Excel allows you to read this threaded comment; however, any edits to it will get removed if the file is opened in a newer version of Excel. Learn more: https://go.microsoft.com/fwlink/?linkid=870924
Comment:
    Zakup części i usługa / 58k PLN / Rolowane 12 m-cy</t>
      </text>
    </comment>
    <comment ref="AC20" authorId="2" shapeId="0" xr:uid="{7FD66182-995E-482F-9DBE-33120DE8CEDF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Przegląd / 57k PLN / Rolowanie do końca roku
Reply:
    Zakup części / 66k PLN / Rolowanie do końca roku
Reply:
    Naprawa poprzeglądowa / 60k PLN / Rolowane 12 m-cy</t>
      </text>
    </comment>
    <comment ref="AG24" authorId="3" shapeId="0" xr:uid="{17D5375B-4CDC-4B94-A187-0476F1D3ABAD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Przegląd, rolowany na 12. // 37k PLN</t>
      </text>
    </comment>
    <comment ref="AK24" authorId="4" shapeId="0" xr:uid="{90FB5425-3704-4B1A-B54B-E0EB1BC27829}">
      <text>
        <t>[Threaded comment]
Your version of Excel allows you to read this threaded comment; however, any edits to it will get removed if the file is opened in a newer version of Excel. Learn more: https://go.microsoft.com/fwlink/?linkid=870924
Comment:
    Zakup części / 50k PLN / Rolowanie 12 miesięcy</t>
      </text>
    </comment>
    <comment ref="AC26" authorId="5" shapeId="0" xr:uid="{CA328F51-40B3-4960-85F5-CE7AF9FD3C11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Przegląd / 40k PLN / Rolowane 12 m-cy
Reply:
    Zakup części / 200k PLN / Rolowane 12 m-cy</t>
      </text>
    </comment>
    <comment ref="AG26" authorId="6" shapeId="0" xr:uid="{67786379-F037-4FB8-94E8-76CF9BC88292}">
      <text>
        <t>[Threaded comment]
Your version of Excel allows you to read this threaded comment; however, any edits to it will get removed if the file is opened in a newer version of Excel. Learn more: https://go.microsoft.com/fwlink/?linkid=870924
Comment:
    Zakup części i usługa / 58k PLN / Rolowane 12 m-cy</t>
      </text>
    </comment>
    <comment ref="AC28" authorId="7" shapeId="0" xr:uid="{7B5ECEB1-580A-492C-B983-DBB4228FFF8E}">
      <text>
        <t>[Threaded comment]
Your version of Excel allows you to read this threaded comment; however, any edits to it will get removed if the file is opened in a newer version of Excel. Learn more: https://go.microsoft.com/fwlink/?linkid=870924
Comment:
    Zakup nowych części / Rolowany 12 m-cy / 42k PLN</t>
      </text>
    </comment>
    <comment ref="AC30" authorId="8" shapeId="0" xr:uid="{3DD49B91-F1AE-4F9C-9186-1A3D9A073BC7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Przeglądy / 40k PLN / Rolowanie na 12 m-cy
Reply:
    Zakup części / 140k PLN / Rolowane do końca roku</t>
      </text>
    </comment>
    <comment ref="AK45" authorId="9" shapeId="0" xr:uid="{70E104E2-91D6-4863-B0DF-9F971C8A64D0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Przegląd serwisowy + części po serwisie</t>
      </text>
    </comment>
    <comment ref="AK52" authorId="10" shapeId="0" xr:uid="{E45A067D-8FF7-481D-AD13-6F61FA7724DF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Przegląd serwisowy + części po serwisie</t>
      </text>
    </comment>
    <comment ref="AP55" authorId="11" shapeId="0" xr:uid="{75FD2F53-3730-426E-ADFA-CEDD0D66B8E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Przegląd / 20k</t>
      </text>
    </comment>
    <comment ref="AP58" authorId="12" shapeId="0" xr:uid="{2E600B6D-FE03-420E-A761-FF2BE4BDF95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Przegląd / 20k</t>
      </text>
    </comment>
    <comment ref="AP61" authorId="13" shapeId="0" xr:uid="{52A6EE54-C589-44AD-A14D-5C1EFB63C639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Przegląd / 20k</t>
      </text>
    </comment>
    <comment ref="AP64" authorId="14" shapeId="0" xr:uid="{3197ACFD-3880-471F-815F-DB8677B1FF19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Przegląd / 20k</t>
      </text>
    </comment>
    <comment ref="AT64" authorId="15" shapeId="0" xr:uid="{7161A505-0BBD-4443-9A12-7C575CD3F7CC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Remont</t>
      </text>
    </comment>
    <comment ref="AK67" authorId="16" shapeId="0" xr:uid="{192F5A4E-6BE5-4C83-87EB-BCFA3F4D75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Przegląd / 22k PLN / Rolowane na 12 m-cy od 7 m-c</t>
      </text>
    </comment>
    <comment ref="AP67" authorId="17" shapeId="0" xr:uid="{0E41A09E-FAFB-4E83-983B-ECF8312F766E}">
      <text>
        <t>[Threaded comment]
Your version of Excel allows you to read this threaded comment; however, any edits to it will get removed if the file is opened in a newer version of Excel. Learn more: https://go.microsoft.com/fwlink/?linkid=870924
Comment:
    Naprawa po serwisie / 31k PLN / Rolowane na 12 m-cy od tego miesiąca</t>
      </text>
    </comment>
    <comment ref="AC68" authorId="18" shapeId="0" xr:uid="{EB28BC7C-710F-4D87-BA48-3C1AA82FF8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Przegląd / 42k PLN / Rolowane do końca roku</t>
      </text>
    </comment>
    <comment ref="AG68" authorId="19" shapeId="0" xr:uid="{2D83BBA3-6077-459F-AA28-EC55BFCEF1C6}">
      <text>
        <t>[Threaded comment]
Your version of Excel allows you to read this threaded comment; however, any edits to it will get removed if the file is opened in a newer version of Excel. Learn more: https://go.microsoft.com/fwlink/?linkid=870924
Comment:
    Zakup części po przeglądzie  / 35k PLN / Rolowane 12 m-cy</t>
      </text>
    </comment>
    <comment ref="AC71" authorId="20" shapeId="0" xr:uid="{2C4FCB84-383D-42D0-9B80-FE1E7BF1CD57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Przegląd / 40k PLN / Rolowanie do końca roku
Reply:
    Zakup części po przeglądzie / 70k PLN / Rolowanie 12 m-cy</t>
      </text>
    </comment>
    <comment ref="AC74" authorId="21" shapeId="0" xr:uid="{204D0E05-D3B0-42E0-A829-8F2236F45802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Przegląd serwisowy / 35k PLN / Rolowane do końca roku
Reply:
    Zakup części p oprzeglądzie / 91k PLN / Rolowane do końca roku</t>
      </text>
    </comment>
    <comment ref="AC75" authorId="22" shapeId="0" xr:uid="{74B3AC4C-7775-4449-924B-8231F93BB512}">
      <text>
        <t>[Threaded comment]
Your version of Excel allows you to read this threaded comment; however, any edits to it will get removed if the file is opened in a newer version of Excel. Learn more: https://go.microsoft.com/fwlink/?linkid=870924
Comment:
    Wrzeciono / 60k PLN / Rolowane do końca roku
Reply:
    Zakup części po serwisie / 83k PLN / Rolowane na 12 m-cy</t>
      </text>
    </comment>
    <comment ref="AG75" authorId="23" shapeId="0" xr:uid="{CEFEF987-872E-40AA-84D5-F2F45AC61A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Przegląd / 30k PLN / Rolowane od czerwca na 12 m-cy
Reply:
    Regeneracja wrzecion / 58k PLN / Rolowane 12 m-cy (DW0412)</t>
      </text>
    </comment>
    <comment ref="AG86" authorId="24" shapeId="0" xr:uid="{198A7BAD-9199-4768-84E7-C3C552DCEDEC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Przegląd serwisowy</t>
      </text>
    </comment>
    <comment ref="AT94" authorId="25" shapeId="0" xr:uid="{2E9E3A39-9DC1-4A99-AD72-89CEDFDCD217}">
      <text>
        <t>[Threaded comment]
Your version of Excel allows you to read this threaded comment; however, any edits to it will get removed if the file is opened in a newer version of Excel. Learn more: https://go.microsoft.com/fwlink/?linkid=870924
Comment:
    wRAZ Z INNYMI s36, 21K pln
Reply:
    Dodatkowo 27k (rolowanie od maja - 110k)</t>
      </text>
    </comment>
    <comment ref="AT96" authorId="26" shapeId="0" xr:uid="{D9F80268-581F-494D-A5A1-9874B5F285A1}">
      <text>
        <t>[Threaded comment]
Your version of Excel allows you to read this threaded comment; however, any edits to it will get removed if the file is opened in a newer version of Excel. Learn more: https://go.microsoft.com/fwlink/?linkid=870924
Comment:
    wRAZ Z INNYMI s36, 21K pln
Reply:
    Dodatkowo 27k (rolowanie od maja - 110k)</t>
      </text>
    </comment>
    <comment ref="AT97" authorId="27" shapeId="0" xr:uid="{984A742C-674E-4405-A062-1C389FED38A8}">
      <text>
        <t>[Threaded comment]
Your version of Excel allows you to read this threaded comment; however, any edits to it will get removed if the file is opened in a newer version of Excel. Learn more: https://go.microsoft.com/fwlink/?linkid=870924
Comment:
    85k PLN / Przegląd + serwis</t>
      </text>
    </comment>
    <comment ref="AP100" authorId="28" shapeId="0" xr:uid="{77491362-B3A7-4CFF-92C0-155546DE3389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Remont maszyny</t>
      </text>
    </comment>
    <comment ref="AP103" authorId="29" shapeId="0" xr:uid="{91F91948-C248-49D0-B97E-AF1870E890D0}">
      <text>
        <t>[Threaded comment]
Your version of Excel allows you to read this threaded comment; however, any edits to it will get removed if the file is opened in a newer version of Excel. Learn more: https://go.microsoft.com/fwlink/?linkid=870924
Comment:
    Zaplanować.</t>
      </text>
    </comment>
    <comment ref="AG110" authorId="30" shapeId="0" xr:uid="{CA37EDB1-A767-4EFA-80C3-B52B7E16CCCC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Remont myjki</t>
      </text>
    </comment>
    <comment ref="AC111" authorId="31" shapeId="0" xr:uid="{E0F72773-F4EE-414A-90B3-FC650F6EC643}">
      <text>
        <t>[Threaded comment]
Your version of Excel allows you to read this threaded comment; however, any edits to it will get removed if the file is opened in a newer version of Excel. Learn more: https://go.microsoft.com/fwlink/?linkid=870924
Comment:
    Temat dla K. Jackiewicza.
Reply:
    Lipiec (tez 8 tygodni) - temat DUR</t>
      </text>
    </comment>
    <comment ref="AG111" authorId="32" shapeId="0" xr:uid="{99391F96-8BF4-43FF-8F98-34968A52425F}">
      <text>
        <t>[Threaded comment]
Your version of Excel allows you to read this threaded comment; however, any edits to it will get removed if the file is opened in a newer version of Excel. Learn more: https://go.microsoft.com/fwlink/?linkid=870924
Comment:
    Temat dla K. Jackiewicza.</t>
      </text>
    </comment>
    <comment ref="AK111" authorId="33" shapeId="0" xr:uid="{43D109AA-F219-44ED-A79E-E00855AA4486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Przegląd</t>
      </text>
    </comment>
    <comment ref="AU111" authorId="34" shapeId="0" xr:uid="{EFEE984A-75A6-4A18-B25D-54F093D5C74A}">
      <text>
        <t>[Threaded comment]
Your version of Excel allows you to read this threaded comment; however, any edits to it will get removed if the file is opened in a newer version of Excel. Learn more: https://go.microsoft.com/fwlink/?linkid=870924
Comment:
    Nowa oferta na remont systemu transportowego</t>
      </text>
    </comment>
    <comment ref="AG121" authorId="35" shapeId="0" xr:uid="{D1257628-F544-4EF1-B28A-4540883D0A3E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Remont praski Bosch Variant</t>
      </text>
    </comment>
    <comment ref="AK123" authorId="36" shapeId="0" xr:uid="{B936EF7C-7460-4230-BC3A-2FCF0FC25CB3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Remont układu smarowania (3 smarownice)</t>
      </text>
    </comment>
    <comment ref="AP123" authorId="37" shapeId="0" xr:uid="{4AB58BCA-AE02-49A4-8D80-D4F88D9F105C}">
      <text>
        <t>[Threaded comment]
Your version of Excel allows you to read this threaded comment; however, any edits to it will get removed if the file is opened in a newer version of Excel. Learn more: https://go.microsoft.com/fwlink/?linkid=870924
Comment:
    30k PLN Remont prasy OMRN</t>
      </text>
    </comment>
    <comment ref="AX126" authorId="38" shapeId="0" xr:uid="{F3293268-BD49-42E3-8C94-143A21A422DD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Przegląd serwisowy / 30k  PLN</t>
      </text>
    </comment>
    <comment ref="AX127" authorId="39" shapeId="0" xr:uid="{93AD088D-D8E1-4036-AEC0-382876A7CE81}">
      <text>
        <t>[Threaded comment]
Your version of Excel allows you to read this threaded comment; however, any edits to it will get removed if the file is opened in a newer version of Excel. Learn more: https://go.microsoft.com/fwlink/?linkid=870924
Comment:
    Serwis urządzeń chłodniczych / 20k PLN
Reply:
    Serwis podajników pasów / 20k PLN</t>
      </text>
    </comment>
    <comment ref="AG129" authorId="40" shapeId="0" xr:uid="{5229E459-3769-4269-A9BB-1407DFB16BCD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Remont przenośników taśmowych łańcuchowych / 50K pln</t>
      </text>
    </comment>
    <comment ref="AK130" authorId="41" shapeId="0" xr:uid="{D520FEE9-32A6-463E-90A1-3982B79EC567}">
      <text>
        <t>[Threaded comment]
Your version of Excel allows you to read this threaded comment; however, any edits to it will get removed if the file is opened in a newer version of Excel. Learn more: https://go.microsoft.com/fwlink/?linkid=870924
Comment:
    10K PLN / Przegląd serwisowy robota</t>
      </text>
    </comment>
    <comment ref="AK131" authorId="42" shapeId="0" xr:uid="{E0AEBFE3-93DF-429F-B202-96A11114376A}">
      <text>
        <t>[Threaded comment]
Your version of Excel allows you to read this threaded comment; however, any edits to it will get removed if the file is opened in a newer version of Excel. Learn more: https://go.microsoft.com/fwlink/?linkid=870924
Comment:
    10K PLN / PRZEGLĄD REGAŁÓW SPŁYWOWYCH</t>
      </text>
    </comment>
    <comment ref="AP131" authorId="43" shapeId="0" xr:uid="{EB5E9D3F-EC32-46D1-B500-CBEDE166B212}">
      <text>
        <t>[Threaded comment]
Your version of Excel allows you to read this threaded comment; however, any edits to it will get removed if the file is opened in a newer version of Excel. Learn more: https://go.microsoft.com/fwlink/?linkid=870924
Comment:
    Zakup cześci do paletek BOSCH / 20k PLN</t>
      </text>
    </comment>
    <comment ref="AX131" authorId="44" shapeId="0" xr:uid="{6FE74F69-6ECB-4CEB-B177-C4DC36DF1988}">
      <text>
        <t>[Threaded comment]
Your version of Excel allows you to read this threaded comment; however, any edits to it will get removed if the file is opened in a newer version of Excel. Learn more: https://go.microsoft.com/fwlink/?linkid=870924
Comment:
    20k PLN / Remont stacja 20</t>
      </text>
    </comment>
    <comment ref="AC132" authorId="45" shapeId="0" xr:uid="{312D9999-C10C-4A5D-9319-5BDF5517867E}">
      <text>
        <t>[Threaded comment]
Your version of Excel allows you to read this threaded comment; however, any edits to it will get removed if the file is opened in a newer version of Excel. Learn more: https://go.microsoft.com/fwlink/?linkid=870924
Comment:
    20K PLN / CZYSZCZENIE UKŁADÓW OLEJOWYCH</t>
      </text>
    </comment>
    <comment ref="AG133" authorId="46" shapeId="0" xr:uid="{DBB6454F-D978-4E9B-A65E-572A092FABB4}">
      <text>
        <t>[Threaded comment]
Your version of Excel allows you to read this threaded comment; however, any edits to it will get removed if the file is opened in a newer version of Excel. Learn more: https://go.microsoft.com/fwlink/?linkid=870924
Comment:
    Serwis</t>
      </text>
    </comment>
    <comment ref="BG133" authorId="47" shapeId="0" xr:uid="{75B49321-85A8-4F75-88ED-9FFB93BB91CE}">
      <text>
        <t>[Threaded comment]
Your version of Excel allows you to read this threaded comment; however, any edits to it will get removed if the file is opened in a newer version of Excel. Learn more: https://go.microsoft.com/fwlink/?linkid=870924
Comment:
    Serwis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tc={37D1A46A-D14A-4908-9223-CDFBF50AAE43}</author>
    <author>tc={52E2B125-EB8E-4B89-95CB-B391A7CD622E}</author>
  </authors>
  <commentList>
    <comment ref="A37" authorId="0" shapeId="0" xr:uid="{37D1A46A-D14A-4908-9223-CDFBF50AAE43}">
      <text>
        <t>[Threaded comment]
Your version of Excel allows you to read this threaded comment; however, any edits to it will get removed if the file is opened in a newer version of Excel. Learn more: https://go.microsoft.com/fwlink/?linkid=870924
Comment:
    Pierwszy przegląd w 2022.</t>
      </text>
    </comment>
    <comment ref="B130" authorId="1" shapeId="0" xr:uid="{52E2B125-EB8E-4B89-95CB-B391A7CD622E}">
      <text>
        <t>[Threaded comment]
Your version of Excel allows you to read this threaded comment; however, any edits to it will get removed if the file is opened in a newer version of Excel. Learn more: https://go.microsoft.com/fwlink/?linkid=870924
Comment:
    Nowy zakres przeglądu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tc={A5DDE8CA-D735-4BE7-BB89-A04B43CC35FE}</author>
    <author>tc={5F533090-1917-471C-BB37-7E14CDB9BF0E}</author>
    <author>tc={FD307F42-7E68-4A64-A850-FA40D3361C2C}</author>
    <author>tc={EE3A0619-D290-422A-A798-23619D5A2FEF}</author>
    <author>tc={6FFD1CC8-8A80-4D99-9B4D-0ACB4F330425}</author>
    <author>tc={96B90598-5EAC-432E-A9EA-E274A8EE4A46}</author>
    <author>tc={8C972357-D04D-464C-8790-C6775160CC96}</author>
    <author>tc={A8E9858B-FAC6-4C14-99B1-59E2276B73A1}</author>
    <author>tc={52A1BF79-B30D-4158-812E-A67545018DC2}</author>
    <author>tc={A65E7A8D-928A-44FA-885F-F2CEA5319987}</author>
    <author>tc={B1073E7E-D23F-4D87-8C94-E3EA7D5D51DF}</author>
    <author>tc={96093252-2E98-44E8-AFCA-D4949A334C11}</author>
    <author>tc={4E0DD0CF-07CA-42CA-80FB-4C0416F8EAB2}</author>
    <author>tc={CBCFFFE5-AD2E-447A-9FAC-863578AA4650}</author>
    <author>tc={DACEDB9D-8590-4D61-8432-080D3AA01E6C}</author>
    <author>tc={7DEDD5A9-4960-456E-B1A9-3CD4CE65EEA3}</author>
    <author>tc={F7701397-570C-48C4-9FAE-28419560050D}</author>
    <author>tc={757A3A93-26D1-4F4B-A1C4-CE4C9E900985}</author>
    <author>tc={FC8235EE-598D-4002-A507-44D59211A096}</author>
    <author>tc={73FCC802-BFAA-4B07-8EBB-DA9DD6F6CA1A}</author>
    <author>tc={80D0519B-E283-435B-A245-06B9875F60C5}</author>
    <author>tc={18974CA1-56A1-4FD8-8ECF-0E2033EE969F}</author>
    <author>tc={CA5885F6-0275-4BFB-8401-829EBA249FB2}</author>
    <author>tc={8BE6CAB4-2DD2-4C39-A597-4051CD90F397}</author>
  </authors>
  <commentList>
    <comment ref="N12" authorId="0" shapeId="0" xr:uid="{A5DDE8CA-D735-4BE7-BB89-A04B43CC35FE}">
      <text>
        <t>[Threaded comment]
Your version of Excel allows you to read this threaded comment; however, any edits to it will get removed if the file is opened in a newer version of Excel. Learn more: https://go.microsoft.com/fwlink/?linkid=870924
Comment:
    Nawias to poprzedni rodzaj
Reply:
    HT:
Maszyny EX zawsze kwartalnie, krytyczne zawsze kwartalnie, maszyny z osłonami pionowymi co najmniej półrocznie, MTBF&gt;500h to półrocznie. Żadnych rocznych ze względu na charakter maszyn.
Reply:
    Montaże i podlegające:
Krytyczne zawsze kwartalnie. MTBF&gt;500h półrocznie. MTBF&gt;2000h roczne. Inaczej kwartalne.
Reply:
    CNC i podlegające:
Krytyczne zawsze kwartalnie.
MTBF&gt;500h półrocznie. MTBF&gt;2000h roczne. Inaczej kwartalne. Myjki rocznie, stacje filtracyjne.
Reply:
    Ostateczna decyzja może odbiegać od powyższych ze względu na kalibrację częstotliwości po uwzględnieniu maszyn zbliżonych i ich wyników, charakterystyki procesu, krytyczności maszyn.</t>
      </text>
    </comment>
    <comment ref="R23" authorId="1" shapeId="0" xr:uid="{5F533090-1917-471C-BB37-7E14CDB9BF0E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W5</t>
      </text>
    </comment>
    <comment ref="R25" authorId="2" shapeId="0" xr:uid="{FD307F42-7E68-4A64-A850-FA40D3361C2C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W5</t>
      </text>
    </comment>
    <comment ref="R34" authorId="3" shapeId="0" xr:uid="{EE3A0619-D290-422A-A798-23619D5A2FEF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Przesunięto z W4</t>
      </text>
    </comment>
    <comment ref="R35" authorId="4" shapeId="0" xr:uid="{6FFD1CC8-8A80-4D99-9B4D-0ACB4F33042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W5</t>
      </text>
    </comment>
    <comment ref="R36" authorId="5" shapeId="0" xr:uid="{96B90598-5EAC-432E-A9EA-E274A8EE4A46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W5</t>
      </text>
    </comment>
    <comment ref="R42" authorId="6" shapeId="0" xr:uid="{8C972357-D04D-464C-8790-C6775160CC96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</t>
      </text>
    </comment>
    <comment ref="R77" authorId="7" shapeId="0" xr:uid="{A8E9858B-FAC6-4C14-99B1-59E2276B73A1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</t>
      </text>
    </comment>
    <comment ref="R79" authorId="8" shapeId="0" xr:uid="{52A1BF79-B30D-4158-812E-A67545018DC2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</t>
      </text>
    </comment>
    <comment ref="P80" authorId="9" shapeId="0" xr:uid="{A65E7A8D-928A-44FA-885F-F2CEA5319987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</t>
      </text>
    </comment>
    <comment ref="Q82" authorId="10" shapeId="0" xr:uid="{B1073E7E-D23F-4D87-8C94-E3EA7D5D51DF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</t>
      </text>
    </comment>
    <comment ref="R93" authorId="11" shapeId="0" xr:uid="{96093252-2E98-44E8-AFCA-D4949A334C11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W5</t>
      </text>
    </comment>
    <comment ref="Q101" authorId="12" shapeId="0" xr:uid="{4E0DD0CF-07CA-42CA-80FB-4C0416F8EAB2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</t>
      </text>
    </comment>
    <comment ref="S113" authorId="13" shapeId="0" xr:uid="{CBCFFFE5-AD2E-447A-9FAC-863578AA4650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Przesunięto na W5</t>
      </text>
    </comment>
    <comment ref="S119" authorId="14" shapeId="0" xr:uid="{DACEDB9D-8590-4D61-8432-080D3AA01E6C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</t>
      </text>
    </comment>
    <comment ref="S120" authorId="15" shapeId="0" xr:uid="{7DEDD5A9-4960-456E-B1A9-3CD4CE65EEA3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Przesunięto na W5</t>
      </text>
    </comment>
    <comment ref="I121" authorId="16" shapeId="0" xr:uid="{F7701397-570C-48C4-9FAE-28419560050D}">
      <text>
        <t>[Threaded comment]
Your version of Excel allows you to read this threaded comment; however, any edits to it will get removed if the file is opened in a newer version of Excel. Learn more: https://go.microsoft.com/fwlink/?linkid=870924
Comment:
    Nowy zakres przeglądu</t>
      </text>
    </comment>
    <comment ref="R155" authorId="17" shapeId="0" xr:uid="{757A3A93-26D1-4F4B-A1C4-CE4C9E90098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</t>
      </text>
    </comment>
    <comment ref="R156" authorId="18" shapeId="0" xr:uid="{FC8235EE-598D-4002-A507-44D59211A096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W3.</t>
      </text>
    </comment>
    <comment ref="R164" authorId="19" shapeId="0" xr:uid="{73FCC802-BFAA-4B07-8EBB-DA9DD6F6CA1A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</t>
      </text>
    </comment>
    <comment ref="Q204" authorId="20" shapeId="0" xr:uid="{80D0519B-E283-435B-A245-06B9875F60C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</t>
      </text>
    </comment>
    <comment ref="Q215" authorId="21" shapeId="0" xr:uid="{18974CA1-56A1-4FD8-8ECF-0E2033EE969F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</t>
      </text>
    </comment>
    <comment ref="Q235" authorId="22" shapeId="0" xr:uid="{CA5885F6-0275-4BFB-8401-829EBA249FB2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</t>
      </text>
    </comment>
    <comment ref="Q236" authorId="23" shapeId="0" xr:uid="{8BE6CAB4-2DD2-4C39-A597-4051CD90F397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tc={6AFF87E7-D7F8-401E-BAE7-A7739DB74D80}</author>
    <author>tc={07BDFC72-810B-404F-9FF6-FA986213C38A}</author>
    <author>tc={71D65521-1607-423E-B223-C2AF92BA9106}</author>
    <author>tc={788A0432-3AAB-4B17-83D2-915ABA0B72DA}</author>
    <author>tc={3EAC7C80-DBED-4EEA-80EC-0A38556C6B15}</author>
    <author>tc={B0AA851A-CFFD-4B2C-A63F-79259143C085}</author>
    <author>tc={9EF4391B-F549-4417-938F-231370F4D1B5}</author>
    <author>tc={186D86DC-E50D-429E-B01C-918EF5363C89}</author>
    <author>tc={0EC5598F-E22E-4DB8-9675-36C40C33FFAD}</author>
    <author>tc={F075F7A8-5C77-4185-A2E3-55BAD10131CC}</author>
    <author>tc={1D4BB15C-1A14-41CB-9D9E-09EC8BA2939F}</author>
    <author>tc={75FDD152-4496-4FFE-AAF5-45F49F4A20E3}</author>
    <author>tc={65119634-7CC5-41A2-A2C2-C3E060F5F10F}</author>
    <author>tc={88B061DA-4730-4544-B168-4F9D65A58140}</author>
    <author>tc={46AB7B81-5A82-4E81-AF89-A112E584EA49}</author>
    <author>tc={AF7F6759-8A85-48BE-937B-518BE9C74DDD}</author>
    <author>tc={DC1C0F9B-6A9B-41E2-9C80-BC20B35F93D4}</author>
    <author>tc={5CBD2015-D0B8-43B1-9D50-DEB4FABF283B}</author>
    <author>tc={7DA4B5A2-5A8E-46B5-89C9-335F15D3DFFE}</author>
    <author>tc={67F22D60-7030-49D1-945E-E4EA383C641E}</author>
    <author>tc={EC64FA41-0632-4FA5-B460-738E84D8A49B}</author>
    <author>tc={20C0678B-D359-4100-A2BF-33EDCB0569D1}</author>
    <author>tc={5A88BEF7-C96B-4EA6-959B-B60EEE8BA8D9}</author>
    <author>tc={6BFEB4DA-38F6-4D13-AD5A-BCFA8229A73F}</author>
    <author>tc={D79C7812-E123-4DDA-915C-A3296B75278D}</author>
    <author>tc={97842AFB-631B-4019-AE2A-B5D0F491001A}</author>
    <author>tc={D01F8CCB-0645-4214-83A9-648BE6ECB7DB}</author>
    <author>tc={BD1D7CA4-6C95-4369-9950-DCD7DC94180B}</author>
    <author>tc={877E1C0E-271A-4B48-91F7-B5717A4F9931}</author>
    <author>tc={E5912960-A013-40D8-B632-D8B5A90CD2BE}</author>
    <author>tc={2823B9D4-B530-435C-B541-7FF808165361}</author>
    <author>tc={D15AB7F3-CB32-4EEB-9811-9BA2C50CFED4}</author>
    <author>tc={E0040106-9F4C-4F6C-90C8-B0E25DA80EF0}</author>
    <author>tc={DDE2E29F-48D5-4C9F-B2D0-C89BFA814790}</author>
    <author>tc={EA775BFD-472C-44FB-B462-14DC940ABDCA}</author>
    <author>tc={68548827-0983-4754-AA97-6173E0E65C9A}</author>
    <author>tc={DB0A188D-991B-49CC-A9D8-64F4C880FFD3}</author>
    <author>tc={99D44A66-8BAA-4B62-AE19-DD3C9E4B18AA}</author>
    <author>tc={2C1641CE-4EE6-4D49-AA87-681AD1CCDC44}</author>
    <author>tc={5B94935A-6704-4ADA-A5A9-EE40E2DB5199}</author>
    <author>tc={3EFB515C-6665-4DAE-B0B3-2181225DF9AD}</author>
    <author>tc={7F71982F-E7C3-4398-92BA-56879E26D871}</author>
    <author>tc={D582EBF0-4785-4F76-A557-18C3E423DF63}</author>
    <author>tc={3774C049-5C11-4D19-BAD0-B92805B98604}</author>
    <author>tc={F7073D5A-00F6-450F-ACF4-365E9A14DA8D}</author>
    <author>tc={B012251D-5DFA-43A8-BF27-F269DEF8BE9A}</author>
    <author>tc={558EDC56-DE32-4A68-A344-649126CB5335}</author>
    <author>tc={97CAD666-9ECD-4F96-BCE2-1D698923805C}</author>
    <author>tc={869DB5C7-DF8F-4DD7-AEBA-FFA4A360443D}</author>
    <author>tc={FE831EF4-8011-4B15-8285-95E87941E279}</author>
    <author>tc={3BCE2291-EBCF-4D81-9F40-13C141EB915B}</author>
    <author>tc={2312D334-C52E-46EA-ABC6-E2835E554460}</author>
    <author>tc={DECE1194-A26A-4DC6-A9B3-D61CB41CEEF0}</author>
    <author>tc={1E7415F6-2039-4FD3-B584-1F4E2D302B03}</author>
    <author>tc={12D86A5B-9D38-4B0C-8F0C-ED98855C1DA2}</author>
    <author>tc={96C05E69-2813-47C3-B50F-2759614B49C2}</author>
    <author>tc={2E824AE3-03A5-4447-A6D6-E8EEE68A86B8}</author>
    <author>tc={2763F8E3-921D-486C-A265-1896080E0EE4}</author>
    <author>tc={20C97E47-678C-42C6-91C9-0FC551B1A11B}</author>
    <author>tc={CD853927-A8B9-42A6-AFDD-82A8E36A31A9}</author>
    <author>tc={F39A5790-6587-4927-A5E9-91843C3B5A4A}</author>
    <author>tc={DE503F05-3B53-4EC7-BC3F-416E99453C95}</author>
    <author>tc={302D95F8-A324-40FA-989D-73F5FC6565C4}</author>
    <author>tc={4889FFFD-D639-4294-8795-5690E6B80FE1}</author>
    <author>tc={FEEC3C38-9B65-4D52-9925-5E75AC40A1FD}</author>
    <author>tc={5E7EA0A6-CD62-4575-968F-2DAE77F81A78}</author>
    <author>tc={DD90982A-554B-4B31-A7AD-79CB8E63535E}</author>
    <author>tc={37F5DF8D-EF71-4F40-B6E2-C3130B9E5925}</author>
    <author>tc={68751520-4DC1-42E3-B16D-59805B234698}</author>
    <author>tc={FFDE60DF-E1F7-477D-BBE9-B63FDFF91EC7}</author>
    <author>tc={79F0F203-3DDF-48F5-803A-36D2B2AC28ED}</author>
    <author>tc={F068E876-D915-4721-ABFC-244EDECBD33D}</author>
    <author>tc={E1FE7D5D-0BA4-4F5B-A6A1-19EAF3EBB4F9}</author>
    <author>tc={960855E1-FD52-4002-ACD9-B96774913735}</author>
    <author>tc={8BF75E47-052E-46E0-96E7-E0EFF40935CC}</author>
    <author>tc={17151635-84C7-4EC4-AC92-C4FBC43A51F4}</author>
    <author>tc={A622808D-3FFC-4C9E-B071-53328B724AFB}</author>
    <author>tc={BAB1211B-DAEF-456D-BD43-46F5F01F2E91}</author>
    <author>tc={9B156EB1-7188-4474-AC5B-DDF1F0CBB396}</author>
    <author>tc={299F892E-9CF7-423A-81F5-9EED2B935C75}</author>
    <author>tc={5BF94718-E8FF-4CD5-A285-2AF8F2D51CA6}</author>
    <author>tc={40C35592-A4F6-486F-8690-04CB827A481F}</author>
    <author>tc={C6BD0803-D704-4C73-8F94-840FD7B16FC1}</author>
    <author>tc={532D14E6-41C5-48E4-914D-76D73BF7C7B5}</author>
    <author>tc={527E6173-9A68-4DB0-AFA4-4FA3DE602B3B}</author>
    <author>tc={82AF7AF6-F3C9-4CC0-B2B6-B3FDD644601D}</author>
    <author>tc={DCDB9F27-0A5A-4BEF-A981-30F83216C420}</author>
    <author>tc={6B7F4F3F-56D8-44F3-AD4B-E63896202C89}</author>
    <author>tc={4FC6EC54-B60C-41FC-9739-87623DE3B9F7}</author>
    <author>tc={579612D7-0113-4647-9864-EF56A65A8CF7}</author>
    <author>tc={63A1380F-E928-4CFD-8BE2-00A10027AAEA}</author>
    <author>tc={F507AFED-7E20-4FC1-8817-05C361EC1313}</author>
    <author>tc={441A8729-5BD6-4C53-BA60-65E9824C96B4}</author>
    <author>tc={A548037A-8C47-4BE0-BC00-469332C04B33}</author>
    <author>tc={31A136F5-2980-4D85-8641-0B403B7D026A}</author>
    <author>tc={F5C11871-B8C5-40FC-A224-BA12C96D4CE1}</author>
    <author>tc={4EACE2C9-207C-4839-9B14-58D2A3D32466}</author>
    <author>tc={8F2CDD25-DF41-4A28-8C1D-547159F79F07}</author>
    <author>tc={B83B45E0-EB4A-4C6A-9FBB-DC0EBFD34669}</author>
    <author>tc={78EE9471-0941-4B96-BC22-BF8507C68100}</author>
    <author>tc={2DF12528-37E3-4684-BDA0-37D200F1379E}</author>
    <author>tc={03740575-D605-4C2F-80B0-0D84ED637EE3}</author>
    <author>tc={DA6BB9E5-7B50-4FD8-BBAB-056B70E1D05E}</author>
    <author>tc={82B28241-A2F3-4CF4-A547-0ABD92B64FFE}</author>
    <author>tc={168B799A-56DC-4A83-BE65-12051571134C}</author>
    <author>tc={68A4BFCD-5BEE-4165-84DD-BA899C4DE425}</author>
    <author>tc={81D844BC-5535-4150-84B1-3064566C3945}</author>
    <author>tc={E2024AD8-6CAE-4ACD-BFD8-BB8835FA9407}</author>
    <author>tc={3E0034A6-D995-4576-92BF-28C3F7BF9CCC}</author>
    <author>tc={68BC4319-2A64-4D7D-A467-211B8389CFAE}</author>
    <author>tc={9CDD2AEB-C745-44A1-9E89-76AEA7A48F86}</author>
    <author>tc={459F7EBD-CB96-4059-AEF2-C9865EDF7C00}</author>
    <author>tc={0A7F4B78-1472-4C61-956B-91C8FA0508F3}</author>
    <author>tc={814511B0-70D1-4BFC-A924-2AA9375FF434}</author>
    <author>tc={1882435A-0825-436C-A631-BA808C39B163}</author>
    <author>tc={4FD43A7C-DE9D-4456-91AF-EAAD9C6EEDF1}</author>
    <author>tc={FF680088-7431-462F-83A0-D182397EFF3E}</author>
    <author>tc={C4865CFF-06D1-46AA-B5D3-45AAF69C40D1}</author>
    <author>tc={F8A6453E-6C33-413A-9A05-0E31F161EE55}</author>
    <author>tc={10E65413-FBCF-4F30-B814-0A08EEBB79DB}</author>
    <author>tc={8316A5F0-6AD8-4857-A2E9-97AE555BF15D}</author>
    <author>tc={6F0E200E-E440-4427-90A9-612FDB709832}</author>
    <author>tc={DD92C617-98E0-4E08-BD11-CA070B6B4AEC}</author>
    <author>tc={B03CBD98-FD3D-4E63-BEDC-24E01B76F05F}</author>
    <author>tc={2009D806-5794-4140-8254-60E53CA445C8}</author>
    <author>tc={DA87933E-A386-46F1-8CD9-8B237444C523}</author>
    <author>tc={6E3AF8AC-C23F-48D9-8061-36F7A7F61C1E}</author>
    <author>tc={01C4AE5F-7213-49F2-8E5F-18539AB86EC4}</author>
    <author>tc={B82624BD-10F7-45ED-B3E8-597850009EAE}</author>
    <author>tc={947A402C-6F19-4E85-BAF1-2B3C38756FDC}</author>
    <author>tc={D9DF5A2B-AD30-4FA4-89D1-6C66DA686485}</author>
    <author>tc={69373E16-7295-4674-8394-7852C0B684AB}</author>
    <author>tc={476BF678-6C15-4DA5-B3BC-0748DB0BA68C}</author>
    <author>tc={5680375F-97F0-47BE-BE9E-C0F04E9942D2}</author>
    <author>tc={AF2E5E1F-1F0E-4FA5-A49C-08F5641F87C7}</author>
    <author>tc={006E0B31-0F50-41C0-B22B-E32DAA525B62}</author>
    <author>tc={B857BBD2-1E3C-4CAB-BA51-F4F72B40EDE5}</author>
    <author>tc={89EBE798-58A8-4813-B785-B2A8D92FED72}</author>
    <author>tc={9A201919-2ACE-43F0-A0F2-3F123A3558BB}</author>
    <author>tc={B50429B6-4258-496C-A34B-2A7B52D90CBF}</author>
    <author>tc={B692B798-724D-4725-A148-40C1F350AB7C}</author>
    <author>tc={4B3EA3A8-3569-445D-921C-19661D3C0411}</author>
    <author>tc={528D00C3-FF17-4AEC-9FB9-CE114D3658FB}</author>
    <author>tc={F337F574-A764-4D55-9F2B-594F98885E12}</author>
    <author>tc={546851AA-3842-4592-9298-B1634D9D7A57}</author>
    <author>tc={268B710B-8FB8-44D0-B08F-6B5F7888B0ED}</author>
    <author>tc={B654E78A-40E3-48D7-A2A1-2F14EF7C23C5}</author>
    <author>tc={A138325A-AD32-4D2D-964B-282A86E858F3}</author>
    <author>tc={9351ACEF-21A3-4B0A-9482-FE1D0BD19764}</author>
    <author>tc={81E5AD31-A1EE-4EA8-B7C8-12C1A2AB8798}</author>
    <author>tc={A4A33F89-6E6F-47CD-9CC8-C28A6191178D}</author>
    <author>tc={660F2909-586B-4A9C-AABB-0402E44030C8}</author>
    <author>tc={867E0BCE-94D8-4D25-971F-5ED87D150E78}</author>
    <author>tc={B5654B40-8D86-4123-B6E0-D1FF8EDC67DB}</author>
    <author>tc={43A59BBC-0E38-4755-8AA9-74E074706E04}</author>
    <author>tc={85E775B5-2894-4F76-8911-306990F50E3C}</author>
    <author>tc={90D96DAF-53A6-49AB-92A7-427C205A85AB}</author>
    <author>tc={9D6B9654-0C73-4AB7-9D04-013997891AF0}</author>
    <author>tc={4A980631-9781-49F1-BE02-8A5A2AE9597F}</author>
    <author>tc={A2C9C360-1A82-46E9-A620-414190AE6FB6}</author>
    <author>tc={85F65CAD-D8BF-431F-AEC3-1131392E63DC}</author>
    <author>tc={880493E0-3AF1-4B74-A07B-8D5DB592A7A6}</author>
    <author>tc={B0F2DE1A-FE54-47F4-8066-8A4383A4EF3B}</author>
    <author>tc={B442E318-9A14-449F-A71C-793CC6F327DA}</author>
    <author>tc={F6FC28A2-E2BF-401A-94AA-2030417A50BE}</author>
    <author>tc={695AB3BC-CF97-4B16-915E-4A0BBC5C7AAB}</author>
    <author>tc={ABBF1C7E-EF5B-4EF0-8D9E-71A262F6F69D}</author>
    <author>tc={3990C121-0A7C-4248-A024-B7F16670F875}</author>
    <author>tc={ED426FC2-64B4-421C-9D8A-9955ED9D03A5}</author>
    <author>tc={E3DBE5AA-A9DF-48F7-B583-1E2A995D62B0}</author>
    <author>tc={ADB8E085-ABF2-43A2-9B93-6F34204DFCFE}</author>
  </authors>
  <commentList>
    <comment ref="N12" authorId="0" shapeId="0" xr:uid="{6AFF87E7-D7F8-401E-BAE7-A7739DB74D80}">
      <text>
        <t>[Threaded comment]
Your version of Excel allows you to read this threaded comment; however, any edits to it will get removed if the file is opened in a newer version of Excel. Learn more: https://go.microsoft.com/fwlink/?linkid=870924
Comment:
    Nawias to poprzedni rodzaj
Reply:
    HT:
Maszyny EX zawsze kwartalnie, krytyczne zawsze kwartalnie, maszyny z osłonami pionowymi co najmniej półrocznie, MTBF&gt;500h to półrocznie. Żadnych rocznych ze względu na charakter maszyn.
Reply:
    Montaże i podlegające:
Krytyczne zawsze kwartalnie. MTBF&gt;500h półrocznie. MTBF&gt;2000h roczne. Inaczej kwartalne.
Reply:
    CNC i podlegające:
Krytyczne zawsze kwartalnie.
MTBF&gt;500h półrocznie. MTBF&gt;2000h roczne. Inaczej kwartalne. Myjki rocznie, stacje filtracyjne półrocznie.
Reply:
    Ostateczna decyzja może odbiegać od powyższych ze względu na kalibrację częstotliwości po uwzględnieniu maszyn zbliżonych i ich wyników, charakterystyki procesu, krytyczności maszyn.</t>
      </text>
    </comment>
    <comment ref="V15" authorId="1" shapeId="0" xr:uid="{07BDFC72-810B-404F-9FF6-FA986213C38A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W9</t>
      </text>
    </comment>
    <comment ref="AJ15" authorId="2" shapeId="0" xr:uid="{71D65521-1607-423E-B223-C2AF92BA9106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W21.</t>
      </text>
    </comment>
    <comment ref="Y17" authorId="3" shapeId="0" xr:uid="{788A0432-3AAB-4B17-83D2-915ABA0B72DA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W10</t>
      </text>
    </comment>
    <comment ref="AU17" authorId="4" shapeId="0" xr:uid="{3EAC7C80-DBED-4EEA-80EC-0A38556C6B1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W34</t>
      </text>
    </comment>
    <comment ref="AG19" authorId="5" shapeId="0" xr:uid="{B0AA851A-CFFD-4B2C-A63F-79259143C08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W20</t>
      </text>
    </comment>
    <comment ref="AG22" authorId="6" shapeId="0" xr:uid="{9EF4391B-F549-4417-938F-231370F4D1B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W20</t>
      </text>
    </comment>
    <comment ref="R24" authorId="7" shapeId="0" xr:uid="{186D86DC-E50D-429E-B01C-918EF5363C89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W5</t>
      </text>
    </comment>
    <comment ref="V25" authorId="8" shapeId="0" xr:uid="{0EC5598F-E22E-4DB8-9675-36C40C33FFAD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W7</t>
      </text>
    </comment>
    <comment ref="R26" authorId="9" shapeId="0" xr:uid="{F075F7A8-5C77-4185-A2E3-55BAD10131CC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W5</t>
      </text>
    </comment>
    <comment ref="AC32" authorId="10" shapeId="0" xr:uid="{1D4BB15C-1A14-41CB-9D9E-09EC8BA2939F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W16</t>
      </text>
    </comment>
    <comment ref="AO32" authorId="11" shapeId="0" xr:uid="{75FDD152-4496-4FFE-AAF5-45F49F4A20E3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W28</t>
      </text>
    </comment>
    <comment ref="AG34" authorId="12" shapeId="0" xr:uid="{65119634-7CC5-41A2-A2C2-C3E060F5F10F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W20</t>
      </text>
    </comment>
    <comment ref="AN35" authorId="13" shapeId="0" xr:uid="{88B061DA-4730-4544-B168-4F9D65A58140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W25</t>
      </text>
    </comment>
    <comment ref="R36" authorId="14" shapeId="0" xr:uid="{46AB7B81-5A82-4E81-AF89-A112E584EA49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Przesunięto z W5</t>
      </text>
    </comment>
    <comment ref="R37" authorId="15" shapeId="0" xr:uid="{AF7F6759-8A85-48BE-937B-518BE9C74DDD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W5</t>
      </text>
    </comment>
    <comment ref="R38" authorId="16" shapeId="0" xr:uid="{DC1C0F9B-6A9B-41E2-9C80-BC20B35F93D4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W5</t>
      </text>
    </comment>
    <comment ref="AU40" authorId="17" shapeId="0" xr:uid="{5CBD2015-D0B8-43B1-9D50-DEB4FABF283B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W34</t>
      </text>
    </comment>
    <comment ref="AC41" authorId="18" shapeId="0" xr:uid="{7DA4B5A2-5A8E-46B5-89C9-335F15D3DFFE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W17</t>
      </text>
    </comment>
    <comment ref="AC42" authorId="19" shapeId="0" xr:uid="{67F22D60-7030-49D1-945E-E4EA383C641E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W17</t>
      </text>
    </comment>
    <comment ref="R44" authorId="20" shapeId="0" xr:uid="{EC64FA41-0632-4FA5-B460-738E84D8A49B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</t>
      </text>
    </comment>
    <comment ref="AY47" authorId="21" shapeId="0" xr:uid="{20C0678B-D359-4100-A2BF-33EDCB0569D1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W38</t>
      </text>
    </comment>
    <comment ref="H49" authorId="22" shapeId="0" xr:uid="{5A88BEF7-C96B-4EA6-959B-B60EEE8BA8D9}">
      <text>
        <t>[Threaded comment]
Your version of Excel allows you to read this threaded comment; however, any edits to it will get removed if the file is opened in a newer version of Excel. Learn more: https://go.microsoft.com/fwlink/?linkid=870924
Comment:
    Pierwszy przegląd w 2022.</t>
      </text>
    </comment>
    <comment ref="V51" authorId="23" shapeId="0" xr:uid="{6BFEB4DA-38F6-4D13-AD5A-BCFA8229A73F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W7</t>
      </text>
    </comment>
    <comment ref="V55" authorId="24" shapeId="0" xr:uid="{D79C7812-E123-4DDA-915C-A3296B75278D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W7</t>
      </text>
    </comment>
    <comment ref="AZ58" authorId="25" shapeId="0" xr:uid="{97842AFB-631B-4019-AE2A-B5D0F491001A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W37</t>
      </text>
    </comment>
    <comment ref="AU61" authorId="26" shapeId="0" xr:uid="{D01F8CCB-0645-4214-83A9-648BE6ECB7DB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W34</t>
      </text>
    </comment>
    <comment ref="Y62" authorId="27" shapeId="0" xr:uid="{BD1D7CA4-6C95-4369-9950-DCD7DC94180B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W11</t>
      </text>
    </comment>
    <comment ref="AN70" authorId="28" shapeId="0" xr:uid="{877E1C0E-271A-4B48-91F7-B5717A4F9931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W25</t>
      </text>
    </comment>
    <comment ref="AY76" authorId="29" shapeId="0" xr:uid="{E5912960-A013-40D8-B632-D8B5A90CD2BE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W38</t>
      </text>
    </comment>
    <comment ref="AX79" authorId="30" shapeId="0" xr:uid="{2823B9D4-B530-435C-B541-7FF808165361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W37</t>
      </text>
    </comment>
    <comment ref="AM83" authorId="31" shapeId="0" xr:uid="{D15AB7F3-CB32-4EEB-9811-9BA2C50CFED4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W24</t>
      </text>
    </comment>
    <comment ref="AM84" authorId="32" shapeId="0" xr:uid="{E0040106-9F4C-4F6C-90C8-B0E25DA80EF0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W24</t>
      </text>
    </comment>
    <comment ref="AY85" authorId="33" shapeId="0" xr:uid="{DDE2E29F-48D5-4C9F-B2D0-C89BFA814790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W38</t>
      </text>
    </comment>
    <comment ref="R86" authorId="34" shapeId="0" xr:uid="{EA775BFD-472C-44FB-B462-14DC940ABDCA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</t>
      </text>
    </comment>
    <comment ref="AY86" authorId="35" shapeId="0" xr:uid="{68548827-0983-4754-AA97-6173E0E65C9A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W38</t>
      </text>
    </comment>
    <comment ref="R88" authorId="36" shapeId="0" xr:uid="{DB0A188D-991B-49CC-A9D8-64F4C880FFD3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</t>
      </text>
    </comment>
    <comment ref="P89" authorId="37" shapeId="0" xr:uid="{99D44A66-8BAA-4B62-AE19-DD3C9E4B18AA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</t>
      </text>
    </comment>
    <comment ref="AC90" authorId="38" shapeId="0" xr:uid="{2C1641CE-4EE6-4D49-AA87-681AD1CCDC44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W16</t>
      </text>
    </comment>
    <comment ref="Q91" authorId="39" shapeId="0" xr:uid="{5B94935A-6704-4ADA-A5A9-EE40E2DB5199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</t>
      </text>
    </comment>
    <comment ref="AC92" authorId="40" shapeId="0" xr:uid="{3EFB515C-6665-4DAE-B0B3-2181225DF9AD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W16</t>
      </text>
    </comment>
    <comment ref="BA92" authorId="41" shapeId="0" xr:uid="{7F71982F-E7C3-4398-92BA-56879E26D8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W40</t>
      </text>
    </comment>
    <comment ref="AC93" authorId="42" shapeId="0" xr:uid="{D582EBF0-4785-4F76-A557-18C3E423DF63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W16</t>
      </text>
    </comment>
    <comment ref="BA93" authorId="43" shapeId="0" xr:uid="{3774C049-5C11-4D19-BAD0-B92805B98604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W40</t>
      </text>
    </comment>
    <comment ref="AC97" authorId="44" shapeId="0" xr:uid="{F7073D5A-00F6-450F-ACF4-365E9A14DA8D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W17</t>
      </text>
    </comment>
    <comment ref="AC98" authorId="45" shapeId="0" xr:uid="{B012251D-5DFA-43A8-BF27-F269DEF8BE9A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W17</t>
      </text>
    </comment>
    <comment ref="V99" authorId="46" shapeId="0" xr:uid="{558EDC56-DE32-4A68-A344-649126CB533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W09</t>
      </text>
    </comment>
    <comment ref="V100" authorId="47" shapeId="0" xr:uid="{97CAD666-9ECD-4F96-BCE2-1D698923805C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W09</t>
      </text>
    </comment>
    <comment ref="Y101" authorId="48" shapeId="0" xr:uid="{869DB5C7-DF8F-4DD7-AEBA-FFA4A360443D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W10</t>
      </text>
    </comment>
    <comment ref="AU101" authorId="49" shapeId="0" xr:uid="{FE831EF4-8011-4B15-8285-95E87941E279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W34</t>
      </text>
    </comment>
    <comment ref="R102" authorId="50" shapeId="0" xr:uid="{3BCE2291-EBCF-4D81-9F40-13C141EB915B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W5</t>
      </text>
    </comment>
    <comment ref="AC102" authorId="51" shapeId="0" xr:uid="{2312D334-C52E-46EA-ABC6-E2835E554460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W17</t>
      </text>
    </comment>
    <comment ref="Q109" authorId="52" shapeId="0" xr:uid="{DECE1194-A26A-4DC6-A9B3-D61CB41CEEF0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</t>
      </text>
    </comment>
    <comment ref="AC109" authorId="53" shapeId="0" xr:uid="{1E7415F6-2039-4FD3-B584-1F4E2D302B03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W16</t>
      </text>
    </comment>
    <comment ref="T111" authorId="54" shapeId="0" xr:uid="{12D86A5B-9D38-4B0C-8F0C-ED98855C1DA2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W07</t>
      </text>
    </comment>
    <comment ref="S112" authorId="55" shapeId="0" xr:uid="{96C05E69-2813-47C3-B50F-2759614B49C2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W06</t>
      </text>
    </comment>
    <comment ref="AK115" authorId="56" shapeId="0" xr:uid="{2E824AE3-03A5-4447-A6D6-E8EEE68A86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W22</t>
      </text>
    </comment>
    <comment ref="W120" authorId="57" shapeId="0" xr:uid="{2763F8E3-921D-486C-A265-1896080E0EE4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W08.</t>
      </text>
    </comment>
    <comment ref="AG120" authorId="58" shapeId="0" xr:uid="{20C97E47-678C-42C6-91C9-0FC551B1A11B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W20</t>
      </text>
    </comment>
    <comment ref="S122" authorId="59" shapeId="0" xr:uid="{CD853927-A8B9-42A6-AFDD-82A8E36A31A9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Przesunięto na W5</t>
      </text>
    </comment>
    <comment ref="AC122" authorId="60" shapeId="0" xr:uid="{F39A5790-6587-4927-A5E9-91843C3B5A4A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W16</t>
      </text>
    </comment>
    <comment ref="AO122" authorId="61" shapeId="0" xr:uid="{DE503F05-3B53-4EC7-BC3F-416E99453C9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W28</t>
      </text>
    </comment>
    <comment ref="BC122" authorId="62" shapeId="0" xr:uid="{302D95F8-A324-40FA-989D-73F5FC6565C4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W40</t>
      </text>
    </comment>
    <comment ref="AC123" authorId="63" shapeId="0" xr:uid="{4889FFFD-D639-4294-8795-5690E6B80FE1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W17</t>
      </text>
    </comment>
    <comment ref="T125" authorId="64" shapeId="0" xr:uid="{FEEC3C38-9B65-4D52-9925-5E75AC40A1FD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W7</t>
      </text>
    </comment>
    <comment ref="S132" authorId="65" shapeId="0" xr:uid="{5E7EA0A6-CD62-4575-968F-2DAE77F81A78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</t>
      </text>
    </comment>
    <comment ref="S133" authorId="66" shapeId="0" xr:uid="{DD90982A-554B-4B31-A7AD-79CB8E63535E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Przesunięto na W5</t>
      </text>
    </comment>
    <comment ref="AC133" authorId="67" shapeId="0" xr:uid="{37F5DF8D-EF71-4F40-B6E2-C3130B9E592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W16</t>
      </text>
    </comment>
    <comment ref="I134" authorId="68" shapeId="0" xr:uid="{68751520-4DC1-42E3-B16D-59805B234698}">
      <text>
        <t>[Threaded comment]
Your version of Excel allows you to read this threaded comment; however, any edits to it will get removed if the file is opened in a newer version of Excel. Learn more: https://go.microsoft.com/fwlink/?linkid=870924
Comment:
    Nowy zakres przeglądu</t>
      </text>
    </comment>
    <comment ref="V134" authorId="69" shapeId="0" xr:uid="{FFDE60DF-E1F7-477D-BBE9-B63FDFF91EC7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W09</t>
      </text>
    </comment>
    <comment ref="AH134" authorId="70" shapeId="0" xr:uid="{79F0F203-3DDF-48F5-803A-36D2B2AC28ED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W21</t>
      </text>
    </comment>
    <comment ref="Y135" authorId="71" shapeId="0" xr:uid="{F068E876-D915-4721-ABFC-244EDECBD33D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W9</t>
      </text>
    </comment>
    <comment ref="AH136" authorId="72" shapeId="0" xr:uid="{E1FE7D5D-0BA4-4F5B-A6A1-19EAF3EBB4F9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W21</t>
      </text>
    </comment>
    <comment ref="AQ137" authorId="73" shapeId="0" xr:uid="{960855E1-FD52-4002-ACD9-B9677491373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W26</t>
      </text>
    </comment>
    <comment ref="W140" authorId="74" shapeId="0" xr:uid="{8BF75E47-052E-46E0-96E7-E0EFF40935CC}">
      <text>
        <t>[Threaded comment]
Your version of Excel allows you to read this threaded comment; however, any edits to it will get removed if the file is opened in a newer version of Excel. Learn more: https://go.microsoft.com/fwlink/?linkid=870924
Comment:
    Na 03.03 z W8</t>
      </text>
    </comment>
    <comment ref="AI140" authorId="75" shapeId="0" xr:uid="{17151635-84C7-4EC4-AC92-C4FBC43A51F4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W20</t>
      </text>
    </comment>
    <comment ref="W141" authorId="76" shapeId="0" xr:uid="{A622808D-3FFC-4C9E-B071-53328B724AFB}">
      <text>
        <t>[Threaded comment]
Your version of Excel allows you to read this threaded comment; however, any edits to it will get removed if the file is opened in a newer version of Excel. Learn more: https://go.microsoft.com/fwlink/?linkid=870924
Comment:
    Na 03.03 z W8</t>
      </text>
    </comment>
    <comment ref="AI141" authorId="77" shapeId="0" xr:uid="{BAB1211B-DAEF-456D-BD43-46F5F01F2E91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W20</t>
      </text>
    </comment>
    <comment ref="AO142" authorId="78" shapeId="0" xr:uid="{9B156EB1-7188-4474-AC5B-DDF1F0CBB396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W25</t>
      </text>
    </comment>
    <comment ref="AZ142" authorId="79" shapeId="0" xr:uid="{299F892E-9CF7-423A-81F5-9EED2B935C7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W37</t>
      </text>
    </comment>
    <comment ref="S144" authorId="80" shapeId="0" xr:uid="{5BF94718-E8FF-4CD5-A285-2AF8F2D51CA6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W05</t>
      </text>
    </comment>
    <comment ref="AC144" authorId="81" shapeId="0" xr:uid="{40C35592-A4F6-486F-8690-04CB827A481F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W14</t>
      </text>
    </comment>
    <comment ref="AH144" authorId="82" shapeId="0" xr:uid="{C6BD0803-D704-4C73-8F94-840FD7B16F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W22</t>
      </text>
    </comment>
    <comment ref="AP144" authorId="83" shapeId="0" xr:uid="{532D14E6-41C5-48E4-914D-76D73BF7C7B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W26</t>
      </text>
    </comment>
    <comment ref="AS144" authorId="84" shapeId="0" xr:uid="{527E6173-9A68-4DB0-AFA4-4FA3DE602B3B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W30</t>
      </text>
    </comment>
    <comment ref="AU144" authorId="85" shapeId="0" xr:uid="{82AF7AF6-F3C9-4CC0-B2B6-B3FDD644601D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W34</t>
      </text>
    </comment>
    <comment ref="BE144" authorId="86" shapeId="0" xr:uid="{DCDB9F27-0A5A-4BEF-A981-30F83216C420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W42</t>
      </text>
    </comment>
    <comment ref="AH145" authorId="87" shapeId="0" xr:uid="{6B7F4F3F-56D8-44F3-AD4B-E63896202C89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W21</t>
      </text>
    </comment>
    <comment ref="AJ151" authorId="88" shapeId="0" xr:uid="{4FC6EC54-B60C-41FC-9739-87623DE3B9F7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W21</t>
      </text>
    </comment>
    <comment ref="AK153" authorId="89" shapeId="0" xr:uid="{579612D7-0113-4647-9864-EF56A65A8CF7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W22</t>
      </text>
    </comment>
    <comment ref="AL154" authorId="90" shapeId="0" xr:uid="{63A1380F-E928-4CFD-8BE2-00A10027AAEA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W24</t>
      </text>
    </comment>
    <comment ref="Y157" authorId="91" shapeId="0" xr:uid="{F507AFED-7E20-4FC1-8817-05C361EC1313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W10</t>
      </text>
    </comment>
    <comment ref="AI157" authorId="92" shapeId="0" xr:uid="{441A8729-5BD6-4C53-BA60-65E9824C96B4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W22</t>
      </text>
    </comment>
    <comment ref="AU157" authorId="93" shapeId="0" xr:uid="{A548037A-8C47-4BE0-BC00-469332C04B33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W34</t>
      </text>
    </comment>
    <comment ref="V166" authorId="94" shapeId="0" xr:uid="{31A136F5-2980-4D85-8641-0B403B7D026A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W7</t>
      </text>
    </comment>
    <comment ref="AL167" authorId="95" shapeId="0" xr:uid="{F5C11871-B8C5-40FC-A224-BA12C96D4CE1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W23</t>
      </text>
    </comment>
    <comment ref="AV167" authorId="96" shapeId="0" xr:uid="{4EACE2C9-207C-4839-9B14-58D2A3D32466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W35</t>
      </text>
    </comment>
    <comment ref="AL168" authorId="97" shapeId="0" xr:uid="{8F2CDD25-DF41-4A28-8C1D-547159F79F07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W23</t>
      </text>
    </comment>
    <comment ref="AL169" authorId="98" shapeId="0" xr:uid="{B83B45E0-EB4A-4C6A-9FBB-DC0EBFD34669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W25</t>
      </text>
    </comment>
    <comment ref="AL170" authorId="99" shapeId="0" xr:uid="{78EE9471-0941-4B96-BC22-BF8507C681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W25</t>
      </text>
    </comment>
    <comment ref="AX170" authorId="100" shapeId="0" xr:uid="{2DF12528-37E3-4684-BDA0-37D200F1379E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W37</t>
      </text>
    </comment>
    <comment ref="AL171" authorId="101" shapeId="0" xr:uid="{03740575-D605-4C2F-80B0-0D84ED637EE3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W25</t>
      </text>
    </comment>
    <comment ref="AK172" authorId="102" shapeId="0" xr:uid="{DA6BB9E5-7B50-4FD8-BBAB-056B70E1D05E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W24</t>
      </text>
    </comment>
    <comment ref="AK173" authorId="103" shapeId="0" xr:uid="{82B28241-A2F3-4CF4-A547-0ABD92B64FFE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W24</t>
      </text>
    </comment>
    <comment ref="AK176" authorId="104" shapeId="0" xr:uid="{168B799A-56DC-4A83-BE65-12051571134C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W24</t>
      </text>
    </comment>
    <comment ref="R177" authorId="105" shapeId="0" xr:uid="{68A4BFCD-5BEE-4165-84DD-BA899C4DE42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</t>
      </text>
    </comment>
    <comment ref="AQ177" authorId="106" shapeId="0" xr:uid="{81D844BC-5535-4150-84B1-3064566C394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W26</t>
      </text>
    </comment>
    <comment ref="R178" authorId="107" shapeId="0" xr:uid="{E2024AD8-6CAE-4ACD-BFD8-BB8835FA9407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W3.</t>
      </text>
    </comment>
    <comment ref="AQ178" authorId="108" shapeId="0" xr:uid="{3E0034A6-D995-4576-92BF-28C3F7BF9CCC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W27</t>
      </text>
    </comment>
    <comment ref="AZ178" authorId="109" shapeId="0" xr:uid="{68BC4319-2A64-4D7D-A467-211B8389CFAE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W39</t>
      </text>
    </comment>
    <comment ref="S179" authorId="110" shapeId="0" xr:uid="{9CDD2AEB-C745-44A1-9E89-76AEA7A48F86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</t>
      </text>
    </comment>
    <comment ref="AC179" authorId="111" shapeId="0" xr:uid="{459F7EBD-CB96-4059-AEF2-C9865EDF7C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W16</t>
      </text>
    </comment>
    <comment ref="AQ179" authorId="112" shapeId="0" xr:uid="{0A7F4B78-1472-4C61-956B-91C8FA0508F3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W28</t>
      </text>
    </comment>
    <comment ref="BA179" authorId="113" shapeId="0" xr:uid="{814511B0-70D1-4BFC-A924-2AA9375FF434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W40</t>
      </text>
    </comment>
    <comment ref="AC180" authorId="114" shapeId="0" xr:uid="{1882435A-0825-436C-A631-BA808C39B163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W17</t>
      </text>
    </comment>
    <comment ref="BE181" authorId="115" shapeId="0" xr:uid="{4FD43A7C-DE9D-4456-91AF-EAAD9C6EEDF1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W42</t>
      </text>
    </comment>
    <comment ref="AW185" authorId="116" shapeId="0" xr:uid="{FF680088-7431-462F-83A0-D182397EFF3E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W34</t>
      </text>
    </comment>
    <comment ref="R186" authorId="117" shapeId="0" xr:uid="{C4865CFF-06D1-46AA-B5D3-45AAF69C40D1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</t>
      </text>
    </comment>
    <comment ref="AC189" authorId="118" shapeId="0" xr:uid="{F8A6453E-6C33-413A-9A05-0E31F161EE5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W16</t>
      </text>
    </comment>
    <comment ref="BA189" authorId="119" shapeId="0" xr:uid="{10E65413-FBCF-4F30-B814-0A08EEBB79DB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W40</t>
      </text>
    </comment>
    <comment ref="AR190" authorId="120" shapeId="0" xr:uid="{8316A5F0-6AD8-4857-A2E9-97AE555BF15D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W29</t>
      </text>
    </comment>
    <comment ref="AJ191" authorId="121" shapeId="0" xr:uid="{6F0E200E-E440-4427-90A9-612FDB709832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W21</t>
      </text>
    </comment>
    <comment ref="AC192" authorId="122" shapeId="0" xr:uid="{DD92C617-98E0-4E08-BD11-CA070B6B4AEC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W17</t>
      </text>
    </comment>
    <comment ref="BE193" authorId="123" shapeId="0" xr:uid="{B03CBD98-FD3D-4E63-BEDC-24E01B76F05F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W42</t>
      </text>
    </comment>
    <comment ref="AJ194" authorId="124" shapeId="0" xr:uid="{2009D806-5794-4140-8254-60E53CA445C8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Przeniesione z W20</t>
      </text>
    </comment>
    <comment ref="AL196" authorId="125" shapeId="0" xr:uid="{DA87933E-A386-46F1-8CD9-8B237444C523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W23</t>
      </text>
    </comment>
    <comment ref="AY198" authorId="126" shapeId="0" xr:uid="{6E3AF8AC-C23F-48D9-8061-36F7A7F61C1E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W38</t>
      </text>
    </comment>
    <comment ref="AC199" authorId="127" shapeId="0" xr:uid="{01C4AE5F-7213-49F2-8E5F-18539AB86EC4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W16</t>
      </text>
    </comment>
    <comment ref="BA199" authorId="128" shapeId="0" xr:uid="{B82624BD-10F7-45ED-B3E8-597850009EAE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W40</t>
      </text>
    </comment>
    <comment ref="AC200" authorId="129" shapeId="0" xr:uid="{947A402C-6F19-4E85-BAF1-2B3C38756FDC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W15</t>
      </text>
    </comment>
    <comment ref="AO200" authorId="130" shapeId="0" xr:uid="{D9DF5A2B-AD30-4FA4-89D1-6C66DA68648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W28</t>
      </text>
    </comment>
    <comment ref="BA200" authorId="131" shapeId="0" xr:uid="{69373E16-7295-4674-8394-7852C0B684AB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W40</t>
      </text>
    </comment>
    <comment ref="AJ202" authorId="132" shapeId="0" xr:uid="{476BF678-6C15-4DA5-B3BC-0748DB0BA68C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W21.</t>
      </text>
    </comment>
    <comment ref="AJ203" authorId="133" shapeId="0" xr:uid="{5680375F-97F0-47BE-BE9E-C0F04E9942D2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W21.</t>
      </text>
    </comment>
    <comment ref="AK205" authorId="134" shapeId="0" xr:uid="{AF2E5E1F-1F0E-4FA5-A49C-08F5641F87C7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W24</t>
      </text>
    </comment>
    <comment ref="AN214" authorId="135" shapeId="0" xr:uid="{006E0B31-0F50-41C0-B22B-E32DAA525B62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W26</t>
      </text>
    </comment>
    <comment ref="AK218" authorId="136" shapeId="0" xr:uid="{B857BBD2-1E3C-4CAB-BA51-F4F72B40EDE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W22</t>
      </text>
    </comment>
    <comment ref="AU218" authorId="137" shapeId="0" xr:uid="{89EBE798-58A8-4813-B785-B2A8D92FED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W34</t>
      </text>
    </comment>
    <comment ref="AC220" authorId="138" shapeId="0" xr:uid="{9A201919-2ACE-43F0-A0F2-3F123A3558BB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W17</t>
      </text>
    </comment>
    <comment ref="T222" authorId="139" shapeId="0" xr:uid="{B50429B6-4258-496C-A34B-2A7B52D90CBF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W05</t>
      </text>
    </comment>
    <comment ref="AC222" authorId="140" shapeId="0" xr:uid="{B692B798-724D-4725-A148-40C1F350AB7C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W17</t>
      </text>
    </comment>
    <comment ref="AL224" authorId="141" shapeId="0" xr:uid="{4B3EA3A8-3569-445D-921C-19661D3C0411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W25</t>
      </text>
    </comment>
    <comment ref="W225" authorId="142" shapeId="0" xr:uid="{528D00C3-FF17-4AEC-9FB9-CE114D3658FB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W10</t>
      </text>
    </comment>
    <comment ref="AU225" authorId="143" shapeId="0" xr:uid="{F337F574-A764-4D55-9F2B-594F98885E12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W34</t>
      </text>
    </comment>
    <comment ref="AC229" authorId="144" shapeId="0" xr:uid="{546851AA-3842-4592-9298-B1634D9D7A57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W13</t>
      </text>
    </comment>
    <comment ref="AL229" authorId="145" shapeId="0" xr:uid="{268B710B-8FB8-44D0-B08F-6B5F7888B0ED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W25</t>
      </text>
    </comment>
    <comment ref="AL230" authorId="146" shapeId="0" xr:uid="{B654E78A-40E3-48D7-A2A1-2F14EF7C23C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W22</t>
      </text>
    </comment>
    <comment ref="AU230" authorId="147" shapeId="0" xr:uid="{A138325A-AD32-4D2D-964B-282A86E858F3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W34</t>
      </text>
    </comment>
    <comment ref="AL231" authorId="148" shapeId="0" xr:uid="{9351ACEF-21A3-4B0A-9482-FE1D0BD19764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W23</t>
      </text>
    </comment>
    <comment ref="Q233" authorId="149" shapeId="0" xr:uid="{81E5AD31-A1EE-4EA8-B7C8-12C1A2AB87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</t>
      </text>
    </comment>
    <comment ref="AM233" authorId="150" shapeId="0" xr:uid="{A4A33F89-6E6F-47CD-9CC8-C28A6191178D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W26</t>
      </text>
    </comment>
    <comment ref="AY233" authorId="151" shapeId="0" xr:uid="{660F2909-586B-4A9C-AABB-0402E44030C8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W38</t>
      </text>
    </comment>
    <comment ref="AP234" authorId="152" shapeId="0" xr:uid="{867E0BCE-94D8-4D25-971F-5ED87D150E78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W27</t>
      </text>
    </comment>
    <comment ref="AZ234" authorId="153" shapeId="0" xr:uid="{B5654B40-8D86-4123-B6E0-D1FF8EDC67DB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W39</t>
      </text>
    </comment>
    <comment ref="AP235" authorId="154" shapeId="0" xr:uid="{43A59BBC-0E38-4755-8AA9-74E074706E04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W27</t>
      </text>
    </comment>
    <comment ref="AC236" authorId="155" shapeId="0" xr:uid="{85E775B5-2894-4F76-8911-306990F50E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W16</t>
      </text>
    </comment>
    <comment ref="AC237" authorId="156" shapeId="0" xr:uid="{90D96DAF-53A6-49AB-92A7-427C205A85AB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W16</t>
      </text>
    </comment>
    <comment ref="AC238" authorId="157" shapeId="0" xr:uid="{9D6B9654-0C73-4AB7-9D04-013997891AF0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W17</t>
      </text>
    </comment>
    <comment ref="AI240" authorId="158" shapeId="0" xr:uid="{4A980631-9781-49F1-BE02-8A5A2AE9597F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Przełożono z W20</t>
      </text>
    </comment>
    <comment ref="Q244" authorId="159" shapeId="0" xr:uid="{A2C9C360-1A82-46E9-A620-414190AE6FB6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</t>
      </text>
    </comment>
    <comment ref="AC248" authorId="160" shapeId="0" xr:uid="{85F65CAD-D8BF-431F-AEC3-1131392E63DC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W17</t>
      </text>
    </comment>
    <comment ref="AC249" authorId="161" shapeId="0" xr:uid="{880493E0-3AF1-4B74-A07B-8D5DB592A7A6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W17</t>
      </text>
    </comment>
    <comment ref="V252" authorId="162" shapeId="0" xr:uid="{B0F2DE1A-FE54-47F4-8066-8A4383A4EF3B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W7</t>
      </text>
    </comment>
    <comment ref="V255" authorId="163" shapeId="0" xr:uid="{B442E318-9A14-449F-A71C-793CC6F327DA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W7</t>
      </text>
    </comment>
    <comment ref="AY256" authorId="164" shapeId="0" xr:uid="{F6FC28A2-E2BF-401A-94AA-2030417A50BE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W38</t>
      </text>
    </comment>
    <comment ref="AY257" authorId="165" shapeId="0" xr:uid="{695AB3BC-CF97-4B16-915E-4A0BBC5C7AAB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W38</t>
      </text>
    </comment>
    <comment ref="AY258" authorId="166" shapeId="0" xr:uid="{ABBF1C7E-EF5B-4EF0-8D9E-71A262F6F69D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W38</t>
      </text>
    </comment>
    <comment ref="Q283" authorId="167" shapeId="0" xr:uid="{3990C121-0A7C-4248-A024-B7F16670F87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</t>
      </text>
    </comment>
    <comment ref="Q284" authorId="168" shapeId="0" xr:uid="{ED426FC2-64B4-421C-9D8A-9955ED9D03A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</t>
      </text>
    </comment>
    <comment ref="V294" authorId="169" shapeId="0" xr:uid="{E3DBE5AA-A9DF-48F7-B583-1E2A995D62B0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W7</t>
      </text>
    </comment>
    <comment ref="U301" authorId="170" shapeId="0" xr:uid="{ADB8E085-ABF2-43A2-9B93-6F34204DFCFE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W8.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tc={F66FB9C7-ADC7-4F44-9FBC-4B7D50677973}</author>
    <author>tc={CE75FF7D-ECE7-4257-9954-E1309A4701A3}</author>
    <author>tc={C67C1404-049B-4B11-A7A4-544E4B3D5292}</author>
    <author>tc={F058C18B-262C-49C6-988D-2AC2D4A5C839}</author>
    <author>tc={B0D0933F-226D-49AC-82C6-F9E4E84DE8E5}</author>
    <author>tc={10077341-84A0-415C-B118-078625FEAFFE}</author>
    <author>tc={62C5109D-0FDB-42A0-B761-CC11CEFD5BE1}</author>
    <author>tc={A1FE23EC-74B5-4DCC-9261-4B1E7D8A2D0C}</author>
    <author>tc={879E5CE7-1405-434C-8DDB-31F0EF8C0769}</author>
    <author>tc={5B6D8BFD-4678-4881-AA36-821888B9BEB8}</author>
    <author>tc={22E5691E-F01E-4561-A0E0-6546371EFCFC}</author>
    <author>tc={4EDEE96E-B5A4-413E-A0DE-F872221CC0D5}</author>
    <author>tc={BC9C6AFD-D86F-441F-B87C-5438E8D5C8DD}</author>
    <author>tc={3A77E9B2-4566-40A6-8FDE-1463DECADBBA}</author>
    <author>tc={98DD1807-AC4B-4341-BD2F-33A7B46070A3}</author>
    <author>tc={2A79C759-89CB-401F-9F36-4B7D37F33BF9}</author>
    <author>tc={6A1A2055-2825-426B-B644-F10C0BC3AE66}</author>
    <author>tc={FC3C7A3E-2ABC-436D-96AF-9D35E38FF5B3}</author>
    <author>tc={E2DACF87-B377-4F46-AFD3-9C1D5D4B80BF}</author>
    <author>tc={628D4E5B-DE14-4177-8676-0360BB42F82F}</author>
    <author>tc={B5C449A4-13C6-4F7C-8A9C-C1713E220E00}</author>
    <author>tc={230876E2-0157-42FE-B599-17BAFA44F775}</author>
    <author>tc={7B7DDDF3-633B-4AB4-9260-7F960DCFF142}</author>
    <author>tc={ACF0F96A-51A0-4DE0-8F3F-E60078482D54}</author>
    <author>tc={C5D3704C-6F03-4B52-BA63-8AF5D90554D1}</author>
    <author>tc={6017CAD1-7FAF-41BA-B2FA-13A5FA908326}</author>
    <author>tc={54245F3C-DEEB-4D56-9DA2-3E4B51B54F0B}</author>
    <author>tc={BEC0A1A0-A083-429C-87B9-1D630977B485}</author>
    <author>tc={217884A6-7287-4D29-AA28-B32B211AA9CF}</author>
    <author>tc={85CD06F4-8A92-463C-B66C-26261AE574FA}</author>
    <author>tc={26068976-F37C-4D85-B295-FCCC406E1C13}</author>
    <author>tc={B01B20B6-6FB0-4AA2-AF0A-8105E28DF2A2}</author>
    <author>tc={F701D792-C76B-44FB-8676-6AB98D53707A}</author>
    <author>tc={67D6C149-A59D-4C62-8B0A-EBA1A04084C5}</author>
    <author>tc={F936B28A-858E-4600-B5FA-F2BFAA8AFE58}</author>
    <author>tc={95D1DB5B-0FAD-4D2F-AF74-8EB6274C515B}</author>
    <author>tc={9255949C-8260-4108-B9AE-BD9D7D425CDB}</author>
    <author>tc={CE80953C-E055-4CC3-818C-28DFCC8E6559}</author>
    <author>tc={B0D14827-84F7-4172-990E-8AD341EF3BCF}</author>
    <author>tc={C6A1262A-5336-43B8-B899-2635B8C492B4}</author>
    <author>tc={ACA71BCA-AC30-4EBE-9B3B-FB24AA5680C5}</author>
    <author>tc={A229F50B-AE0B-41B8-9F17-F4DB14072623}</author>
    <author>tc={AD55E74A-D071-4006-950E-25E61CEEBCE0}</author>
    <author>tc={41943A60-25AF-4721-9B95-B6A071271F6F}</author>
    <author>tc={69B60628-5D23-42F9-9BF3-565A08868F4A}</author>
    <author>tc={043AD4EA-D8FF-43B3-9411-F3BF05DDEBF1}</author>
    <author>tc={49652743-A52B-4561-A9C8-B5817DB7D7DF}</author>
    <author>tc={FD61348F-BCDC-4EBD-A2CE-EBA585FB8776}</author>
    <author>tc={BF3174E9-1928-4B4B-88A5-F8027E7AA17E}</author>
    <author>tc={DE24CC60-F4EE-4942-886D-CE0D92ACF28C}</author>
    <author>tc={F05D6A73-8197-4625-9D37-860CE443F84C}</author>
    <author>tc={C7FF0613-498C-47E1-B3F1-528E0D363FF8}</author>
    <author>tc={49B8129D-21DA-47BB-B76C-65B904CA3E6A}</author>
    <author>tc={2D5E5435-4B87-4581-A260-F24E941239E1}</author>
    <author>tc={6B3965AD-A3E0-4D6E-9B02-00F3D1F247CA}</author>
    <author>tc={5E495217-7C88-45E7-A9F9-4F64B637DADF}</author>
    <author>tc={68E6CA2C-334F-4085-AD0F-9FA735EF19AE}</author>
    <author>tc={8762A632-3A1F-47DC-928F-09C95B030051}</author>
    <author>tc={6493D664-8B46-4D46-98D7-71702DC6A15B}</author>
    <author>tc={28FDCA82-FAEC-49B4-A9F7-10C4ECDAC0C5}</author>
    <author>tc={6C56B323-3C4D-4E7D-814B-55BBCA27C249}</author>
    <author>tc={70228BFB-CC8B-4CC3-AD54-AF0C9750C71B}</author>
    <author>tc={79F61542-BACA-48CD-A57E-42579248691F}</author>
    <author>tc={8C255169-80B7-4AA0-B3B6-23BFE51BBEC1}</author>
    <author>tc={9835D932-5069-405C-98D0-7DA3A1800A73}</author>
    <author>tc={329CF011-53E4-4ED8-A880-15993EF451D7}</author>
    <author>tc={872FC491-EEFA-4AB1-AF79-6FD048EE0DC8}</author>
    <author>tc={A5D757DA-9DBF-414E-B393-DB3985B83CBC}</author>
    <author>tc={B5DF78CF-7562-4E38-9CA1-EA246521017A}</author>
    <author>tc={7972653B-351F-42D7-9248-30C557317995}</author>
    <author>tc={6DEC2342-02E7-407E-93AD-F803B4F4B4E7}</author>
    <author>tc={E8357580-3F1E-4901-A274-D6902FDF51CA}</author>
    <author>tc={835330ED-AA0B-4343-8819-3BA07662D223}</author>
    <author>tc={E3D93159-4C16-4BD1-80B9-DBCE0D12E2AB}</author>
    <author>tc={94A7BE27-1AF4-4869-9198-3443B84777E0}</author>
    <author>tc={F444F653-CD2B-4D36-9B5B-5269AA96E43A}</author>
    <author>tc={24E768CE-E151-402C-B7A8-02553BAE1E2B}</author>
    <author>tc={BC6EA27C-45EB-418E-BC12-8A1EF717144C}</author>
    <author>tc={236CCFF9-A4CE-4661-8311-2EE2199D475F}</author>
    <author>tc={CF2B1E47-66EB-4507-8FE0-A8F4EDAE8682}</author>
    <author>tc={3AE9A033-A102-4542-A955-1A46575CCC3F}</author>
    <author>tc={F2FBE79E-692F-4F4C-A473-CB732734EB99}</author>
    <author>tc={851E9A8B-835B-413F-AD79-536CAA281CDD}</author>
    <author>tc={70DEC602-4382-4F1F-8552-908881A2AC8B}</author>
    <author>tc={4CFE4CE0-9233-4695-80EC-DA67C3A125CF}</author>
    <author>tc={32C4085D-4810-49CF-9204-9792B7041693}</author>
    <author>tc={6745FD05-4CA7-4607-B94B-F9FCDF2E2626}</author>
    <author>tc={784B429B-0275-4E1A-BFBB-D428B4082105}</author>
    <author>tc={BABF8BD5-49A6-412C-A53E-FA2367A3A75D}</author>
    <author>tc={F4866B4D-F499-45F6-AAF2-466F0996FEE0}</author>
    <author>tc={65AB23DD-25CF-447F-8257-AA2AB4D407C5}</author>
    <author>tc={EF61D80A-61F4-4594-BF06-A5757A83A0F7}</author>
    <author>tc={154FBAB9-A279-4255-A484-0B8F8AF62608}</author>
    <author>tc={2A5FEA07-503E-46A9-A2F6-EE62D0C77F67}</author>
    <author>tc={87A3F2B2-692B-4E44-AA12-CC72CC85A7EC}</author>
    <author>tc={CB390EEC-A349-42AA-B3CB-BE4DA7DD1986}</author>
    <author>tc={050568EE-44B6-4F73-A4CE-0D612692B0A2}</author>
    <author>tc={F0291968-9178-4A9B-8059-8EBA1A7A2E68}</author>
    <author>tc={3447B079-0C19-4F14-8567-B98DEB778B92}</author>
    <author>tc={2A3EB712-5184-46BF-BD48-0F6A842412EB}</author>
    <author>tc={3203C9E6-DEAD-47AC-B99F-436ABECCA346}</author>
    <author>tc={088DC67B-19D8-4E7E-BFF4-D8D18FBF66A7}</author>
    <author>tc={FF08D64A-0976-457A-85A8-855EBB4B7601}</author>
    <author>tc={154F6F10-D155-4A29-8797-866955ADF3A0}</author>
    <author>tc={7EB46F4E-57DD-4A70-BD08-C818BD3D2E41}</author>
    <author>tc={4E4CEF6A-5335-415B-BC30-D8875FBDAAA5}</author>
    <author>tc={56C28A96-1285-4D28-880E-F120C1AB3AA4}</author>
    <author>tc={E1E6F387-F2C8-4E2D-8634-2FA37E5D8B65}</author>
    <author>tc={596D4928-349E-44C8-9BB5-478F74A1CB75}</author>
    <author>tc={FD82DE99-29EC-470D-BE20-C7831691B989}</author>
    <author>tc={83C8B3E2-F7C0-45B3-8DEF-D985B7DCE23E}</author>
    <author>tc={02BF1F0E-6EA2-4CCD-96FA-8EEE666D083E}</author>
    <author>tc={384C172A-60F1-4A73-A69D-6F67628A50CD}</author>
    <author>tc={30EC0E77-5FE6-4315-A8F4-93715FFD9011}</author>
    <author>tc={543FDD33-C268-429E-88F8-A63C26847D86}</author>
    <author>tc={C6BA42A2-D017-4902-8D17-8EDB204E3F12}</author>
    <author>tc={939B3BB5-03F7-4164-9995-30930B91892F}</author>
    <author>tc={7FFBE0F8-E40F-4795-8F30-444C1E8B5470}</author>
    <author>tc={40D2470F-D5F1-4A07-9E4B-88B65475D3F8}</author>
    <author>tc={3262EF0D-1717-41B6-A175-0CDF724F9B22}</author>
    <author>tc={22DFE6B1-1A73-4062-9E07-A118AF8086D2}</author>
    <author>tc={6312F909-D975-4AAB-B1DD-C5C5BE8FFF00}</author>
    <author>tc={3E066913-6A62-4557-AF86-7F5274C252AF}</author>
    <author>tc={2320B47F-A6E6-48FF-B820-D7CE519CEA56}</author>
    <author>tc={0824EA66-CCC4-4FF5-8911-0297EC3FAD58}</author>
    <author>tc={B8D8CBB4-BDB2-4771-A6D3-7949B3F7382D}</author>
    <author>tc={9F6BDBFF-18B2-4F01-9333-A1EA486871AC}</author>
    <author>tc={C0EE43DD-C6EA-4F17-9AB5-E4D77B8C2D6A}</author>
    <author>tc={B319BA9B-1D18-43DB-A034-A95E19538886}</author>
    <author>tc={CE0D1679-3F31-4E21-862F-5D17B1B51B16}</author>
    <author>tc={D605D96C-FBFB-4D3A-A1D0-FCE84CCA187C}</author>
    <author>tc={78F95412-6B01-41D5-B800-9B9C08D2D7A0}</author>
    <author>tc={0D039F8B-75AB-477D-AFFC-CC8EE9703338}</author>
    <author>tc={96A85839-9510-411A-A0CE-723912E2B036}</author>
    <author>tc={92A5C297-67F0-45F8-9444-1EB722CFC330}</author>
    <author>tc={DF1264CA-9149-48DE-9907-56877889E2E8}</author>
    <author>tc={0D757B48-75AF-414C-9301-BE4EF9A6A73C}</author>
    <author>tc={0E090CB4-2400-4301-9B21-8D23A8470159}</author>
    <author>tc={B2DDC3EB-0DEC-433F-A1BE-0A374621C84F}</author>
    <author>tc={66CCF644-CF1F-48E5-905B-EF07C832D0E7}</author>
    <author>tc={D2399F57-DF0F-4CD6-89F1-C986924A80A5}</author>
    <author>tc={D8B29E48-0673-4ADC-8504-EF9562F97EF0}</author>
    <author>tc={F6BBA2FD-524F-4618-9889-B38A11CCA2AE}</author>
    <author>tc={767AA7BC-1086-4262-90A9-B489701F7294}</author>
    <author>tc={280B76B2-AD48-45BD-8C4F-6C23F77A95A6}</author>
    <author>tc={A879BC0A-0D37-43D5-A94E-93CC7727F6C9}</author>
    <author>tc={0AC82AD7-D715-4EF0-B317-CAF7610C0B3E}</author>
    <author>tc={811B1D94-6976-443B-B1C7-D0A34A5E1AA9}</author>
    <author>tc={9B3DE6B0-AF7D-4513-A3FF-83890F0E4D3A}</author>
    <author>tc={37173F30-C473-408E-ABF6-06C6C72BD83B}</author>
    <author>tc={86F41C88-F663-4F88-A42F-98FBCA7A56CC}</author>
    <author>tc={C701D9F4-00E8-49D0-AC4A-F7606C2A1E6B}</author>
    <author>tc={D68D3D88-31C8-4A4E-846B-2A42D9365F69}</author>
    <author>tc={1436B4CD-C0A3-47EA-86FE-4F626AF30A8D}</author>
    <author>tc={B26BA5DC-6ACA-496B-83E7-CA06C8F99592}</author>
    <author>tc={489B095A-55B8-464C-8780-945C734EF73B}</author>
    <author>tc={BFD0B7EF-2BA8-4FB3-BEB7-078A2BD335F2}</author>
    <author>tc={9C932E22-B790-4F18-84AA-6183C146DC4E}</author>
    <author>tc={0413D84A-9FAF-4809-A704-7DF61F54B896}</author>
    <author>tc={2BDEED04-41AE-4B77-8CBB-481FF97C942B}</author>
    <author>tc={FDF6E3BF-6786-4C4B-92BA-A6C1BF0D8A86}</author>
    <author>tc={3080CD80-F7A9-4F3E-9CCB-BAB5C3AA0122}</author>
    <author>tc={95680027-F039-4739-91A1-5E60537EF6E3}</author>
    <author>tc={549B7474-CD4A-434E-852B-D5DE8EDEAA93}</author>
    <author>tc={D152CA34-35BE-4247-95CB-0ED23985D953}</author>
    <author>tc={4422C809-29A0-4120-979B-0154E5ED155E}</author>
    <author>tc={8C174E0E-F5DB-41CC-A994-C9FDA9B27F46}</author>
    <author>tc={C7B62CCC-667E-4164-B236-53F684C37933}</author>
    <author>tc={B9BD6BFD-C6CF-41F9-92EA-62067C689525}</author>
    <author>tc={12D14C89-E7CF-4217-9DDD-745EA61F3D12}</author>
    <author>tc={728C7396-0A6F-4595-9805-5B89FB062A28}</author>
  </authors>
  <commentList>
    <comment ref="N12" authorId="0" shapeId="0" xr:uid="{F66FB9C7-ADC7-4F44-9FBC-4B7D50677973}">
      <text>
        <t>[Threaded comment]
Your version of Excel allows you to read this threaded comment; however, any edits to it will get removed if the file is opened in a newer version of Excel. Learn more: https://go.microsoft.com/fwlink/?linkid=870924
Comment:
    Nawias to poprzedni rodzaj
Reply:
    HT:
Maszyny EX zawsze kwartalnie, krytyczne zawsze kwartalnie, maszyny z osłonami pionowymi co najmniej półrocznie, MTBF&gt;500h to półrocznie. Żadnych rocznych ze względu na charakter maszyn.
Reply:
    Montaże i podlegające:
Krytyczne zawsze kwartalnie. MTBF&gt;500h półrocznie. MTBF&gt;2000h roczne. Inaczej kwartalne.
Reply:
    CNC i podlegające:
Krytyczne zawsze kwartalnie.
MTBF&gt;500h półrocznie. MTBF&gt;2000h roczne. Inaczej kwartalne. Myjki rocznie, stacje filtracyjne półrocznie.
Reply:
    Ostateczna decyzja może odbiegać od powyższych ze względu na kalibrację częstotliwości po uwzględnieniu maszyn zbliżonych i ich wyników, charakterystyki procesu, krytyczności maszyn.</t>
      </text>
    </comment>
    <comment ref="V15" authorId="1" shapeId="0" xr:uid="{CE75FF7D-ECE7-4257-9954-E1309A4701A3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W9</t>
      </text>
    </comment>
    <comment ref="AJ15" authorId="2" shapeId="0" xr:uid="{C67C1404-049B-4B11-A7A4-544E4B3D5292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W21.</t>
      </text>
    </comment>
    <comment ref="Y17" authorId="3" shapeId="0" xr:uid="{F058C18B-262C-49C6-988D-2AC2D4A5C839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W10</t>
      </text>
    </comment>
    <comment ref="AU17" authorId="4" shapeId="0" xr:uid="{B0D0933F-226D-49AC-82C6-F9E4E84DE8E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W34</t>
      </text>
    </comment>
    <comment ref="AG19" authorId="5" shapeId="0" xr:uid="{10077341-84A0-415C-B118-078625FEAFFE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W20</t>
      </text>
    </comment>
    <comment ref="AG22" authorId="6" shapeId="0" xr:uid="{62C5109D-0FDB-42A0-B761-CC11CEFD5BE1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W20</t>
      </text>
    </comment>
    <comment ref="R24" authorId="7" shapeId="0" xr:uid="{A1FE23EC-74B5-4DCC-9261-4B1E7D8A2D0C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W5</t>
      </text>
    </comment>
    <comment ref="V25" authorId="8" shapeId="0" xr:uid="{879E5CE7-1405-434C-8DDB-31F0EF8C0769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W7</t>
      </text>
    </comment>
    <comment ref="R26" authorId="9" shapeId="0" xr:uid="{5B6D8BFD-4678-4881-AA36-821888B9BE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W5</t>
      </text>
    </comment>
    <comment ref="AC32" authorId="10" shapeId="0" xr:uid="{22E5691E-F01E-4561-A0E0-6546371EFCFC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W16</t>
      </text>
    </comment>
    <comment ref="AO32" authorId="11" shapeId="0" xr:uid="{4EDEE96E-B5A4-413E-A0DE-F872221CC0D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W28</t>
      </text>
    </comment>
    <comment ref="AG34" authorId="12" shapeId="0" xr:uid="{BC9C6AFD-D86F-441F-B87C-5438E8D5C8DD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W20</t>
      </text>
    </comment>
    <comment ref="AN35" authorId="13" shapeId="0" xr:uid="{3A77E9B2-4566-40A6-8FDE-1463DECADBBA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W25</t>
      </text>
    </comment>
    <comment ref="R36" authorId="14" shapeId="0" xr:uid="{98DD1807-AC4B-4341-BD2F-33A7B46070A3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Przesunięto z W5</t>
      </text>
    </comment>
    <comment ref="R37" authorId="15" shapeId="0" xr:uid="{2A79C759-89CB-401F-9F36-4B7D37F33BF9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W5</t>
      </text>
    </comment>
    <comment ref="R38" authorId="16" shapeId="0" xr:uid="{6A1A2055-2825-426B-B644-F10C0BC3AE66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W5</t>
      </text>
    </comment>
    <comment ref="AU40" authorId="17" shapeId="0" xr:uid="{FC3C7A3E-2ABC-436D-96AF-9D35E38FF5B3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W34</t>
      </text>
    </comment>
    <comment ref="AC41" authorId="18" shapeId="0" xr:uid="{E2DACF87-B377-4F46-AFD3-9C1D5D4B80BF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W17</t>
      </text>
    </comment>
    <comment ref="AC42" authorId="19" shapeId="0" xr:uid="{628D4E5B-DE14-4177-8676-0360BB42F82F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W17</t>
      </text>
    </comment>
    <comment ref="R44" authorId="20" shapeId="0" xr:uid="{B5C449A4-13C6-4F7C-8A9C-C1713E220E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</t>
      </text>
    </comment>
    <comment ref="AY47" authorId="21" shapeId="0" xr:uid="{230876E2-0157-42FE-B599-17BAFA44F77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W38</t>
      </text>
    </comment>
    <comment ref="H49" authorId="22" shapeId="0" xr:uid="{7B7DDDF3-633B-4AB4-9260-7F960DCFF142}">
      <text>
        <t>[Threaded comment]
Your version of Excel allows you to read this threaded comment; however, any edits to it will get removed if the file is opened in a newer version of Excel. Learn more: https://go.microsoft.com/fwlink/?linkid=870924
Comment:
    Pierwszy przegląd w 2022.</t>
      </text>
    </comment>
    <comment ref="V51" authorId="23" shapeId="0" xr:uid="{ACF0F96A-51A0-4DE0-8F3F-E60078482D54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W7</t>
      </text>
    </comment>
    <comment ref="V55" authorId="24" shapeId="0" xr:uid="{C5D3704C-6F03-4B52-BA63-8AF5D90554D1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W7</t>
      </text>
    </comment>
    <comment ref="AZ58" authorId="25" shapeId="0" xr:uid="{6017CAD1-7FAF-41BA-B2FA-13A5FA9083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W37</t>
      </text>
    </comment>
    <comment ref="AU61" authorId="26" shapeId="0" xr:uid="{54245F3C-DEEB-4D56-9DA2-3E4B51B54F0B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W34</t>
      </text>
    </comment>
    <comment ref="Y62" authorId="27" shapeId="0" xr:uid="{BEC0A1A0-A083-429C-87B9-1D630977B48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W11</t>
      </text>
    </comment>
    <comment ref="AN70" authorId="28" shapeId="0" xr:uid="{217884A6-7287-4D29-AA28-B32B211AA9CF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W25</t>
      </text>
    </comment>
    <comment ref="AY76" authorId="29" shapeId="0" xr:uid="{85CD06F4-8A92-463C-B66C-26261AE574FA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W38</t>
      </text>
    </comment>
    <comment ref="AX79" authorId="30" shapeId="0" xr:uid="{26068976-F37C-4D85-B295-FCCC406E1C13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W37</t>
      </text>
    </comment>
    <comment ref="AM83" authorId="31" shapeId="0" xr:uid="{B01B20B6-6FB0-4AA2-AF0A-8105E28DF2A2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W24</t>
      </text>
    </comment>
    <comment ref="AM84" authorId="32" shapeId="0" xr:uid="{F701D792-C76B-44FB-8676-6AB98D53707A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W24</t>
      </text>
    </comment>
    <comment ref="AY85" authorId="33" shapeId="0" xr:uid="{67D6C149-A59D-4C62-8B0A-EBA1A04084C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W38</t>
      </text>
    </comment>
    <comment ref="R86" authorId="34" shapeId="0" xr:uid="{F936B28A-858E-4600-B5FA-F2BFAA8AFE58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</t>
      </text>
    </comment>
    <comment ref="AY86" authorId="35" shapeId="0" xr:uid="{95D1DB5B-0FAD-4D2F-AF74-8EB6274C515B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W38</t>
      </text>
    </comment>
    <comment ref="R88" authorId="36" shapeId="0" xr:uid="{9255949C-8260-4108-B9AE-BD9D7D425CDB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</t>
      </text>
    </comment>
    <comment ref="P89" authorId="37" shapeId="0" xr:uid="{CE80953C-E055-4CC3-818C-28DFCC8E6559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</t>
      </text>
    </comment>
    <comment ref="AC90" authorId="38" shapeId="0" xr:uid="{B0D14827-84F7-4172-990E-8AD341EF3BCF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W16</t>
      </text>
    </comment>
    <comment ref="Q91" authorId="39" shapeId="0" xr:uid="{C6A1262A-5336-43B8-B899-2635B8C492B4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</t>
      </text>
    </comment>
    <comment ref="AC92" authorId="40" shapeId="0" xr:uid="{ACA71BCA-AC30-4EBE-9B3B-FB24AA5680C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W16</t>
      </text>
    </comment>
    <comment ref="BA92" authorId="41" shapeId="0" xr:uid="{A229F50B-AE0B-41B8-9F17-F4DB14072623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W40</t>
      </text>
    </comment>
    <comment ref="AC93" authorId="42" shapeId="0" xr:uid="{AD55E74A-D071-4006-950E-25E61CEEBCE0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W16</t>
      </text>
    </comment>
    <comment ref="BA93" authorId="43" shapeId="0" xr:uid="{41943A60-25AF-4721-9B95-B6A071271F6F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W40</t>
      </text>
    </comment>
    <comment ref="AC97" authorId="44" shapeId="0" xr:uid="{69B60628-5D23-42F9-9BF3-565A08868F4A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W17</t>
      </text>
    </comment>
    <comment ref="AC98" authorId="45" shapeId="0" xr:uid="{043AD4EA-D8FF-43B3-9411-F3BF05DDEBF1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W17</t>
      </text>
    </comment>
    <comment ref="V99" authorId="46" shapeId="0" xr:uid="{49652743-A52B-4561-A9C8-B5817DB7D7DF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W09</t>
      </text>
    </comment>
    <comment ref="V100" authorId="47" shapeId="0" xr:uid="{FD61348F-BCDC-4EBD-A2CE-EBA585FB8776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W09</t>
      </text>
    </comment>
    <comment ref="Y101" authorId="48" shapeId="0" xr:uid="{BF3174E9-1928-4B4B-88A5-F8027E7AA17E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W10</t>
      </text>
    </comment>
    <comment ref="AU101" authorId="49" shapeId="0" xr:uid="{DE24CC60-F4EE-4942-886D-CE0D92ACF28C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W34</t>
      </text>
    </comment>
    <comment ref="R102" authorId="50" shapeId="0" xr:uid="{F05D6A73-8197-4625-9D37-860CE443F84C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W5</t>
      </text>
    </comment>
    <comment ref="AC102" authorId="51" shapeId="0" xr:uid="{C7FF0613-498C-47E1-B3F1-528E0D363FF8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W17</t>
      </text>
    </comment>
    <comment ref="Q109" authorId="52" shapeId="0" xr:uid="{49B8129D-21DA-47BB-B76C-65B904CA3E6A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</t>
      </text>
    </comment>
    <comment ref="AC109" authorId="53" shapeId="0" xr:uid="{2D5E5435-4B87-4581-A260-F24E941239E1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W16</t>
      </text>
    </comment>
    <comment ref="T111" authorId="54" shapeId="0" xr:uid="{6B3965AD-A3E0-4D6E-9B02-00F3D1F247CA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W07</t>
      </text>
    </comment>
    <comment ref="S112" authorId="55" shapeId="0" xr:uid="{5E495217-7C88-45E7-A9F9-4F64B637DADF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W06</t>
      </text>
    </comment>
    <comment ref="AK115" authorId="56" shapeId="0" xr:uid="{68E6CA2C-334F-4085-AD0F-9FA735EF19AE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W22</t>
      </text>
    </comment>
    <comment ref="W120" authorId="57" shapeId="0" xr:uid="{8762A632-3A1F-47DC-928F-09C95B0300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W08.</t>
      </text>
    </comment>
    <comment ref="AG120" authorId="58" shapeId="0" xr:uid="{6493D664-8B46-4D46-98D7-71702DC6A15B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W20</t>
      </text>
    </comment>
    <comment ref="S122" authorId="59" shapeId="0" xr:uid="{28FDCA82-FAEC-49B4-A9F7-10C4ECDAC0C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Przesunięto na W5</t>
      </text>
    </comment>
    <comment ref="AC122" authorId="60" shapeId="0" xr:uid="{6C56B323-3C4D-4E7D-814B-55BBCA27C249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W16</t>
      </text>
    </comment>
    <comment ref="AO122" authorId="61" shapeId="0" xr:uid="{70228BFB-CC8B-4CC3-AD54-AF0C9750C71B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W28</t>
      </text>
    </comment>
    <comment ref="BC122" authorId="62" shapeId="0" xr:uid="{79F61542-BACA-48CD-A57E-42579248691F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W40</t>
      </text>
    </comment>
    <comment ref="AC123" authorId="63" shapeId="0" xr:uid="{8C255169-80B7-4AA0-B3B6-23BFE51BBE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W17</t>
      </text>
    </comment>
    <comment ref="T125" authorId="64" shapeId="0" xr:uid="{9835D932-5069-405C-98D0-7DA3A1800A73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W7</t>
      </text>
    </comment>
    <comment ref="S132" authorId="65" shapeId="0" xr:uid="{329CF011-53E4-4ED8-A880-15993EF451D7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</t>
      </text>
    </comment>
    <comment ref="S133" authorId="66" shapeId="0" xr:uid="{872FC491-EEFA-4AB1-AF79-6FD048EE0DC8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Przesunięto na W5</t>
      </text>
    </comment>
    <comment ref="AC133" authorId="67" shapeId="0" xr:uid="{A5D757DA-9DBF-414E-B393-DB3985B83CBC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W16</t>
      </text>
    </comment>
    <comment ref="I134" authorId="68" shapeId="0" xr:uid="{B5DF78CF-7562-4E38-9CA1-EA246521017A}">
      <text>
        <t>[Threaded comment]
Your version of Excel allows you to read this threaded comment; however, any edits to it will get removed if the file is opened in a newer version of Excel. Learn more: https://go.microsoft.com/fwlink/?linkid=870924
Comment:
    Nowy zakres przeglądu</t>
      </text>
    </comment>
    <comment ref="V134" authorId="69" shapeId="0" xr:uid="{7972653B-351F-42D7-9248-30C55731799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W09</t>
      </text>
    </comment>
    <comment ref="AH134" authorId="70" shapeId="0" xr:uid="{6DEC2342-02E7-407E-93AD-F803B4F4B4E7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W21</t>
      </text>
    </comment>
    <comment ref="Y135" authorId="71" shapeId="0" xr:uid="{E8357580-3F1E-4901-A274-D6902FDF51CA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W9</t>
      </text>
    </comment>
    <comment ref="AH136" authorId="72" shapeId="0" xr:uid="{835330ED-AA0B-4343-8819-3BA07662D223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W21</t>
      </text>
    </comment>
    <comment ref="AQ137" authorId="73" shapeId="0" xr:uid="{E3D93159-4C16-4BD1-80B9-DBCE0D12E2AB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W26</t>
      </text>
    </comment>
    <comment ref="W140" authorId="74" shapeId="0" xr:uid="{94A7BE27-1AF4-4869-9198-3443B84777E0}">
      <text>
        <t>[Threaded comment]
Your version of Excel allows you to read this threaded comment; however, any edits to it will get removed if the file is opened in a newer version of Excel. Learn more: https://go.microsoft.com/fwlink/?linkid=870924
Comment:
    Na 03.03 z W8</t>
      </text>
    </comment>
    <comment ref="AI140" authorId="75" shapeId="0" xr:uid="{F444F653-CD2B-4D36-9B5B-5269AA96E43A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W20</t>
      </text>
    </comment>
    <comment ref="W141" authorId="76" shapeId="0" xr:uid="{24E768CE-E151-402C-B7A8-02553BAE1E2B}">
      <text>
        <t>[Threaded comment]
Your version of Excel allows you to read this threaded comment; however, any edits to it will get removed if the file is opened in a newer version of Excel. Learn more: https://go.microsoft.com/fwlink/?linkid=870924
Comment:
    Na 03.03 z W8</t>
      </text>
    </comment>
    <comment ref="AI141" authorId="77" shapeId="0" xr:uid="{BC6EA27C-45EB-418E-BC12-8A1EF717144C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W20</t>
      </text>
    </comment>
    <comment ref="AO142" authorId="78" shapeId="0" xr:uid="{236CCFF9-A4CE-4661-8311-2EE2199D475F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W25</t>
      </text>
    </comment>
    <comment ref="AZ142" authorId="79" shapeId="0" xr:uid="{CF2B1E47-66EB-4507-8FE0-A8F4EDAE8682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W37</t>
      </text>
    </comment>
    <comment ref="S144" authorId="80" shapeId="0" xr:uid="{3AE9A033-A102-4542-A955-1A46575CCC3F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W05</t>
      </text>
    </comment>
    <comment ref="AC144" authorId="81" shapeId="0" xr:uid="{F2FBE79E-692F-4F4C-A473-CB732734EB99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W14</t>
      </text>
    </comment>
    <comment ref="AH144" authorId="82" shapeId="0" xr:uid="{851E9A8B-835B-413F-AD79-536CAA281CDD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W22</t>
      </text>
    </comment>
    <comment ref="AP144" authorId="83" shapeId="0" xr:uid="{70DEC602-4382-4F1F-8552-908881A2AC8B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W26</t>
      </text>
    </comment>
    <comment ref="AS144" authorId="84" shapeId="0" xr:uid="{4CFE4CE0-9233-4695-80EC-DA67C3A125CF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W30</t>
      </text>
    </comment>
    <comment ref="AU144" authorId="85" shapeId="0" xr:uid="{32C4085D-4810-49CF-9204-9792B7041693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W34</t>
      </text>
    </comment>
    <comment ref="BE144" authorId="86" shapeId="0" xr:uid="{6745FD05-4CA7-4607-B94B-F9FCDF2E26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W42</t>
      </text>
    </comment>
    <comment ref="AH145" authorId="87" shapeId="0" xr:uid="{784B429B-0275-4E1A-BFBB-D428B408210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W21</t>
      </text>
    </comment>
    <comment ref="AJ151" authorId="88" shapeId="0" xr:uid="{BABF8BD5-49A6-412C-A53E-FA2367A3A75D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W21</t>
      </text>
    </comment>
    <comment ref="AK153" authorId="89" shapeId="0" xr:uid="{F4866B4D-F499-45F6-AAF2-466F0996FEE0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W22</t>
      </text>
    </comment>
    <comment ref="AL154" authorId="90" shapeId="0" xr:uid="{65AB23DD-25CF-447F-8257-AA2AB4D407C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W24</t>
      </text>
    </comment>
    <comment ref="Y157" authorId="91" shapeId="0" xr:uid="{EF61D80A-61F4-4594-BF06-A5757A83A0F7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W10</t>
      </text>
    </comment>
    <comment ref="AI157" authorId="92" shapeId="0" xr:uid="{154FBAB9-A279-4255-A484-0B8F8AF62608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W22</t>
      </text>
    </comment>
    <comment ref="AU157" authorId="93" shapeId="0" xr:uid="{2A5FEA07-503E-46A9-A2F6-EE62D0C77F67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W34</t>
      </text>
    </comment>
    <comment ref="V166" authorId="94" shapeId="0" xr:uid="{87A3F2B2-692B-4E44-AA12-CC72CC85A7EC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W7</t>
      </text>
    </comment>
    <comment ref="AL167" authorId="95" shapeId="0" xr:uid="{CB390EEC-A349-42AA-B3CB-BE4DA7DD1986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W23</t>
      </text>
    </comment>
    <comment ref="AV167" authorId="96" shapeId="0" xr:uid="{050568EE-44B6-4F73-A4CE-0D612692B0A2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W35</t>
      </text>
    </comment>
    <comment ref="AL168" authorId="97" shapeId="0" xr:uid="{F0291968-9178-4A9B-8059-8EBA1A7A2E68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W23</t>
      </text>
    </comment>
    <comment ref="AL169" authorId="98" shapeId="0" xr:uid="{3447B079-0C19-4F14-8567-B98DEB778B92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W25</t>
      </text>
    </comment>
    <comment ref="AL170" authorId="99" shapeId="0" xr:uid="{2A3EB712-5184-46BF-BD48-0F6A842412EB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W25</t>
      </text>
    </comment>
    <comment ref="AX170" authorId="100" shapeId="0" xr:uid="{3203C9E6-DEAD-47AC-B99F-436ABECCA346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W37</t>
      </text>
    </comment>
    <comment ref="AL171" authorId="101" shapeId="0" xr:uid="{088DC67B-19D8-4E7E-BFF4-D8D18FBF66A7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W25</t>
      </text>
    </comment>
    <comment ref="AK172" authorId="102" shapeId="0" xr:uid="{FF08D64A-0976-457A-85A8-855EBB4B76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W24</t>
      </text>
    </comment>
    <comment ref="AK173" authorId="103" shapeId="0" xr:uid="{154F6F10-D155-4A29-8797-866955ADF3A0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W24</t>
      </text>
    </comment>
    <comment ref="AK176" authorId="104" shapeId="0" xr:uid="{7EB46F4E-57DD-4A70-BD08-C818BD3D2E41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W24</t>
      </text>
    </comment>
    <comment ref="R177" authorId="105" shapeId="0" xr:uid="{4E4CEF6A-5335-415B-BC30-D8875FBDAAA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</t>
      </text>
    </comment>
    <comment ref="AQ177" authorId="106" shapeId="0" xr:uid="{56C28A96-1285-4D28-880E-F120C1AB3AA4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W26</t>
      </text>
    </comment>
    <comment ref="R178" authorId="107" shapeId="0" xr:uid="{E1E6F387-F2C8-4E2D-8634-2FA37E5D8B6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W3.</t>
      </text>
    </comment>
    <comment ref="AQ178" authorId="108" shapeId="0" xr:uid="{596D4928-349E-44C8-9BB5-478F74A1CB7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W27</t>
      </text>
    </comment>
    <comment ref="AZ178" authorId="109" shapeId="0" xr:uid="{FD82DE99-29EC-470D-BE20-C7831691B989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W39</t>
      </text>
    </comment>
    <comment ref="S179" authorId="110" shapeId="0" xr:uid="{83C8B3E2-F7C0-45B3-8DEF-D985B7DCE23E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</t>
      </text>
    </comment>
    <comment ref="AC179" authorId="111" shapeId="0" xr:uid="{02BF1F0E-6EA2-4CCD-96FA-8EEE666D083E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W16</t>
      </text>
    </comment>
    <comment ref="AQ179" authorId="112" shapeId="0" xr:uid="{384C172A-60F1-4A73-A69D-6F67628A50CD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W28</t>
      </text>
    </comment>
    <comment ref="BA179" authorId="113" shapeId="0" xr:uid="{30EC0E77-5FE6-4315-A8F4-93715FFD9011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W40</t>
      </text>
    </comment>
    <comment ref="AC180" authorId="114" shapeId="0" xr:uid="{543FDD33-C268-429E-88F8-A63C26847D86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W17</t>
      </text>
    </comment>
    <comment ref="BE181" authorId="115" shapeId="0" xr:uid="{C6BA42A2-D017-4902-8D17-8EDB204E3F12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W42</t>
      </text>
    </comment>
    <comment ref="AW185" authorId="116" shapeId="0" xr:uid="{939B3BB5-03F7-4164-9995-30930B91892F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W34</t>
      </text>
    </comment>
    <comment ref="R186" authorId="117" shapeId="0" xr:uid="{7FFBE0F8-E40F-4795-8F30-444C1E8B5470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</t>
      </text>
    </comment>
    <comment ref="AC189" authorId="118" shapeId="0" xr:uid="{40D2470F-D5F1-4A07-9E4B-88B65475D3F8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W16</t>
      </text>
    </comment>
    <comment ref="BA189" authorId="119" shapeId="0" xr:uid="{3262EF0D-1717-41B6-A175-0CDF724F9B22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W40</t>
      </text>
    </comment>
    <comment ref="AR190" authorId="120" shapeId="0" xr:uid="{22DFE6B1-1A73-4062-9E07-A118AF8086D2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W29</t>
      </text>
    </comment>
    <comment ref="AJ191" authorId="121" shapeId="0" xr:uid="{6312F909-D975-4AAB-B1DD-C5C5BE8FFF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W21</t>
      </text>
    </comment>
    <comment ref="AC192" authorId="122" shapeId="0" xr:uid="{3E066913-6A62-4557-AF86-7F5274C252AF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W17</t>
      </text>
    </comment>
    <comment ref="BE193" authorId="123" shapeId="0" xr:uid="{2320B47F-A6E6-48FF-B820-D7CE519CEA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W42</t>
      </text>
    </comment>
    <comment ref="AJ194" authorId="124" shapeId="0" xr:uid="{0824EA66-CCC4-4FF5-8911-0297EC3FAD58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Przeniesione z W20</t>
      </text>
    </comment>
    <comment ref="AL196" authorId="125" shapeId="0" xr:uid="{B8D8CBB4-BDB2-4771-A6D3-7949B3F7382D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W23</t>
      </text>
    </comment>
    <comment ref="AY198" authorId="126" shapeId="0" xr:uid="{9F6BDBFF-18B2-4F01-9333-A1EA486871AC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W38</t>
      </text>
    </comment>
    <comment ref="AC199" authorId="127" shapeId="0" xr:uid="{C0EE43DD-C6EA-4F17-9AB5-E4D77B8C2D6A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W16</t>
      </text>
    </comment>
    <comment ref="BA199" authorId="128" shapeId="0" xr:uid="{B319BA9B-1D18-43DB-A034-A95E19538886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W40</t>
      </text>
    </comment>
    <comment ref="AC200" authorId="129" shapeId="0" xr:uid="{CE0D1679-3F31-4E21-862F-5D17B1B51B16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W15</t>
      </text>
    </comment>
    <comment ref="AO200" authorId="130" shapeId="0" xr:uid="{D605D96C-FBFB-4D3A-A1D0-FCE84CCA187C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W28</t>
      </text>
    </comment>
    <comment ref="BA200" authorId="131" shapeId="0" xr:uid="{78F95412-6B01-41D5-B800-9B9C08D2D7A0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W40</t>
      </text>
    </comment>
    <comment ref="AJ202" authorId="132" shapeId="0" xr:uid="{0D039F8B-75AB-477D-AFFC-CC8EE9703338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W21.</t>
      </text>
    </comment>
    <comment ref="AJ203" authorId="133" shapeId="0" xr:uid="{96A85839-9510-411A-A0CE-723912E2B036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W21.</t>
      </text>
    </comment>
    <comment ref="AK205" authorId="134" shapeId="0" xr:uid="{92A5C297-67F0-45F8-9444-1EB722CFC330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W24</t>
      </text>
    </comment>
    <comment ref="AN214" authorId="135" shapeId="0" xr:uid="{DF1264CA-9149-48DE-9907-56877889E2E8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W26</t>
      </text>
    </comment>
    <comment ref="AK218" authorId="136" shapeId="0" xr:uid="{0D757B48-75AF-414C-9301-BE4EF9A6A7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W22</t>
      </text>
    </comment>
    <comment ref="AU218" authorId="137" shapeId="0" xr:uid="{0E090CB4-2400-4301-9B21-8D23A8470159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W34</t>
      </text>
    </comment>
    <comment ref="AC220" authorId="138" shapeId="0" xr:uid="{B2DDC3EB-0DEC-433F-A1BE-0A374621C84F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W17</t>
      </text>
    </comment>
    <comment ref="T222" authorId="139" shapeId="0" xr:uid="{66CCF644-CF1F-48E5-905B-EF07C832D0E7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W05</t>
      </text>
    </comment>
    <comment ref="AC222" authorId="140" shapeId="0" xr:uid="{D2399F57-DF0F-4CD6-89F1-C986924A80A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W17</t>
      </text>
    </comment>
    <comment ref="AL224" authorId="141" shapeId="0" xr:uid="{D8B29E48-0673-4ADC-8504-EF9562F97EF0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W25</t>
      </text>
    </comment>
    <comment ref="W225" authorId="142" shapeId="0" xr:uid="{F6BBA2FD-524F-4618-9889-B38A11CCA2AE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W10</t>
      </text>
    </comment>
    <comment ref="AU225" authorId="143" shapeId="0" xr:uid="{767AA7BC-1086-4262-90A9-B489701F7294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W34</t>
      </text>
    </comment>
    <comment ref="AC229" authorId="144" shapeId="0" xr:uid="{280B76B2-AD48-45BD-8C4F-6C23F77A95A6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W13</t>
      </text>
    </comment>
    <comment ref="AL229" authorId="145" shapeId="0" xr:uid="{A879BC0A-0D37-43D5-A94E-93CC7727F6C9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W25</t>
      </text>
    </comment>
    <comment ref="AL230" authorId="146" shapeId="0" xr:uid="{0AC82AD7-D715-4EF0-B317-CAF7610C0B3E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W22</t>
      </text>
    </comment>
    <comment ref="AU230" authorId="147" shapeId="0" xr:uid="{811B1D94-6976-443B-B1C7-D0A34A5E1AA9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W34</t>
      </text>
    </comment>
    <comment ref="AL231" authorId="148" shapeId="0" xr:uid="{9B3DE6B0-AF7D-4513-A3FF-83890F0E4D3A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W23</t>
      </text>
    </comment>
    <comment ref="Q233" authorId="149" shapeId="0" xr:uid="{37173F30-C473-408E-ABF6-06C6C72BD83B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</t>
      </text>
    </comment>
    <comment ref="AM233" authorId="150" shapeId="0" xr:uid="{86F41C88-F663-4F88-A42F-98FBCA7A56CC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W26</t>
      </text>
    </comment>
    <comment ref="AY233" authorId="151" shapeId="0" xr:uid="{C701D9F4-00E8-49D0-AC4A-F7606C2A1E6B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W38</t>
      </text>
    </comment>
    <comment ref="AP234" authorId="152" shapeId="0" xr:uid="{D68D3D88-31C8-4A4E-846B-2A42D9365F69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W27</t>
      </text>
    </comment>
    <comment ref="AZ234" authorId="153" shapeId="0" xr:uid="{1436B4CD-C0A3-47EA-86FE-4F626AF30A8D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W39</t>
      </text>
    </comment>
    <comment ref="AP235" authorId="154" shapeId="0" xr:uid="{B26BA5DC-6ACA-496B-83E7-CA06C8F99592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W27</t>
      </text>
    </comment>
    <comment ref="AC236" authorId="155" shapeId="0" xr:uid="{489B095A-55B8-464C-8780-945C734EF73B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W16</t>
      </text>
    </comment>
    <comment ref="AC237" authorId="156" shapeId="0" xr:uid="{BFD0B7EF-2BA8-4FB3-BEB7-078A2BD335F2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W16</t>
      </text>
    </comment>
    <comment ref="AC238" authorId="157" shapeId="0" xr:uid="{9C932E22-B790-4F18-84AA-6183C146DC4E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W17</t>
      </text>
    </comment>
    <comment ref="AI240" authorId="158" shapeId="0" xr:uid="{0413D84A-9FAF-4809-A704-7DF61F54B896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Przełożono z W20</t>
      </text>
    </comment>
    <comment ref="Q244" authorId="159" shapeId="0" xr:uid="{2BDEED04-41AE-4B77-8CBB-481FF97C942B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</t>
      </text>
    </comment>
    <comment ref="AC248" authorId="160" shapeId="0" xr:uid="{FDF6E3BF-6786-4C4B-92BA-A6C1BF0D8A86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W17</t>
      </text>
    </comment>
    <comment ref="AC249" authorId="161" shapeId="0" xr:uid="{3080CD80-F7A9-4F3E-9CCB-BAB5C3AA0122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W17</t>
      </text>
    </comment>
    <comment ref="V252" authorId="162" shapeId="0" xr:uid="{95680027-F039-4739-91A1-5E60537EF6E3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W7</t>
      </text>
    </comment>
    <comment ref="V255" authorId="163" shapeId="0" xr:uid="{549B7474-CD4A-434E-852B-D5DE8EDEAA93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W7</t>
      </text>
    </comment>
    <comment ref="AY256" authorId="164" shapeId="0" xr:uid="{D152CA34-35BE-4247-95CB-0ED23985D953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W38</t>
      </text>
    </comment>
    <comment ref="AY257" authorId="165" shapeId="0" xr:uid="{4422C809-29A0-4120-979B-0154E5ED155E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W38</t>
      </text>
    </comment>
    <comment ref="AY258" authorId="166" shapeId="0" xr:uid="{8C174E0E-F5DB-41CC-A994-C9FDA9B27F46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W38</t>
      </text>
    </comment>
    <comment ref="Q283" authorId="167" shapeId="0" xr:uid="{C7B62CCC-667E-4164-B236-53F684C37933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</t>
      </text>
    </comment>
    <comment ref="Q284" authorId="168" shapeId="0" xr:uid="{B9BD6BFD-C6CF-41F9-92EA-62067C68952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</t>
      </text>
    </comment>
    <comment ref="V294" authorId="169" shapeId="0" xr:uid="{12D14C89-E7CF-4217-9DDD-745EA61F3D12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W7</t>
      </text>
    </comment>
    <comment ref="U301" authorId="170" shapeId="0" xr:uid="{728C7396-0A6F-4595-9805-5B89FB062A28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W8.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tc={94EA6F51-C113-46A1-BE15-D305A13B13AD}</author>
  </authors>
  <commentList>
    <comment ref="BG106" authorId="0" shapeId="0" xr:uid="{94EA6F51-C113-46A1-BE15-D305A13B13AD}">
      <text>
        <t>[Threaded comment]
Your version of Excel allows you to read this threaded comment; however, any edits to it will get removed if the file is opened in a newer version of Excel. Learn more: https://go.microsoft.com/fwlink/?linkid=870924
Comment:
    Wstrzymany, maszyna od dłuższego czasu nie pracuje i czeka na decyzje co dalej, pozostaje w planie prewencji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tc={7643E2DA-B8DF-44D4-A14D-A01822AC1E52}</author>
    <author>tc={D47500F3-058E-43F5-A485-08A3001228AA}</author>
    <author>tc={5BF68C71-42C8-4C98-AE53-9CB6A85B9C1C}</author>
    <author>tc={56989833-0647-4FE4-8F02-A89A93C3C516}</author>
    <author>tc={4BD903AC-F565-44FC-B332-FBF8197B577B}</author>
    <author>tc={F52823CE-0413-4A8C-96F8-F8BCBEE441AC}</author>
    <author>tc={31B1136F-7237-4856-8C64-5EC743AEC1BB}</author>
  </authors>
  <commentList>
    <comment ref="W68" authorId="0" shapeId="0" xr:uid="{7643E2DA-B8DF-44D4-A14D-A01822AC1E52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na niedzielę W10; z W11.</t>
      </text>
    </comment>
    <comment ref="W69" authorId="1" shapeId="0" xr:uid="{D47500F3-058E-43F5-A485-08A3001228AA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na niedzielę W10; z W11.</t>
      </text>
    </comment>
    <comment ref="W70" authorId="2" shapeId="0" xr:uid="{5BF68C71-42C8-4C98-AE53-9CB6A85B9C1C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na niedzielę W10; z W11.</t>
      </text>
    </comment>
    <comment ref="W71" authorId="3" shapeId="0" xr:uid="{56989833-0647-4FE4-8F02-A89A93C3C516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na niedzielę W10; z W11.</t>
      </text>
    </comment>
    <comment ref="W72" authorId="4" shapeId="0" xr:uid="{4BD903AC-F565-44FC-B332-FBF8197B577B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na niedzielę W10; z W11.</t>
      </text>
    </comment>
    <comment ref="W73" authorId="5" shapeId="0" xr:uid="{F52823CE-0413-4A8C-96F8-F8BCBEE441AC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na niedzielę W10; z W11.</t>
      </text>
    </comment>
    <comment ref="W74" authorId="6" shapeId="0" xr:uid="{31B1136F-7237-4856-8C64-5EC743AEC1BB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na niedzielę W10; z W11.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tc={474E40D7-820D-423C-938C-C6FD3032CCA1}</author>
    <author>tc={1E716613-8BE5-44A9-AF46-47800F630F89}</author>
    <author>tc={3713F17B-3D1D-4631-95DC-D5F3BBD8EFF7}</author>
    <author>tc={A2AFBC5E-16D4-41AD-9C85-906C52A6BAF8}</author>
    <author>tc={BEE94A09-2D9B-437C-A3CE-16E06ED5CBD6}</author>
    <author>tc={1ADA4AF9-98D4-4F0D-95FC-7A720F1658D0}</author>
    <author>tc={EA139EEF-8348-4BE7-B573-3B8EE1DA32AC}</author>
    <author>tc={29DA1696-55A1-4E03-9AD6-E8290C822A48}</author>
    <author>tc={7EC6957D-B642-4D9C-B248-92BA52E6D846}</author>
    <author>tc={49C086F1-6387-4354-B934-206BF396E165}</author>
    <author>tc={45CE98F0-6D41-4D88-BDDD-B852C43C46FC}</author>
    <author>tc={A2E163D5-69B3-4488-8499-7529F649B554}</author>
    <author>tc={F38B5C96-8B6A-460D-A205-01027BFD9FE6}</author>
    <author>tc={B0090645-CB3A-476F-83D7-9EB75C682807}</author>
    <author>tc={4C069609-9647-4D9D-AE75-2EC6B156F49D}</author>
    <author>tc={F3E9E85F-360F-4DA1-A794-D3EE685F6C40}</author>
    <author>tc={2BAB5BE6-A9F0-46F8-BCD8-DD58F86B2291}</author>
    <author>tc={68C3A872-2D7E-4D1E-A05E-EA1BF9194BAC}</author>
    <author>tc={66B74405-67E3-4D8A-8594-F2C4AEF9CF3F}</author>
    <author>tc={DE8757FC-27A6-4B47-81E8-AFBC2D46CCCE}</author>
    <author>tc={1505370A-5325-4BAC-B4C1-8A2D499D35DF}</author>
    <author>tc={1D9EA06D-463C-4C4D-9554-200508A993B1}</author>
    <author>tc={4D55AB78-ED5D-4546-B88C-3AF1FC36D379}</author>
    <author>tc={CF065D98-3C1E-4C4D-A5A6-CC726F91EFD1}</author>
    <author>tc={8FBFC900-BBF0-42B9-AF25-2C37700E33A0}</author>
    <author>tc={E468DDEF-F736-425A-973C-5100C91EAA29}</author>
    <author>tc={30518E15-CE8A-4241-AE12-7F4B3D3A66A7}</author>
    <author>tc={A1C51599-C989-425E-A228-00C796A7B91B}</author>
    <author>tc={6C6DE89F-E907-4916-8A50-8080A194FD59}</author>
    <author>tc={997AD4CE-DA7D-4B3A-B384-BC78ADCDE1EE}</author>
    <author>tc={046704B6-3BDC-4417-8B17-447744BDAA40}</author>
    <author>tc={EEBEF2B8-175B-43E6-8CF4-67F5BA7AA5EE}</author>
    <author>tc={9A4117E5-3907-4B3C-95F8-77D3FB977DBE}</author>
    <author>tc={8AB9ACAA-3863-4F58-8B5A-E1B791552186}</author>
    <author>tc={82EAC990-E147-42C8-BECC-71F564A3E53A}</author>
    <author>tc={37D8C4B8-5493-4FF1-8031-A521ABABA3D8}</author>
    <author>tc={E3052051-F5D1-45C3-8A1E-9EB30CA325B7}</author>
    <author>tc={DB905195-7476-4BAF-93E7-3504FD57B03A}</author>
    <author>tc={1DC2C388-0F3B-4B3C-821B-72FA445BD9F6}</author>
    <author>tc={290C6830-9625-4F2E-8E31-312C52310AF3}</author>
    <author>tc={A144EE49-6DA0-41B3-AEF1-0B6EA1600F1A}</author>
    <author>tc={64FCAC26-9B16-474F-88FC-3DBAF5EC6539}</author>
    <author>tc={BCEBE94F-282D-458E-A4BA-F105B0A6545A}</author>
    <author>tc={22F71480-A2C7-42A2-BC47-A9C48ECC6CD7}</author>
    <author>tc={F2E5E749-5EFD-4A28-98C8-4D543C8A5817}</author>
    <author>tc={E5732281-D990-427C-959C-CC130045B608}</author>
    <author>tc={F23659A7-0679-4962-9106-D7D7C04A8ADE}</author>
    <author>tc={DC67F78C-D3D1-4495-B354-374AD69275E9}</author>
    <author>tc={1791B8A6-3437-43CB-809A-507CA441C2B1}</author>
    <author>tc={27507C6A-3D55-40F1-9D82-A3CDF5A93031}</author>
    <author>tc={841647FF-2430-484F-8A15-C0FB5EE90928}</author>
    <author>tc={88649752-5A1C-4A8B-A6DF-1DF018B62605}</author>
    <author>tc={F76C80FB-4599-4323-9F5F-2BB9DC72AEC3}</author>
    <author>tc={C04FF107-D895-4720-994A-C5F7457F75B3}</author>
    <author>tc={854F4C0B-4191-4CBF-8E8E-DDA6ECE67620}</author>
    <author>tc={5DACAA0E-C603-43A1-9B72-C56D9010CD7E}</author>
    <author>tc={1D7FC404-96EE-4CD9-9179-F94F0D3FB1E4}</author>
    <author>tc={16D2EFC8-B5C9-4B3E-9110-D554B8F5E208}</author>
    <author>tc={96A24A56-F189-48F3-AEC9-1259920683D3}</author>
    <author>tc={BC59883F-E4C4-4BB4-88C7-D0C70F044C80}</author>
    <author>tc={5CC21746-AD51-4C53-9B0E-C3D99D4378FC}</author>
    <author>tc={CED172CA-7804-436F-9E27-B5D5502F0171}</author>
    <author>tc={05E6854D-2C3A-46C6-BCFD-779624C8F810}</author>
    <author>tc={0498960D-9BD7-4ACE-883A-F9941F2064E0}</author>
    <author>tc={EAE937D2-2D0C-4D92-BCA4-E1DE50F05545}</author>
    <author>tc={BCF9C54B-0F40-4427-95F3-FF24894B4778}</author>
    <author>tc={6C4FD121-5762-46F2-A05D-75C90690AA6F}</author>
    <author>tc={06B13E2F-1DF0-41C8-9636-280C0BE13A49}</author>
    <author>tc={FC6CF52E-C76C-4CA0-B261-10D4938939B5}</author>
    <author>tc={BCBFFD89-D558-4404-AE9A-6396BB3AF21B}</author>
    <author>tc={7D8BF8AB-7994-4AD5-82A1-6109B0BBB21D}</author>
    <author>tc={B6087A17-9BEF-4161-B691-5BEDB6C3FF0E}</author>
    <author>tc={C9CB9E8E-BF59-4229-B14A-8B6E55875BB8}</author>
    <author>tc={6FBE047A-A7C5-4011-93FC-8B792D5EC8DD}</author>
    <author>tc={3A741686-606D-430D-BC80-2F032F6DF37B}</author>
    <author>tc={41129726-CB0B-4807-A713-B581FAAAFE19}</author>
    <author>tc={041B92F2-E897-447C-940A-72FDDCD1B085}</author>
    <author>tc={031B2A57-93A5-4376-9309-1A1036AF7247}</author>
    <author>tc={82E93B81-1AC2-4466-B844-BEF2933F98E9}</author>
    <author>tc={0D8F2F8E-6152-4053-8BBB-FCA3129A88D3}</author>
    <author>tc={21DF7E21-B713-485F-9BC5-CA2F61983439}</author>
    <author>tc={829B48DB-7649-4A68-BE66-C80A08A54CAD}</author>
    <author>tc={8CA5447E-4989-439E-9ED4-5D2671B8A5CF}</author>
    <author>tc={B40F6F86-E68F-4918-9B59-0E4636CF2BA8}</author>
    <author>tc={6C664D66-44E6-450E-9662-A9FA85EC279C}</author>
    <author>tc={46E101CF-9C38-4E35-8D47-B5D66D8100D0}</author>
    <author>tc={A67E9E76-924A-44AA-9CFB-34834FCC2F37}</author>
    <author>tc={35D161DE-0A06-4165-9E77-7BAAB0BD1942}</author>
    <author>tc={34AE9321-988E-41B4-9E32-793A7D6C2E48}</author>
    <author>tc={7AE2AA53-54E1-457F-8668-BE25C35B6B93}</author>
    <author>tc={8637EF67-EFDB-448D-B314-AAF4E0890F8B}</author>
    <author>tc={E287A9C5-3AE1-40F5-B953-B5FFB12BF2F7}</author>
    <author>tc={D6494629-6C10-4416-96CB-926FA96F01D7}</author>
    <author>tc={65576C50-549A-464B-A286-E96A652A083B}</author>
    <author>tc={7FF40816-9149-4E1F-B22D-086E182A0C4B}</author>
    <author>tc={EF2875CD-8BF6-4E7D-A946-B229F73D6277}</author>
    <author>tc={BAFC7B48-506C-4732-BADA-6BA575AC35A4}</author>
    <author>tc={A416E5A6-6172-45C5-8790-878194934DC6}</author>
    <author>tc={4955F32A-89A3-4B78-A286-74B337EBBCD1}</author>
    <author>tc={3729E1DB-456C-4235-B673-5A488EF6811D}</author>
    <author>tc={5D31C09C-2F9F-486D-98BF-5A1C6EC700C6}</author>
    <author>tc={98D10E7D-B2A8-4797-A3C5-122738526895}</author>
    <author>tc={BE4E072C-9038-4FA9-B7A9-0015B6212658}</author>
    <author>tc={7FDC44C9-051B-48FD-A76A-6B41FA927C3D}</author>
    <author>tc={075D54CA-259A-48B3-A084-EEA48BBA9C95}</author>
    <author>tc={2461EF9A-2AAC-47EE-898C-A9D4EE1628E4}</author>
    <author>tc={7B3C9C59-C3AB-408A-94A3-9EF604CB13CF}</author>
    <author>tc={2E5A3879-1308-4008-8326-4844BE30D149}</author>
    <author>tc={595C2B4F-0EB9-488B-89FA-79A46C154DC9}</author>
    <author>tc={EF149C2C-D1B5-4BD0-A4B2-D2BE275CAEC1}</author>
    <author>tc={B8AE1128-C887-4F43-ADF2-36C9526464DE}</author>
    <author>tc={BA12C0E8-0D82-406F-BE04-6A7292FDE4E9}</author>
    <author>tc={C1BD53C5-EAFF-4251-87A5-7107C4A60D93}</author>
    <author>tc={AD1A938A-4CA9-4069-85FA-FD66DE935449}</author>
    <author>tc={9CC174CB-4F71-4937-8803-8C9FC04A3BA5}</author>
    <author>tc={1134DF71-25A3-4FDC-9427-B7F89A7896BD}</author>
    <author>tc={324663C0-CCA5-42A2-874B-9FE844924EAD}</author>
    <author>tc={1D77FF1F-1CD0-4DC3-AA7B-CF4E507D97D7}</author>
    <author>tc={75BA8B68-79A8-46C9-8859-3B9C7B1D102C}</author>
    <author>tc={D144FCD2-BA0D-47B3-8436-1925395413B3}</author>
    <author>tc={4D0EC008-362C-4463-A17F-D184D2174A64}</author>
    <author>tc={36AADD8B-7880-44AF-A349-F1A1C38D06D8}</author>
    <author>tc={D2E86BA9-5911-4472-92E5-47E13854E1BA}</author>
    <author>tc={1CF01E27-1DEB-4BBD-88C4-B77FD25D4029}</author>
    <author>tc={881568AB-5325-4DED-B981-EAE8B793FE50}</author>
    <author>tc={6984B461-7A6E-4494-BCBA-DAADA0D5A0F0}</author>
    <author>tc={5371ED16-A4EC-4C86-B74A-F513B7F13B35}</author>
    <author>tc={12CADD59-2D91-4265-A639-9E7F691F6341}</author>
    <author>tc={6209BF4C-52AD-402D-8E11-83D609FAE4A7}</author>
    <author>tc={6572D61E-2F74-47B7-9EBF-5F38A77E8247}</author>
    <author>tc={6A31DBF6-839A-45AE-9CCE-096C4DB95078}</author>
    <author>tc={91412A08-FFFF-440E-B394-7CBE7BC5F493}</author>
    <author>tc={FDEFA7D6-FC9D-45B7-8C18-1503733C0044}</author>
    <author>tc={42FE50AF-AED0-4B63-A699-67F14AE54095}</author>
    <author>tc={D540FD01-F3AA-423A-9139-9D6F263808D9}</author>
    <author>tc={B7EDA2E5-1424-45EB-9B6C-79AF484C48BA}</author>
    <author>tc={4702DEE3-81F0-4057-B770-2CE2AE3D84D6}</author>
    <author>tc={0428EBEE-0C27-4038-82F3-27858C330D9D}</author>
    <author>tc={7389DE60-2D39-49C7-A0F4-B957C70C7E4A}</author>
    <author>tc={533A79B7-5B04-4A35-8F36-2E9C61527AC8}</author>
    <author>tc={2BB14C80-043C-4328-9137-AE5E2A8019F7}</author>
    <author>tc={D1854A0E-9279-49BD-9CA0-12C2810E3FC8}</author>
    <author>tc={4783412F-DF1C-4EAE-884B-CEE64D8A3AF2}</author>
    <author>tc={A4CA0D35-E338-4BC4-B9AF-B57185ECD9A9}</author>
    <author>tc={42E51616-84B8-4953-B299-242A774B5225}</author>
    <author>tc={1ECD2AD8-83F1-49B3-977D-3910A25E4184}</author>
    <author>tc={F8B87712-B9C5-4DCB-917D-0A24344BF2C6}</author>
    <author>tc={84B41061-483F-4258-9725-6869A731174F}</author>
    <author>tc={3A305230-D59C-45AF-8CDA-01E5B5096CAC}</author>
    <author>tc={9735761C-C6FD-4899-9DA7-4E77F6566A7B}</author>
    <author>tc={3212DFC9-1D7D-4CBC-9AB1-2C4804223472}</author>
    <author>tc={FE0DA765-5579-4572-904F-818B5C23CB4B}</author>
    <author>tc={88E6EF3D-971F-49CF-840D-F912395E9162}</author>
    <author>tc={A7730239-0B9A-4132-86BE-96E06FB64B25}</author>
    <author>tc={41852163-BCFF-4ABD-AEA5-40403FD83A94}</author>
    <author>tc={0D1BABBF-27A1-4380-906F-7452DFDE0792}</author>
    <author>tc={3961BBEF-B31D-4184-961C-753EB272890E}</author>
    <author>tc={11383647-0886-4D88-9BEB-77675E8C77EB}</author>
    <author>tc={9DB79ABA-D83A-41A5-9B04-BB77ADC15E62}</author>
    <author>tc={3B55EB22-92EF-468D-B621-5B6857FBECFA}</author>
    <author>tc={915B8EF2-FA18-4852-BD3F-5523AB914512}</author>
    <author>tc={A2906C34-80C1-4C6B-80D5-384016449B64}</author>
    <author>tc={2C516C32-BB8D-4710-9412-0323D66E9D90}</author>
    <author>tc={85EAE162-6A0B-4E38-A826-F0A14F0B0211}</author>
    <author>tc={A86476E7-03BA-4372-A8E7-8CCFD676C891}</author>
    <author>tc={11063E13-7A04-4299-99FF-2D53AB53D30E}</author>
    <author>tc={B266148C-734A-473B-AE3A-314D4D453586}</author>
  </authors>
  <commentList>
    <comment ref="N12" authorId="0" shapeId="0" xr:uid="{474E40D7-820D-423C-938C-C6FD3032CCA1}">
      <text>
        <t>[Threaded comment]
Your version of Excel allows you to read this threaded comment; however, any edits to it will get removed if the file is opened in a newer version of Excel. Learn more: https://go.microsoft.com/fwlink/?linkid=870924
Comment:
    Nawias to poprzedni rodzaj
Reply:
    HT:
Maszyny EX zawsze kwartalnie, krytyczne zawsze kwartalnie, maszyny z osłonami pionowymi co najmniej półrocznie, MTBF&gt;500h to półrocznie. Żadnych rocznych ze względu na charakter maszyn.
Reply:
    Montaże i podlegające:
Krytyczne zawsze kwartalnie. MTBF&gt;500h półrocznie. MTBF&gt;2000h roczne. Inaczej kwartalne.
Reply:
    CNC i podlegające:
Krytyczne zawsze kwartalnie.
MTBF&gt;500h półrocznie. MTBF&gt;2000h roczne. Inaczej kwartalne. Myjki rocznie, stacje filtracyjne półrocznie.
Reply:
    Ostateczna decyzja może odbiegać od powyższych ze względu na kalibrację częstotliwości po uwzględnieniu maszyn zbliżonych i ich wyników, charakterystyki procesu, krytyczności maszyn.</t>
      </text>
    </comment>
    <comment ref="V15" authorId="1" shapeId="0" xr:uid="{1E716613-8BE5-44A9-AF46-47800F630F89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W9</t>
      </text>
    </comment>
    <comment ref="AJ15" authorId="2" shapeId="0" xr:uid="{3713F17B-3D1D-4631-95DC-D5F3BBD8EFF7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W21.</t>
      </text>
    </comment>
    <comment ref="Y17" authorId="3" shapeId="0" xr:uid="{A2AFBC5E-16D4-41AD-9C85-906C52A6BAF8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W10</t>
      </text>
    </comment>
    <comment ref="AU17" authorId="4" shapeId="0" xr:uid="{BEE94A09-2D9B-437C-A3CE-16E06ED5CBD6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W34</t>
      </text>
    </comment>
    <comment ref="AG19" authorId="5" shapeId="0" xr:uid="{1ADA4AF9-98D4-4F0D-95FC-7A720F1658D0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W20</t>
      </text>
    </comment>
    <comment ref="AG22" authorId="6" shapeId="0" xr:uid="{EA139EEF-8348-4BE7-B573-3B8EE1DA32AC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W20</t>
      </text>
    </comment>
    <comment ref="R24" authorId="7" shapeId="0" xr:uid="{29DA1696-55A1-4E03-9AD6-E8290C822A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W5</t>
      </text>
    </comment>
    <comment ref="V25" authorId="8" shapeId="0" xr:uid="{7EC6957D-B642-4D9C-B248-92BA52E6D846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W7</t>
      </text>
    </comment>
    <comment ref="R26" authorId="9" shapeId="0" xr:uid="{49C086F1-6387-4354-B934-206BF396E16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W5</t>
      </text>
    </comment>
    <comment ref="AC32" authorId="10" shapeId="0" xr:uid="{45CE98F0-6D41-4D88-BDDD-B852C43C46FC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W16</t>
      </text>
    </comment>
    <comment ref="AO32" authorId="11" shapeId="0" xr:uid="{A2E163D5-69B3-4488-8499-7529F649B554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W28</t>
      </text>
    </comment>
    <comment ref="AG34" authorId="12" shapeId="0" xr:uid="{F38B5C96-8B6A-460D-A205-01027BFD9FE6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W20</t>
      </text>
    </comment>
    <comment ref="AN35" authorId="13" shapeId="0" xr:uid="{B0090645-CB3A-476F-83D7-9EB75C682807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W25</t>
      </text>
    </comment>
    <comment ref="R36" authorId="14" shapeId="0" xr:uid="{4C069609-9647-4D9D-AE75-2EC6B156F49D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Przesunięto z W5</t>
      </text>
    </comment>
    <comment ref="R37" authorId="15" shapeId="0" xr:uid="{F3E9E85F-360F-4DA1-A794-D3EE685F6C40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W5</t>
      </text>
    </comment>
    <comment ref="R38" authorId="16" shapeId="0" xr:uid="{2BAB5BE6-A9F0-46F8-BCD8-DD58F86B2291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W5</t>
      </text>
    </comment>
    <comment ref="AU40" authorId="17" shapeId="0" xr:uid="{68C3A872-2D7E-4D1E-A05E-EA1BF9194BAC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W34</t>
      </text>
    </comment>
    <comment ref="AC41" authorId="18" shapeId="0" xr:uid="{66B74405-67E3-4D8A-8594-F2C4AEF9CF3F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W17</t>
      </text>
    </comment>
    <comment ref="AC42" authorId="19" shapeId="0" xr:uid="{DE8757FC-27A6-4B47-81E8-AFBC2D46CCCE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W17</t>
      </text>
    </comment>
    <comment ref="R44" authorId="20" shapeId="0" xr:uid="{1505370A-5325-4BAC-B4C1-8A2D499D35DF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</t>
      </text>
    </comment>
    <comment ref="AY47" authorId="21" shapeId="0" xr:uid="{1D9EA06D-463C-4C4D-9554-200508A993B1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W38</t>
      </text>
    </comment>
    <comment ref="H49" authorId="22" shapeId="0" xr:uid="{4D55AB78-ED5D-4546-B88C-3AF1FC36D379}">
      <text>
        <t>[Threaded comment]
Your version of Excel allows you to read this threaded comment; however, any edits to it will get removed if the file is opened in a newer version of Excel. Learn more: https://go.microsoft.com/fwlink/?linkid=870924
Comment:
    Pierwszy przegląd w 2022.</t>
      </text>
    </comment>
    <comment ref="V51" authorId="23" shapeId="0" xr:uid="{CF065D98-3C1E-4C4D-A5A6-CC726F91EFD1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W7</t>
      </text>
    </comment>
    <comment ref="V54" authorId="24" shapeId="0" xr:uid="{8FBFC900-BBF0-42B9-AF25-2C37700E33A0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W7</t>
      </text>
    </comment>
    <comment ref="AZ57" authorId="25" shapeId="0" xr:uid="{E468DDEF-F736-425A-973C-5100C91EAA29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W37</t>
      </text>
    </comment>
    <comment ref="AU60" authorId="26" shapeId="0" xr:uid="{30518E15-CE8A-4241-AE12-7F4B3D3A66A7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W34</t>
      </text>
    </comment>
    <comment ref="Y61" authorId="27" shapeId="0" xr:uid="{A1C51599-C989-425E-A228-00C796A7B91B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W11</t>
      </text>
    </comment>
    <comment ref="AN69" authorId="28" shapeId="0" xr:uid="{6C6DE89F-E907-4916-8A50-8080A194FD59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W25</t>
      </text>
    </comment>
    <comment ref="AY71" authorId="29" shapeId="0" xr:uid="{997AD4CE-DA7D-4B3A-B384-BC78ADCDE1EE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W38</t>
      </text>
    </comment>
    <comment ref="AX74" authorId="30" shapeId="0" xr:uid="{046704B6-3BDC-4417-8B17-447744BDAA40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W37</t>
      </text>
    </comment>
    <comment ref="AM78" authorId="31" shapeId="0" xr:uid="{EEBEF2B8-175B-43E6-8CF4-67F5BA7AA5EE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W24</t>
      </text>
    </comment>
    <comment ref="AM79" authorId="32" shapeId="0" xr:uid="{9A4117E5-3907-4B3C-95F8-77D3FB977DBE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W24</t>
      </text>
    </comment>
    <comment ref="AY80" authorId="33" shapeId="0" xr:uid="{8AB9ACAA-3863-4F58-8B5A-E1B791552186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W38</t>
      </text>
    </comment>
    <comment ref="R81" authorId="34" shapeId="0" xr:uid="{82EAC990-E147-42C8-BECC-71F564A3E53A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</t>
      </text>
    </comment>
    <comment ref="AY81" authorId="35" shapeId="0" xr:uid="{37D8C4B8-5493-4FF1-8031-A521ABABA3D8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W38</t>
      </text>
    </comment>
    <comment ref="R83" authorId="36" shapeId="0" xr:uid="{E3052051-F5D1-45C3-8A1E-9EB30CA325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</t>
      </text>
    </comment>
    <comment ref="P84" authorId="37" shapeId="0" xr:uid="{DB905195-7476-4BAF-93E7-3504FD57B03A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</t>
      </text>
    </comment>
    <comment ref="AC85" authorId="38" shapeId="0" xr:uid="{1DC2C388-0F3B-4B3C-821B-72FA445BD9F6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W16</t>
      </text>
    </comment>
    <comment ref="Q86" authorId="39" shapeId="0" xr:uid="{290C6830-9625-4F2E-8E31-312C52310AF3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</t>
      </text>
    </comment>
    <comment ref="AC87" authorId="40" shapeId="0" xr:uid="{A144EE49-6DA0-41B3-AEF1-0B6EA1600F1A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W16</t>
      </text>
    </comment>
    <comment ref="BA87" authorId="41" shapeId="0" xr:uid="{64FCAC26-9B16-474F-88FC-3DBAF5EC6539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W40</t>
      </text>
    </comment>
    <comment ref="AC88" authorId="42" shapeId="0" xr:uid="{BCEBE94F-282D-458E-A4BA-F105B0A6545A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W16</t>
      </text>
    </comment>
    <comment ref="BA88" authorId="43" shapeId="0" xr:uid="{22F71480-A2C7-42A2-BC47-A9C48ECC6CD7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W40</t>
      </text>
    </comment>
    <comment ref="AC92" authorId="44" shapeId="0" xr:uid="{F2E5E749-5EFD-4A28-98C8-4D543C8A5817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W17</t>
      </text>
    </comment>
    <comment ref="AC93" authorId="45" shapeId="0" xr:uid="{E5732281-D990-427C-959C-CC130045B608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W17</t>
      </text>
    </comment>
    <comment ref="V94" authorId="46" shapeId="0" xr:uid="{F23659A7-0679-4962-9106-D7D7C04A8ADE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W09</t>
      </text>
    </comment>
    <comment ref="V95" authorId="47" shapeId="0" xr:uid="{DC67F78C-D3D1-4495-B354-374AD69275E9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W09</t>
      </text>
    </comment>
    <comment ref="Y96" authorId="48" shapeId="0" xr:uid="{1791B8A6-3437-43CB-809A-507CA441C2B1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W10</t>
      </text>
    </comment>
    <comment ref="AU96" authorId="49" shapeId="0" xr:uid="{27507C6A-3D55-40F1-9D82-A3CDF5A93031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W34</t>
      </text>
    </comment>
    <comment ref="R97" authorId="50" shapeId="0" xr:uid="{841647FF-2430-484F-8A15-C0FB5EE90928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W5</t>
      </text>
    </comment>
    <comment ref="AC97" authorId="51" shapeId="0" xr:uid="{88649752-5A1C-4A8B-A6DF-1DF018B6260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W17</t>
      </text>
    </comment>
    <comment ref="Q104" authorId="52" shapeId="0" xr:uid="{F76C80FB-4599-4323-9F5F-2BB9DC72AEC3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</t>
      </text>
    </comment>
    <comment ref="AC104" authorId="53" shapeId="0" xr:uid="{C04FF107-D895-4720-994A-C5F7457F75B3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W16</t>
      </text>
    </comment>
    <comment ref="T106" authorId="54" shapeId="0" xr:uid="{854F4C0B-4191-4CBF-8E8E-DDA6ECE67620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W07</t>
      </text>
    </comment>
    <comment ref="S107" authorId="55" shapeId="0" xr:uid="{5DACAA0E-C603-43A1-9B72-C56D9010CD7E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W06</t>
      </text>
    </comment>
    <comment ref="AK110" authorId="56" shapeId="0" xr:uid="{1D7FC404-96EE-4CD9-9179-F94F0D3FB1E4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W22</t>
      </text>
    </comment>
    <comment ref="W115" authorId="57" shapeId="0" xr:uid="{16D2EFC8-B5C9-4B3E-9110-D554B8F5E208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W08.</t>
      </text>
    </comment>
    <comment ref="AG115" authorId="58" shapeId="0" xr:uid="{96A24A56-F189-48F3-AEC9-1259920683D3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W20</t>
      </text>
    </comment>
    <comment ref="S117" authorId="59" shapeId="0" xr:uid="{BC59883F-E4C4-4BB4-88C7-D0C70F044C80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Przesunięto na W5</t>
      </text>
    </comment>
    <comment ref="AC117" authorId="60" shapeId="0" xr:uid="{5CC21746-AD51-4C53-9B0E-C3D99D4378FC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W16</t>
      </text>
    </comment>
    <comment ref="AO117" authorId="61" shapeId="0" xr:uid="{CED172CA-7804-436F-9E27-B5D5502F01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W28</t>
      </text>
    </comment>
    <comment ref="AC118" authorId="62" shapeId="0" xr:uid="{05E6854D-2C3A-46C6-BCFD-779624C8F810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W17</t>
      </text>
    </comment>
    <comment ref="T120" authorId="63" shapeId="0" xr:uid="{0498960D-9BD7-4ACE-883A-F9941F2064E0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W7</t>
      </text>
    </comment>
    <comment ref="S127" authorId="64" shapeId="0" xr:uid="{EAE937D2-2D0C-4D92-BCA4-E1DE50F0554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</t>
      </text>
    </comment>
    <comment ref="S128" authorId="65" shapeId="0" xr:uid="{BCF9C54B-0F40-4427-95F3-FF24894B4778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Przesunięto na W5</t>
      </text>
    </comment>
    <comment ref="AC128" authorId="66" shapeId="0" xr:uid="{6C4FD121-5762-46F2-A05D-75C90690AA6F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W16</t>
      </text>
    </comment>
    <comment ref="I129" authorId="67" shapeId="0" xr:uid="{06B13E2F-1DF0-41C8-9636-280C0BE13A49}">
      <text>
        <t>[Threaded comment]
Your version of Excel allows you to read this threaded comment; however, any edits to it will get removed if the file is opened in a newer version of Excel. Learn more: https://go.microsoft.com/fwlink/?linkid=870924
Comment:
    Nowy zakres przeglądu</t>
      </text>
    </comment>
    <comment ref="V129" authorId="68" shapeId="0" xr:uid="{FC6CF52E-C76C-4CA0-B261-10D4938939B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W09</t>
      </text>
    </comment>
    <comment ref="AH129" authorId="69" shapeId="0" xr:uid="{BCBFFD89-D558-4404-AE9A-6396BB3AF21B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W21</t>
      </text>
    </comment>
    <comment ref="Y130" authorId="70" shapeId="0" xr:uid="{7D8BF8AB-7994-4AD5-82A1-6109B0BBB21D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W9</t>
      </text>
    </comment>
    <comment ref="AH131" authorId="71" shapeId="0" xr:uid="{B6087A17-9BEF-4161-B691-5BEDB6C3FF0E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W21</t>
      </text>
    </comment>
    <comment ref="AQ132" authorId="72" shapeId="0" xr:uid="{C9CB9E8E-BF59-4229-B14A-8B6E55875B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W26</t>
      </text>
    </comment>
    <comment ref="W134" authorId="73" shapeId="0" xr:uid="{6FBE047A-A7C5-4011-93FC-8B792D5EC8DD}">
      <text>
        <t>[Threaded comment]
Your version of Excel allows you to read this threaded comment; however, any edits to it will get removed if the file is opened in a newer version of Excel. Learn more: https://go.microsoft.com/fwlink/?linkid=870924
Comment:
    Na 03.03 z W8</t>
      </text>
    </comment>
    <comment ref="AI134" authorId="74" shapeId="0" xr:uid="{3A741686-606D-430D-BC80-2F032F6DF37B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W20</t>
      </text>
    </comment>
    <comment ref="W135" authorId="75" shapeId="0" xr:uid="{41129726-CB0B-4807-A713-B581FAAAFE19}">
      <text>
        <t>[Threaded comment]
Your version of Excel allows you to read this threaded comment; however, any edits to it will get removed if the file is opened in a newer version of Excel. Learn more: https://go.microsoft.com/fwlink/?linkid=870924
Comment:
    Na 03.03 z W8</t>
      </text>
    </comment>
    <comment ref="AI135" authorId="76" shapeId="0" xr:uid="{041B92F2-E897-447C-940A-72FDDCD1B08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W20</t>
      </text>
    </comment>
    <comment ref="AO136" authorId="77" shapeId="0" xr:uid="{031B2A57-93A5-4376-9309-1A1036AF7247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W25</t>
      </text>
    </comment>
    <comment ref="AZ136" authorId="78" shapeId="0" xr:uid="{82E93B81-1AC2-4466-B844-BEF2933F98E9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W37</t>
      </text>
    </comment>
    <comment ref="S138" authorId="79" shapeId="0" xr:uid="{0D8F2F8E-6152-4053-8BBB-FCA3129A88D3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W05</t>
      </text>
    </comment>
    <comment ref="AC138" authorId="80" shapeId="0" xr:uid="{21DF7E21-B713-485F-9BC5-CA2F61983439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W14</t>
      </text>
    </comment>
    <comment ref="AH138" authorId="81" shapeId="0" xr:uid="{829B48DB-7649-4A68-BE66-C80A08A54CAD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W22</t>
      </text>
    </comment>
    <comment ref="AP138" authorId="82" shapeId="0" xr:uid="{8CA5447E-4989-439E-9ED4-5D2671B8A5CF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W26</t>
      </text>
    </comment>
    <comment ref="AS138" authorId="83" shapeId="0" xr:uid="{B40F6F86-E68F-4918-9B59-0E4636CF2BA8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W30</t>
      </text>
    </comment>
    <comment ref="AU138" authorId="84" shapeId="0" xr:uid="{6C664D66-44E6-450E-9662-A9FA85EC279C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W34</t>
      </text>
    </comment>
    <comment ref="AH139" authorId="85" shapeId="0" xr:uid="{46E101CF-9C38-4E35-8D47-B5D66D8100D0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W21</t>
      </text>
    </comment>
    <comment ref="AJ145" authorId="86" shapeId="0" xr:uid="{A67E9E76-924A-44AA-9CFB-34834FCC2F37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W21</t>
      </text>
    </comment>
    <comment ref="AK147" authorId="87" shapeId="0" xr:uid="{35D161DE-0A06-4165-9E77-7BAAB0BD1942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W22</t>
      </text>
    </comment>
    <comment ref="AL148" authorId="88" shapeId="0" xr:uid="{34AE9321-988E-41B4-9E32-793A7D6C2E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W24</t>
      </text>
    </comment>
    <comment ref="Y151" authorId="89" shapeId="0" xr:uid="{7AE2AA53-54E1-457F-8668-BE25C35B6B93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W10</t>
      </text>
    </comment>
    <comment ref="AI151" authorId="90" shapeId="0" xr:uid="{8637EF67-EFDB-448D-B314-AAF4E0890F8B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W22</t>
      </text>
    </comment>
    <comment ref="AU151" authorId="91" shapeId="0" xr:uid="{E287A9C5-3AE1-40F5-B953-B5FFB12BF2F7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W34</t>
      </text>
    </comment>
    <comment ref="V160" authorId="92" shapeId="0" xr:uid="{D6494629-6C10-4416-96CB-926FA96F01D7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W7</t>
      </text>
    </comment>
    <comment ref="AL161" authorId="93" shapeId="0" xr:uid="{65576C50-549A-464B-A286-E96A652A083B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W23</t>
      </text>
    </comment>
    <comment ref="AV161" authorId="94" shapeId="0" xr:uid="{7FF40816-9149-4E1F-B22D-086E182A0C4B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W35</t>
      </text>
    </comment>
    <comment ref="AL162" authorId="95" shapeId="0" xr:uid="{EF2875CD-8BF6-4E7D-A946-B229F73D6277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W23</t>
      </text>
    </comment>
    <comment ref="AL163" authorId="96" shapeId="0" xr:uid="{BAFC7B48-506C-4732-BADA-6BA575AC35A4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W25</t>
      </text>
    </comment>
    <comment ref="AL164" authorId="97" shapeId="0" xr:uid="{A416E5A6-6172-45C5-8790-878194934DC6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W25</t>
      </text>
    </comment>
    <comment ref="AX164" authorId="98" shapeId="0" xr:uid="{4955F32A-89A3-4B78-A286-74B337EBBCD1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W37</t>
      </text>
    </comment>
    <comment ref="AL165" authorId="99" shapeId="0" xr:uid="{3729E1DB-456C-4235-B673-5A488EF6811D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W25</t>
      </text>
    </comment>
    <comment ref="AK166" authorId="100" shapeId="0" xr:uid="{5D31C09C-2F9F-486D-98BF-5A1C6EC700C6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W24</t>
      </text>
    </comment>
    <comment ref="AK167" authorId="101" shapeId="0" xr:uid="{98D10E7D-B2A8-4797-A3C5-12273852689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W24</t>
      </text>
    </comment>
    <comment ref="AK170" authorId="102" shapeId="0" xr:uid="{BE4E072C-9038-4FA9-B7A9-0015B6212658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W24</t>
      </text>
    </comment>
    <comment ref="R171" authorId="103" shapeId="0" xr:uid="{7FDC44C9-051B-48FD-A76A-6B41FA927C3D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</t>
      </text>
    </comment>
    <comment ref="AQ171" authorId="104" shapeId="0" xr:uid="{075D54CA-259A-48B3-A084-EEA48BBA9C9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W26</t>
      </text>
    </comment>
    <comment ref="R172" authorId="105" shapeId="0" xr:uid="{2461EF9A-2AAC-47EE-898C-A9D4EE1628E4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W3.</t>
      </text>
    </comment>
    <comment ref="AQ172" authorId="106" shapeId="0" xr:uid="{7B3C9C59-C3AB-408A-94A3-9EF604CB13CF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W27</t>
      </text>
    </comment>
    <comment ref="AZ172" authorId="107" shapeId="0" xr:uid="{2E5A3879-1308-4008-8326-4844BE30D149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W39</t>
      </text>
    </comment>
    <comment ref="S173" authorId="108" shapeId="0" xr:uid="{595C2B4F-0EB9-488B-89FA-79A46C154DC9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</t>
      </text>
    </comment>
    <comment ref="AC173" authorId="109" shapeId="0" xr:uid="{EF149C2C-D1B5-4BD0-A4B2-D2BE275CAE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W16</t>
      </text>
    </comment>
    <comment ref="AQ173" authorId="110" shapeId="0" xr:uid="{B8AE1128-C887-4F43-ADF2-36C9526464DE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W28</t>
      </text>
    </comment>
    <comment ref="BA173" authorId="111" shapeId="0" xr:uid="{BA12C0E8-0D82-406F-BE04-6A7292FDE4E9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W40</t>
      </text>
    </comment>
    <comment ref="AC174" authorId="112" shapeId="0" xr:uid="{C1BD53C5-EAFF-4251-87A5-7107C4A60D93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W17</t>
      </text>
    </comment>
    <comment ref="AW179" authorId="113" shapeId="0" xr:uid="{AD1A938A-4CA9-4069-85FA-FD66DE935449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W34</t>
      </text>
    </comment>
    <comment ref="R180" authorId="114" shapeId="0" xr:uid="{9CC174CB-4F71-4937-8803-8C9FC04A3BA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</t>
      </text>
    </comment>
    <comment ref="AC183" authorId="115" shapeId="0" xr:uid="{1134DF71-25A3-4FDC-9427-B7F89A7896BD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W16</t>
      </text>
    </comment>
    <comment ref="BA183" authorId="116" shapeId="0" xr:uid="{324663C0-CCA5-42A2-874B-9FE844924EAD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W40</t>
      </text>
    </comment>
    <comment ref="AR184" authorId="117" shapeId="0" xr:uid="{1D77FF1F-1CD0-4DC3-AA7B-CF4E507D97D7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W29</t>
      </text>
    </comment>
    <comment ref="AJ185" authorId="118" shapeId="0" xr:uid="{75BA8B68-79A8-46C9-8859-3B9C7B1D102C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W21</t>
      </text>
    </comment>
    <comment ref="AC186" authorId="119" shapeId="0" xr:uid="{D144FCD2-BA0D-47B3-8436-1925395413B3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W17</t>
      </text>
    </comment>
    <comment ref="AJ188" authorId="120" shapeId="0" xr:uid="{4D0EC008-362C-4463-A17F-D184D2174A64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Przeniesione z W20</t>
      </text>
    </comment>
    <comment ref="AL190" authorId="121" shapeId="0" xr:uid="{36AADD8B-7880-44AF-A349-F1A1C38D06D8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W23</t>
      </text>
    </comment>
    <comment ref="AY192" authorId="122" shapeId="0" xr:uid="{D2E86BA9-5911-4472-92E5-47E13854E1BA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W38</t>
      </text>
    </comment>
    <comment ref="AC193" authorId="123" shapeId="0" xr:uid="{1CF01E27-1DEB-4BBD-88C4-B77FD25D4029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W16</t>
      </text>
    </comment>
    <comment ref="BA193" authorId="124" shapeId="0" xr:uid="{881568AB-5325-4DED-B981-EAE8B793FE50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W40</t>
      </text>
    </comment>
    <comment ref="AC194" authorId="125" shapeId="0" xr:uid="{6984B461-7A6E-4494-BCBA-DAADA0D5A0F0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W15</t>
      </text>
    </comment>
    <comment ref="AO194" authorId="126" shapeId="0" xr:uid="{5371ED16-A4EC-4C86-B74A-F513B7F13B3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W28</t>
      </text>
    </comment>
    <comment ref="BA194" authorId="127" shapeId="0" xr:uid="{12CADD59-2D91-4265-A639-9E7F691F6341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W40</t>
      </text>
    </comment>
    <comment ref="AJ196" authorId="128" shapeId="0" xr:uid="{6209BF4C-52AD-402D-8E11-83D609FAE4A7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W21.</t>
      </text>
    </comment>
    <comment ref="AJ197" authorId="129" shapeId="0" xr:uid="{6572D61E-2F74-47B7-9EBF-5F38A77E8247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W21.</t>
      </text>
    </comment>
    <comment ref="AK199" authorId="130" shapeId="0" xr:uid="{6A31DBF6-839A-45AE-9CCE-096C4DB95078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W24</t>
      </text>
    </comment>
    <comment ref="AN208" authorId="131" shapeId="0" xr:uid="{91412A08-FFFF-440E-B394-7CBE7BC5F493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W26</t>
      </text>
    </comment>
    <comment ref="AK212" authorId="132" shapeId="0" xr:uid="{FDEFA7D6-FC9D-45B7-8C18-1503733C0044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W22</t>
      </text>
    </comment>
    <comment ref="AU212" authorId="133" shapeId="0" xr:uid="{42FE50AF-AED0-4B63-A699-67F14AE5409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W34</t>
      </text>
    </comment>
    <comment ref="AC214" authorId="134" shapeId="0" xr:uid="{D540FD01-F3AA-423A-9139-9D6F263808D9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W17</t>
      </text>
    </comment>
    <comment ref="T216" authorId="135" shapeId="0" xr:uid="{B7EDA2E5-1424-45EB-9B6C-79AF484C48BA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W05</t>
      </text>
    </comment>
    <comment ref="AC216" authorId="136" shapeId="0" xr:uid="{4702DEE3-81F0-4057-B770-2CE2AE3D84D6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W17</t>
      </text>
    </comment>
    <comment ref="AL218" authorId="137" shapeId="0" xr:uid="{0428EBEE-0C27-4038-82F3-27858C330D9D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W25</t>
      </text>
    </comment>
    <comment ref="W219" authorId="138" shapeId="0" xr:uid="{7389DE60-2D39-49C7-A0F4-B957C70C7E4A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W10</t>
      </text>
    </comment>
    <comment ref="AU219" authorId="139" shapeId="0" xr:uid="{533A79B7-5B04-4A35-8F36-2E9C61527AC8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W34</t>
      </text>
    </comment>
    <comment ref="AC223" authorId="140" shapeId="0" xr:uid="{2BB14C80-043C-4328-9137-AE5E2A8019F7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W13</t>
      </text>
    </comment>
    <comment ref="AL223" authorId="141" shapeId="0" xr:uid="{D1854A0E-9279-49BD-9CA0-12C2810E3FC8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W25</t>
      </text>
    </comment>
    <comment ref="AL224" authorId="142" shapeId="0" xr:uid="{4783412F-DF1C-4EAE-884B-CEE64D8A3AF2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W22</t>
      </text>
    </comment>
    <comment ref="AU224" authorId="143" shapeId="0" xr:uid="{A4CA0D35-E338-4BC4-B9AF-B57185ECD9A9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W34</t>
      </text>
    </comment>
    <comment ref="AL225" authorId="144" shapeId="0" xr:uid="{42E51616-84B8-4953-B299-242A774B522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W23</t>
      </text>
    </comment>
    <comment ref="Q227" authorId="145" shapeId="0" xr:uid="{1ECD2AD8-83F1-49B3-977D-3910A25E4184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</t>
      </text>
    </comment>
    <comment ref="AM227" authorId="146" shapeId="0" xr:uid="{F8B87712-B9C5-4DCB-917D-0A24344BF2C6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W26</t>
      </text>
    </comment>
    <comment ref="AY227" authorId="147" shapeId="0" xr:uid="{84B41061-483F-4258-9725-6869A731174F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W38</t>
      </text>
    </comment>
    <comment ref="AP228" authorId="148" shapeId="0" xr:uid="{3A305230-D59C-45AF-8CDA-01E5B5096CAC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W27</t>
      </text>
    </comment>
    <comment ref="AZ228" authorId="149" shapeId="0" xr:uid="{9735761C-C6FD-4899-9DA7-4E77F6566A7B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W39</t>
      </text>
    </comment>
    <comment ref="AP229" authorId="150" shapeId="0" xr:uid="{3212DFC9-1D7D-4CBC-9AB1-2C48042234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W27</t>
      </text>
    </comment>
    <comment ref="AC230" authorId="151" shapeId="0" xr:uid="{FE0DA765-5579-4572-904F-818B5C23CB4B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W16</t>
      </text>
    </comment>
    <comment ref="AC231" authorId="152" shapeId="0" xr:uid="{88E6EF3D-971F-49CF-840D-F912395E9162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W16</t>
      </text>
    </comment>
    <comment ref="AC232" authorId="153" shapeId="0" xr:uid="{A7730239-0B9A-4132-86BE-96E06FB64B2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W17</t>
      </text>
    </comment>
    <comment ref="AI234" authorId="154" shapeId="0" xr:uid="{41852163-BCFF-4ABD-AEA5-40403FD83A94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Przełożono z W20</t>
      </text>
    </comment>
    <comment ref="Q238" authorId="155" shapeId="0" xr:uid="{0D1BABBF-27A1-4380-906F-7452DFDE0792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</t>
      </text>
    </comment>
    <comment ref="AC242" authorId="156" shapeId="0" xr:uid="{3961BBEF-B31D-4184-961C-753EB272890E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W17</t>
      </text>
    </comment>
    <comment ref="AC243" authorId="157" shapeId="0" xr:uid="{11383647-0886-4D88-9BEB-77675E8C77EB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W17</t>
      </text>
    </comment>
    <comment ref="V246" authorId="158" shapeId="0" xr:uid="{9DB79ABA-D83A-41A5-9B04-BB77ADC15E62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W7</t>
      </text>
    </comment>
    <comment ref="V249" authorId="159" shapeId="0" xr:uid="{3B55EB22-92EF-468D-B621-5B6857FBECFA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W7</t>
      </text>
    </comment>
    <comment ref="AY250" authorId="160" shapeId="0" xr:uid="{915B8EF2-FA18-4852-BD3F-5523AB914512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W38</t>
      </text>
    </comment>
    <comment ref="AY251" authorId="161" shapeId="0" xr:uid="{A2906C34-80C1-4C6B-80D5-384016449B64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W38</t>
      </text>
    </comment>
    <comment ref="AY252" authorId="162" shapeId="0" xr:uid="{2C516C32-BB8D-4710-9412-0323D66E9D90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W38</t>
      </text>
    </comment>
    <comment ref="Q271" authorId="163" shapeId="0" xr:uid="{85EAE162-6A0B-4E38-A826-F0A14F0B0211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</t>
      </text>
    </comment>
    <comment ref="Q272" authorId="164" shapeId="0" xr:uid="{A86476E7-03BA-4372-A8E7-8CCFD676C891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</t>
      </text>
    </comment>
    <comment ref="V280" authorId="165" shapeId="0" xr:uid="{11063E13-7A04-4299-99FF-2D53AB53D30E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W7</t>
      </text>
    </comment>
    <comment ref="U287" authorId="166" shapeId="0" xr:uid="{B266148C-734A-473B-AE3A-314D4D453586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W8.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tc={68079F24-8060-476C-9114-510C8F8E251B}</author>
    <author>tc={F2782F0C-50AA-4B42-84F0-65A97BAC2BB9}</author>
    <author>tc={AA0DC9E8-8702-4C79-BA24-F9C52F8D0BA5}</author>
    <author>tc={ADC59B2D-EABC-4571-BABD-4D67B83B1B45}</author>
    <author>tc={999481EF-6A47-46F4-913F-8AAE099E8561}</author>
    <author>tc={87CC8B0C-13CC-4ECB-8A9B-AF599C30E667}</author>
    <author>tc={1F2F6640-A2A5-4D7B-97B2-CEAF480EF5DA}</author>
    <author>tc={6C3E4673-6E73-406E-AC0C-F3E473E679FC}</author>
    <author>tc={92490C41-318A-46F7-B3D9-662C78092314}</author>
    <author>tc={7E847CB1-C2FB-4E18-992D-5FA039A3C23F}</author>
    <author>tc={47E96F24-3C29-464A-839C-DB8C033BBF7D}</author>
    <author>tc={4879E35E-075D-4E70-9A4C-E652602EBA5E}</author>
    <author>tc={AC929E04-B56F-4A06-8FC6-68329E7ABC47}</author>
    <author>tc={08574E2D-51FC-4002-B7D8-53AFBBBB637D}</author>
    <author>tc={020B6A51-2329-459F-B91C-E98EF5A2084C}</author>
    <author>tc={C324CF67-6945-4915-8CA6-747ADEB56E64}</author>
    <author>tc={E6F05E04-EB60-4583-A11D-EDC0CE2A5DA4}</author>
    <author>tc={4F44AC20-163F-4D60-81B6-E1455F3CED4D}</author>
    <author>tc={FFD19535-0AA5-4B14-9FEB-984609FACDBD}</author>
    <author>tc={C2E1CA26-8573-4EC2-9C34-E5D228E45653}</author>
    <author>tc={75361C92-2446-4493-879E-315DD889D342}</author>
    <author>tc={CAE0B75D-B938-47D3-B873-24BC104E1F65}</author>
    <author>tc={39DB2193-6C43-4762-87C6-083CDF9E04C4}</author>
    <author>tc={DC102F12-1DAB-427B-B58D-4CB43D1ACE5C}</author>
    <author>tc={96132DC2-6594-44DD-898F-9EFD6EBC4EDB}</author>
    <author>tc={0B15253A-CB3C-45D0-9058-A7F6C55DF778}</author>
    <author>tc={2E4B3F77-16F9-4277-9B0E-561D6FD29E9C}</author>
    <author>tc={ED775163-3664-4CA4-8CA7-7DAA0167B467}</author>
    <author>tc={4D45C526-23A8-488F-A6AC-5293D4CD9750}</author>
    <author>tc={E14545E2-2B25-4BA7-95B3-9DD1CF9B7A18}</author>
    <author>tc={2E9969A0-F3D7-4D3D-B913-B9D7B3C520AE}</author>
    <author>tc={835AAAAC-696D-4BBE-BA05-5FE6B1A40F35}</author>
    <author>tc={474E1F7E-5084-4818-9FE4-6779CD205ED9}</author>
    <author>tc={4DAE1D89-85C3-4520-9E01-4A10A662F12D}</author>
    <author>tc={BCE54DA0-AA0A-4A3B-842D-C328E5A46335}</author>
    <author>tc={A300FC0D-78D7-4355-B1BF-22D41EBDB7CE}</author>
    <author>tc={F7A3E59B-CA02-4B1B-8EDA-3769C73D989F}</author>
    <author>tc={57677595-4164-463E-8A04-1A08C6E597F6}</author>
    <author>tc={93DAB5D5-3499-46FA-850F-F55228E74D15}</author>
    <author>tc={57C274BB-7123-4FE5-853A-06441E368E3E}</author>
    <author>tc={651D06B2-9690-49C7-B06F-1F07ABFC6F76}</author>
    <author>tc={82C8FCFB-9E77-49DE-9B4D-79E271B02B6C}</author>
    <author>tc={6407B38D-C490-4E88-8035-D53133B6716C}</author>
    <author>tc={B7B604EF-8ACE-4847-A862-EFB0EF057DB9}</author>
    <author>tc={A21C6A7C-F586-4927-B7FE-050067978FA6}</author>
    <author>tc={9BD9580B-A0AF-4C2D-9475-07A3B8D00974}</author>
    <author>tc={67BA8738-718B-428F-A14B-78A7319F9B22}</author>
    <author>tc={E3F90398-B181-4585-A804-489C1558448B}</author>
    <author>tc={C7903BEA-0529-4EAD-9140-7BAEF72A2C21}</author>
    <author>tc={472FF4CD-6A0C-459E-A9B6-A22C02D20ABD}</author>
  </authors>
  <commentList>
    <comment ref="AY18" authorId="0" shapeId="0" xr:uid="{68079F24-8060-476C-9114-510C8F8E251B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W39</t>
      </text>
    </comment>
    <comment ref="AY20" authorId="1" shapeId="0" xr:uid="{F2782F0C-50AA-4B42-84F0-65A97BAC2BB9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W41.</t>
      </text>
    </comment>
    <comment ref="AZ21" authorId="2" shapeId="0" xr:uid="{AA0DC9E8-8702-4C79-BA24-F9C52F8D0BA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Przesunięto z W42</t>
      </text>
    </comment>
    <comment ref="R22" authorId="3" shapeId="0" xr:uid="{ADC59B2D-EABC-4571-BABD-4D67B83B1B45}">
      <text>
        <t>[Threaded comment]
Your version of Excel allows you to read this threaded comment; however, any edits to it will get removed if the file is opened in a newer version of Excel. Learn more: https://go.microsoft.com/fwlink/?linkid=870924
Comment:
    maszyna wyłączona z produkcji</t>
      </text>
    </comment>
    <comment ref="AD22" authorId="4" shapeId="0" xr:uid="{999481EF-6A47-46F4-913F-8AAE099E8561}">
      <text>
        <t>[Threaded comment]
Your version of Excel allows you to read this threaded comment; however, any edits to it will get removed if the file is opened in a newer version of Excel. Learn more: https://go.microsoft.com/fwlink/?linkid=870924
Comment:
    Maszyna wyłączona z produkcji</t>
      </text>
    </comment>
    <comment ref="AP22" authorId="5" shapeId="0" xr:uid="{87CC8B0C-13CC-4ECB-8A9B-AF599C30E667}">
      <text>
        <t>[Threaded comment]
Your version of Excel allows you to read this threaded comment; however, any edits to it will get removed if the file is opened in a newer version of Excel. Learn more: https://go.microsoft.com/fwlink/?linkid=870924
Comment:
    Maszyna wyłączona z produkcji</t>
      </text>
    </comment>
    <comment ref="U24" authorId="6" shapeId="0" xr:uid="{1F2F6640-A2A5-4D7B-97B2-CEAF480EF5DA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W9</t>
      </text>
    </comment>
    <comment ref="BD25" authorId="7" shapeId="0" xr:uid="{6C3E4673-6E73-406E-AC0C-F3E473E679FC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W46.</t>
      </text>
    </comment>
    <comment ref="BE26" authorId="8" shapeId="0" xr:uid="{92490C41-318A-46F7-B3D9-662C78092314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W47</t>
      </text>
    </comment>
    <comment ref="U27" authorId="9" shapeId="0" xr:uid="{7E847CB1-C2FB-4E18-992D-5FA039A3C23F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Przesunięty z W11</t>
      </text>
    </comment>
    <comment ref="BE27" authorId="10" shapeId="0" xr:uid="{47E96F24-3C29-464A-839C-DB8C033BBF7D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W47</t>
      </text>
    </comment>
    <comment ref="L34" authorId="11" shapeId="0" xr:uid="{4879E35E-075D-4E70-9A4C-E652602EBA5E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W02</t>
      </text>
    </comment>
    <comment ref="AB38" authorId="12" shapeId="0" xr:uid="{AC929E04-B56F-4A06-8FC6-68329E7ABC47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W16</t>
      </text>
    </comment>
    <comment ref="AY39" authorId="13" shapeId="0" xr:uid="{08574E2D-51FC-4002-B7D8-53AFBBBB637D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W41.</t>
      </text>
    </comment>
    <comment ref="AY40" authorId="14" shapeId="0" xr:uid="{020B6A51-2329-459F-B91C-E98EF5A2084C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W41.</t>
      </text>
    </comment>
    <comment ref="AZ41" authorId="15" shapeId="0" xr:uid="{C324CF67-6945-4915-8CA6-747ADEB5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Przesuniete z W42</t>
      </text>
    </comment>
    <comment ref="AZ42" authorId="16" shapeId="0" xr:uid="{E6F05E04-EB60-4583-A11D-EDC0CE2A5DA4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W42</t>
      </text>
    </comment>
    <comment ref="AS44" authorId="17" shapeId="0" xr:uid="{4F44AC20-163F-4D60-81B6-E1455F3CED4D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W32.</t>
      </text>
    </comment>
    <comment ref="BB44" authorId="18" shapeId="0" xr:uid="{FFD19535-0AA5-4B14-9FEB-984609FACDBD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Przesunięto z W44</t>
      </text>
    </comment>
    <comment ref="AS45" authorId="19" shapeId="0" xr:uid="{C2E1CA26-8573-4EC2-9C34-E5D228E45653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W32.</t>
      </text>
    </comment>
    <comment ref="BB45" authorId="20" shapeId="0" xr:uid="{75361C92-2446-4493-879E-315DD889D342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Przesunięto z W44</t>
      </text>
    </comment>
    <comment ref="AS46" authorId="21" shapeId="0" xr:uid="{CAE0B75D-B938-47D3-B873-24BC104E1F6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W33.</t>
      </text>
    </comment>
    <comment ref="BF46" authorId="22" shapeId="0" xr:uid="{39DB2193-6C43-4762-87C6-083CDF9E04C4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W45</t>
      </text>
    </comment>
    <comment ref="AS47" authorId="23" shapeId="0" xr:uid="{DC102F12-1DAB-427B-B58D-4CB43D1A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W33.</t>
      </text>
    </comment>
    <comment ref="BF47" authorId="24" shapeId="0" xr:uid="{96132DC2-6594-44DD-898F-9EFD6EBC4EDB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W45</t>
      </text>
    </comment>
    <comment ref="V48" authorId="25" shapeId="0" xr:uid="{0B15253A-CB3C-45D0-9058-A7F6C55DF778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Przeniesione z W10</t>
      </text>
    </comment>
    <comment ref="BF48" authorId="26" shapeId="0" xr:uid="{2E4B3F77-16F9-4277-9B0E-561D6FD29E9C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W46</t>
      </text>
    </comment>
    <comment ref="AI49" authorId="27" shapeId="0" xr:uid="{ED775163-3664-4CA4-8CA7-7DAA0167B467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W24</t>
      </text>
    </comment>
    <comment ref="AM57" authorId="28" shapeId="0" xr:uid="{4D45C526-23A8-488F-A6AC-5293D4CD9750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W27</t>
      </text>
    </comment>
    <comment ref="AC60" authorId="29" shapeId="0" xr:uid="{E14545E2-2B25-4BA7-95B3-9DD1CF9B7A18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W17</t>
      </text>
    </comment>
    <comment ref="AY60" authorId="30" shapeId="0" xr:uid="{2E9969A0-F3D7-4D3D-B913-B9D7B3C520AE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W41.</t>
      </text>
    </comment>
    <comment ref="AZ62" authorId="31" shapeId="0" xr:uid="{835AAAAC-696D-4BBE-BA05-5FE6B1A40F3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Przesunięte z W42</t>
      </text>
    </comment>
    <comment ref="AZ63" authorId="32" shapeId="0" xr:uid="{474E1F7E-5084-4818-9FE4-6779CD205ED9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Przesuniete z W42</t>
      </text>
    </comment>
    <comment ref="AZ64" authorId="33" shapeId="0" xr:uid="{4DAE1D89-85C3-4520-9E01-4A10A662F12D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W42</t>
      </text>
    </comment>
    <comment ref="T65" authorId="34" shapeId="0" xr:uid="{BCE54DA0-AA0A-4A3B-842D-C328E5A46335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Przesunięte z W7</t>
      </text>
    </comment>
    <comment ref="T66" authorId="35" shapeId="0" xr:uid="{A300FC0D-78D7-4355-B1BF-22D41EBDB7CE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Przesunięte z W7</t>
      </text>
    </comment>
    <comment ref="S67" authorId="36" shapeId="0" xr:uid="{F7A3E59B-CA02-4B1B-8EDA-3769C73D989F}">
      <text>
        <t>[Threaded comment]
Your version of Excel allows you to read this threaded comment; however, any edits to it will get removed if the file is opened in a newer version of Excel. Learn more: https://go.microsoft.com/fwlink/?linkid=870924
Comment:
    Maszyna wyłączona z produkcji</t>
      </text>
    </comment>
    <comment ref="AE67" authorId="37" shapeId="0" xr:uid="{57677595-4164-463E-8A04-1A08C6E597F6}">
      <text>
        <t>[Threaded comment]
Your version of Excel allows you to read this threaded comment; however, any edits to it will get removed if the file is opened in a newer version of Excel. Learn more: https://go.microsoft.com/fwlink/?linkid=870924
Comment:
    Maszyna wyłączona z produkcji</t>
      </text>
    </comment>
    <comment ref="AQ67" authorId="38" shapeId="0" xr:uid="{93DAB5D5-3499-46FA-850F-F55228E74D15}">
      <text>
        <t>[Threaded comment]
Your version of Excel allows you to read this threaded comment; however, any edits to it will get removed if the file is opened in a newer version of Excel. Learn more: https://go.microsoft.com/fwlink/?linkid=870924
Comment:
    Maszyna wyłączona z produkcji</t>
      </text>
    </comment>
    <comment ref="AS69" authorId="39" shapeId="0" xr:uid="{57C274BB-7123-4FE5-853A-06441E368E3E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W33</t>
      </text>
    </comment>
    <comment ref="BE69" authorId="40" shapeId="0" xr:uid="{651D06B2-9690-49C7-B06F-1F07ABFC6F76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W45</t>
      </text>
    </comment>
    <comment ref="AT70" authorId="41" shapeId="0" xr:uid="{82C8FCFB-9E77-49DE-9B4D-79E271B02B6C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W34</t>
      </text>
    </comment>
    <comment ref="BF70" authorId="42" shapeId="0" xr:uid="{6407B38D-C490-4E88-8035-D53133B6716C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W46</t>
      </text>
    </comment>
    <comment ref="AJ71" authorId="43" shapeId="0" xr:uid="{B7B604EF-8ACE-4847-A862-EFB0EF057DB9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W23</t>
      </text>
    </comment>
    <comment ref="BG71" authorId="44" shapeId="0" xr:uid="{A21C6A7C-F586-4927-B7FE-050067978FA6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W47</t>
      </text>
    </comment>
    <comment ref="AJ72" authorId="45" shapeId="0" xr:uid="{9BD9580B-A0AF-4C2D-9475-07A3B8D00974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Przeniesiono z W24</t>
      </text>
    </comment>
    <comment ref="AW79" authorId="46" shapeId="0" xr:uid="{67BA8738-718B-428F-A14B-78A7319F9B22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Przesunięto z W39</t>
      </text>
    </comment>
    <comment ref="I80" authorId="47" shapeId="0" xr:uid="{E3F90398-B181-4585-A804-489C1558448B}">
      <text>
        <t>[Threaded comment]
Your version of Excel allows you to read this threaded comment; however, any edits to it will get removed if the file is opened in a newer version of Excel. Learn more: https://go.microsoft.com/fwlink/?linkid=870924
Comment:
    Maszyna wycofana z produkcji</t>
      </text>
    </comment>
    <comment ref="P82" authorId="48" shapeId="0" xr:uid="{C7903BEA-0529-4EAD-9140-7BAEF72A2C21}">
      <text>
        <t>[Threaded comment]
Your version of Excel allows you to read this threaded comment; however, any edits to it will get removed if the file is opened in a newer version of Excel. Learn more: https://go.microsoft.com/fwlink/?linkid=870924
Comment:
    Przesunięte z W4</t>
      </text>
    </comment>
    <comment ref="AY82" authorId="49" shapeId="0" xr:uid="{472FF4CD-6A0C-459E-A9B6-A22C02D20ABD}">
      <text>
        <t>[Threaded comment]
Your version of Excel allows you to read this threaded comment; however, any edits to it will get removed if the file is opened in a newer version of Excel. Learn more: https://go.microsoft.com/fwlink/?linkid=870924
Comment:
    Maszyna wyłączona z produkcji.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tc={DF4B9464-FC40-4E62-9317-2474ADE0C509}</author>
    <author>tc={C205606C-647A-4874-B960-4A9CE29F3565}</author>
  </authors>
  <commentList>
    <comment ref="A37" authorId="0" shapeId="0" xr:uid="{DF4B9464-FC40-4E62-9317-2474ADE0C509}">
      <text>
        <t>[Threaded comment]
Your version of Excel allows you to read this threaded comment; however, any edits to it will get removed if the file is opened in a newer version of Excel. Learn more: https://go.microsoft.com/fwlink/?linkid=870924
Comment:
    Pierwszy przegląd w 2022.</t>
      </text>
    </comment>
    <comment ref="B131" authorId="1" shapeId="0" xr:uid="{C205606C-647A-4874-B960-4A9CE29F3565}">
      <text>
        <t>[Threaded comment]
Your version of Excel allows you to read this threaded comment; however, any edits to it will get removed if the file is opened in a newer version of Excel. Learn more: https://go.microsoft.com/fwlink/?linkid=870924
Comment:
    Nowy zakres przeglądu</t>
      </text>
    </comment>
  </commentList>
</comments>
</file>

<file path=xl/sharedStrings.xml><?xml version="1.0" encoding="utf-8"?>
<sst xmlns="http://schemas.openxmlformats.org/spreadsheetml/2006/main" count="16969" uniqueCount="1164">
  <si>
    <t>Lokalizacja</t>
  </si>
  <si>
    <t>WRL</t>
  </si>
  <si>
    <t>LEGENDA:</t>
  </si>
  <si>
    <t>M</t>
  </si>
  <si>
    <t>Przegląd miesięczny</t>
  </si>
  <si>
    <t>K</t>
  </si>
  <si>
    <t>Przegląd kwartalny</t>
  </si>
  <si>
    <t>P</t>
  </si>
  <si>
    <t>Przegląd półroczny</t>
  </si>
  <si>
    <t>R</t>
  </si>
  <si>
    <t>Przegląd roczny</t>
  </si>
  <si>
    <t>Opracowany plan prewencji</t>
  </si>
  <si>
    <t>NR DW</t>
  </si>
  <si>
    <t>NAZWA MASZYNY</t>
  </si>
  <si>
    <t>DEPARTAMENT KOSZTÓW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</si>
  <si>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</si>
  <si>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</si>
  <si>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</si>
  <si>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</si>
  <si>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</si>
  <si>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</si>
  <si>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</si>
  <si>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</si>
  <si>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</si>
  <si>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</si>
  <si>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</si>
  <si>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</si>
  <si>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TAK</t>
  </si>
  <si>
    <t>PRZEGLĄD PRODUCENTA</t>
  </si>
  <si>
    <t>ILOŚĆ PRZEGLĄDÓW ZAPLANOWANYCH</t>
  </si>
  <si>
    <t>CZAS [h]</t>
  </si>
  <si>
    <t>ZAPLANOWANA EFEKTYWNOŚĆ [%]</t>
  </si>
  <si>
    <t>Quaterly</t>
  </si>
  <si>
    <t>Semi Annual</t>
  </si>
  <si>
    <t>Annual</t>
  </si>
  <si>
    <t>Total Hours</t>
  </si>
  <si>
    <t>hours</t>
  </si>
  <si>
    <t>Elektronicy</t>
  </si>
  <si>
    <t>Mechanicy</t>
  </si>
  <si>
    <t>nadgodziny</t>
  </si>
  <si>
    <t>Total Work Orders</t>
  </si>
  <si>
    <t>Target &lt;50%</t>
  </si>
  <si>
    <t>Available Hours</t>
  </si>
  <si>
    <t>Total</t>
  </si>
  <si>
    <t>hrs</t>
  </si>
  <si>
    <t># Techs</t>
  </si>
  <si>
    <t>% of labor used for PM</t>
  </si>
  <si>
    <t># of Technicians</t>
  </si>
  <si>
    <t>Nr techników</t>
  </si>
  <si>
    <t># Monthly</t>
  </si>
  <si>
    <t>Version</t>
  </si>
  <si>
    <t>Date</t>
  </si>
  <si>
    <t>New document</t>
  </si>
  <si>
    <t>Minor change</t>
  </si>
  <si>
    <t>Major change</t>
  </si>
  <si>
    <t>Description</t>
  </si>
  <si>
    <t>Author</t>
  </si>
  <si>
    <t>1.0</t>
  </si>
  <si>
    <t>Frezarka obwiedniowa Pfauter</t>
  </si>
  <si>
    <t>KOŁA I WIEŃCE NA MIĘKKO ( Wkłady na miękko )</t>
  </si>
  <si>
    <t>DW0472</t>
  </si>
  <si>
    <t>Myjka Teijo TL-60 HARNAŚ</t>
  </si>
  <si>
    <t>DW1049</t>
  </si>
  <si>
    <t>CENTRUM OBRÓBCZE EMAG VSC 250 DUO 101893</t>
  </si>
  <si>
    <t>DW1305</t>
  </si>
  <si>
    <t>Stacja filtracyjna EMAG</t>
  </si>
  <si>
    <t>DW1071</t>
  </si>
  <si>
    <t>MYJKA TEIJO (EMAG DUO)</t>
  </si>
  <si>
    <t>DW1050</t>
  </si>
  <si>
    <t>PRZECIAGARKA ARTUR KLINK TYP RISZ 40X2000X630</t>
  </si>
  <si>
    <t>DW1307</t>
  </si>
  <si>
    <t>Stacja filtracyjna Artur KLINK (DW1050)</t>
  </si>
  <si>
    <t>DW1051</t>
  </si>
  <si>
    <t>Szlifierka Peter Wolters AC 1000 5088</t>
  </si>
  <si>
    <t>DW1350</t>
  </si>
  <si>
    <t>Szlifierka Peter Wolters Microline -LAC1200</t>
  </si>
  <si>
    <t>DW1351</t>
  </si>
  <si>
    <t>Myjka Heso Compo 1040 (DW1350) WOLTERS (DUŻA)</t>
  </si>
  <si>
    <t>DW1352</t>
  </si>
  <si>
    <t>Stacja filtracyjna Wolters (DW 1350)</t>
  </si>
  <si>
    <t>DW1052</t>
  </si>
  <si>
    <t>Przeciagarka Arthur Klink Risz 25</t>
  </si>
  <si>
    <t>DW1306</t>
  </si>
  <si>
    <t xml:space="preserve">Myjka Teijo 25 Arthur Klink 25 </t>
  </si>
  <si>
    <t>DW1059</t>
  </si>
  <si>
    <t xml:space="preserve">CENTRUM OBRÓBCZE EMAG VSC 250TWIN </t>
  </si>
  <si>
    <t>DW1060</t>
  </si>
  <si>
    <t>CENTRUM OBRÓBCZE EMAG VSC 250TWIN</t>
  </si>
  <si>
    <t>DW1056</t>
  </si>
  <si>
    <t>DW1057</t>
  </si>
  <si>
    <t>FREZARKA OBWIEDNIOWA PFAUTER GP 200 28751</t>
  </si>
  <si>
    <t>DW1055</t>
  </si>
  <si>
    <t>Myjka Teijo FROMAG</t>
  </si>
  <si>
    <t>DW1058</t>
  </si>
  <si>
    <t>WIEŃCE ROLKOWE (Wkłady rolkowe - szlifowanie)</t>
  </si>
  <si>
    <t>DW1061</t>
  </si>
  <si>
    <t>PRZECIĄGARKA ARTUR KLINK (NEW KLINK)</t>
  </si>
  <si>
    <t>DW1062</t>
  </si>
  <si>
    <t>CENTRUM OBRÓBCZE EMAG VL5 MLT 10081</t>
  </si>
  <si>
    <t>DW1259</t>
  </si>
  <si>
    <t>STACJA FILTRACYJNA DGS SBF 100 (EMAG DW1062)</t>
  </si>
  <si>
    <t>DW1074</t>
  </si>
  <si>
    <t>Cechownica FROMAG DW1073</t>
  </si>
  <si>
    <t>DW1073</t>
  </si>
  <si>
    <t>PRZECIAGARKA FROMAG FSR28</t>
  </si>
  <si>
    <t>DW1076</t>
  </si>
  <si>
    <t>CENTRUM OBRÓBCZE EMAG VL5MLT</t>
  </si>
  <si>
    <t>DW1258</t>
  </si>
  <si>
    <t>STACJA FILTRACYJNA DGS SBF 100 (EMAG DW1076)</t>
  </si>
  <si>
    <t>DW1081</t>
  </si>
  <si>
    <t>DW1084</t>
  </si>
  <si>
    <t>Cechownica KING KONG 1 i 2</t>
  </si>
  <si>
    <t>DW1079</t>
  </si>
  <si>
    <r>
      <t xml:space="preserve">Przeciagarka Klink typ RISZ 25              </t>
    </r>
    <r>
      <rPr>
        <b/>
        <sz val="11"/>
        <color indexed="8"/>
        <rFont val="Calibri"/>
        <family val="2"/>
        <charset val="238"/>
      </rPr>
      <t xml:space="preserve"> KING KONG 2</t>
    </r>
  </si>
  <si>
    <t>DW1080</t>
  </si>
  <si>
    <t>Stacja filtracyjna Polo typ safi (KING GONG 1 i 2)</t>
  </si>
  <si>
    <t>DW1077</t>
  </si>
  <si>
    <t>Centrum obrobcze EMAG VL5 MLT</t>
  </si>
  <si>
    <t>DW1257</t>
  </si>
  <si>
    <t>Stacja filtracyjna DGS SBF 100 POLO (EMAG DW1077)</t>
  </si>
  <si>
    <t>DW1069</t>
  </si>
  <si>
    <t>SZLIFIERKA DISKUS TYP DDS 600XR/E1T (DISKUS DUŻY DW1069)</t>
  </si>
  <si>
    <t>DW1070</t>
  </si>
  <si>
    <t>Stacja filtracyjna POLO sb-b1.6 (DISKUS DUZY DW1069)</t>
  </si>
  <si>
    <t>DW1067</t>
  </si>
  <si>
    <t>ROBOT KUKA KR16 (DISKUS DUŻY DW1069)</t>
  </si>
  <si>
    <t>DW1066</t>
  </si>
  <si>
    <t>ROBOT KUKA KR60/3</t>
  </si>
  <si>
    <t>DW1065</t>
  </si>
  <si>
    <t>URZĄDZENIE PFS PFS LFS170-0/2WR (AUT.)</t>
  </si>
  <si>
    <t>DW1068</t>
  </si>
  <si>
    <t xml:space="preserve">MYJKA CLEENTEK COMPO CLEAR 1020  </t>
  </si>
  <si>
    <t>DW1106</t>
  </si>
  <si>
    <t>Szlifierka Diskus typ DDS457 3 (DISKUS MAŁY)</t>
  </si>
  <si>
    <t>DW1103</t>
  </si>
  <si>
    <t>Stacja filtracyjna Polo typ Safi-F 1.6-E (DISKUS MAŁY DW1106)</t>
  </si>
  <si>
    <t>DW1064</t>
  </si>
  <si>
    <t>Szlifierka PFS ERS25 (RĘCZNY)</t>
  </si>
  <si>
    <t>DW1374</t>
  </si>
  <si>
    <t>SZLIFOWANIE WAŁKÓW (Wałki 1 i Wałki 2)</t>
  </si>
  <si>
    <t>DW1023</t>
  </si>
  <si>
    <t>SZLIFIERKA JUNKER JUFLEX 3000 3634 (JUNKER 1)</t>
  </si>
  <si>
    <t>DW1027</t>
  </si>
  <si>
    <t>Myjka KSN Industri A/S (JUNKER 1) wyl z eksploatacji</t>
  </si>
  <si>
    <t>DW1031</t>
  </si>
  <si>
    <t>Szlifierka Klein typ ZSS 1 (JUNKER 1)</t>
  </si>
  <si>
    <t>DW1022</t>
  </si>
  <si>
    <t>SZLIFIERKA JUNKER JUFLEX 31/31 300 (JUNKER 2)</t>
  </si>
  <si>
    <t>DW1026</t>
  </si>
  <si>
    <t>MYJKA KSN 12343 (JUNKER 2) wyl z ekslpoatacji</t>
  </si>
  <si>
    <t>DW1046</t>
  </si>
  <si>
    <t>Szlifierka Klein ZSS 1 (JUNKER 2)</t>
  </si>
  <si>
    <t>DW1024</t>
  </si>
  <si>
    <t>Szlifierka do walkow Junker (JUNKER 3)</t>
  </si>
  <si>
    <t>DW1028</t>
  </si>
  <si>
    <t>Myjka KSN 12343 (JUNKER 3) wylaczona z eksploatacji</t>
  </si>
  <si>
    <t>DW1030</t>
  </si>
  <si>
    <t>Szlifierka Klein typ ZSS (JUNKER 3)</t>
  </si>
  <si>
    <t>DW1025</t>
  </si>
  <si>
    <t>Junker Juflex 31/31 (JUNKER 4)</t>
  </si>
  <si>
    <t>DW1029</t>
  </si>
  <si>
    <t>Myjka KSN 12343 (JUNKER 4)</t>
  </si>
  <si>
    <t>DW1044</t>
  </si>
  <si>
    <t>Stacja filtracyjna DANSKSTALFILTER</t>
  </si>
  <si>
    <t>SZLIFOWANIE KÓŁ I WIEŃCÓW STALOWYCH</t>
  </si>
  <si>
    <t>DW0416</t>
  </si>
  <si>
    <t>SZLIFIERKA DO PŁASZCZYZN STAHLI</t>
  </si>
  <si>
    <t>DW0467</t>
  </si>
  <si>
    <t xml:space="preserve">SZLIFIERKA DO PŁASZCZYZN STAHLI </t>
  </si>
  <si>
    <t>DW1101</t>
  </si>
  <si>
    <t>Szlifierka Magerle MGC-180.32.45</t>
  </si>
  <si>
    <t>DW1102</t>
  </si>
  <si>
    <t>Stacja filtracyjna KNOLL VRF 700 (MAGERLE DW1101)</t>
  </si>
  <si>
    <t>DW1088</t>
  </si>
  <si>
    <t>Szlifierka Magarle MFP-125-35-45 100633</t>
  </si>
  <si>
    <t>DW1265</t>
  </si>
  <si>
    <t>Stacja filtracyjna POLO RB-B1-6  (MAGERLE DW1088)</t>
  </si>
  <si>
    <t>DW1087</t>
  </si>
  <si>
    <t>SZLIFIERKA Kapp VIX 535 CNC + st. filtracyjna</t>
  </si>
  <si>
    <t>DW1089</t>
  </si>
  <si>
    <t>Szlifierka Kapp VIG 384 CNC + st. filtracyjna</t>
  </si>
  <si>
    <t>DW0412</t>
  </si>
  <si>
    <t>SZLIFIERKA DO PROFILI EMAG KOPP</t>
  </si>
  <si>
    <t>DW0413</t>
  </si>
  <si>
    <t>CENTRUM OBRÓBCZE EMAG REINECKER</t>
  </si>
  <si>
    <t>DW0417</t>
  </si>
  <si>
    <t>Stacja filtracyjna (EMAG 1 DW0412 i EMAG 2 DW0413)</t>
  </si>
  <si>
    <t>DW1255</t>
  </si>
  <si>
    <t>Stacja filtracyjna Knoll typ VRF 450/2900</t>
  </si>
  <si>
    <t>WKŁADY ROLKOWE - NA MIĘKKO</t>
  </si>
  <si>
    <t>DW1095</t>
  </si>
  <si>
    <t>SZLIFIERKA EMAG REINECKER VG 110</t>
  </si>
  <si>
    <t>DW1094</t>
  </si>
  <si>
    <t>SZLIFIERKA EMAG RENECKER VG 110</t>
  </si>
  <si>
    <t>DW1093</t>
  </si>
  <si>
    <t>DW1096</t>
  </si>
  <si>
    <t>Stacja filtracyjna KNOLL TS8205 ( DO POWYŻSZYCH 3 DW)</t>
  </si>
  <si>
    <t>DW1085</t>
  </si>
  <si>
    <t>Szlifierka profilowa EMAG typ VG 110</t>
  </si>
  <si>
    <t>DW1092</t>
  </si>
  <si>
    <t>DW1254</t>
  </si>
  <si>
    <t>Stacja filtracyjna Knoll typ VRF 450/2900 (REINECKER DW1092)</t>
  </si>
  <si>
    <t>DW1303</t>
  </si>
  <si>
    <t>DW1098</t>
  </si>
  <si>
    <t>Szlifierka Magerle typ MGC-180</t>
  </si>
  <si>
    <t>STUDERY</t>
  </si>
  <si>
    <t>DW0098</t>
  </si>
  <si>
    <t>Szlifierka do walków EP 450 NP (w remoncie)</t>
  </si>
  <si>
    <t>DW0099</t>
  </si>
  <si>
    <t>SZLIFIERKA DO WAŁKÓW JOTES SCHAUD E-450 NP</t>
  </si>
  <si>
    <t>DW0100</t>
  </si>
  <si>
    <t>SZLIFIERKA DO WAłKóW EP 450 NP JOTES</t>
  </si>
  <si>
    <t>DW0153</t>
  </si>
  <si>
    <t>DW0364</t>
  </si>
  <si>
    <t>SZLIFIERKA TSCHUDIN</t>
  </si>
  <si>
    <t>DW0478</t>
  </si>
  <si>
    <t>SZLIFIERKA JOTES SCHOUT 450 E (W zastępstwie za DW0098)</t>
  </si>
  <si>
    <t>DW0341</t>
  </si>
  <si>
    <t>SZLIFIERKA DO SZLIFOWANIA NAKIE.KLEIN</t>
  </si>
  <si>
    <t>DW0328</t>
  </si>
  <si>
    <t>SZLIF. STUDER KŁOWA TYP S 36 FAVORIT CN (RAZEM Z DW0342)</t>
  </si>
  <si>
    <t>DW0342</t>
  </si>
  <si>
    <t>DW0329</t>
  </si>
  <si>
    <t>SZLIF. STUDER KŁOWA TYP S 36 CNC</t>
  </si>
  <si>
    <t>DW0377</t>
  </si>
  <si>
    <t>DW0437</t>
  </si>
  <si>
    <t>MON OSP</t>
  </si>
  <si>
    <t>DW0401</t>
  </si>
  <si>
    <t>LINIA MONTAŻOWA NACCO</t>
  </si>
  <si>
    <t>DW0402</t>
  </si>
  <si>
    <t>STACJA PRÓB NACCO</t>
  </si>
  <si>
    <t>MONTAŻ OSPMS</t>
  </si>
  <si>
    <t>DW0440</t>
  </si>
  <si>
    <t>LINIA MONTAŻOWA OSP/OSPMS</t>
  </si>
  <si>
    <t>DW0441</t>
  </si>
  <si>
    <t>STACJA PRÓB OSP/OSPMS</t>
  </si>
  <si>
    <t>DW0439</t>
  </si>
  <si>
    <t>MYJNIA MFR II U 160 LINIA OSP/OSPMS</t>
  </si>
  <si>
    <t>DW0404</t>
  </si>
  <si>
    <t>MYJKA ERA 160</t>
  </si>
  <si>
    <t>MONTAŻ OSPM</t>
  </si>
  <si>
    <t>DW0381</t>
  </si>
  <si>
    <t>Stacja testujaca USA</t>
  </si>
  <si>
    <t>DW0345</t>
  </si>
  <si>
    <t>STACJA PROB DLA BLOKÓW OSPM</t>
  </si>
  <si>
    <t>DW0337</t>
  </si>
  <si>
    <t>STÓŁ MONTAŻOWY DO BLOKÓW OSPM</t>
  </si>
  <si>
    <t>DW0336</t>
  </si>
  <si>
    <t>MYJKA MYJKA FINN SONIC</t>
  </si>
  <si>
    <t>MONTAŻ SMC2</t>
  </si>
  <si>
    <t>DW1138</t>
  </si>
  <si>
    <t>LINIA MONTAŻOWA KILDE SMC2 35114</t>
  </si>
  <si>
    <t>DW1332</t>
  </si>
  <si>
    <t>STACJA PRÓB NR1 NA LINII SMC2</t>
  </si>
  <si>
    <t>STACJA PRÓB NR2 NA LINII SMC2</t>
  </si>
  <si>
    <t>STACJA PRÓB NR3 NA LINII SMC2</t>
  </si>
  <si>
    <t>STACJA PRÓB NR4 NA LINII SMC2</t>
  </si>
  <si>
    <t>DW1313</t>
  </si>
  <si>
    <t>STÓŁ MONTAŻOWY DO KORPUSÓW NA LINII MONTAŻ.</t>
  </si>
  <si>
    <t>DW0280</t>
  </si>
  <si>
    <t>MYJKA TEJLO TL-650 S</t>
  </si>
  <si>
    <t>MONTAŻ VARIANT</t>
  </si>
  <si>
    <t>DW1311</t>
  </si>
  <si>
    <t>Stacja płucząca dla silników Variant ProZap</t>
  </si>
  <si>
    <t>DW1365</t>
  </si>
  <si>
    <t>PRASA MONTAŻOWA TRINITHAL (JAPONIA)</t>
  </si>
  <si>
    <t>DW1378</t>
  </si>
  <si>
    <t>PRASA TESTER</t>
  </si>
  <si>
    <t>DW1312</t>
  </si>
  <si>
    <t>DW1125</t>
  </si>
  <si>
    <t>PRASA Danfos - linia VARIANT</t>
  </si>
  <si>
    <t>MON. MINI</t>
  </si>
  <si>
    <t>DW1130</t>
  </si>
  <si>
    <t>Praska LK 2400</t>
  </si>
  <si>
    <t>DW1136</t>
  </si>
  <si>
    <t>LINIA MONTAZOWA VARIANT MINI</t>
  </si>
  <si>
    <t>MONTAŻ WERMTEC/VARIANT JR.</t>
  </si>
  <si>
    <t>DW1354</t>
  </si>
  <si>
    <t>Stacja prób variant OMS</t>
  </si>
  <si>
    <t>DW1359</t>
  </si>
  <si>
    <t>LINIA MONTAZOWA OMS VARIANT</t>
  </si>
  <si>
    <t>DW1346</t>
  </si>
  <si>
    <t>Robot ABB typ IRB 64090 RM 2000 OMS- Wermtec</t>
  </si>
  <si>
    <t>DW1341</t>
  </si>
  <si>
    <t>Montaz OMS Wermtec</t>
  </si>
  <si>
    <t>DW1342</t>
  </si>
  <si>
    <t>Stacja testowa OMS Wermtec</t>
  </si>
  <si>
    <t>DW1107</t>
  </si>
  <si>
    <t>LINIA FOSFORANOWANIA</t>
  </si>
  <si>
    <t>DW1234</t>
  </si>
  <si>
    <t>MYJKA TEIJO</t>
  </si>
  <si>
    <t>LAKIERNIA</t>
  </si>
  <si>
    <t>DW1380</t>
  </si>
  <si>
    <t>Lakiernia</t>
  </si>
  <si>
    <t>TURMAT</t>
  </si>
  <si>
    <t>DW1009-1</t>
  </si>
  <si>
    <t>DW1009-2</t>
  </si>
  <si>
    <t>DW1009-3</t>
  </si>
  <si>
    <t>DW1009-4</t>
  </si>
  <si>
    <t>DW1009-5</t>
  </si>
  <si>
    <t>DW1009-6</t>
  </si>
  <si>
    <t>DW1009-7</t>
  </si>
  <si>
    <t>DW1009-8</t>
  </si>
  <si>
    <t>DW1009-9</t>
  </si>
  <si>
    <t>DW1001</t>
  </si>
  <si>
    <t>DW1002</t>
  </si>
  <si>
    <t>DW1003</t>
  </si>
  <si>
    <t>DW1004</t>
  </si>
  <si>
    <t>DW1005</t>
  </si>
  <si>
    <t>DW1006</t>
  </si>
  <si>
    <t>DW1007</t>
  </si>
  <si>
    <t>DW1008</t>
  </si>
  <si>
    <t>DW1010</t>
  </si>
  <si>
    <t>Myjka za turmatem</t>
  </si>
  <si>
    <t>DW1013</t>
  </si>
  <si>
    <t>FOSFOR</t>
  </si>
  <si>
    <t>Turmat - stacja 1</t>
  </si>
  <si>
    <t>Turmat - stacja 2</t>
  </si>
  <si>
    <t>Turmat - stacja 3</t>
  </si>
  <si>
    <t>Turmat - stacja 4</t>
  </si>
  <si>
    <t>Turmat - stacja 5</t>
  </si>
  <si>
    <t>Turmat - stacja 6</t>
  </si>
  <si>
    <t>Turmat - stacja 7</t>
  </si>
  <si>
    <t>Turmat - stacja 9</t>
  </si>
  <si>
    <t>Turmat - stacja 8</t>
  </si>
  <si>
    <t>Zasilacz hydrauliczny turmat</t>
  </si>
  <si>
    <t>Transporter altratec do kadii</t>
  </si>
  <si>
    <t>Zbiornik chłodziwa</t>
  </si>
  <si>
    <t>Separator magnetyczny</t>
  </si>
  <si>
    <t>Zbiornik chłodziwa i transporter wiórów</t>
  </si>
  <si>
    <t>Altratec - załadunek</t>
  </si>
  <si>
    <t>Załadunek turmat- stanowisko 1</t>
  </si>
  <si>
    <t>Załadunek turmat- stanowisko 2</t>
  </si>
  <si>
    <t>Kuka duża</t>
  </si>
  <si>
    <t>Przegląd wykonany</t>
  </si>
  <si>
    <t>Przegląd niewykonany</t>
  </si>
  <si>
    <r>
      <t xml:space="preserve">Przeciagarka Klink typ RISZ 25               </t>
    </r>
    <r>
      <rPr>
        <b/>
        <sz val="11"/>
        <color indexed="8"/>
        <rFont val="Calibri"/>
        <family val="2"/>
        <charset val="238"/>
      </rPr>
      <t>KING KONG 1</t>
    </r>
  </si>
  <si>
    <t>SZCZOTKOWARKA WALKÓW OSPM (RAZEM Z DW0328)</t>
  </si>
  <si>
    <t>MYJKA TEIJO DO WIEŃC. C1200 (DISKUS MAŁY DW1106)</t>
  </si>
  <si>
    <t>WRC</t>
  </si>
  <si>
    <t>PRZEGLĄDY PREWENCYJNE MASZYN NA ROK 2020</t>
  </si>
  <si>
    <t>PREVENTIVE MAINTENANCE SCHEDULE YEAR 2020</t>
  </si>
  <si>
    <t>KW</t>
  </si>
  <si>
    <t>SZLIFIERKA STUDER RHU-400 + SZCZOTKARKA DW0378</t>
  </si>
  <si>
    <t>DW1012</t>
  </si>
  <si>
    <t>KADIA</t>
  </si>
  <si>
    <t>x</t>
  </si>
  <si>
    <t>DW1385</t>
  </si>
  <si>
    <t>HARNAŚ</t>
  </si>
  <si>
    <t>Szlifierka profilowa Reinecker typ VG 110 - 4</t>
  </si>
  <si>
    <t>Urządzenie do pomiaru momentu - KIOSK</t>
  </si>
  <si>
    <t>Przeciagarka Fromag FSR 18-1250-MZ-S 120343 - STAL</t>
  </si>
  <si>
    <t>MYJKA EKO-PIL KMN 120S</t>
  </si>
  <si>
    <t>RW</t>
  </si>
  <si>
    <t>PW</t>
  </si>
  <si>
    <t>DW1386</t>
  </si>
  <si>
    <t>SZLIFIERKA DOWAŁKÓW STUDER 36CNC (RAZEM Z DW0437)</t>
  </si>
  <si>
    <t>SZCZOTKARKA NOWA LINIA OSP/OSPMS (RAZEM Z DW0377)</t>
  </si>
  <si>
    <t>MYJKA MTM</t>
  </si>
  <si>
    <t>Zalewski K.</t>
  </si>
  <si>
    <t>DW1351 MYJKA HESO</t>
  </si>
  <si>
    <t>DW1352 DANSK</t>
  </si>
  <si>
    <t>DW1350 WOLTERS</t>
  </si>
  <si>
    <t>DW1051 WOLTERS</t>
  </si>
  <si>
    <t>Szaliński K.</t>
  </si>
  <si>
    <t>DW0424 MTM</t>
  </si>
  <si>
    <t>DW0415 PRZYKRĘCARKA</t>
  </si>
  <si>
    <t>DW0420 MAZAK</t>
  </si>
  <si>
    <t>DW0419 MAZAK</t>
  </si>
  <si>
    <t>DW0418 MAZAK</t>
  </si>
  <si>
    <t>DW1052 KLINK</t>
  </si>
  <si>
    <t xml:space="preserve"> </t>
  </si>
  <si>
    <t>DW1306 MYJKA TEIJO</t>
  </si>
  <si>
    <t>DW0411 HARNAS</t>
  </si>
  <si>
    <t>Mastaj P.</t>
  </si>
  <si>
    <t>DW0609 DMG MORI</t>
  </si>
  <si>
    <t>DW0519 MONFORTS</t>
  </si>
  <si>
    <t>DW0518 MONFORTS</t>
  </si>
  <si>
    <t>DW1056 FROMAG</t>
  </si>
  <si>
    <t>DW1060 EMAG</t>
  </si>
  <si>
    <t>DW1059 EMAG</t>
  </si>
  <si>
    <t>DW1055 TEIJO</t>
  </si>
  <si>
    <t>DW0591 DMG MORI</t>
  </si>
  <si>
    <t>DW0592 SIMAG</t>
  </si>
  <si>
    <t>DWO593 KNOLL</t>
  </si>
  <si>
    <t>DW0282 MYJKA</t>
  </si>
  <si>
    <t>DW0380 STAMA</t>
  </si>
  <si>
    <t>DW0379 PFAUTER</t>
  </si>
  <si>
    <t>DW0330 STAMA</t>
  </si>
  <si>
    <t>DW0613 FANUC</t>
  </si>
  <si>
    <t>DW0611 FANUC</t>
  </si>
  <si>
    <t>DW0399 STAMA</t>
  </si>
  <si>
    <t>DW1057 PFAUTER</t>
  </si>
  <si>
    <t>DW1058 PFAUTER</t>
  </si>
  <si>
    <t>DW0549 DANSK</t>
  </si>
  <si>
    <t>DW0557 PODAJNIK</t>
  </si>
  <si>
    <t>DW0553 MORI SEIKI</t>
  </si>
  <si>
    <t>DW0548 STUDER</t>
  </si>
  <si>
    <t>DW1087 KAPP</t>
  </si>
  <si>
    <t>DW1089 KAPP</t>
  </si>
  <si>
    <t>DW1088 MAEGERLE</t>
  </si>
  <si>
    <t>DW1265 SF POLO</t>
  </si>
  <si>
    <t>DW1102 SF KNOLL</t>
  </si>
  <si>
    <t>DW1101 MAEGERLE</t>
  </si>
  <si>
    <t>DW0552 KUKA</t>
  </si>
  <si>
    <t>DW0558 CHIRON</t>
  </si>
  <si>
    <t>DW0555 CHIRON</t>
  </si>
  <si>
    <t>DW0551 KSN</t>
  </si>
  <si>
    <t>Do przeplanowania</t>
  </si>
  <si>
    <t>DW0417 KNOLL</t>
  </si>
  <si>
    <t>DW0412 REINECKER</t>
  </si>
  <si>
    <t>DW0413 REINECKER</t>
  </si>
  <si>
    <t>DW0467 STAHLI</t>
  </si>
  <si>
    <t>DW0416 STAHLI</t>
  </si>
  <si>
    <t>DW0375 EMAG</t>
  </si>
  <si>
    <t>DW0338 STAMA</t>
  </si>
  <si>
    <t>DW0395 STAMA</t>
  </si>
  <si>
    <t>DW0339 STAMA</t>
  </si>
  <si>
    <t>MTTR</t>
  </si>
  <si>
    <t>MTBF</t>
  </si>
  <si>
    <t>OEE</t>
  </si>
  <si>
    <t>TBT/MTTR</t>
  </si>
  <si>
    <t>Location</t>
  </si>
  <si>
    <t>Checkbox</t>
  </si>
  <si>
    <t>Leader</t>
  </si>
  <si>
    <t>Machine</t>
  </si>
  <si>
    <t>After</t>
  </si>
  <si>
    <t>Before</t>
  </si>
  <si>
    <t>Indicators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</si>
  <si>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</si>
  <si>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</si>
  <si>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</si>
  <si>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</si>
  <si>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</si>
  <si>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</si>
  <si>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</si>
  <si>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</si>
  <si>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</si>
  <si>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</si>
  <si>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</si>
  <si>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</si>
  <si>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OVERHAULS - EXTERNAL COMPANIES 2020</t>
  </si>
  <si>
    <t>PRZEGLĄDY - FIRMY ZEWNĘTRZNE 2020</t>
  </si>
  <si>
    <t>V2.0</t>
  </si>
  <si>
    <t>DW0153 + DW0378</t>
  </si>
  <si>
    <t>Przegląd Kartalny</t>
  </si>
  <si>
    <t>KIECIEŃ</t>
  </si>
  <si>
    <t>CZERIEC</t>
  </si>
  <si>
    <t>DW1120</t>
  </si>
  <si>
    <t>LINIA MONTAŻOWA VARIANT</t>
  </si>
  <si>
    <t>Z</t>
  </si>
  <si>
    <t>Zaplanowane</t>
  </si>
  <si>
    <t>D</t>
  </si>
  <si>
    <t>Do zamówienia</t>
  </si>
  <si>
    <t xml:space="preserve">Linia montażowa </t>
  </si>
  <si>
    <t>DW1336</t>
  </si>
  <si>
    <t>DW1311+DW1121</t>
  </si>
  <si>
    <t>Variant ProZap + Stacja hydrauliczna</t>
  </si>
  <si>
    <t>Stacja filtracyjna KNOLL TS8205 (DO POWYŻSZYCH 3 DW)</t>
  </si>
  <si>
    <t>CARDAN</t>
  </si>
  <si>
    <t>DW0601</t>
  </si>
  <si>
    <t>Liebherr</t>
  </si>
  <si>
    <t>VARIANT</t>
  </si>
  <si>
    <t>DW0607</t>
  </si>
  <si>
    <t>DW0608</t>
  </si>
  <si>
    <t>DW0610</t>
  </si>
  <si>
    <t>DMG Mori 60H</t>
  </si>
  <si>
    <t>DMG Mori NZX 2000</t>
  </si>
  <si>
    <t>DW0611</t>
  </si>
  <si>
    <t>DW0613</t>
  </si>
  <si>
    <t>DW0614</t>
  </si>
  <si>
    <t>DW0616</t>
  </si>
  <si>
    <t>DW0380</t>
  </si>
  <si>
    <t>DW0591</t>
  </si>
  <si>
    <t>FANUC Robodrill</t>
  </si>
  <si>
    <t>Centrum obróbcze Stama MC-14</t>
  </si>
  <si>
    <t>DMG Mori NZX 1500/800 SY</t>
  </si>
  <si>
    <t>OSPM SPOOL/SLEEVE</t>
  </si>
  <si>
    <t>OMRS</t>
  </si>
  <si>
    <t>DW0518</t>
  </si>
  <si>
    <t>Automat tokarski Monforts RNC-4</t>
  </si>
  <si>
    <t>DW0519</t>
  </si>
  <si>
    <t>DW0609</t>
  </si>
  <si>
    <t>DMC 60FD duoBLOCK</t>
  </si>
  <si>
    <t>HONING</t>
  </si>
  <si>
    <t>DW0544</t>
  </si>
  <si>
    <t>Honownica KADIA 3LH60/350T</t>
  </si>
  <si>
    <t>DW0543</t>
  </si>
  <si>
    <t>Myjka KSN</t>
  </si>
  <si>
    <t>v2.1</t>
  </si>
  <si>
    <t>DW0498</t>
  </si>
  <si>
    <t>Centrum obróbcze Stama MC 530/S</t>
  </si>
  <si>
    <t>DW0499</t>
  </si>
  <si>
    <t>Automat tokarski Monforts RNC4</t>
  </si>
  <si>
    <t>DW0500</t>
  </si>
  <si>
    <t>END COVERS</t>
  </si>
  <si>
    <t>DW0497</t>
  </si>
  <si>
    <t>Myjka HESO</t>
  </si>
  <si>
    <t>PILOT</t>
  </si>
  <si>
    <t>DW0524</t>
  </si>
  <si>
    <t>Tokarka OKUMA ACT 2 SP-3</t>
  </si>
  <si>
    <t>DW0525</t>
  </si>
  <si>
    <t>Automat tokarski Mori-Seiki Accumill 4000</t>
  </si>
  <si>
    <t>DW0282</t>
  </si>
  <si>
    <t>Myjka TEIJO</t>
  </si>
  <si>
    <t>DW0501</t>
  </si>
  <si>
    <t>CNC</t>
  </si>
  <si>
    <t>MONTAŻ</t>
  </si>
  <si>
    <t>HT</t>
  </si>
  <si>
    <t>y</t>
  </si>
  <si>
    <t>DW</t>
  </si>
  <si>
    <t>Maszyna wyłączona z produkcji</t>
  </si>
  <si>
    <t>P. JARMUŻEK</t>
  </si>
  <si>
    <t>Frezarka obwiedniowa PFAUTER P-400</t>
  </si>
  <si>
    <t>DW0379</t>
  </si>
  <si>
    <t>Maszyny przeniesione na Bielany Wrocławskie</t>
  </si>
  <si>
    <t>M. MILER</t>
  </si>
  <si>
    <t>Myjnia MTM Sopot 15S (M+P)</t>
  </si>
  <si>
    <t>DW0424</t>
  </si>
  <si>
    <t>Stacja przykręcania płyt OSPP MTI150-1682-100</t>
  </si>
  <si>
    <t>DW0415</t>
  </si>
  <si>
    <t>Centrum obróbcze MAZAK Variaxis 500-5x nr 3</t>
  </si>
  <si>
    <t>DW0420</t>
  </si>
  <si>
    <t>Centrum obróbcze MAZAK Variaxis 500-5x nr 2</t>
  </si>
  <si>
    <t>DW0419</t>
  </si>
  <si>
    <t>Centrum obróbcze MAZAK Variaxis 500-5x nr 1</t>
  </si>
  <si>
    <t>DW0418</t>
  </si>
  <si>
    <t>MAZAKI</t>
  </si>
  <si>
    <t>Automat tokarski Index CNC G200</t>
  </si>
  <si>
    <t>DW0574</t>
  </si>
  <si>
    <t>Maszyna przeniesiona na Bielany Wrocławskie</t>
  </si>
  <si>
    <t>DW0537</t>
  </si>
  <si>
    <t>Centrum obróbcze Chiron DZ18K L</t>
  </si>
  <si>
    <t>DW0534</t>
  </si>
  <si>
    <t>Centrum obróbcze Chiron FZ15W</t>
  </si>
  <si>
    <t>DW0535</t>
  </si>
  <si>
    <t>Automat tokarski Mori-Seiki  SL-253B/500</t>
  </si>
  <si>
    <t>DW0530</t>
  </si>
  <si>
    <t>Automat tokarski Mori Seiki SL-253 BMC/500</t>
  </si>
  <si>
    <t>DW0529</t>
  </si>
  <si>
    <t>Maszyny przeniesione na Bielany Wrocławskie.</t>
  </si>
  <si>
    <t>M. JASTRZĘBSKI</t>
  </si>
  <si>
    <t>Centrum obróbcze BROTHER TC-228 CNC725</t>
  </si>
  <si>
    <t>DW0372</t>
  </si>
  <si>
    <t>DW0538</t>
  </si>
  <si>
    <t>Centrum frezarskie Haas Mini Mill HE</t>
  </si>
  <si>
    <t>DW1033</t>
  </si>
  <si>
    <t>DW1032</t>
  </si>
  <si>
    <t>Centrum frezarskie Brother TC-22B-0</t>
  </si>
  <si>
    <t>DW1021</t>
  </si>
  <si>
    <t>DW1020</t>
  </si>
  <si>
    <t>Automat tokarski Muratec MW-200 (2 wrzeciona)</t>
  </si>
  <si>
    <t>DW1019</t>
  </si>
  <si>
    <t>Automat tokarski Mori-Seiki CL 2000 A</t>
  </si>
  <si>
    <t>DW1018</t>
  </si>
  <si>
    <t>DW1017</t>
  </si>
  <si>
    <t>DW1016</t>
  </si>
  <si>
    <t>DW1015</t>
  </si>
  <si>
    <t>Frezarka obwiedniowa Pfauter PE 150C</t>
  </si>
  <si>
    <t>DW0485</t>
  </si>
  <si>
    <t>WAŁKI SOFT</t>
  </si>
  <si>
    <t>Myjnia HESO Compo 1015VT</t>
  </si>
  <si>
    <t>DW0491</t>
  </si>
  <si>
    <t>Tokarka Mori Seiki SH-403</t>
  </si>
  <si>
    <t>DW0489</t>
  </si>
  <si>
    <t>Tokarka Mori Seiki SL-253BMC/500</t>
  </si>
  <si>
    <t>DW0488</t>
  </si>
  <si>
    <t>Tokarka Mori Seiki SL-253B/500</t>
  </si>
  <si>
    <t>DW0487</t>
  </si>
  <si>
    <t>OMEW</t>
  </si>
  <si>
    <t>Honownica SUNNEN 4D1-1023 Typ SV1005</t>
  </si>
  <si>
    <t>DW0430</t>
  </si>
  <si>
    <t>Honownica KADIA-2PH60/250T</t>
  </si>
  <si>
    <t>DW0362</t>
  </si>
  <si>
    <t>Honownica KADIA PH 60/250T</t>
  </si>
  <si>
    <t>DW0297</t>
  </si>
  <si>
    <t>K. ARCISZEWSKI</t>
  </si>
  <si>
    <t>Centrum obróbcze Chiron FZ12W Magnum</t>
  </si>
  <si>
    <t>DW0558</t>
  </si>
  <si>
    <t>DW0555</t>
  </si>
  <si>
    <t>Automat tokarski Mori-Seiki SL-204S/500</t>
  </si>
  <si>
    <t>DW0553</t>
  </si>
  <si>
    <t xml:space="preserve">Szlifierka CNC Studer S120 </t>
  </si>
  <si>
    <t>DW0548</t>
  </si>
  <si>
    <t>MINI</t>
  </si>
  <si>
    <t>Centrum obróbcze Stama 331 TWIN 78WZ (długa)</t>
  </si>
  <si>
    <t>DW0395</t>
  </si>
  <si>
    <t>Automat tokarski EMAG VSC-250 DUO (OSPM)</t>
  </si>
  <si>
    <t>DW0375</t>
  </si>
  <si>
    <t>Centrum obróbcze Stama MC-331 TWIN</t>
  </si>
  <si>
    <t>DW0338</t>
  </si>
  <si>
    <t>OSMP HOUSING</t>
  </si>
  <si>
    <t>Centrum obróbcze Stama MC-331/S (M)</t>
  </si>
  <si>
    <t>DW0339</t>
  </si>
  <si>
    <t>MYJKA KMN 100</t>
  </si>
  <si>
    <t>DW0615</t>
  </si>
  <si>
    <t>Automat tokarski GILDEMEISTER MF TWIN-65</t>
  </si>
  <si>
    <t>DW0331</t>
  </si>
  <si>
    <t>OSPM S</t>
  </si>
  <si>
    <t>ODPOWIEDZIALNY</t>
  </si>
  <si>
    <t>V5.0</t>
  </si>
  <si>
    <t>PRZEGLĄDY PREWENCYJNE MASZYN NA ROK 2020 - CNC</t>
  </si>
  <si>
    <t>PREVENTIVE MAINTENANCE SCHEDULE YEAR 2020 - CNC</t>
  </si>
  <si>
    <t>Sprawdzenie instalacji awaryjnego spustu oleju</t>
  </si>
  <si>
    <t>DW0511</t>
  </si>
  <si>
    <t>DW0422</t>
  </si>
  <si>
    <t>DW0358</t>
  </si>
  <si>
    <t>DW0218</t>
  </si>
  <si>
    <t>DW0217</t>
  </si>
  <si>
    <t>SPUST OLEJU</t>
  </si>
  <si>
    <t>Wózek transportowy Ipsen Uniloader 17 PT</t>
  </si>
  <si>
    <t>DW0512</t>
  </si>
  <si>
    <t>Wirówka Trowal</t>
  </si>
  <si>
    <t>DW0568</t>
  </si>
  <si>
    <t>DW0569</t>
  </si>
  <si>
    <t>DW0566</t>
  </si>
  <si>
    <t>Komora niskotemperaturowa THERMOCOLD KNS-5</t>
  </si>
  <si>
    <t>DW0403</t>
  </si>
  <si>
    <t>Myjnia SECO/WARWICK WSD242436E1</t>
  </si>
  <si>
    <t>DW0359</t>
  </si>
  <si>
    <t>Urządz. załadowczo-wyładowcze UZWD-40</t>
  </si>
  <si>
    <t>DW0215</t>
  </si>
  <si>
    <t>Piec do niskiego odpuszczania DLS-4E</t>
  </si>
  <si>
    <t>DW0214</t>
  </si>
  <si>
    <t>Piec do odpuszczania DLR-4E</t>
  </si>
  <si>
    <t>DW0212</t>
  </si>
  <si>
    <t>Piec do wygrzewania SARLIN Furnances</t>
  </si>
  <si>
    <t>DW0514</t>
  </si>
  <si>
    <t>Myjka IPSEN Washing WPSD-11-E</t>
  </si>
  <si>
    <t>DW0513</t>
  </si>
  <si>
    <t>Piec hartowniczy IPSEN RTQF-11(13)-EM(S)</t>
  </si>
  <si>
    <t>Piec do odpuszczania Ipsen D-11-ER</t>
  </si>
  <si>
    <t>DW0509</t>
  </si>
  <si>
    <t>Piec nr 4 SECO/WARVICK  AFS 242436 E</t>
  </si>
  <si>
    <t>Piec nr 3 SECO/WARWICK AFS242436E</t>
  </si>
  <si>
    <t>Piec nr 2  do nawęgl. i hartow. RTPFQ-4EM</t>
  </si>
  <si>
    <t xml:space="preserve">Piec nr 1 do nawęgl. i hartow. RTPFQ-4EM </t>
  </si>
  <si>
    <t>Generator gazu IPSEN G-200-E(s)</t>
  </si>
  <si>
    <t>DW0510</t>
  </si>
  <si>
    <t>Generator SECO/WARWICK ENE10</t>
  </si>
  <si>
    <t>DW0360</t>
  </si>
  <si>
    <t>Generator ELTERMA G-750E</t>
  </si>
  <si>
    <t>DW0208</t>
  </si>
  <si>
    <t>DW0207</t>
  </si>
  <si>
    <t>Odpylacz DONALDSON</t>
  </si>
  <si>
    <t>DW0564</t>
  </si>
  <si>
    <t xml:space="preserve">Kompresor gazu/sprężarka Mehrer TZL 10-2,5 EX-100 VM </t>
  </si>
  <si>
    <t>DW0434</t>
  </si>
  <si>
    <t>Extrude Hone/Surftran TEM 250</t>
  </si>
  <si>
    <t>DW0433</t>
  </si>
  <si>
    <t>Gratowarka termiczna Bosch TEM-P 350</t>
  </si>
  <si>
    <t>DW0563</t>
  </si>
  <si>
    <t>Autom. galw. do fosf. manganowego ZUGIL</t>
  </si>
  <si>
    <t>DW0203</t>
  </si>
  <si>
    <t>Urządzenie do konserwacji  DURR</t>
  </si>
  <si>
    <t>DW0197</t>
  </si>
  <si>
    <t>TYP</t>
  </si>
  <si>
    <t>DECYZJA</t>
  </si>
  <si>
    <t>P(K)</t>
  </si>
  <si>
    <t>MYJKA</t>
  </si>
  <si>
    <t>R(K)</t>
  </si>
  <si>
    <t>WRC + WRL</t>
  </si>
  <si>
    <t>PLANT</t>
  </si>
  <si>
    <t>K(M)</t>
  </si>
  <si>
    <t>Gratowarka Trowal</t>
  </si>
  <si>
    <t>DW0567</t>
  </si>
  <si>
    <t>Suszarka Trowal</t>
  </si>
  <si>
    <t>P(0)</t>
  </si>
  <si>
    <t>SZLIFIERKA STUDER RHU-400</t>
  </si>
  <si>
    <t>DW0378</t>
  </si>
  <si>
    <t>SZCZOTKARKA</t>
  </si>
  <si>
    <t>R(0)</t>
  </si>
  <si>
    <t>DW1099</t>
  </si>
  <si>
    <t>Stacja filtracyjna POLO</t>
  </si>
  <si>
    <t>DW1045</t>
  </si>
  <si>
    <t>DANSK</t>
  </si>
  <si>
    <t>DW1034</t>
  </si>
  <si>
    <t>Robot KUKA</t>
  </si>
  <si>
    <t>DW0542</t>
  </si>
  <si>
    <t>DW0551</t>
  </si>
  <si>
    <t>DW0552</t>
  </si>
  <si>
    <t>K(0)</t>
  </si>
  <si>
    <t>DW0528</t>
  </si>
  <si>
    <t>DW0533</t>
  </si>
  <si>
    <t>DW0490</t>
  </si>
  <si>
    <t>DW0382</t>
  </si>
  <si>
    <t>Wilton</t>
  </si>
  <si>
    <t>PREVENTIVE MAINTENANCE SCHEDULE YEAR 2021</t>
  </si>
  <si>
    <t>PRZEGLĄDY PREWENCYJNE MASZYN NA ROK 2021</t>
  </si>
  <si>
    <t>PM can only be moved +/- 2 weeks</t>
  </si>
  <si>
    <t>PREVENTIVE MAINTENANCE SOP EVALUATION SCHEDULE</t>
  </si>
  <si>
    <t>Evaluation can only be moved +/- 2 weeks</t>
  </si>
  <si>
    <t>DW0401+DW0402</t>
  </si>
  <si>
    <t>LINIA MONTAŻOWA I STACJA PRÓB NACCO</t>
  </si>
  <si>
    <t>DW1354+DW1359</t>
  </si>
  <si>
    <t>Linia montażowa i Stacja prób variant OMS</t>
  </si>
  <si>
    <t>v1.0</t>
  </si>
  <si>
    <t>DW0440+DW0441</t>
  </si>
  <si>
    <t>LINIA MONTAŻOWA I STACJA PRÓB OSP/OSPMS</t>
  </si>
  <si>
    <t>Zostało:</t>
  </si>
  <si>
    <t>Do poprawienia SOP+JP+PM</t>
  </si>
  <si>
    <t>Do poprawienia JP+PM</t>
  </si>
  <si>
    <t>DO poprawienia PM</t>
  </si>
  <si>
    <t>nic</t>
  </si>
  <si>
    <t>poprawiony excel</t>
  </si>
  <si>
    <t>poprawiony jp</t>
  </si>
  <si>
    <t>gotowy</t>
  </si>
  <si>
    <t>MW</t>
  </si>
  <si>
    <t>DURR</t>
  </si>
  <si>
    <t>ZUGIL</t>
  </si>
  <si>
    <t>BOSCH TEM-P350</t>
  </si>
  <si>
    <t>EXTRUDE HONE P-250</t>
  </si>
  <si>
    <t>Mehrer</t>
  </si>
  <si>
    <t>Donaldson Torit DCE</t>
  </si>
  <si>
    <t>EMAG VG110</t>
  </si>
  <si>
    <t>KNOLL AE 1213 (Do DW0412,DW0413)</t>
  </si>
  <si>
    <t>KADIA 2 PH6-250 T</t>
  </si>
  <si>
    <t>SUNNEN SV-1005</t>
  </si>
  <si>
    <t>STAHLI DLM 705</t>
  </si>
  <si>
    <t>Mägerle MFP-125-35-45</t>
  </si>
  <si>
    <t>Kapp VIX 535</t>
  </si>
  <si>
    <t>Kapp VIG 384</t>
  </si>
  <si>
    <t>Mägerle MGC-180.32.45</t>
  </si>
  <si>
    <t>KNOLL VRF 700 (Do DW1101)</t>
  </si>
  <si>
    <t>POLO RB-B1.6 (Do DW1088)</t>
  </si>
  <si>
    <t>Elterma G-750-E</t>
  </si>
  <si>
    <t>Elterma DLS-4E</t>
  </si>
  <si>
    <t>Elterma DLR-4 ER</t>
  </si>
  <si>
    <t>Elterma UZWD-4</t>
  </si>
  <si>
    <t>Elterma RTPFQ-4 EM</t>
  </si>
  <si>
    <t>SECO/WARWICK AFS 242436/E2</t>
  </si>
  <si>
    <t>SECO/WARWICK WSD242436E1</t>
  </si>
  <si>
    <t>SECO/WARWICK ENE-10</t>
  </si>
  <si>
    <t>THERMOCOLD KNS-5</t>
  </si>
  <si>
    <t>Ipsen D-11-ER</t>
  </si>
  <si>
    <t>Ipsen G-2000-E(S)</t>
  </si>
  <si>
    <t>Ipsen RTQF-11(13)-EM(S)</t>
  </si>
  <si>
    <t>Ipsen Uniloader-17 P.T.</t>
  </si>
  <si>
    <t>Ipsen WPSD-11-E</t>
  </si>
  <si>
    <t>SARLIN ANLÖPNINGSUGN</t>
  </si>
  <si>
    <t>WALTHER TROWAL BFHL 350/3500</t>
  </si>
  <si>
    <t>WALTHER TROWAL ZM03-FL</t>
  </si>
  <si>
    <t>WALTHER TROWAL CC315</t>
  </si>
  <si>
    <t>SWECO FM-3HA</t>
  </si>
  <si>
    <t>GILDEMEISTER MF twin 65</t>
  </si>
  <si>
    <t>STAMA MC 331</t>
  </si>
  <si>
    <t>EMAG VSC 250 DUO</t>
  </si>
  <si>
    <t>TRONIKA WILTON</t>
  </si>
  <si>
    <t>EKO-PIL KMN 100</t>
  </si>
  <si>
    <t>KUKA KR C2 45/2</t>
  </si>
  <si>
    <t>MORI SEIKI SL-253BMC/500</t>
  </si>
  <si>
    <t>MORI SEIKI SL-253B/500</t>
  </si>
  <si>
    <t>KUKA KR C2 60/2</t>
  </si>
  <si>
    <t>CHIRON DZ 18K L</t>
  </si>
  <si>
    <t>CHIRON FZ 15 W</t>
  </si>
  <si>
    <t>KSN 26109</t>
  </si>
  <si>
    <t>Mori Seiki SL-253B/500</t>
  </si>
  <si>
    <t>Mori Seiki SL-253BMC/500</t>
  </si>
  <si>
    <t>Mori Seiki SH-403</t>
  </si>
  <si>
    <t>HESO Compo 1015 VT</t>
  </si>
  <si>
    <t>MONFORTS RNC 4</t>
  </si>
  <si>
    <t xml:space="preserve">MONFORTS RNC 4 </t>
  </si>
  <si>
    <t>DMG Mori DMC 60 FD duoBLOCK</t>
  </si>
  <si>
    <t>MORI SEIKI ACCUMILL4000</t>
  </si>
  <si>
    <t>FANUC ROBODRILL α-D21MiB5</t>
  </si>
  <si>
    <t>TEIJO TL-900 S</t>
  </si>
  <si>
    <t>FANUC ROBODRILL α-T21iD</t>
  </si>
  <si>
    <t>DMG MORI NZX 1500/800SY</t>
  </si>
  <si>
    <t>HESO DT700C</t>
  </si>
  <si>
    <t>Pfauter PE 150 C</t>
  </si>
  <si>
    <t>MORI SEIKI CL2000A</t>
  </si>
  <si>
    <t>Muratec MW-200</t>
  </si>
  <si>
    <t>BROTHER TC-22B-0</t>
  </si>
  <si>
    <t>HAAS MINI-MILL HE</t>
  </si>
  <si>
    <t>HAAS MINIMILL HE</t>
  </si>
  <si>
    <t>KUKA KR C2 16</t>
  </si>
  <si>
    <t>Dansk CA-200</t>
  </si>
  <si>
    <t>BROTHER TC-228</t>
  </si>
  <si>
    <t>MTA 7100-2</t>
  </si>
  <si>
    <t>JUNKER Juflex 31/31</t>
  </si>
  <si>
    <t>JUNKER JUFLEX 3000</t>
  </si>
  <si>
    <t>JUNKER JUFLEX 31/31</t>
  </si>
  <si>
    <t>KSN 12343-2</t>
  </si>
  <si>
    <t>KSN 27601</t>
  </si>
  <si>
    <t>KSN 25471</t>
  </si>
  <si>
    <t>Klein ZSS 1</t>
  </si>
  <si>
    <t>Dansk CA-1350</t>
  </si>
  <si>
    <t>Witzig &amp; Frank TURMAT - Stacja 1</t>
  </si>
  <si>
    <t>Witzig &amp; Frank TURMAT - Stacja 2</t>
  </si>
  <si>
    <t>Witzig &amp; Frank TURMAT - Stacja 3</t>
  </si>
  <si>
    <t>Witzig &amp; Frank TURMAT - Stacja 9</t>
  </si>
  <si>
    <t>Witzig &amp; Frank TURMAT - Stacja 8</t>
  </si>
  <si>
    <t>Witzig &amp; Frank TURMAT - Stacja 7</t>
  </si>
  <si>
    <t>Witzig &amp; Frank TURMAT - Stacja 6</t>
  </si>
  <si>
    <t>Witzig &amp; Frank TURMAT - Stacja 5</t>
  </si>
  <si>
    <t>Witzig &amp; Frank TURMAT - Stacja 4</t>
  </si>
  <si>
    <t>PHSDECO0352.500</t>
  </si>
  <si>
    <t>BAR TF 754-RTH 201/3-VH 1000</t>
  </si>
  <si>
    <t>BAR MAF 158-TRK 640-MA 1700</t>
  </si>
  <si>
    <t>BAR SF 251-RFH201/2-MA 200-VH 1000-PK</t>
  </si>
  <si>
    <t>ALTRATEC C-24366</t>
  </si>
  <si>
    <t>KUKA KR C 2</t>
  </si>
  <si>
    <t>KUKA KR 60L30-3 C 2</t>
  </si>
  <si>
    <t>KSN 25780</t>
  </si>
  <si>
    <t>KADIA 3VPH60/250 T</t>
  </si>
  <si>
    <t>ALTRATEC C-18090</t>
  </si>
  <si>
    <t>MAZAK VARIAXIS 500-5X</t>
  </si>
  <si>
    <t>TRONIKA Stanowisko automatycznego skręcania</t>
  </si>
  <si>
    <t>JOTES E450NPX500</t>
  </si>
  <si>
    <t>STUDER S36 CNC</t>
  </si>
  <si>
    <t>KLEIN ZSS I</t>
  </si>
  <si>
    <t>TSCHUDIN HTG 430</t>
  </si>
  <si>
    <t>STUDER RHU-400</t>
  </si>
  <si>
    <t>M PLAN SZCZOTKARKA</t>
  </si>
  <si>
    <t>NACCO - linia montażowa i stacja prób</t>
  </si>
  <si>
    <t>MTM ERA 160</t>
  </si>
  <si>
    <t>FROMAG FSR 18-1250-MZ-S</t>
  </si>
  <si>
    <t>PFAUTER GP 200</t>
  </si>
  <si>
    <t>TEIJO TL-650 S</t>
  </si>
  <si>
    <t>EMAG VSC 250 TWIN</t>
  </si>
  <si>
    <t>TEIJO TL 650</t>
  </si>
  <si>
    <t>KLINK RISZ 25</t>
  </si>
  <si>
    <t>HESO Compo 1040</t>
  </si>
  <si>
    <t>Peter Wolters AC 1200 L</t>
  </si>
  <si>
    <t>AFM HARNAŚ R-550</t>
  </si>
  <si>
    <t>DGS TBF1300/3500</t>
  </si>
  <si>
    <t>PETER WOLTERS AC1000</t>
  </si>
  <si>
    <t>TEIJO TL-650SS</t>
  </si>
  <si>
    <t>EMAG VSC 250Duo</t>
  </si>
  <si>
    <t>KLINK RISZ 40</t>
  </si>
  <si>
    <t>KNOLL TS 8205 (Do DW1093-DW1095)</t>
  </si>
  <si>
    <t>Mägerle MGC-180</t>
  </si>
  <si>
    <t>POLO RB-B2.0 (Do DW1098)</t>
  </si>
  <si>
    <t>KNOLL AE 1100 (Do DW1092)</t>
  </si>
  <si>
    <t>ASKON KIOSK</t>
  </si>
  <si>
    <t>EMAG VL5 mLT</t>
  </si>
  <si>
    <t>TEIJO C-1200-23SS-PD1</t>
  </si>
  <si>
    <t>DGS SBF 100</t>
  </si>
  <si>
    <t>ALSMATIK</t>
  </si>
  <si>
    <t>FROMAG FSR28</t>
  </si>
  <si>
    <t>POLO SAFI-T1.0 (Do DW1079, DW1081)</t>
  </si>
  <si>
    <t>DISKUS DDS 600 XR E1</t>
  </si>
  <si>
    <t>KUKA KR 16 C 2</t>
  </si>
  <si>
    <t>KUKA KR 60/3 C 2</t>
  </si>
  <si>
    <t>POLO SB-B1.6 (Do DW1069)</t>
  </si>
  <si>
    <t>STACJA FILTRACYJNA WOLTERSA (Do DW1350)</t>
  </si>
  <si>
    <t>STACJA FILTRACYJNA KLINK 40 (Do DW1050)</t>
  </si>
  <si>
    <t>PFS LFS170-0/2 WR</t>
  </si>
  <si>
    <t>HESO Compo 1020 VST</t>
  </si>
  <si>
    <t>DISKUS DDS457 III PRVM-CNC</t>
  </si>
  <si>
    <t>POLO SAFI-F1.6-E</t>
  </si>
  <si>
    <t>PFS ERS25-0/2</t>
  </si>
  <si>
    <t>PRO-ZAP Stacja prób SMC2 - numer 1</t>
  </si>
  <si>
    <t>PRO-ZAP Stacja prób SMC2 - numer 2</t>
  </si>
  <si>
    <t>PRO-ZAP Stacja prób SMC2 - numer 3</t>
  </si>
  <si>
    <t>PRO-ZAP Stacja prób SMC2 - numer 4</t>
  </si>
  <si>
    <t>ABM-SYSTEM Stanowisko montażu korpusów</t>
  </si>
  <si>
    <t>TEIJO TL-650 SS</t>
  </si>
  <si>
    <t>KILDE 35114 SMC2 MONTAŻ</t>
  </si>
  <si>
    <t>INDEX G200</t>
  </si>
  <si>
    <t>STUDER S120</t>
  </si>
  <si>
    <t>KSN 25655</t>
  </si>
  <si>
    <t>KUKA KR C2 30</t>
  </si>
  <si>
    <t>MORI SEIKI SL-204S/500</t>
  </si>
  <si>
    <t>CHIRON FZ 12 W</t>
  </si>
  <si>
    <t>KUKA KR 60/3</t>
  </si>
  <si>
    <t>KSN 26849</t>
  </si>
  <si>
    <t>KADIA 3 LH 60/350T</t>
  </si>
  <si>
    <t>KADIA PH 60 - 250 T</t>
  </si>
  <si>
    <t>OKUMA ACT 2SP-3</t>
  </si>
  <si>
    <t>STAMA MC 530</t>
  </si>
  <si>
    <t>HESO DT 800 C</t>
  </si>
  <si>
    <t>KSN 12343-1</t>
  </si>
  <si>
    <t>KNOLL AE 1100 (Do DW1085)</t>
  </si>
  <si>
    <t>JOTES A5</t>
  </si>
  <si>
    <t>MTM MFR II U 2X160</t>
  </si>
  <si>
    <t>LK 2400</t>
  </si>
  <si>
    <t>MINI - Linia montażowa i stacja prób</t>
  </si>
  <si>
    <t>DKS Linia do fosforanowania</t>
  </si>
  <si>
    <t>TEIJO C-1200-23SS</t>
  </si>
  <si>
    <t>DMG MORI NZX2000/800SY2</t>
  </si>
  <si>
    <t>DMG MORI DMC 60 H</t>
  </si>
  <si>
    <t>ALTOTEK BRUSHMACHINE</t>
  </si>
  <si>
    <t>LIEBHERR LC 80</t>
  </si>
  <si>
    <t>WermTec - Montaż</t>
  </si>
  <si>
    <t>WermTec - Stacja prób</t>
  </si>
  <si>
    <t>ABB IRB 64090 RM 2000</t>
  </si>
  <si>
    <t>Variant OMS - stacja prób + linia montażowa</t>
  </si>
  <si>
    <t>FinnSonic W IV-120/60 HD IL</t>
  </si>
  <si>
    <t>ALTOTEK OSPM</t>
  </si>
  <si>
    <t>Stacja prób - OSPM</t>
  </si>
  <si>
    <t>Stacja prób - USA</t>
  </si>
  <si>
    <t>Stacja prób i linia montażowa OSP/OSPMS</t>
  </si>
  <si>
    <t>MTM MFR II U 160</t>
  </si>
  <si>
    <t>VARIANT Linia montażowa</t>
  </si>
  <si>
    <t>VARIANT pro-ZAP Z12050 + Stacja prób typ TIL JAPAN MOTOR</t>
  </si>
  <si>
    <t>DW0442</t>
  </si>
  <si>
    <t>MTM HEL</t>
  </si>
  <si>
    <t>EKO-PIL KMNS 120</t>
  </si>
  <si>
    <t>EKO-PIL 120</t>
  </si>
  <si>
    <t>DW0014</t>
  </si>
  <si>
    <t>DW0025</t>
  </si>
  <si>
    <t>DW0090</t>
  </si>
  <si>
    <t>DW0146</t>
  </si>
  <si>
    <t>DW0184</t>
  </si>
  <si>
    <t>DW0187</t>
  </si>
  <si>
    <t>DW0189</t>
  </si>
  <si>
    <t>DW0330</t>
  </si>
  <si>
    <t>DW0374</t>
  </si>
  <si>
    <t>DW0396</t>
  </si>
  <si>
    <t>DW0405</t>
  </si>
  <si>
    <t>DW0411</t>
  </si>
  <si>
    <t>DW0470</t>
  </si>
  <si>
    <t>DW0483</t>
  </si>
  <si>
    <t>DW0492</t>
  </si>
  <si>
    <t>DW0495</t>
  </si>
  <si>
    <t>DW0549</t>
  </si>
  <si>
    <t>DW0554</t>
  </si>
  <si>
    <t>DW0556</t>
  </si>
  <si>
    <t>DW0559</t>
  </si>
  <si>
    <t>DW0580</t>
  </si>
  <si>
    <t>DW0581</t>
  </si>
  <si>
    <t>DW0583</t>
  </si>
  <si>
    <t>DW0584</t>
  </si>
  <si>
    <t>DW0585</t>
  </si>
  <si>
    <t>DW0592</t>
  </si>
  <si>
    <t>DW0593</t>
  </si>
  <si>
    <t>DW0612</t>
  </si>
  <si>
    <t>DW1011</t>
  </si>
  <si>
    <t>DW1063</t>
  </si>
  <si>
    <t>DW1128</t>
  </si>
  <si>
    <t>DW1261</t>
  </si>
  <si>
    <t>DW1266</t>
  </si>
  <si>
    <t>DW1273</t>
  </si>
  <si>
    <t>DW1355</t>
  </si>
  <si>
    <t>DW1356</t>
  </si>
  <si>
    <t>DW1358</t>
  </si>
  <si>
    <t>DW1360</t>
  </si>
  <si>
    <t>DW1370</t>
  </si>
  <si>
    <t>DW1371</t>
  </si>
  <si>
    <t>DW1372</t>
  </si>
  <si>
    <t>DW1373</t>
  </si>
  <si>
    <t>DW1377</t>
  </si>
  <si>
    <t>DW1379</t>
  </si>
  <si>
    <t>DW1390</t>
  </si>
  <si>
    <t>DW1391</t>
  </si>
  <si>
    <t>DW1394</t>
  </si>
  <si>
    <t>WS-15</t>
  </si>
  <si>
    <t>NAGEL HHM-110</t>
  </si>
  <si>
    <t>FUS-22</t>
  </si>
  <si>
    <t>TUM-25/35</t>
  </si>
  <si>
    <t>EWAG WS11-SP</t>
  </si>
  <si>
    <t>WMW SWU-200</t>
  </si>
  <si>
    <t>FANUC ROBODRILL α-T14iA</t>
  </si>
  <si>
    <t>air-hydraulics C250 A</t>
  </si>
  <si>
    <t>PFAUTER P400</t>
  </si>
  <si>
    <t>RUP 28X500</t>
  </si>
  <si>
    <t>M PLAN Przykręcarka</t>
  </si>
  <si>
    <t>BELKI 10M3</t>
  </si>
  <si>
    <t>UNIFIL 1000</t>
  </si>
  <si>
    <t>DANSK UF-1000</t>
  </si>
  <si>
    <t>ARTHUR KLINK RSB 2.000 CNC</t>
  </si>
  <si>
    <t>ARTHUR KLINK 458</t>
  </si>
  <si>
    <t>PIASKARKA</t>
  </si>
  <si>
    <t>FILTR POWIETRZA</t>
  </si>
  <si>
    <t>SIMAG 50.1-R-3000</t>
  </si>
  <si>
    <t>KNOLL KF 200/1400</t>
  </si>
  <si>
    <t>HALTER LoadAssistant U-20</t>
  </si>
  <si>
    <t>KSN 26130</t>
  </si>
  <si>
    <t>HESO DT 700 C</t>
  </si>
  <si>
    <t>ALSMATIK TELESIS</t>
  </si>
  <si>
    <t>Test wizyjny OMSH</t>
  </si>
  <si>
    <t>Stacja prób HIC</t>
  </si>
  <si>
    <t>ABM-SYSTEM Urz. do ewakuacji oleju</t>
  </si>
  <si>
    <t>Urządzenie do zakładania O-ringów</t>
  </si>
  <si>
    <t>ASKON Urządzenie do rozkręcania silników</t>
  </si>
  <si>
    <t>ASKON Stół montażowy</t>
  </si>
  <si>
    <t>Profilogic Modular Program</t>
  </si>
  <si>
    <t>FANUC ROBODRILL a-T14iA</t>
  </si>
  <si>
    <t>KSN</t>
  </si>
  <si>
    <t>DW1054</t>
  </si>
  <si>
    <t>DW0217+DW0218+DW0358+DW0422+DW0511</t>
  </si>
  <si>
    <t>R(0) - Rezygnacja z rozbicia na wszystkie maszyny i wprowadzenie jednego wspólnego z częstotliwością 1/rok. Do wprowadzenia w 2021 na przełomie przeglądów.</t>
  </si>
  <si>
    <t>ORBITAL X</t>
  </si>
  <si>
    <t>DW1396</t>
  </si>
  <si>
    <t>DW1397</t>
  </si>
  <si>
    <t>DW1398</t>
  </si>
  <si>
    <t>DW1399</t>
  </si>
  <si>
    <t>ATC Automation Orbit-X</t>
  </si>
  <si>
    <t>Nolek M19848-2</t>
  </si>
  <si>
    <t>HAINZL ORBITAL-X</t>
  </si>
  <si>
    <t>KUKA KR 22 R1610-2</t>
  </si>
  <si>
    <t>air-hydraulics  C250 A</t>
  </si>
  <si>
    <t>N/A</t>
  </si>
  <si>
    <t>Pfauter P400</t>
  </si>
  <si>
    <t>DW0561</t>
  </si>
  <si>
    <t>TRONIKA Prasa hydrauliczna</t>
  </si>
  <si>
    <t>DW0444</t>
  </si>
  <si>
    <t>FinnSonic 40i</t>
  </si>
  <si>
    <t>DW0460</t>
  </si>
  <si>
    <t>DW1332-1</t>
  </si>
  <si>
    <t>DW1332-2</t>
  </si>
  <si>
    <t>DW1332-3</t>
  </si>
  <si>
    <t>DW1332-4</t>
  </si>
  <si>
    <t>DW0368</t>
  </si>
  <si>
    <t>DW0363</t>
  </si>
  <si>
    <t>DW1108</t>
  </si>
  <si>
    <t>DW1110</t>
  </si>
  <si>
    <t>DW1111</t>
  </si>
  <si>
    <t>DW0406</t>
  </si>
  <si>
    <t>DW0407</t>
  </si>
  <si>
    <t>DW0213</t>
  </si>
  <si>
    <t>KNOLL KTS 24-38-T3-KB</t>
  </si>
  <si>
    <t>DW0617</t>
  </si>
  <si>
    <t>UNION UNIFIL 1000</t>
  </si>
  <si>
    <t>DW0541</t>
  </si>
  <si>
    <t>LABORATORIUM</t>
  </si>
  <si>
    <t>metkon SERVOCUT 301-AA</t>
  </si>
  <si>
    <t>metkon ECOPRESS 100</t>
  </si>
  <si>
    <t>metkon FORCIMAT &amp; FORCIPOL</t>
  </si>
  <si>
    <t>DW0016</t>
  </si>
  <si>
    <t>OSP/OSPMS - linia montażowa i stacja prób</t>
  </si>
  <si>
    <t>HARNAŚ AFM</t>
  </si>
  <si>
    <t>HOFFMANN ASF 80.40.2/MA/K</t>
  </si>
  <si>
    <t>TEIJO TL-650S</t>
  </si>
  <si>
    <t>DW1244</t>
  </si>
  <si>
    <t>DW0438</t>
  </si>
  <si>
    <t>Engineering OMEGA</t>
  </si>
  <si>
    <t>DW1338</t>
  </si>
  <si>
    <t>DUR TOOLING</t>
  </si>
  <si>
    <t>Buehler Simplimet</t>
  </si>
  <si>
    <t>Buehler Delta Abrasimet</t>
  </si>
  <si>
    <t>HARTOWNIA I WRL</t>
  </si>
  <si>
    <t>Owijarka Folią</t>
  </si>
  <si>
    <t>PM can be moved +/- 2 weeks</t>
  </si>
  <si>
    <t>WMW SWU 250</t>
  </si>
  <si>
    <t>DW1400</t>
  </si>
  <si>
    <t>DW1401</t>
  </si>
  <si>
    <t>DW1402</t>
  </si>
  <si>
    <t>DW1403</t>
  </si>
  <si>
    <t>ALTRATEC</t>
  </si>
  <si>
    <t>PRESSOTECHNIK PC 30</t>
  </si>
  <si>
    <t xml:space="preserve">MONTAŻ </t>
  </si>
  <si>
    <t>LW-TECHNIC UNG-600M/O</t>
  </si>
  <si>
    <t>DOR Woda Obiegowa</t>
  </si>
  <si>
    <t>IPSEN Suszarka</t>
  </si>
  <si>
    <t>STUDER S31cnc</t>
  </si>
  <si>
    <t>WENGER LIB</t>
  </si>
  <si>
    <t>HIC/TACHO</t>
  </si>
  <si>
    <t>WH</t>
  </si>
  <si>
    <t>POLPACK WRAPPER</t>
  </si>
  <si>
    <t>DW1392</t>
  </si>
  <si>
    <t>PAKOWANIE</t>
  </si>
  <si>
    <t>AUCON Prasa Elektryczna</t>
  </si>
  <si>
    <t>OSTRZALNIA</t>
  </si>
  <si>
    <t>MYJKA DO PRZECIĄGACZY</t>
  </si>
  <si>
    <t>MiBM STANOWISKO DO ZNAKOWANIA LASEROWEGO</t>
  </si>
  <si>
    <t>SANT-TECH Piaskarka PEKO-100c</t>
  </si>
  <si>
    <t>NEW-TECH KC-1000-700</t>
  </si>
  <si>
    <t>MiBM Stacja znakowania laserowego</t>
  </si>
  <si>
    <t>DW1405</t>
  </si>
  <si>
    <t>JOTES SPC-20b</t>
  </si>
  <si>
    <t>Stacja pakowania linia Variant</t>
  </si>
  <si>
    <t>DW0604</t>
  </si>
  <si>
    <t>Metasinex Polerka metalograficzna</t>
  </si>
  <si>
    <t>Buehler BETA 49-5102-2</t>
  </si>
  <si>
    <t>PRO-ZAP Stanowisko dobijania bloków sterujących OSP/OSPMS</t>
  </si>
  <si>
    <t>WRCL</t>
  </si>
  <si>
    <t>Utworzenie pliku</t>
  </si>
  <si>
    <t>MASZYNA</t>
  </si>
  <si>
    <t>Rozkład MTBF:</t>
  </si>
  <si>
    <t>%</t>
  </si>
  <si>
    <t>&lt;=8760</t>
  </si>
  <si>
    <t>&lt;=500</t>
  </si>
  <si>
    <t>&lt;=250</t>
  </si>
  <si>
    <t>&lt;=100</t>
  </si>
  <si>
    <t>&lt;=4380</t>
  </si>
  <si>
    <t>&lt;=2920</t>
  </si>
  <si>
    <t>&lt;=2190</t>
  </si>
  <si>
    <t>&lt;=1752</t>
  </si>
  <si>
    <t>&lt;=1460</t>
  </si>
  <si>
    <t>&lt;=1252</t>
  </si>
  <si>
    <t>&lt;=1095</t>
  </si>
  <si>
    <t>0 lub 1</t>
  </si>
  <si>
    <t>Zgłoszenia</t>
  </si>
  <si>
    <t>Ilość maszyn:</t>
  </si>
  <si>
    <t>Częstotliwość przeglądu:</t>
  </si>
  <si>
    <t>Informacje:</t>
  </si>
  <si>
    <t>Jeśli MTBF &gt; 2000 - przegląd roczny;</t>
  </si>
  <si>
    <t>Ostateczna decyzja:</t>
  </si>
  <si>
    <t>Stacja filtracyjna</t>
  </si>
  <si>
    <t>Dodatkowo zgodnie z powyższą procedurą:</t>
  </si>
  <si>
    <t>Stacje filtracyjne - przegląd półroczny;</t>
  </si>
  <si>
    <t>B/K</t>
  </si>
  <si>
    <t>Myjka</t>
  </si>
  <si>
    <r>
      <t>Dobór częst. przeglądów na pdst.</t>
    </r>
    <r>
      <rPr>
        <b/>
        <sz val="10"/>
        <rFont val="Arial"/>
        <family val="2"/>
        <charset val="238"/>
      </rPr>
      <t xml:space="preserve"> (8) SOP Planowanie harm. prewencji</t>
    </r>
    <r>
      <rPr>
        <sz val="10"/>
        <rFont val="Arial"/>
        <family val="2"/>
        <charset val="238"/>
      </rPr>
      <t>, tj.:</t>
    </r>
  </si>
  <si>
    <t>Liczba przeglądów:</t>
  </si>
  <si>
    <t>Kwartalne</t>
  </si>
  <si>
    <t>Półroczne</t>
  </si>
  <si>
    <t>Roczne</t>
  </si>
  <si>
    <t>Liczba pozycji:</t>
  </si>
  <si>
    <t>Łączna liczna przeglądów w 2022:</t>
  </si>
  <si>
    <t>Robodrille z częst. "P".</t>
  </si>
  <si>
    <t>Roboty z częst. "P".</t>
  </si>
  <si>
    <t>EX</t>
  </si>
  <si>
    <t>Myjki Junker z częst. "R"</t>
  </si>
  <si>
    <t>Liczba przeglądów w tygodniu:</t>
  </si>
  <si>
    <t>Jotes z częst. "P"</t>
  </si>
  <si>
    <t>Studer S36 z częst. "P"</t>
  </si>
  <si>
    <t>Niska produkcja</t>
  </si>
  <si>
    <t>Maszyny MiBM z częst. "R"</t>
  </si>
  <si>
    <t>Kleiny z częst. "R"</t>
  </si>
  <si>
    <t>LK 2400 z częst. "R"</t>
  </si>
  <si>
    <t>KWARTALNY</t>
  </si>
  <si>
    <t>PÓŁROCZNY</t>
  </si>
  <si>
    <t>ROCZNY</t>
  </si>
  <si>
    <t>PRZEGLĄDY PREWENCYJNE MASZYN NA ROK 2022</t>
  </si>
  <si>
    <t>PREVENTIVE MAINTENANCE SCHEDULE YEAR 2022</t>
  </si>
  <si>
    <t>CZĘST.</t>
  </si>
  <si>
    <t>DW0140</t>
  </si>
  <si>
    <t>JOTES MC-50</t>
  </si>
  <si>
    <t>W</t>
  </si>
  <si>
    <t>N</t>
  </si>
  <si>
    <t>Czy sprawdzono osłony?</t>
  </si>
  <si>
    <t>Ilość wytypowanych osłon:</t>
  </si>
  <si>
    <t>DW1406</t>
  </si>
  <si>
    <t>MiBM Stanowisko Gear Set</t>
  </si>
  <si>
    <t>DW1137</t>
  </si>
  <si>
    <t>DW1384</t>
  </si>
  <si>
    <t>ABM-SYSTEM Prasa do łożysk w motorach OMPN-SMC</t>
  </si>
  <si>
    <t>AUCON Prasa elektryczna spigotów motorów hydraulicznych</t>
  </si>
  <si>
    <t>Małe myjki - przegląd roczny;</t>
  </si>
  <si>
    <t>DW1410</t>
  </si>
  <si>
    <t>LW Technic MNO-800</t>
  </si>
  <si>
    <t>DW1408</t>
  </si>
  <si>
    <t>GILDEMEISTER SPRINT 50 2T</t>
  </si>
  <si>
    <t>DW1408 GILDEMEISTER SPRINT 50 2T</t>
  </si>
  <si>
    <t>Problemy z rozruchem</t>
  </si>
  <si>
    <t>DW1354+DW1359+DW1393</t>
  </si>
  <si>
    <t>DW1341+DW1344</t>
  </si>
  <si>
    <t>RN</t>
  </si>
  <si>
    <t>DW1409</t>
  </si>
  <si>
    <t xml:space="preserve">  </t>
  </si>
  <si>
    <t>B.PAWLUK</t>
  </si>
  <si>
    <t>Krytyczna</t>
  </si>
  <si>
    <t>Komentarz,  jeśli inaczej, niż częstotliwość wynikająca z MTBF lub krytyczna</t>
  </si>
  <si>
    <t>Krytyczna+EX</t>
  </si>
  <si>
    <t>Dane na podstawie ilości wpisów w CMMS z okresu 08.12.2021 - 09.12.2022.</t>
  </si>
  <si>
    <t>Częstotliwość przeglądu w 2022:</t>
  </si>
  <si>
    <t>Mała myjka</t>
  </si>
  <si>
    <t>KNOLL TS 8205 (Do DW1093-DW1094)</t>
  </si>
  <si>
    <t>Nowa maszyna</t>
  </si>
  <si>
    <t>LK 2400 z częst. "R" - zwięszkona częstosliwość ze względu na liczbę awarii do "P"</t>
  </si>
  <si>
    <t>Jeśli MTBF &lt;= 2000 - przegląd półroczny;</t>
  </si>
  <si>
    <t>Maszyny z systemem gaśniczym - przegląd kwartalny.</t>
  </si>
  <si>
    <t>Maszyny krytyczne - przegląd kwartalny;</t>
  </si>
  <si>
    <t>TEIJO TL-900 S - ZŁOM</t>
  </si>
  <si>
    <t>ZŁOM</t>
  </si>
  <si>
    <t>KN</t>
  </si>
  <si>
    <t>PN</t>
  </si>
  <si>
    <t>CEL</t>
  </si>
  <si>
    <t>WYKONANE</t>
  </si>
  <si>
    <t>NIEWYKONANE</t>
  </si>
  <si>
    <t>MIESIĄC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</si>
</sst>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z_ł_-;\-* #,##0.00\ _z_ł_-;_-* &quot;-&quot;??\ _z_ł_-;_-@_-"/>
    <numFmt numFmtId="165" formatCode="0.0"/>
    <numFmt numFmtId="166" formatCode="[$-409]d/mmm/yyyy;@"/>
    <numFmt numFmtId="167" formatCode="&quot;Done&quot;;&quot; &quot;;&quot; &quot;"/>
    <numFmt numFmtId="168" formatCode="0.000"/>
    <numFmt numFmtId="169" formatCode="_-* #,##0.0000\ _z_ł_-;\-* #,##0.0000\ _z_ł_-;_-* &quot;-&quot;??\ _z_ł_-;_-@_-"/>
    <numFmt numFmtId="170" formatCode="_-* #,##0.000\ _z_ł_-;\-* #,##0.000\ _z_ł_-;_-* &quot;-&quot;??\ _z_ł_-;_-@_-"/>
  </numFmts>
  <fonts count="45">
    <font>
      <sz val="10"/>
      <name val="Arial"/>
    </font>
    <font>
      <sz val="11"/>
      <color theme="1"/>
      <name val="Minion Pro"/>
      <family val="2"/>
      <charset val="238"/>
    </font>
    <font>
      <sz val="10"/>
      <name val="Arial"/>
      <family val="2"/>
      <charset val="238"/>
    </font>
    <font>
      <b/>
      <sz val="26"/>
      <name val="Arial"/>
      <family val="2"/>
      <charset val="238"/>
    </font>
    <font>
      <b/>
      <sz val="24"/>
      <name val="Arial"/>
      <family val="2"/>
      <charset val="238"/>
    </font>
    <font>
      <b/>
      <sz val="20"/>
      <name val="Arial"/>
      <family val="2"/>
      <charset val="238"/>
    </font>
    <font>
      <b/>
      <u/>
      <sz val="12"/>
      <name val="Arial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</font>
    <font>
      <u/>
      <sz val="10"/>
      <color indexed="12"/>
      <name val="Arial"/>
      <family val="2"/>
      <charset val="238"/>
    </font>
    <font>
      <b/>
      <sz val="12"/>
      <name val="Arial Narrow"/>
      <family val="2"/>
    </font>
    <font>
      <sz val="10"/>
      <name val="Arial"/>
      <family val="2"/>
    </font>
    <font>
      <u/>
      <sz val="10"/>
      <name val="Arial"/>
      <family val="2"/>
      <charset val="238"/>
    </font>
    <font>
      <b/>
      <sz val="9"/>
      <name val="Arial"/>
      <family val="2"/>
      <charset val="238"/>
    </font>
    <font>
      <b/>
      <sz val="18"/>
      <name val="Arial"/>
      <family val="2"/>
      <charset val="238"/>
    </font>
    <font>
      <sz val="11"/>
      <color theme="1"/>
      <name val="Myriad"/>
      <family val="2"/>
    </font>
    <font>
      <b/>
      <sz val="10"/>
      <color theme="1"/>
      <name val="Arial"/>
      <family val="2"/>
      <charset val="238"/>
    </font>
    <font>
      <b/>
      <sz val="10"/>
      <color theme="1"/>
      <name val="Arial"/>
      <family val="2"/>
    </font>
    <font>
      <b/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z val="10"/>
      <color theme="1"/>
      <name val="Arial"/>
      <family val="2"/>
    </font>
    <font>
      <b/>
      <i/>
      <sz val="10"/>
      <color theme="1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  <charset val="238"/>
    </font>
    <font>
      <sz val="11"/>
      <color theme="1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1" tint="0.14999847407452621"/>
      <name val="Calibri"/>
      <family val="2"/>
      <charset val="238"/>
      <scheme val="minor"/>
    </font>
    <font>
      <sz val="10"/>
      <color theme="9" tint="-0.499984740745262"/>
      <name val="Calibri"/>
      <family val="2"/>
      <charset val="238"/>
      <scheme val="minor"/>
    </font>
    <font>
      <sz val="12"/>
      <color theme="9" tint="-0.499984740745262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b/>
      <sz val="10"/>
      <color theme="1" tint="0.1499984740745262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mbria"/>
      <family val="2"/>
      <scheme val="major"/>
    </font>
    <font>
      <sz val="8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0"/>
      <color rgb="FFFF0000"/>
      <name val="Arial"/>
      <family val="2"/>
      <charset val="238"/>
    </font>
    <font>
      <b/>
      <sz val="14"/>
      <name val="Arial"/>
      <family val="2"/>
      <charset val="238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b/>
      <sz val="26"/>
      <color rgb="FFFF0000"/>
      <name val="Arial"/>
      <family val="2"/>
      <charset val="238"/>
    </font>
    <font>
      <b/>
      <sz val="22"/>
      <name val="Arial"/>
      <family val="2"/>
      <charset val="238"/>
    </font>
    <font>
      <b/>
      <sz val="10"/>
      <color theme="0"/>
      <name val="Arial"/>
      <family val="2"/>
      <charset val="238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</fills>
  <borders count="1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theme="0"/>
      </right>
      <top/>
      <bottom/>
      <diagonal/>
    </border>
    <border diagonalUp="1" diagonalDown="1">
      <left style="thick">
        <color theme="0"/>
      </left>
      <right/>
      <top/>
      <bottom/>
      <diagonal style="medium">
        <color theme="2" tint="-0.499984740745262"/>
      </diagonal>
    </border>
    <border>
      <left style="thick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 diagonalUp="1" diagonalDown="1">
      <left/>
      <right/>
      <top/>
      <bottom style="medium">
        <color indexed="64"/>
      </bottom>
      <diagonal style="thin">
        <color indexed="64"/>
      </diagonal>
    </border>
    <border diagonalUp="1" diagonalDown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 diagonalUp="1" diagonalDown="1">
      <left/>
      <right style="medium">
        <color indexed="64"/>
      </right>
      <top/>
      <bottom/>
      <diagonal style="thin">
        <color indexed="64"/>
      </diagonal>
    </border>
    <border diagonalUp="1" diagonalDown="1">
      <left/>
      <right/>
      <top/>
      <bottom/>
      <diagonal style="thin">
        <color indexed="64"/>
      </diagonal>
    </border>
    <border diagonalUp="1" diagonalDown="1">
      <left style="medium">
        <color indexed="64"/>
      </left>
      <right/>
      <top/>
      <bottom/>
      <diagonal style="thin">
        <color indexed="64"/>
      </diagonal>
    </border>
    <border diagonalUp="1" diagonalDown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/>
      <right/>
      <top style="medium">
        <color indexed="64"/>
      </top>
      <bottom/>
      <diagonal style="thin">
        <color indexed="64"/>
      </diagonal>
    </border>
    <border diagonalUp="1"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Up="1" diagonalDown="1">
      <left/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 diagonalUp="1" diagonalDown="1">
      <left/>
      <right/>
      <top style="medium">
        <color indexed="64"/>
      </top>
      <bottom style="medium">
        <color indexed="64"/>
      </bottom>
      <diagonal style="thin">
        <color indexed="64"/>
      </diagonal>
    </border>
    <border diagonalUp="1" diagonalDown="1">
      <left style="medium">
        <color indexed="64"/>
      </left>
      <right/>
      <top style="medium">
        <color indexed="64"/>
      </top>
      <bottom style="medium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medium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6" fillId="0" borderId="0"/>
    <xf numFmtId="164" fontId="2" fillId="0" borderId="0" applyFont="0" applyFill="0" applyBorder="0" applyAlignment="0" applyProtection="0"/>
    <xf numFmtId="0" fontId="26" fillId="0" borderId="0"/>
    <xf numFmtId="0" fontId="1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</cellStyleXfs>
  <cellXfs count="124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" fontId="17" fillId="0" borderId="0" xfId="0" applyNumberFormat="1" applyFont="1" applyAlignment="1" applyProtection="1">
      <alignment horizontal="center" vertical="center"/>
      <protection locked="0"/>
    </xf>
    <xf numFmtId="0" fontId="19" fillId="3" borderId="6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 wrapText="1"/>
    </xf>
    <xf numFmtId="1" fontId="8" fillId="0" borderId="11" xfId="1" applyNumberFormat="1" applyFont="1" applyFill="1" applyBorder="1" applyAlignment="1" applyProtection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top"/>
    </xf>
    <xf numFmtId="1" fontId="1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9" fillId="3" borderId="0" xfId="0" applyFont="1" applyFill="1" applyAlignment="1">
      <alignment horizontal="center" vertical="center"/>
    </xf>
    <xf numFmtId="1" fontId="0" fillId="4" borderId="0" xfId="0" applyNumberFormat="1" applyFill="1" applyAlignment="1">
      <alignment horizontal="center"/>
    </xf>
    <xf numFmtId="1" fontId="0" fillId="0" borderId="0" xfId="0" applyNumberFormat="1"/>
    <xf numFmtId="165" fontId="0" fillId="0" borderId="0" xfId="0" applyNumberFormat="1" applyAlignment="1">
      <alignment horizontal="center"/>
    </xf>
    <xf numFmtId="1" fontId="10" fillId="0" borderId="0" xfId="0" applyNumberFormat="1" applyFont="1" applyAlignment="1">
      <alignment horizontal="center" vertical="center" wrapText="1"/>
    </xf>
    <xf numFmtId="0" fontId="0" fillId="9" borderId="0" xfId="0" applyFill="1" applyAlignment="1">
      <alignment horizontal="right"/>
    </xf>
    <xf numFmtId="0" fontId="12" fillId="9" borderId="0" xfId="0" applyFont="1" applyFill="1" applyAlignment="1">
      <alignment horizontal="right"/>
    </xf>
    <xf numFmtId="9" fontId="0" fillId="0" borderId="0" xfId="0" applyNumberFormat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/>
    <xf numFmtId="0" fontId="12" fillId="0" borderId="0" xfId="0" applyFont="1" applyAlignment="1">
      <alignment textRotation="90"/>
    </xf>
    <xf numFmtId="165" fontId="0" fillId="0" borderId="0" xfId="0" applyNumberFormat="1"/>
    <xf numFmtId="1" fontId="11" fillId="0" borderId="2" xfId="0" applyNumberFormat="1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9" fontId="7" fillId="0" borderId="19" xfId="3" applyNumberFormat="1" applyFont="1" applyFill="1" applyBorder="1" applyAlignment="1" applyProtection="1">
      <alignment horizontal="center" vertical="center"/>
      <protection locked="0"/>
    </xf>
    <xf numFmtId="9" fontId="7" fillId="0" borderId="20" xfId="3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/>
    <xf numFmtId="1" fontId="17" fillId="0" borderId="0" xfId="0" applyNumberFormat="1" applyFont="1" applyAlignment="1" applyProtection="1">
      <alignment horizontal="left" vertical="center"/>
      <protection locked="0"/>
    </xf>
    <xf numFmtId="0" fontId="19" fillId="3" borderId="11" xfId="0" applyFont="1" applyFill="1" applyBorder="1" applyAlignment="1">
      <alignment horizontal="center" vertical="center"/>
    </xf>
    <xf numFmtId="0" fontId="22" fillId="0" borderId="7" xfId="2" applyFont="1" applyBorder="1" applyAlignment="1">
      <alignment horizontal="center"/>
    </xf>
    <xf numFmtId="0" fontId="22" fillId="0" borderId="8" xfId="2" applyFont="1" applyBorder="1" applyAlignment="1">
      <alignment horizontal="center"/>
    </xf>
    <xf numFmtId="0" fontId="22" fillId="0" borderId="8" xfId="2" applyFont="1" applyBorder="1" applyAlignment="1">
      <alignment horizontal="center" textRotation="180"/>
    </xf>
    <xf numFmtId="0" fontId="22" fillId="0" borderId="9" xfId="2" applyFont="1" applyBorder="1" applyAlignment="1">
      <alignment horizontal="center"/>
    </xf>
    <xf numFmtId="0" fontId="22" fillId="0" borderId="28" xfId="2" applyFont="1" applyBorder="1" applyAlignment="1">
      <alignment horizontal="center"/>
    </xf>
    <xf numFmtId="0" fontId="22" fillId="0" borderId="1" xfId="2" applyFont="1" applyBorder="1" applyAlignment="1">
      <alignment horizontal="center"/>
    </xf>
    <xf numFmtId="166" fontId="22" fillId="0" borderId="1" xfId="2" applyNumberFormat="1" applyFont="1" applyBorder="1" applyAlignment="1">
      <alignment horizontal="center"/>
    </xf>
    <xf numFmtId="49" fontId="22" fillId="0" borderId="1" xfId="2" applyNumberFormat="1" applyFont="1" applyBorder="1" applyAlignment="1">
      <alignment wrapText="1"/>
    </xf>
    <xf numFmtId="0" fontId="22" fillId="0" borderId="1" xfId="2" applyFont="1" applyBorder="1"/>
    <xf numFmtId="0" fontId="22" fillId="0" borderId="1" xfId="2" applyFont="1" applyBorder="1" applyAlignment="1">
      <alignment wrapText="1"/>
    </xf>
    <xf numFmtId="0" fontId="22" fillId="0" borderId="14" xfId="2" applyFont="1" applyBorder="1" applyAlignment="1">
      <alignment horizontal="center"/>
    </xf>
    <xf numFmtId="166" fontId="22" fillId="0" borderId="17" xfId="2" applyNumberFormat="1" applyFont="1" applyBorder="1" applyAlignment="1">
      <alignment horizontal="center"/>
    </xf>
    <xf numFmtId="0" fontId="22" fillId="0" borderId="17" xfId="2" applyFont="1" applyBorder="1" applyAlignment="1">
      <alignment horizontal="center"/>
    </xf>
    <xf numFmtId="0" fontId="22" fillId="0" borderId="17" xfId="2" applyFont="1" applyBorder="1"/>
    <xf numFmtId="0" fontId="22" fillId="0" borderId="1" xfId="2" applyFont="1" applyBorder="1" applyAlignment="1">
      <alignment horizontal="center" vertical="center"/>
    </xf>
    <xf numFmtId="166" fontId="22" fillId="0" borderId="1" xfId="2" applyNumberFormat="1" applyFont="1" applyBorder="1" applyAlignment="1">
      <alignment horizontal="center" vertical="center"/>
    </xf>
    <xf numFmtId="0" fontId="22" fillId="0" borderId="1" xfId="2" applyFont="1" applyBorder="1" applyAlignment="1">
      <alignment vertical="center" wrapText="1"/>
    </xf>
    <xf numFmtId="0" fontId="20" fillId="0" borderId="0" xfId="0" applyFont="1" applyAlignment="1">
      <alignment horizontal="left" vertical="center"/>
    </xf>
    <xf numFmtId="49" fontId="22" fillId="0" borderId="28" xfId="2" applyNumberFormat="1" applyFont="1" applyBorder="1" applyAlignment="1">
      <alignment horizontal="center"/>
    </xf>
    <xf numFmtId="1" fontId="9" fillId="0" borderId="0" xfId="0" applyNumberFormat="1" applyFont="1" applyAlignment="1">
      <alignment horizontal="center" vertical="center" wrapText="1"/>
    </xf>
    <xf numFmtId="1" fontId="21" fillId="6" borderId="46" xfId="0" applyNumberFormat="1" applyFont="1" applyFill="1" applyBorder="1" applyAlignment="1">
      <alignment horizontal="center" vertical="center" wrapText="1"/>
    </xf>
    <xf numFmtId="1" fontId="21" fillId="4" borderId="47" xfId="0" applyNumberFormat="1" applyFont="1" applyFill="1" applyBorder="1" applyAlignment="1">
      <alignment horizontal="center" vertical="center" wrapText="1"/>
    </xf>
    <xf numFmtId="1" fontId="21" fillId="4" borderId="49" xfId="0" applyNumberFormat="1" applyFont="1" applyFill="1" applyBorder="1" applyAlignment="1">
      <alignment horizontal="center" vertical="center" wrapText="1"/>
    </xf>
    <xf numFmtId="1" fontId="21" fillId="4" borderId="46" xfId="0" applyNumberFormat="1" applyFont="1" applyFill="1" applyBorder="1" applyAlignment="1">
      <alignment horizontal="center" vertical="center" wrapText="1"/>
    </xf>
    <xf numFmtId="1" fontId="21" fillId="4" borderId="50" xfId="0" applyNumberFormat="1" applyFont="1" applyFill="1" applyBorder="1" applyAlignment="1">
      <alignment horizontal="center" vertical="center" wrapText="1"/>
    </xf>
    <xf numFmtId="1" fontId="21" fillId="4" borderId="51" xfId="0" applyNumberFormat="1" applyFont="1" applyFill="1" applyBorder="1" applyAlignment="1">
      <alignment horizontal="center" vertical="center" wrapText="1"/>
    </xf>
    <xf numFmtId="1" fontId="21" fillId="4" borderId="48" xfId="0" applyNumberFormat="1" applyFont="1" applyFill="1" applyBorder="1" applyAlignment="1">
      <alignment horizontal="center" vertical="center" wrapText="1"/>
    </xf>
    <xf numFmtId="0" fontId="17" fillId="10" borderId="2" xfId="0" applyFont="1" applyFill="1" applyBorder="1" applyAlignment="1">
      <alignment horizontal="center" vertical="center" wrapText="1"/>
    </xf>
    <xf numFmtId="0" fontId="17" fillId="10" borderId="18" xfId="0" applyFont="1" applyFill="1" applyBorder="1" applyAlignment="1">
      <alignment horizontal="center" vertical="center" wrapText="1"/>
    </xf>
    <xf numFmtId="0" fontId="17" fillId="10" borderId="27" xfId="0" applyFont="1" applyFill="1" applyBorder="1" applyAlignment="1">
      <alignment horizontal="center" vertical="center" wrapText="1"/>
    </xf>
    <xf numFmtId="0" fontId="17" fillId="10" borderId="44" xfId="0" applyFont="1" applyFill="1" applyBorder="1" applyAlignment="1">
      <alignment horizontal="center" vertical="center" wrapText="1"/>
    </xf>
    <xf numFmtId="1" fontId="21" fillId="4" borderId="52" xfId="0" applyNumberFormat="1" applyFont="1" applyFill="1" applyBorder="1" applyAlignment="1">
      <alignment horizontal="center" vertical="center" wrapText="1"/>
    </xf>
    <xf numFmtId="1" fontId="21" fillId="6" borderId="49" xfId="0" applyNumberFormat="1" applyFont="1" applyFill="1" applyBorder="1" applyAlignment="1">
      <alignment horizontal="center" vertical="center" wrapText="1"/>
    </xf>
    <xf numFmtId="1" fontId="11" fillId="0" borderId="53" xfId="0" applyNumberFormat="1" applyFont="1" applyBorder="1" applyAlignment="1">
      <alignment horizontal="center" vertical="center"/>
    </xf>
    <xf numFmtId="1" fontId="11" fillId="0" borderId="21" xfId="0" applyNumberFormat="1" applyFont="1" applyBorder="1" applyAlignment="1">
      <alignment horizontal="center" vertical="center"/>
    </xf>
    <xf numFmtId="1" fontId="11" fillId="0" borderId="29" xfId="0" applyNumberFormat="1" applyFont="1" applyBorder="1" applyAlignment="1">
      <alignment horizontal="center" vertical="center"/>
    </xf>
    <xf numFmtId="1" fontId="17" fillId="0" borderId="1" xfId="0" applyNumberFormat="1" applyFont="1" applyBorder="1" applyAlignment="1" applyProtection="1">
      <alignment horizontal="center" vertical="center"/>
      <protection locked="0"/>
    </xf>
    <xf numFmtId="1" fontId="17" fillId="0" borderId="1" xfId="0" applyNumberFormat="1" applyFont="1" applyBorder="1" applyAlignment="1">
      <alignment horizontal="center" vertical="center"/>
    </xf>
    <xf numFmtId="1" fontId="18" fillId="0" borderId="1" xfId="0" applyNumberFormat="1" applyFont="1" applyBorder="1" applyAlignment="1" applyProtection="1">
      <alignment horizontal="center" vertical="center"/>
      <protection locked="0"/>
    </xf>
    <xf numFmtId="1" fontId="17" fillId="0" borderId="3" xfId="0" applyNumberFormat="1" applyFont="1" applyBorder="1" applyAlignment="1" applyProtection="1">
      <alignment horizontal="center" vertical="center"/>
      <protection locked="0"/>
    </xf>
    <xf numFmtId="1" fontId="17" fillId="0" borderId="3" xfId="0" applyNumberFormat="1" applyFont="1" applyBorder="1" applyAlignment="1">
      <alignment horizontal="center" vertical="center"/>
    </xf>
    <xf numFmtId="1" fontId="17" fillId="0" borderId="7" xfId="0" applyNumberFormat="1" applyFont="1" applyBorder="1" applyAlignment="1">
      <alignment horizontal="center" vertical="center"/>
    </xf>
    <xf numFmtId="1" fontId="17" fillId="0" borderId="8" xfId="0" applyNumberFormat="1" applyFont="1" applyBorder="1" applyAlignment="1" applyProtection="1">
      <alignment horizontal="center" vertical="center"/>
      <protection locked="0"/>
    </xf>
    <xf numFmtId="1" fontId="17" fillId="4" borderId="9" xfId="0" applyNumberFormat="1" applyFont="1" applyFill="1" applyBorder="1" applyAlignment="1" applyProtection="1">
      <alignment horizontal="center" vertical="center"/>
      <protection locked="0"/>
    </xf>
    <xf numFmtId="1" fontId="17" fillId="0" borderId="28" xfId="0" applyNumberFormat="1" applyFont="1" applyBorder="1" applyAlignment="1">
      <alignment horizontal="center" vertical="center"/>
    </xf>
    <xf numFmtId="1" fontId="17" fillId="4" borderId="30" xfId="0" applyNumberFormat="1" applyFont="1" applyFill="1" applyBorder="1" applyAlignment="1" applyProtection="1">
      <alignment horizontal="center" vertical="center"/>
      <protection locked="0"/>
    </xf>
    <xf numFmtId="1" fontId="17" fillId="0" borderId="28" xfId="0" applyNumberFormat="1" applyFont="1" applyBorder="1" applyAlignment="1" applyProtection="1">
      <alignment horizontal="center" vertical="center"/>
      <protection locked="0"/>
    </xf>
    <xf numFmtId="1" fontId="17" fillId="4" borderId="30" xfId="0" applyNumberFormat="1" applyFont="1" applyFill="1" applyBorder="1" applyAlignment="1">
      <alignment horizontal="center" vertical="center"/>
    </xf>
    <xf numFmtId="1" fontId="17" fillId="0" borderId="14" xfId="0" applyNumberFormat="1" applyFont="1" applyBorder="1" applyAlignment="1" applyProtection="1">
      <alignment horizontal="center" vertical="center"/>
      <protection locked="0"/>
    </xf>
    <xf numFmtId="1" fontId="17" fillId="0" borderId="17" xfId="0" applyNumberFormat="1" applyFont="1" applyBorder="1" applyAlignment="1" applyProtection="1">
      <alignment horizontal="center" vertical="center"/>
      <protection locked="0"/>
    </xf>
    <xf numFmtId="1" fontId="17" fillId="4" borderId="31" xfId="0" applyNumberFormat="1" applyFont="1" applyFill="1" applyBorder="1" applyAlignment="1" applyProtection="1">
      <alignment horizontal="center" vertical="center"/>
      <protection locked="0"/>
    </xf>
    <xf numFmtId="1" fontId="17" fillId="0" borderId="9" xfId="0" applyNumberFormat="1" applyFont="1" applyBorder="1" applyAlignment="1" applyProtection="1">
      <alignment horizontal="center" vertical="center"/>
      <protection locked="0"/>
    </xf>
    <xf numFmtId="1" fontId="17" fillId="0" borderId="30" xfId="0" applyNumberFormat="1" applyFont="1" applyBorder="1" applyAlignment="1" applyProtection="1">
      <alignment horizontal="center" vertical="center"/>
      <protection locked="0"/>
    </xf>
    <xf numFmtId="1" fontId="17" fillId="0" borderId="30" xfId="0" applyNumberFormat="1" applyFont="1" applyBorder="1" applyAlignment="1">
      <alignment horizontal="center" vertical="center"/>
    </xf>
    <xf numFmtId="1" fontId="17" fillId="0" borderId="31" xfId="0" applyNumberFormat="1" applyFont="1" applyBorder="1" applyAlignment="1" applyProtection="1">
      <alignment horizontal="center" vertical="center"/>
      <protection locked="0"/>
    </xf>
    <xf numFmtId="1" fontId="17" fillId="0" borderId="7" xfId="0" applyNumberFormat="1" applyFont="1" applyBorder="1" applyAlignment="1" applyProtection="1">
      <alignment horizontal="center" vertical="center"/>
      <protection locked="0"/>
    </xf>
    <xf numFmtId="1" fontId="17" fillId="0" borderId="8" xfId="0" applyNumberFormat="1" applyFont="1" applyBorder="1" applyAlignment="1">
      <alignment horizontal="center" vertical="center"/>
    </xf>
    <xf numFmtId="1" fontId="17" fillId="0" borderId="9" xfId="0" applyNumberFormat="1" applyFont="1" applyBorder="1" applyAlignment="1">
      <alignment horizontal="center" vertical="center"/>
    </xf>
    <xf numFmtId="1" fontId="17" fillId="0" borderId="17" xfId="0" applyNumberFormat="1" applyFont="1" applyBorder="1" applyAlignment="1">
      <alignment horizontal="center" vertical="center"/>
    </xf>
    <xf numFmtId="1" fontId="17" fillId="4" borderId="7" xfId="0" applyNumberFormat="1" applyFont="1" applyFill="1" applyBorder="1" applyAlignment="1">
      <alignment horizontal="center" vertical="center"/>
    </xf>
    <xf numFmtId="1" fontId="17" fillId="4" borderId="28" xfId="0" applyNumberFormat="1" applyFont="1" applyFill="1" applyBorder="1" applyAlignment="1" applyProtection="1">
      <alignment horizontal="center" vertical="center"/>
      <protection locked="0"/>
    </xf>
    <xf numFmtId="1" fontId="17" fillId="4" borderId="28" xfId="0" applyNumberFormat="1" applyFont="1" applyFill="1" applyBorder="1" applyAlignment="1">
      <alignment horizontal="center" vertical="center"/>
    </xf>
    <xf numFmtId="1" fontId="17" fillId="4" borderId="14" xfId="0" applyNumberFormat="1" applyFont="1" applyFill="1" applyBorder="1" applyAlignment="1" applyProtection="1">
      <alignment horizontal="center" vertical="center"/>
      <protection locked="0"/>
    </xf>
    <xf numFmtId="0" fontId="17" fillId="10" borderId="43" xfId="0" applyFont="1" applyFill="1" applyBorder="1" applyAlignment="1">
      <alignment horizontal="center" vertical="center" wrapText="1"/>
    </xf>
    <xf numFmtId="0" fontId="17" fillId="10" borderId="45" xfId="0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center" vertical="center" wrapText="1"/>
    </xf>
    <xf numFmtId="1" fontId="9" fillId="0" borderId="0" xfId="0" applyNumberFormat="1" applyFont="1" applyAlignment="1">
      <alignment vertical="center" wrapText="1"/>
    </xf>
    <xf numFmtId="1" fontId="17" fillId="4" borderId="53" xfId="0" applyNumberFormat="1" applyFont="1" applyFill="1" applyBorder="1" applyAlignment="1" applyProtection="1">
      <alignment horizontal="center" vertical="center"/>
      <protection locked="0"/>
    </xf>
    <xf numFmtId="1" fontId="17" fillId="0" borderId="21" xfId="0" applyNumberFormat="1" applyFont="1" applyBorder="1" applyAlignment="1" applyProtection="1">
      <alignment horizontal="center" vertical="center"/>
      <protection locked="0"/>
    </xf>
    <xf numFmtId="1" fontId="17" fillId="0" borderId="29" xfId="0" applyNumberFormat="1" applyFont="1" applyBorder="1" applyAlignment="1" applyProtection="1">
      <alignment horizontal="center" vertical="center"/>
      <protection locked="0"/>
    </xf>
    <xf numFmtId="1" fontId="17" fillId="0" borderId="53" xfId="0" applyNumberFormat="1" applyFont="1" applyBorder="1" applyAlignment="1" applyProtection="1">
      <alignment horizontal="center" vertical="center"/>
      <protection locked="0"/>
    </xf>
    <xf numFmtId="1" fontId="17" fillId="4" borderId="29" xfId="0" applyNumberFormat="1" applyFont="1" applyFill="1" applyBorder="1" applyAlignment="1" applyProtection="1">
      <alignment horizontal="center" vertical="center"/>
      <protection locked="0"/>
    </xf>
    <xf numFmtId="1" fontId="17" fillId="0" borderId="31" xfId="0" applyNumberFormat="1" applyFont="1" applyBorder="1" applyAlignment="1">
      <alignment horizontal="center" vertical="center"/>
    </xf>
    <xf numFmtId="1" fontId="17" fillId="0" borderId="14" xfId="0" applyNumberFormat="1" applyFont="1" applyBorder="1" applyAlignment="1">
      <alignment horizontal="center" vertical="center"/>
    </xf>
    <xf numFmtId="1" fontId="17" fillId="4" borderId="7" xfId="0" applyNumberFormat="1" applyFont="1" applyFill="1" applyBorder="1" applyAlignment="1" applyProtection="1">
      <alignment horizontal="center" vertical="center"/>
      <protection locked="0"/>
    </xf>
    <xf numFmtId="1" fontId="18" fillId="0" borderId="17" xfId="0" applyNumberFormat="1" applyFont="1" applyBorder="1" applyAlignment="1" applyProtection="1">
      <alignment horizontal="center" vertical="center"/>
      <protection locked="0"/>
    </xf>
    <xf numFmtId="1" fontId="17" fillId="4" borderId="55" xfId="0" applyNumberFormat="1" applyFont="1" applyFill="1" applyBorder="1" applyAlignment="1" applyProtection="1">
      <alignment horizontal="center" vertical="center"/>
      <protection locked="0"/>
    </xf>
    <xf numFmtId="1" fontId="17" fillId="0" borderId="20" xfId="0" applyNumberFormat="1" applyFont="1" applyBorder="1" applyAlignment="1" applyProtection="1">
      <alignment horizontal="center" vertical="center"/>
      <protection locked="0"/>
    </xf>
    <xf numFmtId="1" fontId="17" fillId="0" borderId="56" xfId="0" applyNumberFormat="1" applyFont="1" applyBorder="1" applyAlignment="1" applyProtection="1">
      <alignment horizontal="center" vertical="center"/>
      <protection locked="0"/>
    </xf>
    <xf numFmtId="1" fontId="17" fillId="0" borderId="55" xfId="0" applyNumberFormat="1" applyFont="1" applyBorder="1" applyAlignment="1" applyProtection="1">
      <alignment horizontal="center" vertical="center"/>
      <protection locked="0"/>
    </xf>
    <xf numFmtId="1" fontId="17" fillId="4" borderId="56" xfId="0" applyNumberFormat="1" applyFont="1" applyFill="1" applyBorder="1" applyAlignment="1" applyProtection="1">
      <alignment horizontal="center" vertical="center"/>
      <protection locked="0"/>
    </xf>
    <xf numFmtId="1" fontId="17" fillId="9" borderId="9" xfId="0" applyNumberFormat="1" applyFont="1" applyFill="1" applyBorder="1" applyAlignment="1" applyProtection="1">
      <alignment horizontal="center" vertical="center"/>
      <protection locked="0"/>
    </xf>
    <xf numFmtId="1" fontId="17" fillId="9" borderId="17" xfId="0" applyNumberFormat="1" applyFont="1" applyFill="1" applyBorder="1" applyAlignment="1" applyProtection="1">
      <alignment horizontal="center" vertical="center"/>
      <protection locked="0"/>
    </xf>
    <xf numFmtId="1" fontId="17" fillId="9" borderId="31" xfId="0" applyNumberFormat="1" applyFont="1" applyFill="1" applyBorder="1" applyAlignment="1" applyProtection="1">
      <alignment horizontal="center" vertical="center"/>
      <protection locked="0"/>
    </xf>
    <xf numFmtId="1" fontId="17" fillId="9" borderId="1" xfId="0" applyNumberFormat="1" applyFont="1" applyFill="1" applyBorder="1" applyAlignment="1" applyProtection="1">
      <alignment horizontal="center" vertical="center"/>
      <protection locked="0"/>
    </xf>
    <xf numFmtId="1" fontId="17" fillId="9" borderId="30" xfId="0" applyNumberFormat="1" applyFont="1" applyFill="1" applyBorder="1" applyAlignment="1" applyProtection="1">
      <alignment horizontal="center" vertical="center"/>
      <protection locked="0"/>
    </xf>
    <xf numFmtId="1" fontId="17" fillId="9" borderId="1" xfId="0" applyNumberFormat="1" applyFont="1" applyFill="1" applyBorder="1" applyAlignment="1">
      <alignment horizontal="center" vertical="center"/>
    </xf>
    <xf numFmtId="1" fontId="17" fillId="0" borderId="40" xfId="0" applyNumberFormat="1" applyFont="1" applyBorder="1" applyAlignment="1" applyProtection="1">
      <alignment horizontal="center" vertical="center"/>
      <protection locked="0"/>
    </xf>
    <xf numFmtId="1" fontId="17" fillId="0" borderId="22" xfId="0" applyNumberFormat="1" applyFont="1" applyBorder="1" applyAlignment="1" applyProtection="1">
      <alignment horizontal="center" vertical="center"/>
      <protection locked="0"/>
    </xf>
    <xf numFmtId="1" fontId="17" fillId="0" borderId="15" xfId="0" applyNumberFormat="1" applyFont="1" applyBorder="1" applyAlignment="1" applyProtection="1">
      <alignment horizontal="center" vertical="center"/>
      <protection locked="0"/>
    </xf>
    <xf numFmtId="1" fontId="17" fillId="0" borderId="22" xfId="0" applyNumberFormat="1" applyFont="1" applyBorder="1" applyAlignment="1">
      <alignment horizontal="center" vertical="center"/>
    </xf>
    <xf numFmtId="1" fontId="17" fillId="0" borderId="15" xfId="0" applyNumberFormat="1" applyFont="1" applyBorder="1" applyAlignment="1">
      <alignment horizontal="center" vertical="center"/>
    </xf>
    <xf numFmtId="1" fontId="17" fillId="0" borderId="40" xfId="0" applyNumberFormat="1" applyFont="1" applyBorder="1" applyAlignment="1">
      <alignment horizontal="center" vertical="center"/>
    </xf>
    <xf numFmtId="1" fontId="17" fillId="0" borderId="32" xfId="0" applyNumberFormat="1" applyFont="1" applyBorder="1" applyAlignment="1" applyProtection="1">
      <alignment horizontal="center" vertical="center"/>
      <protection locked="0"/>
    </xf>
    <xf numFmtId="1" fontId="17" fillId="0" borderId="38" xfId="0" applyNumberFormat="1" applyFont="1" applyBorder="1" applyAlignment="1">
      <alignment horizontal="center" vertical="center"/>
    </xf>
    <xf numFmtId="1" fontId="17" fillId="9" borderId="3" xfId="0" applyNumberFormat="1" applyFont="1" applyFill="1" applyBorder="1" applyAlignment="1" applyProtection="1">
      <alignment horizontal="center" vertical="center"/>
      <protection locked="0"/>
    </xf>
    <xf numFmtId="1" fontId="17" fillId="0" borderId="23" xfId="0" applyNumberFormat="1" applyFont="1" applyBorder="1" applyAlignment="1" applyProtection="1">
      <alignment horizontal="center" vertical="center"/>
      <protection locked="0"/>
    </xf>
    <xf numFmtId="0" fontId="17" fillId="10" borderId="13" xfId="0" applyFont="1" applyFill="1" applyBorder="1" applyAlignment="1">
      <alignment horizontal="center" vertical="center" wrapText="1"/>
    </xf>
    <xf numFmtId="1" fontId="17" fillId="0" borderId="38" xfId="0" applyNumberFormat="1" applyFont="1" applyBorder="1" applyAlignment="1" applyProtection="1">
      <alignment horizontal="center" vertical="center"/>
      <protection locked="0"/>
    </xf>
    <xf numFmtId="1" fontId="17" fillId="0" borderId="62" xfId="0" applyNumberFormat="1" applyFont="1" applyBorder="1" applyAlignment="1" applyProtection="1">
      <alignment horizontal="center" vertical="center"/>
      <protection locked="0"/>
    </xf>
    <xf numFmtId="1" fontId="17" fillId="0" borderId="63" xfId="0" applyNumberFormat="1" applyFont="1" applyBorder="1" applyAlignment="1" applyProtection="1">
      <alignment horizontal="center" vertical="center"/>
      <protection locked="0"/>
    </xf>
    <xf numFmtId="1" fontId="17" fillId="0" borderId="32" xfId="0" applyNumberFormat="1" applyFont="1" applyBorder="1" applyAlignment="1">
      <alignment horizontal="center" vertical="center"/>
    </xf>
    <xf numFmtId="1" fontId="17" fillId="0" borderId="24" xfId="0" applyNumberFormat="1" applyFont="1" applyBorder="1" applyAlignment="1" applyProtection="1">
      <alignment horizontal="center" vertical="center"/>
      <protection locked="0"/>
    </xf>
    <xf numFmtId="1" fontId="17" fillId="9" borderId="32" xfId="0" applyNumberFormat="1" applyFont="1" applyFill="1" applyBorder="1" applyAlignment="1">
      <alignment horizontal="center" vertical="center"/>
    </xf>
    <xf numFmtId="1" fontId="21" fillId="10" borderId="36" xfId="1" applyNumberFormat="1" applyFont="1" applyFill="1" applyBorder="1" applyAlignment="1" applyProtection="1">
      <alignment horizontal="center" vertical="center" wrapText="1"/>
    </xf>
    <xf numFmtId="1" fontId="21" fillId="10" borderId="16" xfId="1" applyNumberFormat="1" applyFont="1" applyFill="1" applyBorder="1" applyAlignment="1" applyProtection="1">
      <alignment horizontal="center" vertical="center" wrapText="1"/>
    </xf>
    <xf numFmtId="1" fontId="21" fillId="10" borderId="61" xfId="1" applyNumberFormat="1" applyFont="1" applyFill="1" applyBorder="1" applyAlignment="1" applyProtection="1">
      <alignment horizontal="center" vertical="center" wrapText="1"/>
    </xf>
    <xf numFmtId="0" fontId="0" fillId="10" borderId="39" xfId="0" applyFill="1" applyBorder="1"/>
    <xf numFmtId="0" fontId="0" fillId="10" borderId="4" xfId="0" applyFill="1" applyBorder="1"/>
    <xf numFmtId="0" fontId="0" fillId="10" borderId="16" xfId="0" applyFill="1" applyBorder="1"/>
    <xf numFmtId="0" fontId="17" fillId="10" borderId="33" xfId="0" applyFont="1" applyFill="1" applyBorder="1" applyAlignment="1">
      <alignment horizontal="center" vertical="center" wrapText="1"/>
    </xf>
    <xf numFmtId="0" fontId="17" fillId="10" borderId="6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/>
    </xf>
    <xf numFmtId="0" fontId="7" fillId="5" borderId="28" xfId="0" applyFont="1" applyFill="1" applyBorder="1" applyAlignment="1">
      <alignment horizontal="center" vertical="center"/>
    </xf>
    <xf numFmtId="0" fontId="7" fillId="6" borderId="28" xfId="0" applyFont="1" applyFill="1" applyBorder="1" applyAlignment="1">
      <alignment horizontal="center" vertical="center"/>
    </xf>
    <xf numFmtId="0" fontId="7" fillId="0" borderId="29" xfId="0" applyFont="1" applyBorder="1" applyAlignment="1">
      <alignment horizontal="left" vertical="top"/>
    </xf>
    <xf numFmtId="0" fontId="7" fillId="8" borderId="14" xfId="0" applyFont="1" applyFill="1" applyBorder="1" applyAlignment="1">
      <alignment horizontal="center" vertical="center"/>
    </xf>
    <xf numFmtId="0" fontId="7" fillId="0" borderId="49" xfId="0" applyFont="1" applyBorder="1" applyAlignment="1">
      <alignment horizontal="left" vertical="top"/>
    </xf>
    <xf numFmtId="0" fontId="7" fillId="13" borderId="7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/>
    </xf>
    <xf numFmtId="0" fontId="7" fillId="0" borderId="36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1" fontId="17" fillId="4" borderId="46" xfId="0" applyNumberFormat="1" applyFont="1" applyFill="1" applyBorder="1" applyAlignment="1" applyProtection="1">
      <alignment horizontal="center" vertical="center"/>
      <protection locked="0"/>
    </xf>
    <xf numFmtId="1" fontId="17" fillId="0" borderId="35" xfId="0" applyNumberFormat="1" applyFont="1" applyBorder="1" applyAlignment="1" applyProtection="1">
      <alignment horizontal="center" vertical="center"/>
      <protection locked="0"/>
    </xf>
    <xf numFmtId="1" fontId="17" fillId="9" borderId="65" xfId="0" applyNumberFormat="1" applyFont="1" applyFill="1" applyBorder="1" applyAlignment="1" applyProtection="1">
      <alignment horizontal="center" vertical="center"/>
      <protection locked="0"/>
    </xf>
    <xf numFmtId="1" fontId="17" fillId="0" borderId="47" xfId="0" applyNumberFormat="1" applyFont="1" applyBorder="1" applyAlignment="1">
      <alignment horizontal="center" vertical="center"/>
    </xf>
    <xf numFmtId="1" fontId="17" fillId="0" borderId="47" xfId="0" applyNumberFormat="1" applyFont="1" applyBorder="1" applyAlignment="1" applyProtection="1">
      <alignment horizontal="center" vertical="center"/>
      <protection locked="0"/>
    </xf>
    <xf numFmtId="1" fontId="17" fillId="4" borderId="65" xfId="0" applyNumberFormat="1" applyFont="1" applyFill="1" applyBorder="1" applyAlignment="1" applyProtection="1">
      <alignment horizontal="center" vertical="center"/>
      <protection locked="0"/>
    </xf>
    <xf numFmtId="0" fontId="17" fillId="10" borderId="57" xfId="0" applyFont="1" applyFill="1" applyBorder="1" applyAlignment="1">
      <alignment horizontal="center" vertical="center" wrapText="1"/>
    </xf>
    <xf numFmtId="0" fontId="17" fillId="10" borderId="26" xfId="0" applyFont="1" applyFill="1" applyBorder="1" applyAlignment="1">
      <alignment horizontal="center" vertical="center" wrapText="1"/>
    </xf>
    <xf numFmtId="0" fontId="17" fillId="10" borderId="4" xfId="0" applyFont="1" applyFill="1" applyBorder="1" applyAlignment="1">
      <alignment horizontal="center" vertical="center" wrapText="1"/>
    </xf>
    <xf numFmtId="0" fontId="17" fillId="10" borderId="60" xfId="0" applyFont="1" applyFill="1" applyBorder="1" applyAlignment="1">
      <alignment horizontal="center" vertical="center" wrapText="1"/>
    </xf>
    <xf numFmtId="0" fontId="17" fillId="10" borderId="19" xfId="0" applyFont="1" applyFill="1" applyBorder="1" applyAlignment="1">
      <alignment horizontal="center" vertical="center" wrapText="1"/>
    </xf>
    <xf numFmtId="0" fontId="17" fillId="10" borderId="10" xfId="0" applyFont="1" applyFill="1" applyBorder="1" applyAlignment="1">
      <alignment horizontal="center" vertical="center" wrapText="1"/>
    </xf>
    <xf numFmtId="0" fontId="17" fillId="10" borderId="11" xfId="0" applyFont="1" applyFill="1" applyBorder="1" applyAlignment="1">
      <alignment horizontal="center" vertical="center" wrapText="1"/>
    </xf>
    <xf numFmtId="0" fontId="17" fillId="10" borderId="42" xfId="0" applyFont="1" applyFill="1" applyBorder="1" applyAlignment="1">
      <alignment horizontal="center" vertical="center" wrapText="1"/>
    </xf>
    <xf numFmtId="0" fontId="24" fillId="10" borderId="44" xfId="0" applyFont="1" applyFill="1" applyBorder="1" applyAlignment="1">
      <alignment horizontal="center" vertical="center" wrapText="1"/>
    </xf>
    <xf numFmtId="1" fontId="21" fillId="10" borderId="59" xfId="1" applyNumberFormat="1" applyFont="1" applyFill="1" applyBorder="1" applyAlignment="1" applyProtection="1">
      <alignment horizontal="center" vertical="center" wrapText="1"/>
    </xf>
    <xf numFmtId="1" fontId="21" fillId="10" borderId="27" xfId="1" applyNumberFormat="1" applyFont="1" applyFill="1" applyBorder="1" applyAlignment="1" applyProtection="1">
      <alignment horizontal="center" vertical="center" wrapText="1"/>
    </xf>
    <xf numFmtId="1" fontId="21" fillId="10" borderId="44" xfId="1" applyNumberFormat="1" applyFont="1" applyFill="1" applyBorder="1" applyAlignment="1" applyProtection="1">
      <alignment horizontal="center" vertical="center" wrapText="1"/>
    </xf>
    <xf numFmtId="1" fontId="21" fillId="10" borderId="2" xfId="1" applyNumberFormat="1" applyFont="1" applyFill="1" applyBorder="1" applyAlignment="1" applyProtection="1">
      <alignment horizontal="center" vertical="center" wrapText="1"/>
    </xf>
    <xf numFmtId="1" fontId="21" fillId="10" borderId="10" xfId="1" applyNumberFormat="1" applyFont="1" applyFill="1" applyBorder="1" applyAlignment="1" applyProtection="1">
      <alignment horizontal="center" vertical="center" wrapText="1"/>
    </xf>
    <xf numFmtId="1" fontId="21" fillId="10" borderId="42" xfId="1" applyNumberFormat="1" applyFont="1" applyFill="1" applyBorder="1" applyAlignment="1" applyProtection="1">
      <alignment horizontal="center" vertical="center" wrapText="1"/>
    </xf>
    <xf numFmtId="0" fontId="24" fillId="11" borderId="58" xfId="0" applyFont="1" applyFill="1" applyBorder="1" applyAlignment="1">
      <alignment horizontal="left" vertical="center"/>
    </xf>
    <xf numFmtId="0" fontId="24" fillId="11" borderId="12" xfId="0" applyFont="1" applyFill="1" applyBorder="1" applyAlignment="1">
      <alignment horizontal="left" vertical="center" wrapText="1"/>
    </xf>
    <xf numFmtId="0" fontId="24" fillId="11" borderId="18" xfId="0" applyFont="1" applyFill="1" applyBorder="1" applyAlignment="1">
      <alignment horizontal="left" vertical="center" wrapText="1"/>
    </xf>
    <xf numFmtId="0" fontId="24" fillId="11" borderId="18" xfId="0" applyFont="1" applyFill="1" applyBorder="1" applyAlignment="1">
      <alignment horizontal="left" vertical="center"/>
    </xf>
    <xf numFmtId="0" fontId="24" fillId="11" borderId="25" xfId="0" applyFont="1" applyFill="1" applyBorder="1" applyAlignment="1">
      <alignment horizontal="left" vertical="center"/>
    </xf>
    <xf numFmtId="1" fontId="18" fillId="0" borderId="30" xfId="0" applyNumberFormat="1" applyFont="1" applyBorder="1" applyAlignment="1" applyProtection="1">
      <alignment horizontal="center" vertical="center"/>
      <protection locked="0"/>
    </xf>
    <xf numFmtId="1" fontId="18" fillId="0" borderId="28" xfId="0" applyNumberFormat="1" applyFont="1" applyBorder="1" applyAlignment="1" applyProtection="1">
      <alignment horizontal="center" vertical="center"/>
      <protection locked="0"/>
    </xf>
    <xf numFmtId="1" fontId="18" fillId="0" borderId="31" xfId="0" applyNumberFormat="1" applyFont="1" applyBorder="1" applyAlignment="1" applyProtection="1">
      <alignment horizontal="center" vertical="center"/>
      <protection locked="0"/>
    </xf>
    <xf numFmtId="1" fontId="18" fillId="0" borderId="14" xfId="0" applyNumberFormat="1" applyFont="1" applyBorder="1" applyAlignment="1" applyProtection="1">
      <alignment horizontal="center" vertical="center"/>
      <protection locked="0"/>
    </xf>
    <xf numFmtId="0" fontId="24" fillId="11" borderId="12" xfId="0" applyFont="1" applyFill="1" applyBorder="1" applyAlignment="1">
      <alignment horizontal="left" vertical="center"/>
    </xf>
    <xf numFmtId="0" fontId="24" fillId="11" borderId="45" xfId="0" applyFont="1" applyFill="1" applyBorder="1" applyAlignment="1">
      <alignment horizontal="left" vertical="center"/>
    </xf>
    <xf numFmtId="0" fontId="24" fillId="11" borderId="13" xfId="0" applyFont="1" applyFill="1" applyBorder="1" applyAlignment="1">
      <alignment horizontal="left" vertical="center"/>
    </xf>
    <xf numFmtId="0" fontId="24" fillId="11" borderId="43" xfId="0" applyFont="1" applyFill="1" applyBorder="1" applyAlignment="1">
      <alignment horizontal="left" vertical="center"/>
    </xf>
    <xf numFmtId="0" fontId="24" fillId="11" borderId="54" xfId="0" applyFont="1" applyFill="1" applyBorder="1" applyAlignment="1">
      <alignment horizontal="left" vertical="center"/>
    </xf>
    <xf numFmtId="0" fontId="24" fillId="11" borderId="37" xfId="0" applyFont="1" applyFill="1" applyBorder="1" applyAlignment="1">
      <alignment horizontal="left" vertical="center"/>
    </xf>
    <xf numFmtId="1" fontId="21" fillId="10" borderId="45" xfId="1" applyNumberFormat="1" applyFont="1" applyFill="1" applyBorder="1" applyAlignment="1" applyProtection="1">
      <alignment horizontal="center" vertical="center" wrapText="1"/>
    </xf>
    <xf numFmtId="0" fontId="24" fillId="11" borderId="43" xfId="0" applyFont="1" applyFill="1" applyBorder="1" applyAlignment="1">
      <alignment horizontal="left" vertical="center" wrapText="1"/>
    </xf>
    <xf numFmtId="1" fontId="21" fillId="10" borderId="43" xfId="1" applyNumberFormat="1" applyFont="1" applyFill="1" applyBorder="1" applyAlignment="1" applyProtection="1">
      <alignment horizontal="center" vertical="center" wrapText="1"/>
    </xf>
    <xf numFmtId="1" fontId="21" fillId="10" borderId="12" xfId="1" applyNumberFormat="1" applyFont="1" applyFill="1" applyBorder="1" applyAlignment="1" applyProtection="1">
      <alignment horizontal="center" vertical="center" wrapText="1"/>
    </xf>
    <xf numFmtId="1" fontId="21" fillId="10" borderId="13" xfId="1" applyNumberFormat="1" applyFont="1" applyFill="1" applyBorder="1" applyAlignment="1" applyProtection="1">
      <alignment horizontal="center" vertical="center" wrapText="1"/>
    </xf>
    <xf numFmtId="0" fontId="17" fillId="10" borderId="39" xfId="0" applyFont="1" applyFill="1" applyBorder="1" applyAlignment="1">
      <alignment horizontal="center" vertical="center" wrapText="1"/>
    </xf>
    <xf numFmtId="0" fontId="2" fillId="0" borderId="0" xfId="0" applyFont="1"/>
    <xf numFmtId="1" fontId="17" fillId="0" borderId="42" xfId="0" applyNumberFormat="1" applyFont="1" applyBorder="1" applyAlignment="1" applyProtection="1">
      <alignment horizontal="center" vertical="center"/>
      <protection locked="0"/>
    </xf>
    <xf numFmtId="1" fontId="0" fillId="0" borderId="7" xfId="0" applyNumberFormat="1" applyBorder="1" applyAlignment="1">
      <alignment horizontal="center"/>
    </xf>
    <xf numFmtId="1" fontId="17" fillId="0" borderId="2" xfId="0" applyNumberFormat="1" applyFont="1" applyBorder="1" applyAlignment="1" applyProtection="1">
      <alignment horizontal="center" vertical="center"/>
      <protection locked="0"/>
    </xf>
    <xf numFmtId="1" fontId="0" fillId="0" borderId="28" xfId="0" applyNumberForma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31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17" fillId="0" borderId="4" xfId="0" applyNumberFormat="1" applyFont="1" applyBorder="1" applyAlignment="1" applyProtection="1">
      <alignment horizontal="center" vertical="center"/>
      <protection locked="0"/>
    </xf>
    <xf numFmtId="1" fontId="17" fillId="0" borderId="16" xfId="0" applyNumberFormat="1" applyFont="1" applyBorder="1" applyAlignment="1" applyProtection="1">
      <alignment horizontal="center" vertical="center"/>
      <protection locked="0"/>
    </xf>
    <xf numFmtId="2" fontId="22" fillId="0" borderId="28" xfId="2" applyNumberFormat="1" applyFont="1" applyBorder="1" applyAlignment="1">
      <alignment horizontal="center" vertical="center"/>
    </xf>
    <xf numFmtId="1" fontId="14" fillId="9" borderId="54" xfId="0" applyNumberFormat="1" applyFont="1" applyFill="1" applyBorder="1" applyAlignment="1">
      <alignment horizontal="center" vertical="center" textRotation="90" wrapText="1"/>
    </xf>
    <xf numFmtId="1" fontId="17" fillId="0" borderId="64" xfId="0" applyNumberFormat="1" applyFont="1" applyBorder="1" applyAlignment="1" applyProtection="1">
      <alignment horizontal="center" vertical="center"/>
      <protection locked="0"/>
    </xf>
    <xf numFmtId="1" fontId="17" fillId="0" borderId="46" xfId="0" applyNumberFormat="1" applyFont="1" applyBorder="1" applyAlignment="1" applyProtection="1">
      <alignment horizontal="center" vertical="center"/>
      <protection locked="0"/>
    </xf>
    <xf numFmtId="1" fontId="17" fillId="0" borderId="65" xfId="0" applyNumberFormat="1" applyFont="1" applyBorder="1" applyAlignment="1" applyProtection="1">
      <alignment horizontal="center" vertical="center"/>
      <protection locked="0"/>
    </xf>
    <xf numFmtId="0" fontId="27" fillId="0" borderId="0" xfId="4" applyFont="1" applyAlignment="1">
      <alignment horizontal="left" vertical="center"/>
    </xf>
    <xf numFmtId="0" fontId="28" fillId="0" borderId="0" xfId="4" applyFont="1" applyAlignment="1">
      <alignment horizontal="left" vertical="center"/>
    </xf>
    <xf numFmtId="0" fontId="28" fillId="0" borderId="0" xfId="4" applyFont="1" applyAlignment="1">
      <alignment horizontal="center" vertical="center"/>
    </xf>
    <xf numFmtId="0" fontId="27" fillId="0" borderId="0" xfId="4" applyFont="1" applyAlignment="1">
      <alignment horizontal="left" vertical="center" indent="1"/>
    </xf>
    <xf numFmtId="0" fontId="29" fillId="9" borderId="0" xfId="4" applyFont="1" applyFill="1" applyAlignment="1">
      <alignment horizontal="left" vertical="center"/>
    </xf>
    <xf numFmtId="167" fontId="30" fillId="14" borderId="70" xfId="4" applyNumberFormat="1" applyFont="1" applyFill="1" applyBorder="1" applyAlignment="1">
      <alignment horizontal="center" vertical="center"/>
    </xf>
    <xf numFmtId="0" fontId="29" fillId="14" borderId="0" xfId="4" applyFont="1" applyFill="1" applyAlignment="1">
      <alignment horizontal="left" vertical="center"/>
    </xf>
    <xf numFmtId="167" fontId="28" fillId="14" borderId="70" xfId="4" applyNumberFormat="1" applyFont="1" applyFill="1" applyBorder="1" applyAlignment="1">
      <alignment horizontal="center" vertical="center"/>
    </xf>
    <xf numFmtId="0" fontId="27" fillId="14" borderId="71" xfId="4" applyFont="1" applyFill="1" applyBorder="1" applyAlignment="1">
      <alignment horizontal="center" vertical="center"/>
    </xf>
    <xf numFmtId="0" fontId="27" fillId="14" borderId="72" xfId="4" applyFont="1" applyFill="1" applyBorder="1" applyAlignment="1">
      <alignment horizontal="center" vertical="center"/>
    </xf>
    <xf numFmtId="0" fontId="27" fillId="14" borderId="0" xfId="4" applyFont="1" applyFill="1" applyAlignment="1">
      <alignment horizontal="left" vertical="center" indent="1"/>
    </xf>
    <xf numFmtId="167" fontId="30" fillId="15" borderId="70" xfId="4" applyNumberFormat="1" applyFont="1" applyFill="1" applyBorder="1" applyAlignment="1">
      <alignment horizontal="center" vertical="center"/>
    </xf>
    <xf numFmtId="0" fontId="29" fillId="15" borderId="0" xfId="4" applyFont="1" applyFill="1" applyAlignment="1">
      <alignment horizontal="left" vertical="center"/>
    </xf>
    <xf numFmtId="167" fontId="28" fillId="15" borderId="70" xfId="4" applyNumberFormat="1" applyFont="1" applyFill="1" applyBorder="1" applyAlignment="1">
      <alignment horizontal="center" vertical="center"/>
    </xf>
    <xf numFmtId="0" fontId="27" fillId="15" borderId="71" xfId="4" applyFont="1" applyFill="1" applyBorder="1" applyAlignment="1">
      <alignment horizontal="center" vertical="center"/>
    </xf>
    <xf numFmtId="0" fontId="27" fillId="15" borderId="72" xfId="4" applyFont="1" applyFill="1" applyBorder="1" applyAlignment="1">
      <alignment horizontal="center" vertical="center"/>
    </xf>
    <xf numFmtId="0" fontId="27" fillId="15" borderId="0" xfId="4" applyFont="1" applyFill="1" applyAlignment="1">
      <alignment horizontal="left" vertical="center" indent="1"/>
    </xf>
    <xf numFmtId="0" fontId="29" fillId="14" borderId="72" xfId="4" applyFont="1" applyFill="1" applyBorder="1" applyAlignment="1">
      <alignment horizontal="center" vertical="center"/>
    </xf>
    <xf numFmtId="0" fontId="29" fillId="14" borderId="0" xfId="4" applyFont="1" applyFill="1" applyAlignment="1">
      <alignment horizontal="left" vertical="center" indent="1"/>
    </xf>
    <xf numFmtId="167" fontId="29" fillId="15" borderId="72" xfId="4" applyNumberFormat="1" applyFont="1" applyFill="1" applyBorder="1" applyAlignment="1">
      <alignment horizontal="center" vertical="center"/>
    </xf>
    <xf numFmtId="0" fontId="29" fillId="15" borderId="72" xfId="4" applyFont="1" applyFill="1" applyBorder="1" applyAlignment="1">
      <alignment horizontal="center" vertical="center"/>
    </xf>
    <xf numFmtId="0" fontId="29" fillId="15" borderId="0" xfId="4" applyFont="1" applyFill="1" applyAlignment="1">
      <alignment horizontal="left" vertical="center" indent="1"/>
    </xf>
    <xf numFmtId="167" fontId="29" fillId="9" borderId="0" xfId="4" applyNumberFormat="1" applyFont="1" applyFill="1" applyAlignment="1">
      <alignment horizontal="left" vertical="center"/>
    </xf>
    <xf numFmtId="167" fontId="30" fillId="2" borderId="70" xfId="4" applyNumberFormat="1" applyFont="1" applyFill="1" applyBorder="1" applyAlignment="1">
      <alignment horizontal="center" vertical="center"/>
    </xf>
    <xf numFmtId="0" fontId="27" fillId="2" borderId="71" xfId="4" applyFont="1" applyFill="1" applyBorder="1" applyAlignment="1">
      <alignment horizontal="center" vertical="center"/>
    </xf>
    <xf numFmtId="167" fontId="28" fillId="12" borderId="70" xfId="4" applyNumberFormat="1" applyFont="1" applyFill="1" applyBorder="1" applyAlignment="1">
      <alignment horizontal="center" vertical="center"/>
    </xf>
    <xf numFmtId="0" fontId="27" fillId="12" borderId="71" xfId="4" applyFont="1" applyFill="1" applyBorder="1" applyAlignment="1">
      <alignment horizontal="center" vertical="center"/>
    </xf>
    <xf numFmtId="167" fontId="28" fillId="2" borderId="70" xfId="4" applyNumberFormat="1" applyFont="1" applyFill="1" applyBorder="1" applyAlignment="1">
      <alignment horizontal="center" vertical="center"/>
    </xf>
    <xf numFmtId="0" fontId="31" fillId="3" borderId="73" xfId="4" applyFont="1" applyFill="1" applyBorder="1" applyAlignment="1">
      <alignment horizontal="center" vertical="center"/>
    </xf>
    <xf numFmtId="0" fontId="32" fillId="3" borderId="74" xfId="4" applyFont="1" applyFill="1" applyBorder="1" applyAlignment="1">
      <alignment horizontal="center" vertical="center"/>
    </xf>
    <xf numFmtId="0" fontId="32" fillId="3" borderId="75" xfId="4" applyFont="1" applyFill="1" applyBorder="1" applyAlignment="1">
      <alignment horizontal="center" vertical="center"/>
    </xf>
    <xf numFmtId="0" fontId="32" fillId="3" borderId="76" xfId="4" applyFont="1" applyFill="1" applyBorder="1" applyAlignment="1">
      <alignment horizontal="left" vertical="center" indent="1"/>
    </xf>
    <xf numFmtId="0" fontId="33" fillId="0" borderId="0" xfId="4" applyFont="1" applyAlignment="1">
      <alignment vertical="center"/>
    </xf>
    <xf numFmtId="0" fontId="33" fillId="0" borderId="0" xfId="4" applyFont="1" applyAlignment="1">
      <alignment horizontal="left" vertical="center" indent="1"/>
    </xf>
    <xf numFmtId="0" fontId="27" fillId="0" borderId="0" xfId="4" applyFont="1"/>
    <xf numFmtId="0" fontId="28" fillId="0" borderId="0" xfId="4" applyFont="1" applyAlignment="1">
      <alignment horizontal="left"/>
    </xf>
    <xf numFmtId="0" fontId="27" fillId="0" borderId="0" xfId="4" applyFont="1" applyAlignment="1">
      <alignment horizontal="left"/>
    </xf>
    <xf numFmtId="0" fontId="28" fillId="0" borderId="0" xfId="4" applyFont="1" applyAlignment="1">
      <alignment horizontal="center"/>
    </xf>
    <xf numFmtId="0" fontId="27" fillId="0" borderId="0" xfId="4" applyFont="1" applyAlignment="1">
      <alignment horizontal="left" indent="1"/>
    </xf>
    <xf numFmtId="1" fontId="21" fillId="10" borderId="25" xfId="1" applyNumberFormat="1" applyFont="1" applyFill="1" applyBorder="1" applyAlignment="1" applyProtection="1">
      <alignment horizontal="center" vertical="center" wrapText="1"/>
    </xf>
    <xf numFmtId="1" fontId="21" fillId="10" borderId="18" xfId="1" applyNumberFormat="1" applyFont="1" applyFill="1" applyBorder="1" applyAlignment="1" applyProtection="1">
      <alignment horizontal="center" vertical="center" wrapText="1"/>
    </xf>
    <xf numFmtId="1" fontId="21" fillId="10" borderId="37" xfId="1" applyNumberFormat="1" applyFont="1" applyFill="1" applyBorder="1" applyAlignment="1" applyProtection="1">
      <alignment horizontal="center" vertical="center" wrapText="1"/>
    </xf>
    <xf numFmtId="0" fontId="0" fillId="10" borderId="43" xfId="0" applyFill="1" applyBorder="1"/>
    <xf numFmtId="0" fontId="0" fillId="10" borderId="18" xfId="0" applyFill="1" applyBorder="1"/>
    <xf numFmtId="0" fontId="0" fillId="10" borderId="45" xfId="0" applyFill="1" applyBorder="1"/>
    <xf numFmtId="0" fontId="3" fillId="0" borderId="0" xfId="0" applyFont="1" applyAlignment="1">
      <alignment vertical="center"/>
    </xf>
    <xf numFmtId="0" fontId="4" fillId="0" borderId="0" xfId="0" applyFont="1"/>
    <xf numFmtId="0" fontId="4" fillId="0" borderId="1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top"/>
    </xf>
    <xf numFmtId="1" fontId="7" fillId="0" borderId="0" xfId="0" applyNumberFormat="1" applyFont="1" applyAlignment="1">
      <alignment horizontal="center"/>
    </xf>
    <xf numFmtId="1" fontId="7" fillId="0" borderId="0" xfId="0" applyNumberFormat="1" applyFont="1"/>
    <xf numFmtId="0" fontId="7" fillId="0" borderId="43" xfId="0" applyFont="1" applyBorder="1" applyAlignment="1">
      <alignment vertical="top"/>
    </xf>
    <xf numFmtId="1" fontId="7" fillId="0" borderId="45" xfId="0" applyNumberFormat="1" applyFont="1" applyBorder="1"/>
    <xf numFmtId="0" fontId="17" fillId="10" borderId="0" xfId="0" applyFont="1" applyFill="1" applyAlignment="1">
      <alignment horizontal="center" vertical="center" wrapText="1"/>
    </xf>
    <xf numFmtId="1" fontId="17" fillId="0" borderId="19" xfId="0" applyNumberFormat="1" applyFont="1" applyBorder="1" applyAlignment="1" applyProtection="1">
      <alignment horizontal="center" vertical="center"/>
      <protection locked="0"/>
    </xf>
    <xf numFmtId="1" fontId="21" fillId="10" borderId="26" xfId="1" applyNumberFormat="1" applyFont="1" applyFill="1" applyBorder="1" applyAlignment="1" applyProtection="1">
      <alignment horizontal="center" vertical="center" wrapText="1"/>
    </xf>
    <xf numFmtId="1" fontId="17" fillId="9" borderId="56" xfId="0" applyNumberFormat="1" applyFont="1" applyFill="1" applyBorder="1" applyAlignment="1" applyProtection="1">
      <alignment horizontal="center" vertical="center"/>
      <protection locked="0"/>
    </xf>
    <xf numFmtId="1" fontId="17" fillId="0" borderId="23" xfId="0" applyNumberFormat="1" applyFont="1" applyBorder="1" applyAlignment="1">
      <alignment horizontal="center" vertical="center"/>
    </xf>
    <xf numFmtId="1" fontId="14" fillId="9" borderId="89" xfId="0" applyNumberFormat="1" applyFont="1" applyFill="1" applyBorder="1" applyAlignment="1">
      <alignment horizontal="center" vertical="center" textRotation="90" wrapText="1"/>
    </xf>
    <xf numFmtId="1" fontId="14" fillId="9" borderId="61" xfId="0" applyNumberFormat="1" applyFont="1" applyFill="1" applyBorder="1" applyAlignment="1">
      <alignment horizontal="center" vertical="center" textRotation="90" wrapText="1"/>
    </xf>
    <xf numFmtId="1" fontId="17" fillId="9" borderId="68" xfId="0" applyNumberFormat="1" applyFont="1" applyFill="1" applyBorder="1" applyAlignment="1" applyProtection="1">
      <alignment horizontal="center" vertical="center"/>
      <protection locked="0"/>
    </xf>
    <xf numFmtId="1" fontId="17" fillId="0" borderId="81" xfId="0" applyNumberFormat="1" applyFont="1" applyBorder="1" applyAlignment="1">
      <alignment horizontal="center" vertical="center"/>
    </xf>
    <xf numFmtId="1" fontId="17" fillId="0" borderId="34" xfId="0" applyNumberFormat="1" applyFont="1" applyBorder="1" applyAlignment="1" applyProtection="1">
      <alignment horizontal="center" vertical="center"/>
      <protection locked="0"/>
    </xf>
    <xf numFmtId="1" fontId="17" fillId="4" borderId="68" xfId="0" applyNumberFormat="1" applyFont="1" applyFill="1" applyBorder="1" applyAlignment="1" applyProtection="1">
      <alignment horizontal="center" vertical="center"/>
      <protection locked="0"/>
    </xf>
    <xf numFmtId="0" fontId="24" fillId="11" borderId="33" xfId="0" applyFont="1" applyFill="1" applyBorder="1" applyAlignment="1">
      <alignment horizontal="left" vertical="center"/>
    </xf>
    <xf numFmtId="0" fontId="24" fillId="11" borderId="4" xfId="0" applyFont="1" applyFill="1" applyBorder="1" applyAlignment="1">
      <alignment horizontal="left" vertical="center"/>
    </xf>
    <xf numFmtId="0" fontId="24" fillId="11" borderId="39" xfId="0" applyFont="1" applyFill="1" applyBorder="1" applyAlignment="1">
      <alignment horizontal="left" vertical="center"/>
    </xf>
    <xf numFmtId="0" fontId="24" fillId="11" borderId="16" xfId="0" applyFont="1" applyFill="1" applyBorder="1" applyAlignment="1">
      <alignment horizontal="left" vertical="center"/>
    </xf>
    <xf numFmtId="0" fontId="24" fillId="11" borderId="6" xfId="0" applyFont="1" applyFill="1" applyBorder="1" applyAlignment="1">
      <alignment horizontal="left" vertical="center"/>
    </xf>
    <xf numFmtId="1" fontId="17" fillId="4" borderId="67" xfId="0" applyNumberFormat="1" applyFont="1" applyFill="1" applyBorder="1" applyAlignment="1" applyProtection="1">
      <alignment horizontal="center" vertical="center"/>
      <protection locked="0"/>
    </xf>
    <xf numFmtId="1" fontId="21" fillId="10" borderId="5" xfId="1" applyNumberFormat="1" applyFont="1" applyFill="1" applyBorder="1" applyAlignment="1" applyProtection="1">
      <alignment horizontal="center" vertical="center" wrapText="1"/>
    </xf>
    <xf numFmtId="0" fontId="7" fillId="18" borderId="42" xfId="0" applyFont="1" applyFill="1" applyBorder="1" applyAlignment="1">
      <alignment horizontal="center" vertical="center"/>
    </xf>
    <xf numFmtId="1" fontId="7" fillId="5" borderId="44" xfId="0" applyNumberFormat="1" applyFont="1" applyFill="1" applyBorder="1" applyAlignment="1">
      <alignment horizontal="center"/>
    </xf>
    <xf numFmtId="0" fontId="24" fillId="11" borderId="39" xfId="0" applyFont="1" applyFill="1" applyBorder="1" applyAlignment="1">
      <alignment horizontal="left" vertical="center" wrapText="1"/>
    </xf>
    <xf numFmtId="0" fontId="24" fillId="11" borderId="26" xfId="0" applyFont="1" applyFill="1" applyBorder="1" applyAlignment="1">
      <alignment horizontal="left" vertical="center"/>
    </xf>
    <xf numFmtId="1" fontId="17" fillId="0" borderId="66" xfId="0" applyNumberFormat="1" applyFont="1" applyBorder="1" applyAlignment="1" applyProtection="1">
      <alignment horizontal="center" vertical="center"/>
      <protection locked="0"/>
    </xf>
    <xf numFmtId="1" fontId="17" fillId="0" borderId="67" xfId="0" applyNumberFormat="1" applyFont="1" applyBorder="1" applyAlignment="1" applyProtection="1">
      <alignment horizontal="center" vertical="center"/>
      <protection locked="0"/>
    </xf>
    <xf numFmtId="1" fontId="17" fillId="0" borderId="68" xfId="0" applyNumberFormat="1" applyFont="1" applyBorder="1" applyAlignment="1" applyProtection="1">
      <alignment horizontal="center" vertical="center"/>
      <protection locked="0"/>
    </xf>
    <xf numFmtId="1" fontId="17" fillId="0" borderId="81" xfId="0" applyNumberFormat="1" applyFont="1" applyBorder="1" applyAlignment="1" applyProtection="1">
      <alignment horizontal="center" vertical="center"/>
      <protection locked="0"/>
    </xf>
    <xf numFmtId="1" fontId="21" fillId="10" borderId="19" xfId="1" applyNumberFormat="1" applyFont="1" applyFill="1" applyBorder="1" applyAlignment="1" applyProtection="1">
      <alignment horizontal="center" vertical="center" wrapText="1"/>
    </xf>
    <xf numFmtId="1" fontId="17" fillId="0" borderId="69" xfId="0" applyNumberFormat="1" applyFont="1" applyBorder="1" applyAlignment="1" applyProtection="1">
      <alignment horizontal="center" vertical="center"/>
      <protection locked="0"/>
    </xf>
    <xf numFmtId="1" fontId="17" fillId="0" borderId="51" xfId="0" applyNumberFormat="1" applyFont="1" applyBorder="1" applyAlignment="1" applyProtection="1">
      <alignment horizontal="center" vertical="center"/>
      <protection locked="0"/>
    </xf>
    <xf numFmtId="1" fontId="17" fillId="0" borderId="82" xfId="0" applyNumberFormat="1" applyFont="1" applyBorder="1" applyAlignment="1" applyProtection="1">
      <alignment horizontal="center" vertical="center"/>
      <protection locked="0"/>
    </xf>
    <xf numFmtId="0" fontId="2" fillId="0" borderId="0" xfId="6"/>
    <xf numFmtId="1" fontId="2" fillId="0" borderId="0" xfId="6" applyNumberFormat="1" applyAlignment="1">
      <alignment horizontal="center"/>
    </xf>
    <xf numFmtId="165" fontId="2" fillId="0" borderId="0" xfId="6" applyNumberFormat="1"/>
    <xf numFmtId="0" fontId="12" fillId="0" borderId="0" xfId="6" applyFont="1" applyAlignment="1">
      <alignment horizontal="right"/>
    </xf>
    <xf numFmtId="0" fontId="12" fillId="0" borderId="0" xfId="6" applyFont="1" applyAlignment="1">
      <alignment textRotation="90"/>
    </xf>
    <xf numFmtId="0" fontId="12" fillId="0" borderId="0" xfId="6" applyFont="1"/>
    <xf numFmtId="165" fontId="2" fillId="0" borderId="0" xfId="6" applyNumberFormat="1" applyAlignment="1">
      <alignment horizontal="center"/>
    </xf>
    <xf numFmtId="9" fontId="2" fillId="0" borderId="0" xfId="6" applyNumberFormat="1" applyAlignment="1">
      <alignment horizontal="center"/>
    </xf>
    <xf numFmtId="1" fontId="2" fillId="0" borderId="0" xfId="6" applyNumberFormat="1"/>
    <xf numFmtId="1" fontId="2" fillId="4" borderId="0" xfId="6" applyNumberFormat="1" applyFill="1" applyAlignment="1">
      <alignment horizontal="center"/>
    </xf>
    <xf numFmtId="0" fontId="2" fillId="9" borderId="0" xfId="6" applyFill="1" applyAlignment="1">
      <alignment horizontal="right"/>
    </xf>
    <xf numFmtId="0" fontId="2" fillId="0" borderId="0" xfId="6" applyAlignment="1">
      <alignment horizontal="right"/>
    </xf>
    <xf numFmtId="0" fontId="2" fillId="0" borderId="0" xfId="6" applyAlignment="1">
      <alignment horizontal="center"/>
    </xf>
    <xf numFmtId="0" fontId="19" fillId="3" borderId="0" xfId="6" applyFont="1" applyFill="1" applyAlignment="1">
      <alignment horizontal="center" vertical="center"/>
    </xf>
    <xf numFmtId="0" fontId="12" fillId="9" borderId="0" xfId="6" applyFont="1" applyFill="1" applyAlignment="1">
      <alignment horizontal="right"/>
    </xf>
    <xf numFmtId="165" fontId="11" fillId="0" borderId="1" xfId="6" applyNumberFormat="1" applyFont="1" applyBorder="1" applyAlignment="1">
      <alignment horizontal="center" vertical="center"/>
    </xf>
    <xf numFmtId="1" fontId="11" fillId="0" borderId="1" xfId="6" applyNumberFormat="1" applyFont="1" applyBorder="1" applyAlignment="1">
      <alignment horizontal="center" vertical="center"/>
    </xf>
    <xf numFmtId="165" fontId="11" fillId="0" borderId="2" xfId="6" applyNumberFormat="1" applyFont="1" applyBorder="1" applyAlignment="1">
      <alignment horizontal="center" vertical="center"/>
    </xf>
    <xf numFmtId="1" fontId="2" fillId="0" borderId="11" xfId="1" applyNumberFormat="1" applyFont="1" applyFill="1" applyBorder="1" applyAlignment="1" applyProtection="1">
      <alignment horizontal="center" vertical="center" wrapText="1"/>
    </xf>
    <xf numFmtId="0" fontId="19" fillId="3" borderId="11" xfId="6" applyFont="1" applyFill="1" applyBorder="1" applyAlignment="1">
      <alignment horizontal="center" vertical="center"/>
    </xf>
    <xf numFmtId="0" fontId="19" fillId="3" borderId="6" xfId="6" applyFont="1" applyFill="1" applyBorder="1" applyAlignment="1">
      <alignment horizontal="center" vertical="center"/>
    </xf>
    <xf numFmtId="0" fontId="7" fillId="3" borderId="10" xfId="6" applyFont="1" applyFill="1" applyBorder="1" applyAlignment="1">
      <alignment horizontal="center" vertical="center" wrapText="1"/>
    </xf>
    <xf numFmtId="1" fontId="10" fillId="0" borderId="0" xfId="6" applyNumberFormat="1" applyFont="1" applyAlignment="1">
      <alignment horizontal="center" vertical="center" wrapText="1"/>
    </xf>
    <xf numFmtId="0" fontId="2" fillId="0" borderId="0" xfId="6" applyAlignment="1">
      <alignment horizontal="center" vertical="center"/>
    </xf>
    <xf numFmtId="1" fontId="11" fillId="0" borderId="2" xfId="6" applyNumberFormat="1" applyFont="1" applyBorder="1" applyAlignment="1">
      <alignment horizontal="center" vertical="center"/>
    </xf>
    <xf numFmtId="1" fontId="11" fillId="0" borderId="29" xfId="6" applyNumberFormat="1" applyFont="1" applyBorder="1" applyAlignment="1">
      <alignment horizontal="center" vertical="center"/>
    </xf>
    <xf numFmtId="1" fontId="11" fillId="0" borderId="21" xfId="6" applyNumberFormat="1" applyFont="1" applyBorder="1" applyAlignment="1">
      <alignment horizontal="center" vertical="center"/>
    </xf>
    <xf numFmtId="1" fontId="11" fillId="0" borderId="53" xfId="6" applyNumberFormat="1" applyFont="1" applyBorder="1" applyAlignment="1">
      <alignment horizontal="center" vertical="center"/>
    </xf>
    <xf numFmtId="1" fontId="17" fillId="0" borderId="0" xfId="6" applyNumberFormat="1" applyFont="1" applyAlignment="1" applyProtection="1">
      <alignment horizontal="center" vertical="center"/>
      <protection locked="0"/>
    </xf>
    <xf numFmtId="1" fontId="17" fillId="0" borderId="44" xfId="6" applyNumberFormat="1" applyFont="1" applyBorder="1" applyAlignment="1" applyProtection="1">
      <alignment horizontal="center" vertical="center"/>
      <protection locked="0"/>
    </xf>
    <xf numFmtId="1" fontId="17" fillId="0" borderId="31" xfId="6" applyNumberFormat="1" applyFont="1" applyBorder="1" applyAlignment="1" applyProtection="1">
      <alignment horizontal="center" vertical="center"/>
      <protection locked="0"/>
    </xf>
    <xf numFmtId="1" fontId="17" fillId="0" borderId="17" xfId="6" applyNumberFormat="1" applyFont="1" applyBorder="1" applyAlignment="1" applyProtection="1">
      <alignment horizontal="center" vertical="center"/>
      <protection locked="0"/>
    </xf>
    <xf numFmtId="1" fontId="17" fillId="0" borderId="14" xfId="6" applyNumberFormat="1" applyFont="1" applyBorder="1" applyAlignment="1" applyProtection="1">
      <alignment horizontal="center" vertical="center"/>
      <protection locked="0"/>
    </xf>
    <xf numFmtId="1" fontId="17" fillId="0" borderId="14" xfId="6" applyNumberFormat="1" applyFont="1" applyBorder="1" applyAlignment="1">
      <alignment horizontal="center" vertical="center"/>
    </xf>
    <xf numFmtId="1" fontId="17" fillId="4" borderId="14" xfId="6" applyNumberFormat="1" applyFont="1" applyFill="1" applyBorder="1" applyAlignment="1" applyProtection="1">
      <alignment horizontal="center" vertical="center"/>
      <protection locked="0"/>
    </xf>
    <xf numFmtId="1" fontId="21" fillId="0" borderId="45" xfId="1" applyNumberFormat="1" applyFont="1" applyFill="1" applyBorder="1" applyAlignment="1" applyProtection="1">
      <alignment horizontal="center" vertical="center" wrapText="1"/>
    </xf>
    <xf numFmtId="0" fontId="20" fillId="10" borderId="45" xfId="6" applyFont="1" applyFill="1" applyBorder="1" applyAlignment="1">
      <alignment horizontal="left" vertical="center"/>
    </xf>
    <xf numFmtId="0" fontId="20" fillId="11" borderId="45" xfId="6" applyFont="1" applyFill="1" applyBorder="1" applyAlignment="1">
      <alignment horizontal="left" vertical="center"/>
    </xf>
    <xf numFmtId="0" fontId="17" fillId="10" borderId="45" xfId="6" applyFont="1" applyFill="1" applyBorder="1" applyAlignment="1">
      <alignment horizontal="center" vertical="center" wrapText="1"/>
    </xf>
    <xf numFmtId="0" fontId="10" fillId="0" borderId="3" xfId="6" applyFont="1" applyBorder="1" applyAlignment="1">
      <alignment horizontal="center" vertical="center" wrapText="1"/>
    </xf>
    <xf numFmtId="0" fontId="2" fillId="0" borderId="2" xfId="6" applyBorder="1" applyAlignment="1">
      <alignment horizontal="center" vertical="center"/>
    </xf>
    <xf numFmtId="1" fontId="17" fillId="0" borderId="2" xfId="6" applyNumberFormat="1" applyFont="1" applyBorder="1" applyAlignment="1" applyProtection="1">
      <alignment horizontal="center" vertical="center"/>
      <protection locked="0"/>
    </xf>
    <xf numFmtId="1" fontId="17" fillId="0" borderId="30" xfId="6" applyNumberFormat="1" applyFont="1" applyBorder="1" applyAlignment="1" applyProtection="1">
      <alignment horizontal="center" vertical="center"/>
      <protection locked="0"/>
    </xf>
    <xf numFmtId="1" fontId="17" fillId="0" borderId="1" xfId="6" applyNumberFormat="1" applyFont="1" applyBorder="1" applyAlignment="1" applyProtection="1">
      <alignment horizontal="center" vertical="center"/>
      <protection locked="0"/>
    </xf>
    <xf numFmtId="1" fontId="17" fillId="0" borderId="28" xfId="6" applyNumberFormat="1" applyFont="1" applyBorder="1" applyAlignment="1" applyProtection="1">
      <alignment horizontal="center" vertical="center"/>
      <protection locked="0"/>
    </xf>
    <xf numFmtId="1" fontId="17" fillId="0" borderId="28" xfId="6" applyNumberFormat="1" applyFont="1" applyBorder="1" applyAlignment="1">
      <alignment horizontal="center" vertical="center"/>
    </xf>
    <xf numFmtId="1" fontId="17" fillId="4" borderId="28" xfId="6" applyNumberFormat="1" applyFont="1" applyFill="1" applyBorder="1" applyAlignment="1" applyProtection="1">
      <alignment horizontal="center" vertical="center"/>
      <protection locked="0"/>
    </xf>
    <xf numFmtId="1" fontId="21" fillId="0" borderId="18" xfId="1" applyNumberFormat="1" applyFont="1" applyFill="1" applyBorder="1" applyAlignment="1" applyProtection="1">
      <alignment horizontal="center" vertical="center" wrapText="1"/>
    </xf>
    <xf numFmtId="0" fontId="20" fillId="10" borderId="18" xfId="6" applyFont="1" applyFill="1" applyBorder="1" applyAlignment="1">
      <alignment horizontal="left" vertical="center"/>
    </xf>
    <xf numFmtId="0" fontId="20" fillId="18" borderId="18" xfId="6" applyFont="1" applyFill="1" applyBorder="1" applyAlignment="1">
      <alignment horizontal="left" vertical="center"/>
    </xf>
    <xf numFmtId="0" fontId="17" fillId="10" borderId="18" xfId="6" applyFont="1" applyFill="1" applyBorder="1" applyAlignment="1">
      <alignment horizontal="center" vertical="center" wrapText="1"/>
    </xf>
    <xf numFmtId="1" fontId="17" fillId="0" borderId="1" xfId="6" applyNumberFormat="1" applyFont="1" applyBorder="1" applyAlignment="1">
      <alignment horizontal="center" vertical="center"/>
    </xf>
    <xf numFmtId="1" fontId="17" fillId="0" borderId="42" xfId="6" applyNumberFormat="1" applyFont="1" applyBorder="1" applyAlignment="1" applyProtection="1">
      <alignment horizontal="center" vertical="center"/>
      <protection locked="0"/>
    </xf>
    <xf numFmtId="1" fontId="17" fillId="0" borderId="9" xfId="6" applyNumberFormat="1" applyFont="1" applyBorder="1" applyAlignment="1" applyProtection="1">
      <alignment horizontal="center" vertical="center"/>
      <protection locked="0"/>
    </xf>
    <xf numFmtId="1" fontId="17" fillId="0" borderId="8" xfId="6" applyNumberFormat="1" applyFont="1" applyBorder="1" applyAlignment="1" applyProtection="1">
      <alignment horizontal="center" vertical="center"/>
      <protection locked="0"/>
    </xf>
    <xf numFmtId="1" fontId="17" fillId="0" borderId="7" xfId="6" applyNumberFormat="1" applyFont="1" applyBorder="1" applyAlignment="1" applyProtection="1">
      <alignment horizontal="center" vertical="center"/>
      <protection locked="0"/>
    </xf>
    <xf numFmtId="1" fontId="17" fillId="4" borderId="7" xfId="6" applyNumberFormat="1" applyFont="1" applyFill="1" applyBorder="1" applyAlignment="1" applyProtection="1">
      <alignment horizontal="center" vertical="center"/>
      <protection locked="0"/>
    </xf>
    <xf numFmtId="1" fontId="21" fillId="0" borderId="43" xfId="1" applyNumberFormat="1" applyFont="1" applyFill="1" applyBorder="1" applyAlignment="1" applyProtection="1">
      <alignment horizontal="center" vertical="center" wrapText="1"/>
    </xf>
    <xf numFmtId="0" fontId="20" fillId="10" borderId="43" xfId="6" applyFont="1" applyFill="1" applyBorder="1" applyAlignment="1">
      <alignment horizontal="left" vertical="center"/>
    </xf>
    <xf numFmtId="0" fontId="20" fillId="18" borderId="43" xfId="6" applyFont="1" applyFill="1" applyBorder="1" applyAlignment="1">
      <alignment horizontal="left" vertical="center" wrapText="1"/>
    </xf>
    <xf numFmtId="0" fontId="17" fillId="10" borderId="43" xfId="6" applyFont="1" applyFill="1" applyBorder="1" applyAlignment="1">
      <alignment horizontal="center" vertical="center" wrapText="1"/>
    </xf>
    <xf numFmtId="1" fontId="17" fillId="4" borderId="1" xfId="6" applyNumberFormat="1" applyFont="1" applyFill="1" applyBorder="1" applyAlignment="1" applyProtection="1">
      <alignment horizontal="center" vertical="center"/>
      <protection locked="0"/>
    </xf>
    <xf numFmtId="1" fontId="17" fillId="11" borderId="17" xfId="6" applyNumberFormat="1" applyFont="1" applyFill="1" applyBorder="1" applyAlignment="1" applyProtection="1">
      <alignment horizontal="center" vertical="center"/>
      <protection locked="0"/>
    </xf>
    <xf numFmtId="1" fontId="17" fillId="9" borderId="31" xfId="6" applyNumberFormat="1" applyFont="1" applyFill="1" applyBorder="1" applyAlignment="1" applyProtection="1">
      <alignment horizontal="center" vertical="center"/>
      <protection locked="0"/>
    </xf>
    <xf numFmtId="1" fontId="17" fillId="9" borderId="17" xfId="6" applyNumberFormat="1" applyFont="1" applyFill="1" applyBorder="1" applyAlignment="1" applyProtection="1">
      <alignment horizontal="center" vertical="center"/>
      <protection locked="0"/>
    </xf>
    <xf numFmtId="1" fontId="17" fillId="0" borderId="17" xfId="6" applyNumberFormat="1" applyFont="1" applyBorder="1" applyAlignment="1">
      <alignment horizontal="center" vertical="center"/>
    </xf>
    <xf numFmtId="1" fontId="21" fillId="0" borderId="85" xfId="1" applyNumberFormat="1" applyFont="1" applyFill="1" applyBorder="1" applyAlignment="1" applyProtection="1">
      <alignment horizontal="center" vertical="center" wrapText="1"/>
    </xf>
    <xf numFmtId="0" fontId="20" fillId="11" borderId="16" xfId="6" applyFont="1" applyFill="1" applyBorder="1" applyAlignment="1">
      <alignment horizontal="left" vertical="center"/>
    </xf>
    <xf numFmtId="1" fontId="17" fillId="11" borderId="1" xfId="6" applyNumberFormat="1" applyFont="1" applyFill="1" applyBorder="1" applyAlignment="1" applyProtection="1">
      <alignment horizontal="center" vertical="center"/>
      <protection locked="0"/>
    </xf>
    <xf numFmtId="1" fontId="17" fillId="9" borderId="30" xfId="6" applyNumberFormat="1" applyFont="1" applyFill="1" applyBorder="1" applyAlignment="1" applyProtection="1">
      <alignment horizontal="center" vertical="center"/>
      <protection locked="0"/>
    </xf>
    <xf numFmtId="1" fontId="17" fillId="9" borderId="1" xfId="6" applyNumberFormat="1" applyFont="1" applyFill="1" applyBorder="1" applyAlignment="1" applyProtection="1">
      <alignment horizontal="center" vertical="center"/>
      <protection locked="0"/>
    </xf>
    <xf numFmtId="1" fontId="21" fillId="0" borderId="84" xfId="1" applyNumberFormat="1" applyFont="1" applyFill="1" applyBorder="1" applyAlignment="1" applyProtection="1">
      <alignment horizontal="center" vertical="center" wrapText="1"/>
    </xf>
    <xf numFmtId="0" fontId="20" fillId="11" borderId="4" xfId="6" applyFont="1" applyFill="1" applyBorder="1" applyAlignment="1">
      <alignment horizontal="left" vertical="center"/>
    </xf>
    <xf numFmtId="1" fontId="17" fillId="0" borderId="30" xfId="6" applyNumberFormat="1" applyFont="1" applyBorder="1" applyAlignment="1">
      <alignment horizontal="center" vertical="center"/>
    </xf>
    <xf numFmtId="1" fontId="17" fillId="9" borderId="30" xfId="6" applyNumberFormat="1" applyFont="1" applyFill="1" applyBorder="1" applyAlignment="1">
      <alignment horizontal="center" vertical="center"/>
    </xf>
    <xf numFmtId="1" fontId="17" fillId="11" borderId="1" xfId="6" applyNumberFormat="1" applyFont="1" applyFill="1" applyBorder="1" applyAlignment="1">
      <alignment horizontal="center" vertical="center"/>
    </xf>
    <xf numFmtId="1" fontId="17" fillId="11" borderId="8" xfId="6" applyNumberFormat="1" applyFont="1" applyFill="1" applyBorder="1" applyAlignment="1" applyProtection="1">
      <alignment horizontal="center" vertical="center"/>
      <protection locked="0"/>
    </xf>
    <xf numFmtId="1" fontId="17" fillId="0" borderId="7" xfId="6" applyNumberFormat="1" applyFont="1" applyBorder="1" applyAlignment="1">
      <alignment horizontal="center" vertical="center"/>
    </xf>
    <xf numFmtId="1" fontId="17" fillId="0" borderId="8" xfId="6" applyNumberFormat="1" applyFont="1" applyBorder="1" applyAlignment="1">
      <alignment horizontal="center" vertical="center"/>
    </xf>
    <xf numFmtId="1" fontId="17" fillId="9" borderId="9" xfId="6" applyNumberFormat="1" applyFont="1" applyFill="1" applyBorder="1" applyAlignment="1" applyProtection="1">
      <alignment horizontal="center" vertical="center"/>
      <protection locked="0"/>
    </xf>
    <xf numFmtId="1" fontId="17" fillId="9" borderId="8" xfId="6" applyNumberFormat="1" applyFont="1" applyFill="1" applyBorder="1" applyAlignment="1">
      <alignment horizontal="center" vertical="center"/>
    </xf>
    <xf numFmtId="1" fontId="17" fillId="0" borderId="9" xfId="6" applyNumberFormat="1" applyFont="1" applyBorder="1" applyAlignment="1">
      <alignment horizontal="center" vertical="center"/>
    </xf>
    <xf numFmtId="1" fontId="17" fillId="4" borderId="7" xfId="6" applyNumberFormat="1" applyFont="1" applyFill="1" applyBorder="1" applyAlignment="1">
      <alignment horizontal="center" vertical="center"/>
    </xf>
    <xf numFmtId="1" fontId="21" fillId="0" borderId="83" xfId="1" applyNumberFormat="1" applyFont="1" applyFill="1" applyBorder="1" applyAlignment="1" applyProtection="1">
      <alignment horizontal="center" vertical="center" wrapText="1"/>
    </xf>
    <xf numFmtId="0" fontId="20" fillId="11" borderId="39" xfId="6" applyFont="1" applyFill="1" applyBorder="1" applyAlignment="1">
      <alignment horizontal="left" vertical="center"/>
    </xf>
    <xf numFmtId="1" fontId="17" fillId="4" borderId="65" xfId="6" applyNumberFormat="1" applyFont="1" applyFill="1" applyBorder="1" applyAlignment="1" applyProtection="1">
      <alignment horizontal="center" vertical="center"/>
      <protection locked="0"/>
    </xf>
    <xf numFmtId="1" fontId="17" fillId="11" borderId="64" xfId="6" applyNumberFormat="1" applyFont="1" applyFill="1" applyBorder="1" applyAlignment="1" applyProtection="1">
      <alignment horizontal="center" vertical="center"/>
      <protection locked="0"/>
    </xf>
    <xf numFmtId="1" fontId="17" fillId="0" borderId="46" xfId="6" applyNumberFormat="1" applyFont="1" applyBorder="1" applyAlignment="1" applyProtection="1">
      <alignment horizontal="center" vertical="center"/>
      <protection locked="0"/>
    </xf>
    <xf numFmtId="1" fontId="17" fillId="0" borderId="65" xfId="6" applyNumberFormat="1" applyFont="1" applyBorder="1" applyAlignment="1" applyProtection="1">
      <alignment horizontal="center" vertical="center"/>
      <protection locked="0"/>
    </xf>
    <xf numFmtId="1" fontId="17" fillId="0" borderId="64" xfId="6" applyNumberFormat="1" applyFont="1" applyBorder="1" applyAlignment="1" applyProtection="1">
      <alignment horizontal="center" vertical="center"/>
      <protection locked="0"/>
    </xf>
    <xf numFmtId="1" fontId="21" fillId="0" borderId="54" xfId="1" applyNumberFormat="1" applyFont="1" applyFill="1" applyBorder="1" applyAlignment="1" applyProtection="1">
      <alignment horizontal="center" vertical="center" wrapText="1"/>
    </xf>
    <xf numFmtId="0" fontId="20" fillId="10" borderId="54" xfId="6" applyFont="1" applyFill="1" applyBorder="1" applyAlignment="1">
      <alignment horizontal="left" vertical="center"/>
    </xf>
    <xf numFmtId="0" fontId="20" fillId="11" borderId="54" xfId="6" applyFont="1" applyFill="1" applyBorder="1" applyAlignment="1">
      <alignment horizontal="left" vertical="center"/>
    </xf>
    <xf numFmtId="0" fontId="17" fillId="10" borderId="54" xfId="6" applyFont="1" applyFill="1" applyBorder="1" applyAlignment="1">
      <alignment horizontal="center" vertical="center" wrapText="1"/>
    </xf>
    <xf numFmtId="1" fontId="17" fillId="0" borderId="3" xfId="6" applyNumberFormat="1" applyFont="1" applyBorder="1" applyAlignment="1" applyProtection="1">
      <alignment horizontal="center" vertical="center"/>
      <protection locked="0"/>
    </xf>
    <xf numFmtId="1" fontId="17" fillId="12" borderId="1" xfId="6" applyNumberFormat="1" applyFont="1" applyFill="1" applyBorder="1" applyAlignment="1" applyProtection="1">
      <alignment horizontal="center" vertical="center"/>
      <protection locked="0"/>
    </xf>
    <xf numFmtId="1" fontId="17" fillId="4" borderId="68" xfId="6" applyNumberFormat="1" applyFont="1" applyFill="1" applyBorder="1" applyAlignment="1" applyProtection="1">
      <alignment horizontal="center" vertical="center"/>
      <protection locked="0"/>
    </xf>
    <xf numFmtId="1" fontId="17" fillId="11" borderId="66" xfId="6" applyNumberFormat="1" applyFont="1" applyFill="1" applyBorder="1" applyAlignment="1" applyProtection="1">
      <alignment horizontal="center" vertical="center"/>
      <protection locked="0"/>
    </xf>
    <xf numFmtId="1" fontId="17" fillId="0" borderId="67" xfId="6" applyNumberFormat="1" applyFont="1" applyBorder="1" applyAlignment="1" applyProtection="1">
      <alignment horizontal="center" vertical="center"/>
      <protection locked="0"/>
    </xf>
    <xf numFmtId="1" fontId="17" fillId="0" borderId="68" xfId="6" applyNumberFormat="1" applyFont="1" applyBorder="1" applyAlignment="1" applyProtection="1">
      <alignment horizontal="center" vertical="center"/>
      <protection locked="0"/>
    </xf>
    <xf numFmtId="1" fontId="17" fillId="0" borderId="66" xfId="6" applyNumberFormat="1" applyFont="1" applyBorder="1" applyAlignment="1" applyProtection="1">
      <alignment horizontal="center" vertical="center"/>
      <protection locked="0"/>
    </xf>
    <xf numFmtId="1" fontId="21" fillId="0" borderId="8" xfId="6" applyNumberFormat="1" applyFont="1" applyBorder="1" applyAlignment="1" applyProtection="1">
      <alignment horizontal="center" vertical="center"/>
      <protection locked="0"/>
    </xf>
    <xf numFmtId="0" fontId="20" fillId="11" borderId="43" xfId="6" applyFont="1" applyFill="1" applyBorder="1" applyAlignment="1">
      <alignment horizontal="left" vertical="center"/>
    </xf>
    <xf numFmtId="1" fontId="17" fillId="0" borderId="32" xfId="6" applyNumberFormat="1" applyFont="1" applyBorder="1" applyAlignment="1" applyProtection="1">
      <alignment horizontal="center" vertical="center"/>
      <protection locked="0"/>
    </xf>
    <xf numFmtId="0" fontId="20" fillId="18" borderId="45" xfId="6" applyFont="1" applyFill="1" applyBorder="1" applyAlignment="1">
      <alignment horizontal="left" vertical="center"/>
    </xf>
    <xf numFmtId="1" fontId="17" fillId="4" borderId="56" xfId="6" applyNumberFormat="1" applyFont="1" applyFill="1" applyBorder="1" applyAlignment="1" applyProtection="1">
      <alignment horizontal="center" vertical="center"/>
      <protection locked="0"/>
    </xf>
    <xf numFmtId="1" fontId="17" fillId="11" borderId="20" xfId="6" applyNumberFormat="1" applyFont="1" applyFill="1" applyBorder="1" applyAlignment="1" applyProtection="1">
      <alignment horizontal="center" vertical="center"/>
      <protection locked="0"/>
    </xf>
    <xf numFmtId="1" fontId="17" fillId="0" borderId="55" xfId="6" applyNumberFormat="1" applyFont="1" applyBorder="1" applyAlignment="1" applyProtection="1">
      <alignment horizontal="center" vertical="center"/>
      <protection locked="0"/>
    </xf>
    <xf numFmtId="1" fontId="17" fillId="0" borderId="56" xfId="6" applyNumberFormat="1" applyFont="1" applyBorder="1" applyAlignment="1" applyProtection="1">
      <alignment horizontal="center" vertical="center"/>
      <protection locked="0"/>
    </xf>
    <xf numFmtId="1" fontId="17" fillId="0" borderId="20" xfId="6" applyNumberFormat="1" applyFont="1" applyBorder="1" applyAlignment="1" applyProtection="1">
      <alignment horizontal="center" vertical="center"/>
      <protection locked="0"/>
    </xf>
    <xf numFmtId="0" fontId="20" fillId="11" borderId="18" xfId="6" applyFont="1" applyFill="1" applyBorder="1" applyAlignment="1">
      <alignment horizontal="left" vertical="center"/>
    </xf>
    <xf numFmtId="1" fontId="17" fillId="4" borderId="30" xfId="6" applyNumberFormat="1" applyFont="1" applyFill="1" applyBorder="1" applyAlignment="1" applyProtection="1">
      <alignment horizontal="center" vertical="center"/>
      <protection locked="0"/>
    </xf>
    <xf numFmtId="1" fontId="2" fillId="0" borderId="30" xfId="6" applyNumberFormat="1" applyBorder="1" applyAlignment="1">
      <alignment horizontal="center"/>
    </xf>
    <xf numFmtId="1" fontId="17" fillId="4" borderId="9" xfId="6" applyNumberFormat="1" applyFont="1" applyFill="1" applyBorder="1" applyAlignment="1" applyProtection="1">
      <alignment horizontal="center" vertical="center"/>
      <protection locked="0"/>
    </xf>
    <xf numFmtId="1" fontId="2" fillId="0" borderId="17" xfId="6" applyNumberFormat="1" applyBorder="1" applyAlignment="1">
      <alignment horizontal="center"/>
    </xf>
    <xf numFmtId="1" fontId="23" fillId="0" borderId="9" xfId="6" applyNumberFormat="1" applyFont="1" applyBorder="1" applyAlignment="1" applyProtection="1">
      <alignment horizontal="center" vertical="center"/>
      <protection locked="0"/>
    </xf>
    <xf numFmtId="0" fontId="20" fillId="18" borderId="43" xfId="6" applyFont="1" applyFill="1" applyBorder="1" applyAlignment="1">
      <alignment horizontal="left" vertical="center"/>
    </xf>
    <xf numFmtId="1" fontId="17" fillId="4" borderId="31" xfId="6" applyNumberFormat="1" applyFont="1" applyFill="1" applyBorder="1" applyAlignment="1" applyProtection="1">
      <alignment horizontal="center" vertical="center"/>
      <protection locked="0"/>
    </xf>
    <xf numFmtId="1" fontId="23" fillId="0" borderId="31" xfId="6" applyNumberFormat="1" applyFont="1" applyBorder="1" applyAlignment="1" applyProtection="1">
      <alignment horizontal="center" vertical="center"/>
      <protection locked="0"/>
    </xf>
    <xf numFmtId="1" fontId="17" fillId="9" borderId="56" xfId="6" applyNumberFormat="1" applyFont="1" applyFill="1" applyBorder="1" applyAlignment="1" applyProtection="1">
      <alignment horizontal="center" vertical="center"/>
      <protection locked="0"/>
    </xf>
    <xf numFmtId="1" fontId="17" fillId="9" borderId="20" xfId="6" applyNumberFormat="1" applyFont="1" applyFill="1" applyBorder="1" applyAlignment="1" applyProtection="1">
      <alignment horizontal="center" vertical="center"/>
      <protection locked="0"/>
    </xf>
    <xf numFmtId="1" fontId="23" fillId="0" borderId="56" xfId="6" applyNumberFormat="1" applyFont="1" applyBorder="1" applyAlignment="1" applyProtection="1">
      <alignment horizontal="center" vertical="center"/>
      <protection locked="0"/>
    </xf>
    <xf numFmtId="1" fontId="17" fillId="4" borderId="55" xfId="6" applyNumberFormat="1" applyFont="1" applyFill="1" applyBorder="1" applyAlignment="1" applyProtection="1">
      <alignment horizontal="center" vertical="center"/>
      <protection locked="0"/>
    </xf>
    <xf numFmtId="1" fontId="23" fillId="0" borderId="30" xfId="6" applyNumberFormat="1" applyFont="1" applyBorder="1" applyAlignment="1" applyProtection="1">
      <alignment horizontal="center" vertical="center"/>
      <protection locked="0"/>
    </xf>
    <xf numFmtId="1" fontId="18" fillId="0" borderId="1" xfId="6" applyNumberFormat="1" applyFont="1" applyBorder="1" applyAlignment="1" applyProtection="1">
      <alignment horizontal="center" vertical="center"/>
      <protection locked="0"/>
    </xf>
    <xf numFmtId="1" fontId="21" fillId="4" borderId="28" xfId="6" applyNumberFormat="1" applyFont="1" applyFill="1" applyBorder="1" applyAlignment="1" applyProtection="1">
      <alignment horizontal="center" vertical="center"/>
      <protection locked="0"/>
    </xf>
    <xf numFmtId="1" fontId="23" fillId="0" borderId="30" xfId="6" applyNumberFormat="1" applyFont="1" applyBorder="1" applyAlignment="1">
      <alignment horizontal="center" vertical="center"/>
    </xf>
    <xf numFmtId="0" fontId="2" fillId="2" borderId="2" xfId="6" applyFill="1" applyBorder="1" applyAlignment="1">
      <alignment horizontal="center" vertical="center"/>
    </xf>
    <xf numFmtId="1" fontId="17" fillId="4" borderId="29" xfId="6" applyNumberFormat="1" applyFont="1" applyFill="1" applyBorder="1" applyAlignment="1" applyProtection="1">
      <alignment horizontal="center" vertical="center"/>
      <protection locked="0"/>
    </xf>
    <xf numFmtId="1" fontId="17" fillId="11" borderId="21" xfId="6" applyNumberFormat="1" applyFont="1" applyFill="1" applyBorder="1" applyAlignment="1" applyProtection="1">
      <alignment horizontal="center" vertical="center"/>
      <protection locked="0"/>
    </xf>
    <xf numFmtId="1" fontId="17" fillId="0" borderId="53" xfId="6" applyNumberFormat="1" applyFont="1" applyBorder="1" applyAlignment="1" applyProtection="1">
      <alignment horizontal="center" vertical="center"/>
      <protection locked="0"/>
    </xf>
    <xf numFmtId="1" fontId="17" fillId="0" borderId="29" xfId="6" applyNumberFormat="1" applyFont="1" applyBorder="1" applyAlignment="1" applyProtection="1">
      <alignment horizontal="center" vertical="center"/>
      <protection locked="0"/>
    </xf>
    <xf numFmtId="1" fontId="17" fillId="0" borderId="21" xfId="6" applyNumberFormat="1" applyFont="1" applyBorder="1" applyAlignment="1" applyProtection="1">
      <alignment horizontal="center" vertical="center"/>
      <protection locked="0"/>
    </xf>
    <xf numFmtId="1" fontId="17" fillId="9" borderId="29" xfId="6" applyNumberFormat="1" applyFont="1" applyFill="1" applyBorder="1" applyAlignment="1" applyProtection="1">
      <alignment horizontal="center" vertical="center"/>
      <protection locked="0"/>
    </xf>
    <xf numFmtId="1" fontId="17" fillId="9" borderId="21" xfId="6" applyNumberFormat="1" applyFont="1" applyFill="1" applyBorder="1" applyAlignment="1" applyProtection="1">
      <alignment horizontal="center" vertical="center"/>
      <protection locked="0"/>
    </xf>
    <xf numFmtId="1" fontId="23" fillId="0" borderId="29" xfId="6" applyNumberFormat="1" applyFont="1" applyBorder="1" applyAlignment="1" applyProtection="1">
      <alignment horizontal="center" vertical="center"/>
      <protection locked="0"/>
    </xf>
    <xf numFmtId="1" fontId="17" fillId="0" borderId="21" xfId="6" applyNumberFormat="1" applyFont="1" applyBorder="1" applyAlignment="1">
      <alignment horizontal="center" vertical="center"/>
    </xf>
    <xf numFmtId="1" fontId="17" fillId="4" borderId="53" xfId="6" applyNumberFormat="1" applyFont="1" applyFill="1" applyBorder="1" applyAlignment="1" applyProtection="1">
      <alignment horizontal="center" vertical="center"/>
      <protection locked="0"/>
    </xf>
    <xf numFmtId="1" fontId="21" fillId="0" borderId="12" xfId="1" applyNumberFormat="1" applyFont="1" applyFill="1" applyBorder="1" applyAlignment="1" applyProtection="1">
      <alignment horizontal="center" vertical="center" wrapText="1"/>
    </xf>
    <xf numFmtId="0" fontId="20" fillId="10" borderId="12" xfId="6" applyFont="1" applyFill="1" applyBorder="1" applyAlignment="1">
      <alignment horizontal="left" vertical="center"/>
    </xf>
    <xf numFmtId="0" fontId="20" fillId="11" borderId="12" xfId="6" applyFont="1" applyFill="1" applyBorder="1" applyAlignment="1">
      <alignment horizontal="left" vertical="center"/>
    </xf>
    <xf numFmtId="0" fontId="17" fillId="10" borderId="12" xfId="6" applyFont="1" applyFill="1" applyBorder="1" applyAlignment="1">
      <alignment horizontal="center" vertical="center" wrapText="1"/>
    </xf>
    <xf numFmtId="0" fontId="7" fillId="0" borderId="0" xfId="6" applyFont="1" applyAlignment="1">
      <alignment horizontal="center" vertical="center"/>
    </xf>
    <xf numFmtId="1" fontId="17" fillId="0" borderId="31" xfId="6" applyNumberFormat="1" applyFont="1" applyBorder="1" applyAlignment="1">
      <alignment horizontal="center" vertical="center"/>
    </xf>
    <xf numFmtId="1" fontId="23" fillId="0" borderId="9" xfId="6" applyNumberFormat="1" applyFont="1" applyBorder="1" applyAlignment="1">
      <alignment horizontal="center" vertical="center"/>
    </xf>
    <xf numFmtId="1" fontId="18" fillId="0" borderId="17" xfId="6" applyNumberFormat="1" applyFont="1" applyBorder="1" applyAlignment="1" applyProtection="1">
      <alignment horizontal="center" vertical="center"/>
      <protection locked="0"/>
    </xf>
    <xf numFmtId="0" fontId="7" fillId="0" borderId="0" xfId="6" applyFont="1" applyAlignment="1">
      <alignment horizontal="center"/>
    </xf>
    <xf numFmtId="1" fontId="17" fillId="9" borderId="8" xfId="6" applyNumberFormat="1" applyFont="1" applyFill="1" applyBorder="1" applyAlignment="1" applyProtection="1">
      <alignment horizontal="center" vertical="center"/>
      <protection locked="0"/>
    </xf>
    <xf numFmtId="1" fontId="17" fillId="9" borderId="17" xfId="6" applyNumberFormat="1" applyFont="1" applyFill="1" applyBorder="1" applyAlignment="1">
      <alignment horizontal="center" vertical="center"/>
    </xf>
    <xf numFmtId="0" fontId="20" fillId="10" borderId="18" xfId="6" applyFont="1" applyFill="1" applyBorder="1" applyAlignment="1">
      <alignment horizontal="left" vertical="center" wrapText="1"/>
    </xf>
    <xf numFmtId="0" fontId="20" fillId="11" borderId="18" xfId="6" applyFont="1" applyFill="1" applyBorder="1" applyAlignment="1">
      <alignment horizontal="left" vertical="center" wrapText="1"/>
    </xf>
    <xf numFmtId="0" fontId="2" fillId="0" borderId="0" xfId="6" applyAlignment="1">
      <alignment horizontal="left"/>
    </xf>
    <xf numFmtId="1" fontId="17" fillId="12" borderId="14" xfId="6" applyNumberFormat="1" applyFont="1" applyFill="1" applyBorder="1" applyAlignment="1" applyProtection="1">
      <alignment horizontal="center" vertical="center"/>
      <protection locked="0"/>
    </xf>
    <xf numFmtId="1" fontId="17" fillId="0" borderId="0" xfId="6" applyNumberFormat="1" applyFont="1" applyAlignment="1" applyProtection="1">
      <alignment horizontal="left" vertical="center"/>
      <protection locked="0"/>
    </xf>
    <xf numFmtId="1" fontId="17" fillId="12" borderId="7" xfId="6" applyNumberFormat="1" applyFont="1" applyFill="1" applyBorder="1" applyAlignment="1" applyProtection="1">
      <alignment horizontal="center" vertical="center"/>
      <protection locked="0"/>
    </xf>
    <xf numFmtId="0" fontId="7" fillId="0" borderId="0" xfId="6" applyFont="1" applyAlignment="1">
      <alignment horizontal="left"/>
    </xf>
    <xf numFmtId="1" fontId="23" fillId="0" borderId="31" xfId="6" applyNumberFormat="1" applyFont="1" applyBorder="1" applyAlignment="1">
      <alignment horizontal="center" vertical="center"/>
    </xf>
    <xf numFmtId="1" fontId="17" fillId="4" borderId="14" xfId="6" applyNumberFormat="1" applyFont="1" applyFill="1" applyBorder="1" applyAlignment="1">
      <alignment horizontal="center" vertical="center"/>
    </xf>
    <xf numFmtId="0" fontId="20" fillId="10" borderId="45" xfId="6" applyFont="1" applyFill="1" applyBorder="1" applyAlignment="1">
      <alignment horizontal="left" vertical="center" wrapText="1"/>
    </xf>
    <xf numFmtId="0" fontId="20" fillId="11" borderId="45" xfId="6" applyFont="1" applyFill="1" applyBorder="1" applyAlignment="1">
      <alignment horizontal="left" vertical="center" wrapText="1"/>
    </xf>
    <xf numFmtId="1" fontId="17" fillId="9" borderId="9" xfId="6" applyNumberFormat="1" applyFont="1" applyFill="1" applyBorder="1" applyAlignment="1">
      <alignment horizontal="center" vertical="center"/>
    </xf>
    <xf numFmtId="0" fontId="20" fillId="10" borderId="43" xfId="6" applyFont="1" applyFill="1" applyBorder="1" applyAlignment="1">
      <alignment horizontal="left" vertical="center" wrapText="1"/>
    </xf>
    <xf numFmtId="0" fontId="20" fillId="11" borderId="43" xfId="6" applyFont="1" applyFill="1" applyBorder="1" applyAlignment="1">
      <alignment horizontal="left" vertical="center" wrapText="1"/>
    </xf>
    <xf numFmtId="1" fontId="17" fillId="11" borderId="17" xfId="6" applyNumberFormat="1" applyFont="1" applyFill="1" applyBorder="1" applyAlignment="1">
      <alignment horizontal="center" vertical="center"/>
    </xf>
    <xf numFmtId="1" fontId="17" fillId="4" borderId="106" xfId="6" applyNumberFormat="1" applyFont="1" applyFill="1" applyBorder="1" applyAlignment="1" applyProtection="1">
      <alignment horizontal="center" vertical="center"/>
      <protection locked="0"/>
    </xf>
    <xf numFmtId="1" fontId="17" fillId="11" borderId="107" xfId="6" applyNumberFormat="1" applyFont="1" applyFill="1" applyBorder="1" applyAlignment="1" applyProtection="1">
      <alignment horizontal="center" vertical="center"/>
      <protection locked="0"/>
    </xf>
    <xf numFmtId="1" fontId="17" fillId="0" borderId="88" xfId="6" applyNumberFormat="1" applyFont="1" applyBorder="1" applyAlignment="1">
      <alignment horizontal="center" vertical="center"/>
    </xf>
    <xf numFmtId="1" fontId="17" fillId="0" borderId="106" xfId="6" applyNumberFormat="1" applyFont="1" applyBorder="1" applyAlignment="1" applyProtection="1">
      <alignment horizontal="center" vertical="center"/>
      <protection locked="0"/>
    </xf>
    <xf numFmtId="1" fontId="17" fillId="0" borderId="107" xfId="6" applyNumberFormat="1" applyFont="1" applyBorder="1" applyAlignment="1" applyProtection="1">
      <alignment horizontal="center" vertical="center"/>
      <protection locked="0"/>
    </xf>
    <xf numFmtId="1" fontId="17" fillId="0" borderId="107" xfId="6" applyNumberFormat="1" applyFont="1" applyBorder="1" applyAlignment="1">
      <alignment horizontal="center" vertical="center"/>
    </xf>
    <xf numFmtId="1" fontId="17" fillId="0" borderId="88" xfId="6" applyNumberFormat="1" applyFont="1" applyBorder="1" applyAlignment="1" applyProtection="1">
      <alignment horizontal="center" vertical="center"/>
      <protection locked="0"/>
    </xf>
    <xf numFmtId="1" fontId="17" fillId="9" borderId="106" xfId="6" applyNumberFormat="1" applyFont="1" applyFill="1" applyBorder="1" applyAlignment="1" applyProtection="1">
      <alignment horizontal="center" vertical="center"/>
      <protection locked="0"/>
    </xf>
    <xf numFmtId="1" fontId="17" fillId="9" borderId="107" xfId="6" applyNumberFormat="1" applyFont="1" applyFill="1" applyBorder="1" applyAlignment="1">
      <alignment horizontal="center" vertical="center"/>
    </xf>
    <xf numFmtId="1" fontId="17" fillId="0" borderId="106" xfId="6" applyNumberFormat="1" applyFont="1" applyBorder="1" applyAlignment="1">
      <alignment horizontal="center" vertical="center"/>
    </xf>
    <xf numFmtId="1" fontId="17" fillId="4" borderId="88" xfId="6" applyNumberFormat="1" applyFont="1" applyFill="1" applyBorder="1" applyAlignment="1">
      <alignment horizontal="center" vertical="center"/>
    </xf>
    <xf numFmtId="1" fontId="21" fillId="0" borderId="25" xfId="1" applyNumberFormat="1" applyFont="1" applyFill="1" applyBorder="1" applyAlignment="1" applyProtection="1">
      <alignment horizontal="center" vertical="center" wrapText="1"/>
    </xf>
    <xf numFmtId="0" fontId="20" fillId="10" borderId="25" xfId="6" applyFont="1" applyFill="1" applyBorder="1" applyAlignment="1">
      <alignment horizontal="left" vertical="center"/>
    </xf>
    <xf numFmtId="0" fontId="20" fillId="11" borderId="25" xfId="6" applyFont="1" applyFill="1" applyBorder="1" applyAlignment="1">
      <alignment horizontal="left" vertical="center"/>
    </xf>
    <xf numFmtId="0" fontId="17" fillId="10" borderId="25" xfId="6" applyFont="1" applyFill="1" applyBorder="1" applyAlignment="1">
      <alignment horizontal="center" vertical="center" wrapText="1"/>
    </xf>
    <xf numFmtId="0" fontId="13" fillId="0" borderId="0" xfId="6" applyFont="1"/>
    <xf numFmtId="0" fontId="13" fillId="0" borderId="0" xfId="6" applyFont="1" applyAlignment="1">
      <alignment horizontal="left"/>
    </xf>
    <xf numFmtId="1" fontId="2" fillId="9" borderId="0" xfId="6" applyNumberFormat="1" applyFill="1" applyAlignment="1">
      <alignment horizontal="center" vertical="center" wrapText="1"/>
    </xf>
    <xf numFmtId="1" fontId="21" fillId="6" borderId="49" xfId="6" applyNumberFormat="1" applyFont="1" applyFill="1" applyBorder="1" applyAlignment="1">
      <alignment horizontal="center" vertical="center" wrapText="1"/>
    </xf>
    <xf numFmtId="1" fontId="21" fillId="4" borderId="47" xfId="6" applyNumberFormat="1" applyFont="1" applyFill="1" applyBorder="1" applyAlignment="1">
      <alignment horizontal="center" vertical="center" wrapText="1"/>
    </xf>
    <xf numFmtId="1" fontId="21" fillId="4" borderId="48" xfId="6" applyNumberFormat="1" applyFont="1" applyFill="1" applyBorder="1" applyAlignment="1">
      <alignment horizontal="center" vertical="center" wrapText="1"/>
    </xf>
    <xf numFmtId="1" fontId="21" fillId="4" borderId="51" xfId="6" applyNumberFormat="1" applyFont="1" applyFill="1" applyBorder="1" applyAlignment="1">
      <alignment horizontal="center" vertical="center" wrapText="1"/>
    </xf>
    <xf numFmtId="1" fontId="21" fillId="4" borderId="50" xfId="6" applyNumberFormat="1" applyFont="1" applyFill="1" applyBorder="1" applyAlignment="1">
      <alignment horizontal="center" vertical="center" wrapText="1"/>
    </xf>
    <xf numFmtId="1" fontId="21" fillId="4" borderId="52" xfId="6" applyNumberFormat="1" applyFont="1" applyFill="1" applyBorder="1" applyAlignment="1">
      <alignment horizontal="center" vertical="center" wrapText="1"/>
    </xf>
    <xf numFmtId="1" fontId="21" fillId="4" borderId="49" xfId="6" applyNumberFormat="1" applyFont="1" applyFill="1" applyBorder="1" applyAlignment="1">
      <alignment horizontal="center" vertical="center" wrapText="1"/>
    </xf>
    <xf numFmtId="1" fontId="21" fillId="4" borderId="46" xfId="6" applyNumberFormat="1" applyFont="1" applyFill="1" applyBorder="1" applyAlignment="1">
      <alignment horizontal="center" vertical="center" wrapText="1"/>
    </xf>
    <xf numFmtId="1" fontId="21" fillId="6" borderId="46" xfId="6" applyNumberFormat="1" applyFont="1" applyFill="1" applyBorder="1" applyAlignment="1">
      <alignment horizontal="center" vertical="center" wrapText="1"/>
    </xf>
    <xf numFmtId="1" fontId="7" fillId="0" borderId="0" xfId="6" applyNumberFormat="1" applyFont="1" applyAlignment="1">
      <alignment horizontal="center" vertical="center"/>
    </xf>
    <xf numFmtId="1" fontId="9" fillId="0" borderId="0" xfId="6" applyNumberFormat="1" applyFont="1" applyAlignment="1">
      <alignment horizontal="center" vertical="center" wrapText="1"/>
    </xf>
    <xf numFmtId="1" fontId="9" fillId="0" borderId="0" xfId="6" applyNumberFormat="1" applyFont="1" applyAlignment="1">
      <alignment vertical="center" wrapText="1"/>
    </xf>
    <xf numFmtId="0" fontId="7" fillId="0" borderId="0" xfId="6" applyFont="1" applyAlignment="1">
      <alignment horizontal="right" vertical="center"/>
    </xf>
    <xf numFmtId="1" fontId="7" fillId="0" borderId="0" xfId="6" applyNumberFormat="1" applyFont="1" applyAlignment="1">
      <alignment horizontal="center" vertical="top"/>
    </xf>
    <xf numFmtId="0" fontId="7" fillId="0" borderId="49" xfId="6" applyFont="1" applyBorder="1" applyAlignment="1">
      <alignment horizontal="left" vertical="top"/>
    </xf>
    <xf numFmtId="0" fontId="7" fillId="8" borderId="14" xfId="6" applyFont="1" applyFill="1" applyBorder="1" applyAlignment="1">
      <alignment horizontal="center" vertical="center"/>
    </xf>
    <xf numFmtId="0" fontId="7" fillId="0" borderId="29" xfId="6" applyFont="1" applyBorder="1" applyAlignment="1">
      <alignment horizontal="left" vertical="top"/>
    </xf>
    <xf numFmtId="0" fontId="7" fillId="6" borderId="28" xfId="6" applyFont="1" applyFill="1" applyBorder="1" applyAlignment="1">
      <alignment horizontal="center" vertical="center"/>
    </xf>
    <xf numFmtId="0" fontId="7" fillId="12" borderId="14" xfId="6" applyFont="1" applyFill="1" applyBorder="1" applyAlignment="1">
      <alignment horizontal="center" vertical="center"/>
    </xf>
    <xf numFmtId="0" fontId="7" fillId="0" borderId="3" xfId="6" applyFont="1" applyBorder="1" applyAlignment="1">
      <alignment horizontal="left" vertical="top"/>
    </xf>
    <xf numFmtId="0" fontId="7" fillId="5" borderId="28" xfId="6" applyFont="1" applyFill="1" applyBorder="1" applyAlignment="1">
      <alignment horizontal="center" vertical="center"/>
    </xf>
    <xf numFmtId="0" fontId="7" fillId="13" borderId="7" xfId="6" applyFont="1" applyFill="1" applyBorder="1" applyAlignment="1">
      <alignment horizontal="center" vertical="center"/>
    </xf>
    <xf numFmtId="0" fontId="7" fillId="0" borderId="36" xfId="6" applyFont="1" applyBorder="1" applyAlignment="1">
      <alignment horizontal="left" vertical="top"/>
    </xf>
    <xf numFmtId="0" fontId="7" fillId="7" borderId="7" xfId="6" applyFont="1" applyFill="1" applyBorder="1" applyAlignment="1">
      <alignment horizontal="center" vertical="center"/>
    </xf>
    <xf numFmtId="1" fontId="5" fillId="0" borderId="0" xfId="6" applyNumberFormat="1" applyFont="1" applyAlignment="1">
      <alignment horizontal="center"/>
    </xf>
    <xf numFmtId="0" fontId="6" fillId="0" borderId="0" xfId="6" applyFont="1" applyAlignment="1">
      <alignment horizontal="center" vertical="top"/>
    </xf>
    <xf numFmtId="0" fontId="5" fillId="0" borderId="0" xfId="6" applyFont="1" applyAlignment="1">
      <alignment horizontal="center"/>
    </xf>
    <xf numFmtId="1" fontId="4" fillId="0" borderId="0" xfId="6" applyNumberFormat="1" applyFont="1" applyAlignment="1">
      <alignment horizontal="center"/>
    </xf>
    <xf numFmtId="1" fontId="3" fillId="0" borderId="0" xfId="6" applyNumberFormat="1" applyFont="1" applyAlignment="1">
      <alignment horizontal="center" vertical="center"/>
    </xf>
    <xf numFmtId="1" fontId="21" fillId="10" borderId="33" xfId="1" applyNumberFormat="1" applyFont="1" applyFill="1" applyBorder="1" applyAlignment="1" applyProtection="1">
      <alignment horizontal="center" vertical="center" wrapText="1"/>
    </xf>
    <xf numFmtId="1" fontId="21" fillId="10" borderId="84" xfId="1" applyNumberFormat="1" applyFont="1" applyFill="1" applyBorder="1" applyAlignment="1" applyProtection="1">
      <alignment horizontal="center" vertical="center" wrapText="1"/>
    </xf>
    <xf numFmtId="1" fontId="17" fillId="10" borderId="18" xfId="1" applyNumberFormat="1" applyFont="1" applyFill="1" applyBorder="1" applyAlignment="1" applyProtection="1">
      <alignment horizontal="center" vertical="center" wrapText="1"/>
    </xf>
    <xf numFmtId="1" fontId="17" fillId="10" borderId="2" xfId="1" applyNumberFormat="1" applyFont="1" applyFill="1" applyBorder="1" applyAlignment="1" applyProtection="1">
      <alignment horizontal="center" vertical="center" wrapText="1"/>
    </xf>
    <xf numFmtId="1" fontId="17" fillId="10" borderId="43" xfId="1" applyNumberFormat="1" applyFont="1" applyFill="1" applyBorder="1" applyAlignment="1" applyProtection="1">
      <alignment horizontal="center" vertical="center" wrapText="1"/>
    </xf>
    <xf numFmtId="1" fontId="17" fillId="10" borderId="42" xfId="1" applyNumberFormat="1" applyFont="1" applyFill="1" applyBorder="1" applyAlignment="1" applyProtection="1">
      <alignment horizontal="center" vertical="center" wrapText="1"/>
    </xf>
    <xf numFmtId="1" fontId="17" fillId="10" borderId="54" xfId="1" applyNumberFormat="1" applyFont="1" applyFill="1" applyBorder="1" applyAlignment="1" applyProtection="1">
      <alignment horizontal="center" vertical="center" wrapText="1"/>
    </xf>
    <xf numFmtId="1" fontId="17" fillId="10" borderId="19" xfId="1" applyNumberFormat="1" applyFont="1" applyFill="1" applyBorder="1" applyAlignment="1" applyProtection="1">
      <alignment horizontal="center" vertical="center" wrapText="1"/>
    </xf>
    <xf numFmtId="1" fontId="17" fillId="10" borderId="12" xfId="1" applyNumberFormat="1" applyFont="1" applyFill="1" applyBorder="1" applyAlignment="1" applyProtection="1">
      <alignment horizontal="center" vertical="center" wrapText="1"/>
    </xf>
    <xf numFmtId="1" fontId="17" fillId="10" borderId="27" xfId="1" applyNumberFormat="1" applyFont="1" applyFill="1" applyBorder="1" applyAlignment="1" applyProtection="1">
      <alignment horizontal="center" vertical="center" wrapText="1"/>
    </xf>
    <xf numFmtId="1" fontId="17" fillId="10" borderId="45" xfId="1" applyNumberFormat="1" applyFont="1" applyFill="1" applyBorder="1" applyAlignment="1" applyProtection="1">
      <alignment horizontal="center" vertical="center" wrapText="1"/>
    </xf>
    <xf numFmtId="1" fontId="17" fillId="10" borderId="44" xfId="1" applyNumberFormat="1" applyFont="1" applyFill="1" applyBorder="1" applyAlignment="1" applyProtection="1">
      <alignment horizontal="center" vertical="center" wrapText="1"/>
    </xf>
    <xf numFmtId="1" fontId="17" fillId="4" borderId="1" xfId="0" applyNumberFormat="1" applyFont="1" applyFill="1" applyBorder="1" applyAlignment="1">
      <alignment horizontal="center" vertical="center"/>
    </xf>
    <xf numFmtId="1" fontId="17" fillId="4" borderId="1" xfId="0" applyNumberFormat="1" applyFont="1" applyFill="1" applyBorder="1" applyAlignment="1" applyProtection="1">
      <alignment horizontal="center" vertical="center"/>
      <protection locked="0"/>
    </xf>
    <xf numFmtId="1" fontId="21" fillId="4" borderId="64" xfId="0" applyNumberFormat="1" applyFont="1" applyFill="1" applyBorder="1" applyAlignment="1">
      <alignment horizontal="center" vertical="center" wrapText="1"/>
    </xf>
    <xf numFmtId="1" fontId="21" fillId="6" borderId="50" xfId="0" applyNumberFormat="1" applyFont="1" applyFill="1" applyBorder="1" applyAlignment="1">
      <alignment horizontal="center" vertical="center" wrapText="1"/>
    </xf>
    <xf numFmtId="1" fontId="21" fillId="4" borderId="90" xfId="0" applyNumberFormat="1" applyFont="1" applyFill="1" applyBorder="1" applyAlignment="1">
      <alignment horizontal="center" vertical="center" wrapText="1"/>
    </xf>
    <xf numFmtId="1" fontId="21" fillId="4" borderId="35" xfId="0" applyNumberFormat="1" applyFont="1" applyFill="1" applyBorder="1" applyAlignment="1">
      <alignment horizontal="center" vertical="center" wrapText="1"/>
    </xf>
    <xf numFmtId="1" fontId="21" fillId="4" borderId="65" xfId="0" applyNumberFormat="1" applyFont="1" applyFill="1" applyBorder="1" applyAlignment="1">
      <alignment horizontal="center" vertical="center" wrapText="1"/>
    </xf>
    <xf numFmtId="1" fontId="21" fillId="6" borderId="52" xfId="0" applyNumberFormat="1" applyFont="1" applyFill="1" applyBorder="1" applyAlignment="1">
      <alignment horizontal="center" vertical="center" wrapText="1"/>
    </xf>
    <xf numFmtId="1" fontId="21" fillId="6" borderId="90" xfId="0" applyNumberFormat="1" applyFont="1" applyFill="1" applyBorder="1" applyAlignment="1">
      <alignment horizontal="center" vertical="center" wrapText="1"/>
    </xf>
    <xf numFmtId="1" fontId="17" fillId="4" borderId="8" xfId="0" applyNumberFormat="1" applyFont="1" applyFill="1" applyBorder="1" applyAlignment="1" applyProtection="1">
      <alignment horizontal="center" vertical="center"/>
      <protection locked="0"/>
    </xf>
    <xf numFmtId="1" fontId="17" fillId="4" borderId="17" xfId="0" applyNumberFormat="1" applyFont="1" applyFill="1" applyBorder="1" applyAlignment="1" applyProtection="1">
      <alignment horizontal="center" vertical="center"/>
      <protection locked="0"/>
    </xf>
    <xf numFmtId="1" fontId="18" fillId="0" borderId="3" xfId="0" applyNumberFormat="1" applyFont="1" applyBorder="1" applyAlignment="1" applyProtection="1">
      <alignment horizontal="center" vertical="center"/>
      <protection locked="0"/>
    </xf>
    <xf numFmtId="1" fontId="17" fillId="9" borderId="28" xfId="0" applyNumberFormat="1" applyFont="1" applyFill="1" applyBorder="1" applyAlignment="1" applyProtection="1">
      <alignment horizontal="center" vertical="center"/>
      <protection locked="0"/>
    </xf>
    <xf numFmtId="1" fontId="17" fillId="9" borderId="22" xfId="0" applyNumberFormat="1" applyFont="1" applyFill="1" applyBorder="1" applyAlignment="1" applyProtection="1">
      <alignment horizontal="center" vertical="center"/>
      <protection locked="0"/>
    </xf>
    <xf numFmtId="1" fontId="17" fillId="9" borderId="15" xfId="0" applyNumberFormat="1" applyFont="1" applyFill="1" applyBorder="1" applyAlignment="1">
      <alignment horizontal="center" vertical="center"/>
    </xf>
    <xf numFmtId="1" fontId="23" fillId="0" borderId="28" xfId="0" applyNumberFormat="1" applyFont="1" applyBorder="1" applyAlignment="1" applyProtection="1">
      <alignment horizontal="center" vertical="center"/>
      <protection locked="0"/>
    </xf>
    <xf numFmtId="1" fontId="17" fillId="9" borderId="30" xfId="0" applyNumberFormat="1" applyFont="1" applyFill="1" applyBorder="1" applyAlignment="1">
      <alignment horizontal="center" vertical="center"/>
    </xf>
    <xf numFmtId="1" fontId="17" fillId="0" borderId="55" xfId="0" applyNumberFormat="1" applyFont="1" applyBorder="1" applyAlignment="1">
      <alignment horizontal="center" vertical="center"/>
    </xf>
    <xf numFmtId="1" fontId="17" fillId="0" borderId="20" xfId="0" applyNumberFormat="1" applyFont="1" applyBorder="1" applyAlignment="1">
      <alignment horizontal="center" vertical="center"/>
    </xf>
    <xf numFmtId="1" fontId="17" fillId="9" borderId="23" xfId="0" applyNumberFormat="1" applyFont="1" applyFill="1" applyBorder="1" applyAlignment="1" applyProtection="1">
      <alignment horizontal="center" vertical="center"/>
      <protection locked="0"/>
    </xf>
    <xf numFmtId="1" fontId="17" fillId="0" borderId="56" xfId="0" applyNumberFormat="1" applyFont="1" applyBorder="1" applyAlignment="1">
      <alignment horizontal="center" vertical="center"/>
    </xf>
    <xf numFmtId="1" fontId="17" fillId="4" borderId="20" xfId="0" applyNumberFormat="1" applyFont="1" applyFill="1" applyBorder="1" applyAlignment="1">
      <alignment horizontal="center" vertical="center"/>
    </xf>
    <xf numFmtId="1" fontId="21" fillId="10" borderId="83" xfId="1" applyNumberFormat="1" applyFont="1" applyFill="1" applyBorder="1" applyAlignment="1" applyProtection="1">
      <alignment horizontal="center" vertical="center" wrapText="1"/>
    </xf>
    <xf numFmtId="1" fontId="21" fillId="10" borderId="85" xfId="1" applyNumberFormat="1" applyFont="1" applyFill="1" applyBorder="1" applyAlignment="1" applyProtection="1">
      <alignment horizontal="center" vertical="center" wrapText="1"/>
    </xf>
    <xf numFmtId="0" fontId="7" fillId="10" borderId="54" xfId="0" applyFont="1" applyFill="1" applyBorder="1" applyAlignment="1">
      <alignment horizontal="center" vertical="center"/>
    </xf>
    <xf numFmtId="0" fontId="7" fillId="10" borderId="45" xfId="0" applyFont="1" applyFill="1" applyBorder="1" applyAlignment="1">
      <alignment horizontal="center" vertical="center"/>
    </xf>
    <xf numFmtId="0" fontId="7" fillId="10" borderId="37" xfId="0" applyFont="1" applyFill="1" applyBorder="1" applyAlignment="1">
      <alignment horizontal="center" vertical="center"/>
    </xf>
    <xf numFmtId="1" fontId="11" fillId="0" borderId="50" xfId="0" applyNumberFormat="1" applyFont="1" applyBorder="1" applyAlignment="1">
      <alignment horizontal="center" vertical="center"/>
    </xf>
    <xf numFmtId="1" fontId="11" fillId="0" borderId="90" xfId="0" applyNumberFormat="1" applyFont="1" applyBorder="1" applyAlignment="1">
      <alignment horizontal="center" vertical="center"/>
    </xf>
    <xf numFmtId="1" fontId="11" fillId="0" borderId="52" xfId="0" applyNumberFormat="1" applyFont="1" applyBorder="1" applyAlignment="1">
      <alignment horizontal="center" vertical="center"/>
    </xf>
    <xf numFmtId="1" fontId="11" fillId="0" borderId="51" xfId="0" applyNumberFormat="1" applyFont="1" applyBorder="1" applyAlignment="1">
      <alignment horizontal="center" vertical="center"/>
    </xf>
    <xf numFmtId="1" fontId="11" fillId="0" borderId="69" xfId="0" applyNumberFormat="1" applyFont="1" applyBorder="1" applyAlignment="1">
      <alignment horizontal="center" vertical="center"/>
    </xf>
    <xf numFmtId="1" fontId="17" fillId="0" borderId="67" xfId="0" applyNumberFormat="1" applyFont="1" applyBorder="1" applyAlignment="1">
      <alignment horizontal="center" vertical="center"/>
    </xf>
    <xf numFmtId="1" fontId="17" fillId="0" borderId="66" xfId="0" applyNumberFormat="1" applyFont="1" applyBorder="1" applyAlignment="1">
      <alignment horizontal="center" vertical="center"/>
    </xf>
    <xf numFmtId="1" fontId="17" fillId="9" borderId="81" xfId="0" applyNumberFormat="1" applyFont="1" applyFill="1" applyBorder="1" applyAlignment="1" applyProtection="1">
      <alignment horizontal="center" vertical="center"/>
      <protection locked="0"/>
    </xf>
    <xf numFmtId="1" fontId="17" fillId="0" borderId="68" xfId="0" applyNumberFormat="1" applyFont="1" applyBorder="1" applyAlignment="1">
      <alignment horizontal="center" vertical="center"/>
    </xf>
    <xf numFmtId="1" fontId="17" fillId="4" borderId="66" xfId="0" applyNumberFormat="1" applyFont="1" applyFill="1" applyBorder="1" applyAlignment="1">
      <alignment horizontal="center" vertical="center"/>
    </xf>
    <xf numFmtId="0" fontId="24" fillId="11" borderId="43" xfId="6" applyFont="1" applyFill="1" applyBorder="1" applyAlignment="1">
      <alignment horizontal="left" vertical="center"/>
    </xf>
    <xf numFmtId="0" fontId="24" fillId="11" borderId="18" xfId="6" applyFont="1" applyFill="1" applyBorder="1" applyAlignment="1">
      <alignment horizontal="left" vertical="center"/>
    </xf>
    <xf numFmtId="0" fontId="24" fillId="11" borderId="18" xfId="6" applyFont="1" applyFill="1" applyBorder="1" applyAlignment="1">
      <alignment horizontal="left" vertical="center" wrapText="1"/>
    </xf>
    <xf numFmtId="0" fontId="24" fillId="11" borderId="54" xfId="6" applyFont="1" applyFill="1" applyBorder="1" applyAlignment="1">
      <alignment horizontal="left" vertical="center"/>
    </xf>
    <xf numFmtId="0" fontId="24" fillId="11" borderId="45" xfId="6" applyFont="1" applyFill="1" applyBorder="1" applyAlignment="1">
      <alignment horizontal="left" vertical="center"/>
    </xf>
    <xf numFmtId="0" fontId="24" fillId="11" borderId="12" xfId="6" applyFont="1" applyFill="1" applyBorder="1" applyAlignment="1">
      <alignment horizontal="left" vertical="center"/>
    </xf>
    <xf numFmtId="0" fontId="24" fillId="11" borderId="13" xfId="6" applyFont="1" applyFill="1" applyBorder="1" applyAlignment="1">
      <alignment horizontal="left" vertical="center"/>
    </xf>
    <xf numFmtId="0" fontId="24" fillId="11" borderId="39" xfId="6" applyFont="1" applyFill="1" applyBorder="1" applyAlignment="1">
      <alignment horizontal="left" vertical="center"/>
    </xf>
    <xf numFmtId="0" fontId="24" fillId="11" borderId="4" xfId="6" applyFont="1" applyFill="1" applyBorder="1" applyAlignment="1">
      <alignment horizontal="left" vertical="center"/>
    </xf>
    <xf numFmtId="0" fontId="24" fillId="11" borderId="16" xfId="6" applyFont="1" applyFill="1" applyBorder="1" applyAlignment="1">
      <alignment horizontal="left" vertical="center"/>
    </xf>
    <xf numFmtId="0" fontId="0" fillId="10" borderId="4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44" xfId="0" applyFill="1" applyBorder="1" applyAlignment="1">
      <alignment horizontal="center" vertical="center"/>
    </xf>
    <xf numFmtId="0" fontId="7" fillId="10" borderId="43" xfId="0" applyFont="1" applyFill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/>
    </xf>
    <xf numFmtId="1" fontId="17" fillId="10" borderId="89" xfId="1" applyNumberFormat="1" applyFont="1" applyFill="1" applyBorder="1" applyAlignment="1" applyProtection="1">
      <alignment horizontal="center" vertical="center" wrapText="1"/>
    </xf>
    <xf numFmtId="1" fontId="17" fillId="4" borderId="21" xfId="0" applyNumberFormat="1" applyFont="1" applyFill="1" applyBorder="1" applyAlignment="1" applyProtection="1">
      <alignment horizontal="center" vertical="center"/>
      <protection locked="0"/>
    </xf>
    <xf numFmtId="0" fontId="24" fillId="11" borderId="25" xfId="6" applyFont="1" applyFill="1" applyBorder="1" applyAlignment="1">
      <alignment horizontal="left" vertical="center"/>
    </xf>
    <xf numFmtId="0" fontId="24" fillId="11" borderId="45" xfId="6" applyFont="1" applyFill="1" applyBorder="1" applyAlignment="1">
      <alignment horizontal="left" vertical="center" wrapText="1"/>
    </xf>
    <xf numFmtId="0" fontId="24" fillId="11" borderId="43" xfId="6" applyFont="1" applyFill="1" applyBorder="1" applyAlignment="1">
      <alignment horizontal="left" vertical="center" wrapText="1"/>
    </xf>
    <xf numFmtId="0" fontId="0" fillId="10" borderId="33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1" fontId="17" fillId="10" borderId="25" xfId="1" applyNumberFormat="1" applyFont="1" applyFill="1" applyBorder="1" applyAlignment="1" applyProtection="1">
      <alignment horizontal="center" vertical="center" wrapText="1"/>
    </xf>
    <xf numFmtId="1" fontId="17" fillId="10" borderId="61" xfId="1" applyNumberFormat="1" applyFont="1" applyFill="1" applyBorder="1" applyAlignment="1" applyProtection="1">
      <alignment horizontal="center" vertical="center" wrapText="1"/>
    </xf>
    <xf numFmtId="0" fontId="24" fillId="11" borderId="89" xfId="6" applyFont="1" applyFill="1" applyBorder="1" applyAlignment="1">
      <alignment horizontal="left" vertical="center"/>
    </xf>
    <xf numFmtId="0" fontId="0" fillId="10" borderId="6" xfId="0" applyFill="1" applyBorder="1" applyAlignment="1">
      <alignment horizontal="center" vertical="center"/>
    </xf>
    <xf numFmtId="0" fontId="7" fillId="10" borderId="89" xfId="0" applyFont="1" applyFill="1" applyBorder="1" applyAlignment="1">
      <alignment horizontal="center" vertical="center"/>
    </xf>
    <xf numFmtId="1" fontId="17" fillId="9" borderId="21" xfId="6" applyNumberFormat="1" applyFont="1" applyFill="1" applyBorder="1" applyAlignment="1">
      <alignment horizontal="center" vertical="center"/>
    </xf>
    <xf numFmtId="0" fontId="24" fillId="11" borderId="42" xfId="0" applyFont="1" applyFill="1" applyBorder="1" applyAlignment="1">
      <alignment horizontal="left" vertical="center"/>
    </xf>
    <xf numFmtId="0" fontId="24" fillId="11" borderId="2" xfId="6" applyFont="1" applyFill="1" applyBorder="1" applyAlignment="1">
      <alignment horizontal="left" vertical="center"/>
    </xf>
    <xf numFmtId="0" fontId="24" fillId="11" borderId="2" xfId="0" applyFont="1" applyFill="1" applyBorder="1" applyAlignment="1">
      <alignment horizontal="left" vertical="center"/>
    </xf>
    <xf numFmtId="0" fontId="24" fillId="11" borderId="44" xfId="6" applyFont="1" applyFill="1" applyBorder="1" applyAlignment="1">
      <alignment horizontal="left" vertical="center"/>
    </xf>
    <xf numFmtId="0" fontId="0" fillId="10" borderId="61" xfId="0" applyFill="1" applyBorder="1" applyAlignment="1">
      <alignment horizontal="center" vertical="center"/>
    </xf>
    <xf numFmtId="0" fontId="0" fillId="10" borderId="43" xfId="0" applyFill="1" applyBorder="1" applyAlignment="1">
      <alignment horizontal="center" vertical="center"/>
    </xf>
    <xf numFmtId="0" fontId="7" fillId="10" borderId="83" xfId="0" applyFon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7" fillId="10" borderId="84" xfId="0" applyFont="1" applyFill="1" applyBorder="1" applyAlignment="1">
      <alignment horizontal="center" vertical="center"/>
    </xf>
    <xf numFmtId="0" fontId="0" fillId="10" borderId="45" xfId="0" applyFill="1" applyBorder="1" applyAlignment="1">
      <alignment horizontal="center" vertical="center"/>
    </xf>
    <xf numFmtId="0" fontId="7" fillId="10" borderId="85" xfId="0" applyFont="1" applyFill="1" applyBorder="1" applyAlignment="1">
      <alignment horizontal="center" vertical="center"/>
    </xf>
    <xf numFmtId="0" fontId="7" fillId="10" borderId="25" xfId="0" applyFont="1" applyFill="1" applyBorder="1" applyAlignment="1">
      <alignment horizontal="center" vertical="center"/>
    </xf>
    <xf numFmtId="0" fontId="24" fillId="11" borderId="37" xfId="6" applyFont="1" applyFill="1" applyBorder="1" applyAlignment="1">
      <alignment horizontal="left" vertical="center"/>
    </xf>
    <xf numFmtId="1" fontId="14" fillId="9" borderId="37" xfId="0" applyNumberFormat="1" applyFont="1" applyFill="1" applyBorder="1" applyAlignment="1">
      <alignment horizontal="center" vertical="center" textRotation="90" wrapText="1"/>
    </xf>
    <xf numFmtId="1" fontId="17" fillId="9" borderId="15" xfId="0" applyNumberFormat="1" applyFont="1" applyFill="1" applyBorder="1" applyAlignment="1" applyProtection="1">
      <alignment horizontal="center" vertical="center"/>
      <protection locked="0"/>
    </xf>
    <xf numFmtId="1" fontId="17" fillId="4" borderId="17" xfId="0" applyNumberFormat="1" applyFont="1" applyFill="1" applyBorder="1" applyAlignment="1">
      <alignment horizontal="center" vertical="center"/>
    </xf>
    <xf numFmtId="1" fontId="17" fillId="4" borderId="20" xfId="0" applyNumberFormat="1" applyFont="1" applyFill="1" applyBorder="1" applyAlignment="1" applyProtection="1">
      <alignment horizontal="center" vertical="center"/>
      <protection locked="0"/>
    </xf>
    <xf numFmtId="1" fontId="17" fillId="4" borderId="66" xfId="0" applyNumberFormat="1" applyFont="1" applyFill="1" applyBorder="1" applyAlignment="1" applyProtection="1">
      <alignment horizontal="center" vertical="center"/>
      <protection locked="0"/>
    </xf>
    <xf numFmtId="0" fontId="7" fillId="10" borderId="33" xfId="0" applyFont="1" applyFill="1" applyBorder="1" applyAlignment="1">
      <alignment horizontal="center" vertical="center"/>
    </xf>
    <xf numFmtId="0" fontId="7" fillId="10" borderId="19" xfId="0" applyFont="1" applyFill="1" applyBorder="1" applyAlignment="1">
      <alignment horizontal="center" vertical="center"/>
    </xf>
    <xf numFmtId="0" fontId="7" fillId="10" borderId="44" xfId="0" applyFont="1" applyFill="1" applyBorder="1" applyAlignment="1">
      <alignment horizontal="center" vertical="center"/>
    </xf>
    <xf numFmtId="1" fontId="17" fillId="4" borderId="88" xfId="0" applyNumberFormat="1" applyFont="1" applyFill="1" applyBorder="1" applyAlignment="1" applyProtection="1">
      <alignment horizontal="center" vertical="center"/>
      <protection locked="0"/>
    </xf>
    <xf numFmtId="1" fontId="17" fillId="0" borderId="107" xfId="0" applyNumberFormat="1" applyFont="1" applyBorder="1" applyAlignment="1" applyProtection="1">
      <alignment horizontal="center" vertical="center"/>
      <protection locked="0"/>
    </xf>
    <xf numFmtId="1" fontId="17" fillId="0" borderId="106" xfId="0" applyNumberFormat="1" applyFont="1" applyBorder="1" applyAlignment="1" applyProtection="1">
      <alignment horizontal="center" vertical="center"/>
      <protection locked="0"/>
    </xf>
    <xf numFmtId="1" fontId="17" fillId="0" borderId="108" xfId="0" applyNumberFormat="1" applyFont="1" applyBorder="1" applyAlignment="1" applyProtection="1">
      <alignment horizontal="center" vertical="center"/>
      <protection locked="0"/>
    </xf>
    <xf numFmtId="1" fontId="17" fillId="0" borderId="88" xfId="0" applyNumberFormat="1" applyFont="1" applyBorder="1" applyAlignment="1">
      <alignment horizontal="center" vertical="center"/>
    </xf>
    <xf numFmtId="1" fontId="17" fillId="0" borderId="107" xfId="0" applyNumberFormat="1" applyFont="1" applyBorder="1" applyAlignment="1">
      <alignment horizontal="center" vertical="center"/>
    </xf>
    <xf numFmtId="1" fontId="17" fillId="0" borderId="88" xfId="0" applyNumberFormat="1" applyFont="1" applyBorder="1" applyAlignment="1" applyProtection="1">
      <alignment horizontal="center" vertical="center"/>
      <protection locked="0"/>
    </xf>
    <xf numFmtId="1" fontId="17" fillId="0" borderId="82" xfId="0" applyNumberFormat="1" applyFont="1" applyBorder="1" applyAlignment="1">
      <alignment horizontal="center" vertical="center"/>
    </xf>
    <xf numFmtId="1" fontId="17" fillId="9" borderId="106" xfId="0" applyNumberFormat="1" applyFont="1" applyFill="1" applyBorder="1" applyAlignment="1" applyProtection="1">
      <alignment horizontal="center" vertical="center"/>
      <protection locked="0"/>
    </xf>
    <xf numFmtId="1" fontId="17" fillId="9" borderId="82" xfId="0" applyNumberFormat="1" applyFont="1" applyFill="1" applyBorder="1" applyAlignment="1" applyProtection="1">
      <alignment horizontal="center" vertical="center"/>
      <protection locked="0"/>
    </xf>
    <xf numFmtId="1" fontId="17" fillId="0" borderId="106" xfId="0" applyNumberFormat="1" applyFont="1" applyBorder="1" applyAlignment="1">
      <alignment horizontal="center" vertical="center"/>
    </xf>
    <xf numFmtId="1" fontId="17" fillId="9" borderId="14" xfId="0" applyNumberFormat="1" applyFont="1" applyFill="1" applyBorder="1" applyAlignment="1" applyProtection="1">
      <alignment horizontal="center" vertical="center"/>
      <protection locked="0"/>
    </xf>
    <xf numFmtId="1" fontId="17" fillId="9" borderId="7" xfId="0" applyNumberFormat="1" applyFont="1" applyFill="1" applyBorder="1" applyAlignment="1" applyProtection="1">
      <alignment horizontal="center" vertical="center"/>
      <protection locked="0"/>
    </xf>
    <xf numFmtId="0" fontId="0" fillId="9" borderId="0" xfId="0" applyFill="1"/>
    <xf numFmtId="0" fontId="2" fillId="9" borderId="0" xfId="0" applyFont="1" applyFill="1"/>
    <xf numFmtId="1" fontId="0" fillId="9" borderId="0" xfId="0" applyNumberFormat="1" applyFill="1" applyAlignment="1">
      <alignment horizontal="center"/>
    </xf>
    <xf numFmtId="1" fontId="7" fillId="9" borderId="0" xfId="0" applyNumberFormat="1" applyFont="1" applyFill="1" applyAlignment="1">
      <alignment horizontal="center" vertical="center"/>
    </xf>
    <xf numFmtId="1" fontId="7" fillId="9" borderId="0" xfId="0" applyNumberFormat="1" applyFont="1" applyFill="1" applyAlignment="1">
      <alignment horizontal="center" vertical="top"/>
    </xf>
    <xf numFmtId="1" fontId="5" fillId="9" borderId="0" xfId="0" applyNumberFormat="1" applyFont="1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1" fontId="4" fillId="9" borderId="0" xfId="0" applyNumberFormat="1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6" fillId="9" borderId="0" xfId="0" applyFont="1" applyFill="1" applyAlignment="1">
      <alignment horizontal="center" vertical="top"/>
    </xf>
    <xf numFmtId="1" fontId="9" fillId="9" borderId="0" xfId="0" applyNumberFormat="1" applyFont="1" applyFill="1" applyAlignment="1">
      <alignment vertical="center" wrapText="1"/>
    </xf>
    <xf numFmtId="1" fontId="9" fillId="9" borderId="0" xfId="0" applyNumberFormat="1" applyFont="1" applyFill="1" applyAlignment="1">
      <alignment horizontal="center" vertical="center" wrapText="1"/>
    </xf>
    <xf numFmtId="1" fontId="10" fillId="9" borderId="0" xfId="0" applyNumberFormat="1" applyFont="1" applyFill="1" applyAlignment="1">
      <alignment horizontal="center" vertical="center" wrapText="1"/>
    </xf>
    <xf numFmtId="0" fontId="17" fillId="9" borderId="41" xfId="0" applyFont="1" applyFill="1" applyBorder="1" applyAlignment="1">
      <alignment horizontal="center" vertical="center" wrapText="1"/>
    </xf>
    <xf numFmtId="1" fontId="17" fillId="4" borderId="107" xfId="0" applyNumberFormat="1" applyFont="1" applyFill="1" applyBorder="1" applyAlignment="1" applyProtection="1">
      <alignment horizontal="center" vertical="center"/>
      <protection locked="0"/>
    </xf>
    <xf numFmtId="1" fontId="17" fillId="4" borderId="107" xfId="0" applyNumberFormat="1" applyFont="1" applyFill="1" applyBorder="1" applyAlignment="1">
      <alignment horizontal="center" vertical="center"/>
    </xf>
    <xf numFmtId="1" fontId="17" fillId="4" borderId="106" xfId="0" applyNumberFormat="1" applyFont="1" applyFill="1" applyBorder="1" applyAlignment="1" applyProtection="1">
      <alignment horizontal="center" vertical="center"/>
      <protection locked="0"/>
    </xf>
    <xf numFmtId="1" fontId="17" fillId="4" borderId="50" xfId="0" applyNumberFormat="1" applyFont="1" applyFill="1" applyBorder="1" applyAlignment="1" applyProtection="1">
      <alignment horizontal="center" vertical="center"/>
      <protection locked="0"/>
    </xf>
    <xf numFmtId="1" fontId="17" fillId="0" borderId="90" xfId="0" applyNumberFormat="1" applyFont="1" applyBorder="1" applyAlignment="1" applyProtection="1">
      <alignment horizontal="center" vertical="center"/>
      <protection locked="0"/>
    </xf>
    <xf numFmtId="1" fontId="17" fillId="0" borderId="52" xfId="0" applyNumberFormat="1" applyFont="1" applyBorder="1" applyAlignment="1" applyProtection="1">
      <alignment horizontal="center" vertical="center"/>
      <protection locked="0"/>
    </xf>
    <xf numFmtId="1" fontId="17" fillId="0" borderId="50" xfId="0" applyNumberFormat="1" applyFont="1" applyBorder="1" applyAlignment="1">
      <alignment horizontal="center" vertical="center"/>
    </xf>
    <xf numFmtId="1" fontId="17" fillId="0" borderId="90" xfId="0" applyNumberFormat="1" applyFont="1" applyBorder="1" applyAlignment="1">
      <alignment horizontal="center" vertical="center"/>
    </xf>
    <xf numFmtId="1" fontId="17" fillId="0" borderId="50" xfId="0" applyNumberFormat="1" applyFont="1" applyBorder="1" applyAlignment="1" applyProtection="1">
      <alignment horizontal="center" vertical="center"/>
      <protection locked="0"/>
    </xf>
    <xf numFmtId="1" fontId="17" fillId="0" borderId="51" xfId="0" applyNumberFormat="1" applyFont="1" applyBorder="1" applyAlignment="1">
      <alignment horizontal="center" vertical="center"/>
    </xf>
    <xf numFmtId="1" fontId="17" fillId="9" borderId="52" xfId="0" applyNumberFormat="1" applyFont="1" applyFill="1" applyBorder="1" applyAlignment="1" applyProtection="1">
      <alignment horizontal="center" vertical="center"/>
      <protection locked="0"/>
    </xf>
    <xf numFmtId="1" fontId="17" fillId="9" borderId="51" xfId="0" applyNumberFormat="1" applyFont="1" applyFill="1" applyBorder="1" applyAlignment="1" applyProtection="1">
      <alignment horizontal="center" vertical="center"/>
      <protection locked="0"/>
    </xf>
    <xf numFmtId="1" fontId="17" fillId="0" borderId="52" xfId="0" applyNumberFormat="1" applyFont="1" applyBorder="1" applyAlignment="1">
      <alignment horizontal="center" vertical="center"/>
    </xf>
    <xf numFmtId="1" fontId="17" fillId="4" borderId="90" xfId="0" applyNumberFormat="1" applyFont="1" applyFill="1" applyBorder="1" applyAlignment="1" applyProtection="1">
      <alignment horizontal="center" vertical="center"/>
      <protection locked="0"/>
    </xf>
    <xf numFmtId="1" fontId="17" fillId="4" borderId="90" xfId="0" applyNumberFormat="1" applyFont="1" applyFill="1" applyBorder="1" applyAlignment="1">
      <alignment horizontal="center" vertical="center"/>
    </xf>
    <xf numFmtId="1" fontId="17" fillId="4" borderId="52" xfId="0" applyNumberFormat="1" applyFont="1" applyFill="1" applyBorder="1" applyAlignment="1" applyProtection="1">
      <alignment horizontal="center" vertical="center"/>
      <protection locked="0"/>
    </xf>
    <xf numFmtId="1" fontId="0" fillId="2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18" borderId="0" xfId="0" applyNumberFormat="1" applyFill="1" applyAlignment="1">
      <alignment horizontal="center"/>
    </xf>
    <xf numFmtId="1" fontId="0" fillId="12" borderId="0" xfId="0" applyNumberFormat="1" applyFill="1" applyAlignment="1">
      <alignment horizontal="center"/>
    </xf>
    <xf numFmtId="168" fontId="17" fillId="0" borderId="0" xfId="0" applyNumberFormat="1" applyFont="1" applyAlignment="1" applyProtection="1">
      <alignment horizontal="center" vertical="center"/>
      <protection locked="0"/>
    </xf>
    <xf numFmtId="1" fontId="0" fillId="0" borderId="20" xfId="0" applyNumberFormat="1" applyBorder="1" applyAlignment="1">
      <alignment horizontal="center"/>
    </xf>
    <xf numFmtId="1" fontId="0" fillId="0" borderId="56" xfId="0" applyNumberFormat="1" applyBorder="1" applyAlignment="1">
      <alignment horizontal="center"/>
    </xf>
    <xf numFmtId="1" fontId="23" fillId="0" borderId="53" xfId="0" applyNumberFormat="1" applyFont="1" applyBorder="1" applyAlignment="1" applyProtection="1">
      <alignment horizontal="center" vertical="center"/>
      <protection locked="0"/>
    </xf>
    <xf numFmtId="1" fontId="23" fillId="0" borderId="7" xfId="0" applyNumberFormat="1" applyFont="1" applyBorder="1" applyAlignment="1">
      <alignment horizontal="center" vertical="center"/>
    </xf>
    <xf numFmtId="1" fontId="17" fillId="9" borderId="9" xfId="0" applyNumberFormat="1" applyFont="1" applyFill="1" applyBorder="1" applyAlignment="1">
      <alignment horizontal="center" vertical="center"/>
    </xf>
    <xf numFmtId="1" fontId="17" fillId="9" borderId="40" xfId="0" applyNumberFormat="1" applyFont="1" applyFill="1" applyBorder="1" applyAlignment="1" applyProtection="1">
      <alignment horizontal="center" vertical="center"/>
      <protection locked="0"/>
    </xf>
    <xf numFmtId="1" fontId="23" fillId="0" borderId="14" xfId="0" applyNumberFormat="1" applyFont="1" applyBorder="1" applyAlignment="1" applyProtection="1">
      <alignment horizontal="center" vertical="center"/>
      <protection locked="0"/>
    </xf>
    <xf numFmtId="0" fontId="7" fillId="9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right" vertical="center"/>
    </xf>
    <xf numFmtId="0" fontId="0" fillId="9" borderId="2" xfId="0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 wrapText="1"/>
    </xf>
    <xf numFmtId="1" fontId="17" fillId="9" borderId="55" xfId="0" applyNumberFormat="1" applyFont="1" applyFill="1" applyBorder="1" applyAlignment="1" applyProtection="1">
      <alignment horizontal="center" vertical="center"/>
      <protection locked="0"/>
    </xf>
    <xf numFmtId="1" fontId="23" fillId="0" borderId="7" xfId="0" applyNumberFormat="1" applyFont="1" applyBorder="1" applyAlignment="1" applyProtection="1">
      <alignment horizontal="center" vertical="center"/>
      <protection locked="0"/>
    </xf>
    <xf numFmtId="1" fontId="17" fillId="9" borderId="53" xfId="0" applyNumberFormat="1" applyFont="1" applyFill="1" applyBorder="1" applyAlignment="1" applyProtection="1">
      <alignment horizontal="center" vertical="center"/>
      <protection locked="0"/>
    </xf>
    <xf numFmtId="1" fontId="17" fillId="0" borderId="21" xfId="0" applyNumberFormat="1" applyFont="1" applyBorder="1" applyAlignment="1">
      <alignment horizontal="center" vertical="center"/>
    </xf>
    <xf numFmtId="1" fontId="17" fillId="9" borderId="50" xfId="0" applyNumberFormat="1" applyFont="1" applyFill="1" applyBorder="1" applyAlignment="1" applyProtection="1">
      <alignment horizontal="center" vertical="center"/>
      <protection locked="0"/>
    </xf>
    <xf numFmtId="1" fontId="0" fillId="0" borderId="8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17" fillId="0" borderId="32" xfId="0" applyNumberFormat="1" applyFont="1" applyBorder="1" applyAlignment="1" applyProtection="1">
      <alignment vertical="center"/>
      <protection locked="0"/>
    </xf>
    <xf numFmtId="1" fontId="17" fillId="0" borderId="14" xfId="0" applyNumberFormat="1" applyFont="1" applyBorder="1" applyAlignment="1" applyProtection="1">
      <alignment vertical="center"/>
      <protection locked="0"/>
    </xf>
    <xf numFmtId="2" fontId="0" fillId="0" borderId="0" xfId="0" applyNumberFormat="1" applyAlignment="1">
      <alignment horizontal="center"/>
    </xf>
    <xf numFmtId="1" fontId="17" fillId="10" borderId="5" xfId="1" applyNumberFormat="1" applyFont="1" applyFill="1" applyBorder="1" applyAlignment="1" applyProtection="1">
      <alignment horizontal="center" vertical="center" wrapText="1"/>
    </xf>
    <xf numFmtId="0" fontId="17" fillId="10" borderId="44" xfId="6" applyFont="1" applyFill="1" applyBorder="1" applyAlignment="1">
      <alignment horizontal="center" vertical="center" wrapText="1"/>
    </xf>
    <xf numFmtId="0" fontId="19" fillId="3" borderId="6" xfId="0" applyFont="1" applyFill="1" applyBorder="1" applyAlignment="1">
      <alignment vertical="center"/>
    </xf>
    <xf numFmtId="0" fontId="19" fillId="3" borderId="48" xfId="0" applyFont="1" applyFill="1" applyBorder="1" applyAlignment="1">
      <alignment vertical="center"/>
    </xf>
    <xf numFmtId="1" fontId="2" fillId="0" borderId="0" xfId="0" applyNumberFormat="1" applyFont="1" applyAlignment="1">
      <alignment horizontal="center"/>
    </xf>
    <xf numFmtId="1" fontId="37" fillId="9" borderId="0" xfId="0" applyNumberFormat="1" applyFont="1" applyFill="1" applyAlignment="1">
      <alignment horizontal="center"/>
    </xf>
    <xf numFmtId="0" fontId="38" fillId="9" borderId="0" xfId="0" applyFont="1" applyFill="1" applyAlignment="1">
      <alignment horizontal="center" vertical="center"/>
    </xf>
    <xf numFmtId="0" fontId="38" fillId="10" borderId="18" xfId="0" applyFont="1" applyFill="1" applyBorder="1" applyAlignment="1">
      <alignment horizontal="center" vertical="center"/>
    </xf>
    <xf numFmtId="0" fontId="38" fillId="10" borderId="54" xfId="0" applyFont="1" applyFill="1" applyBorder="1" applyAlignment="1">
      <alignment horizontal="center" vertical="center"/>
    </xf>
    <xf numFmtId="1" fontId="38" fillId="10" borderId="44" xfId="1" applyNumberFormat="1" applyFont="1" applyFill="1" applyBorder="1" applyAlignment="1" applyProtection="1">
      <alignment horizontal="center" vertical="center" wrapText="1"/>
    </xf>
    <xf numFmtId="1" fontId="8" fillId="9" borderId="0" xfId="0" applyNumberFormat="1" applyFont="1" applyFill="1" applyAlignment="1">
      <alignment vertical="center" wrapText="1"/>
    </xf>
    <xf numFmtId="14" fontId="39" fillId="0" borderId="0" xfId="0" applyNumberFormat="1" applyFont="1" applyAlignment="1">
      <alignment horizontal="center" vertical="top" textRotation="90"/>
    </xf>
    <xf numFmtId="1" fontId="21" fillId="10" borderId="89" xfId="1" applyNumberFormat="1" applyFont="1" applyFill="1" applyBorder="1" applyAlignment="1" applyProtection="1">
      <alignment horizontal="center" vertical="center" wrapText="1"/>
    </xf>
    <xf numFmtId="0" fontId="17" fillId="4" borderId="57" xfId="0" applyFont="1" applyFill="1" applyBorder="1" applyAlignment="1">
      <alignment horizontal="center" vertical="center" wrapText="1"/>
    </xf>
    <xf numFmtId="0" fontId="17" fillId="4" borderId="26" xfId="0" applyFont="1" applyFill="1" applyBorder="1" applyAlignment="1">
      <alignment horizontal="center" vertical="center" wrapText="1"/>
    </xf>
    <xf numFmtId="0" fontId="17" fillId="4" borderId="18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 wrapText="1"/>
    </xf>
    <xf numFmtId="0" fontId="17" fillId="4" borderId="27" xfId="0" applyFont="1" applyFill="1" applyBorder="1" applyAlignment="1">
      <alignment horizontal="center" vertical="center" wrapText="1"/>
    </xf>
    <xf numFmtId="0" fontId="17" fillId="4" borderId="60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17" fillId="4" borderId="45" xfId="0" applyFont="1" applyFill="1" applyBorder="1" applyAlignment="1">
      <alignment horizontal="center" vertical="center" wrapText="1"/>
    </xf>
    <xf numFmtId="0" fontId="17" fillId="4" borderId="42" xfId="0" applyFont="1" applyFill="1" applyBorder="1" applyAlignment="1">
      <alignment horizontal="center" vertical="center" wrapText="1"/>
    </xf>
    <xf numFmtId="0" fontId="17" fillId="4" borderId="19" xfId="0" applyFont="1" applyFill="1" applyBorder="1" applyAlignment="1">
      <alignment horizontal="center" vertical="center" wrapText="1"/>
    </xf>
    <xf numFmtId="0" fontId="17" fillId="4" borderId="44" xfId="0" applyFont="1" applyFill="1" applyBorder="1" applyAlignment="1">
      <alignment horizontal="center" vertical="center" wrapText="1"/>
    </xf>
    <xf numFmtId="0" fontId="17" fillId="4" borderId="61" xfId="0" applyFont="1" applyFill="1" applyBorder="1" applyAlignment="1">
      <alignment horizontal="center" vertical="center" wrapText="1"/>
    </xf>
    <xf numFmtId="0" fontId="17" fillId="4" borderId="10" xfId="0" applyFont="1" applyFill="1" applyBorder="1" applyAlignment="1">
      <alignment horizontal="center" vertical="center" wrapText="1"/>
    </xf>
    <xf numFmtId="0" fontId="17" fillId="4" borderId="39" xfId="0" applyFont="1" applyFill="1" applyBorder="1" applyAlignment="1">
      <alignment horizontal="center" vertical="center" wrapText="1"/>
    </xf>
    <xf numFmtId="0" fontId="17" fillId="4" borderId="43" xfId="0" applyFont="1" applyFill="1" applyBorder="1" applyAlignment="1">
      <alignment horizontal="center" vertical="center" wrapText="1"/>
    </xf>
    <xf numFmtId="0" fontId="17" fillId="4" borderId="11" xfId="0" applyFont="1" applyFill="1" applyBorder="1" applyAlignment="1">
      <alignment horizontal="center" vertical="center" wrapText="1"/>
    </xf>
    <xf numFmtId="0" fontId="17" fillId="4" borderId="43" xfId="6" applyFont="1" applyFill="1" applyBorder="1" applyAlignment="1">
      <alignment horizontal="center" vertical="center" wrapText="1"/>
    </xf>
    <xf numFmtId="0" fontId="17" fillId="4" borderId="18" xfId="6" applyFont="1" applyFill="1" applyBorder="1" applyAlignment="1">
      <alignment horizontal="center" vertical="center" wrapText="1"/>
    </xf>
    <xf numFmtId="0" fontId="17" fillId="4" borderId="45" xfId="6" applyFont="1" applyFill="1" applyBorder="1" applyAlignment="1">
      <alignment horizontal="center" vertical="center" wrapText="1"/>
    </xf>
    <xf numFmtId="0" fontId="17" fillId="4" borderId="54" xfId="6" applyFont="1" applyFill="1" applyBorder="1" applyAlignment="1">
      <alignment horizontal="center" vertical="center" wrapText="1"/>
    </xf>
    <xf numFmtId="0" fontId="17" fillId="4" borderId="12" xfId="6" applyFont="1" applyFill="1" applyBorder="1" applyAlignment="1">
      <alignment horizontal="center" vertical="center" wrapText="1"/>
    </xf>
    <xf numFmtId="0" fontId="17" fillId="4" borderId="89" xfId="6" applyFont="1" applyFill="1" applyBorder="1" applyAlignment="1">
      <alignment horizontal="center" vertical="center" wrapText="1"/>
    </xf>
    <xf numFmtId="0" fontId="17" fillId="4" borderId="25" xfId="6" applyFont="1" applyFill="1" applyBorder="1" applyAlignment="1">
      <alignment horizontal="center" vertical="center" wrapText="1"/>
    </xf>
    <xf numFmtId="0" fontId="17" fillId="4" borderId="27" xfId="6" applyFont="1" applyFill="1" applyBorder="1" applyAlignment="1">
      <alignment horizontal="center" vertical="center" wrapText="1"/>
    </xf>
    <xf numFmtId="0" fontId="17" fillId="4" borderId="2" xfId="6" applyFont="1" applyFill="1" applyBorder="1" applyAlignment="1">
      <alignment horizontal="center" vertical="center" wrapText="1"/>
    </xf>
    <xf numFmtId="0" fontId="17" fillId="4" borderId="44" xfId="6" applyFont="1" applyFill="1" applyBorder="1" applyAlignment="1">
      <alignment horizontal="center" vertical="center" wrapText="1"/>
    </xf>
    <xf numFmtId="0" fontId="17" fillId="4" borderId="54" xfId="0" applyFont="1" applyFill="1" applyBorder="1" applyAlignment="1">
      <alignment horizontal="center" vertical="center" wrapText="1"/>
    </xf>
    <xf numFmtId="0" fontId="17" fillId="4" borderId="89" xfId="0" applyFont="1" applyFill="1" applyBorder="1" applyAlignment="1">
      <alignment horizontal="center" vertical="center" wrapText="1"/>
    </xf>
    <xf numFmtId="0" fontId="17" fillId="4" borderId="33" xfId="0" applyFont="1" applyFill="1" applyBorder="1" applyAlignment="1">
      <alignment horizontal="center" vertical="center" wrapText="1"/>
    </xf>
    <xf numFmtId="1" fontId="14" fillId="9" borderId="25" xfId="0" applyNumberFormat="1" applyFont="1" applyFill="1" applyBorder="1" applyAlignment="1">
      <alignment horizontal="center" vertical="center" textRotation="90" wrapText="1"/>
    </xf>
    <xf numFmtId="0" fontId="17" fillId="4" borderId="25" xfId="0" applyFont="1" applyFill="1" applyBorder="1" applyAlignment="1">
      <alignment horizontal="center" vertical="center" wrapText="1"/>
    </xf>
    <xf numFmtId="1" fontId="0" fillId="13" borderId="0" xfId="0" applyNumberFormat="1" applyFill="1" applyAlignment="1">
      <alignment horizontal="center"/>
    </xf>
    <xf numFmtId="1" fontId="18" fillId="0" borderId="20" xfId="0" applyNumberFormat="1" applyFont="1" applyBorder="1" applyAlignment="1" applyProtection="1">
      <alignment horizontal="center" vertical="center"/>
      <protection locked="0"/>
    </xf>
    <xf numFmtId="1" fontId="18" fillId="0" borderId="55" xfId="0" applyNumberFormat="1" applyFont="1" applyBorder="1" applyAlignment="1" applyProtection="1">
      <alignment horizontal="center" vertical="center"/>
      <protection locked="0"/>
    </xf>
    <xf numFmtId="1" fontId="17" fillId="4" borderId="8" xfId="0" applyNumberFormat="1" applyFont="1" applyFill="1" applyBorder="1" applyAlignment="1">
      <alignment horizontal="center" vertical="center"/>
    </xf>
    <xf numFmtId="1" fontId="17" fillId="0" borderId="53" xfId="0" applyNumberFormat="1" applyFont="1" applyBorder="1" applyAlignment="1">
      <alignment horizontal="center" vertical="center"/>
    </xf>
    <xf numFmtId="1" fontId="17" fillId="4" borderId="21" xfId="0" applyNumberFormat="1" applyFont="1" applyFill="1" applyBorder="1" applyAlignment="1">
      <alignment horizontal="center" vertical="center"/>
    </xf>
    <xf numFmtId="1" fontId="0" fillId="0" borderId="21" xfId="0" applyNumberFormat="1" applyBorder="1" applyAlignment="1">
      <alignment horizontal="center"/>
    </xf>
    <xf numFmtId="1" fontId="17" fillId="4" borderId="53" xfId="0" applyNumberFormat="1" applyFont="1" applyFill="1" applyBorder="1" applyAlignment="1">
      <alignment horizontal="center" vertical="center"/>
    </xf>
    <xf numFmtId="1" fontId="17" fillId="0" borderId="29" xfId="0" applyNumberFormat="1" applyFont="1" applyBorder="1" applyAlignment="1">
      <alignment horizontal="center" vertical="center"/>
    </xf>
    <xf numFmtId="1" fontId="17" fillId="0" borderId="24" xfId="0" applyNumberFormat="1" applyFont="1" applyBorder="1" applyAlignment="1">
      <alignment horizontal="center" vertical="center"/>
    </xf>
    <xf numFmtId="1" fontId="17" fillId="0" borderId="62" xfId="0" applyNumberFormat="1" applyFont="1" applyBorder="1" applyAlignment="1">
      <alignment horizontal="center" vertical="center"/>
    </xf>
    <xf numFmtId="0" fontId="17" fillId="4" borderId="0" xfId="0" applyFont="1" applyFill="1" applyAlignment="1">
      <alignment horizontal="center" vertical="center" wrapText="1"/>
    </xf>
    <xf numFmtId="0" fontId="7" fillId="10" borderId="45" xfId="0" applyFont="1" applyFill="1" applyBorder="1" applyAlignment="1">
      <alignment horizontal="center" vertical="center" wrapText="1"/>
    </xf>
    <xf numFmtId="0" fontId="17" fillId="4" borderId="12" xfId="0" applyFont="1" applyFill="1" applyBorder="1" applyAlignment="1">
      <alignment horizontal="center" vertical="center" wrapText="1"/>
    </xf>
    <xf numFmtId="0" fontId="24" fillId="11" borderId="26" xfId="6" applyFont="1" applyFill="1" applyBorder="1" applyAlignment="1">
      <alignment horizontal="left" vertical="center"/>
    </xf>
    <xf numFmtId="0" fontId="17" fillId="4" borderId="13" xfId="6" applyFont="1" applyFill="1" applyBorder="1" applyAlignment="1">
      <alignment horizontal="center" vertical="center" wrapText="1"/>
    </xf>
    <xf numFmtId="0" fontId="0" fillId="10" borderId="10" xfId="0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1" fontId="17" fillId="0" borderId="46" xfId="0" applyNumberFormat="1" applyFont="1" applyBorder="1" applyAlignment="1">
      <alignment horizontal="center" vertical="center"/>
    </xf>
    <xf numFmtId="1" fontId="17" fillId="0" borderId="64" xfId="0" applyNumberFormat="1" applyFont="1" applyBorder="1" applyAlignment="1">
      <alignment horizontal="center" vertical="center"/>
    </xf>
    <xf numFmtId="1" fontId="17" fillId="9" borderId="47" xfId="0" applyNumberFormat="1" applyFont="1" applyFill="1" applyBorder="1" applyAlignment="1" applyProtection="1">
      <alignment horizontal="center" vertical="center"/>
      <protection locked="0"/>
    </xf>
    <xf numFmtId="1" fontId="17" fillId="0" borderId="65" xfId="0" applyNumberFormat="1" applyFont="1" applyBorder="1" applyAlignment="1">
      <alignment horizontal="center" vertical="center"/>
    </xf>
    <xf numFmtId="1" fontId="17" fillId="4" borderId="64" xfId="0" applyNumberFormat="1" applyFont="1" applyFill="1" applyBorder="1" applyAlignment="1" applyProtection="1">
      <alignment horizontal="center" vertical="center"/>
      <protection locked="0"/>
    </xf>
    <xf numFmtId="1" fontId="17" fillId="4" borderId="64" xfId="0" applyNumberFormat="1" applyFont="1" applyFill="1" applyBorder="1" applyAlignment="1">
      <alignment horizontal="center" vertical="center"/>
    </xf>
    <xf numFmtId="0" fontId="22" fillId="0" borderId="30" xfId="2" applyFont="1" applyBorder="1"/>
    <xf numFmtId="0" fontId="22" fillId="0" borderId="30" xfId="2" applyFont="1" applyBorder="1" applyAlignment="1">
      <alignment horizontal="center" vertical="center" wrapText="1"/>
    </xf>
    <xf numFmtId="0" fontId="22" fillId="0" borderId="31" xfId="2" applyFont="1" applyBorder="1"/>
    <xf numFmtId="1" fontId="7" fillId="10" borderId="44" xfId="1" applyNumberFormat="1" applyFont="1" applyFill="1" applyBorder="1" applyAlignment="1" applyProtection="1">
      <alignment horizontal="center" vertical="center" wrapText="1"/>
    </xf>
    <xf numFmtId="0" fontId="17" fillId="4" borderId="13" xfId="0" applyFont="1" applyFill="1" applyBorder="1" applyAlignment="1">
      <alignment horizontal="center" vertical="center" wrapText="1"/>
    </xf>
    <xf numFmtId="0" fontId="24" fillId="11" borderId="11" xfId="0" applyFont="1" applyFill="1" applyBorder="1" applyAlignment="1">
      <alignment horizontal="left" vertical="center"/>
    </xf>
    <xf numFmtId="1" fontId="17" fillId="10" borderId="13" xfId="1" applyNumberFormat="1" applyFont="1" applyFill="1" applyBorder="1" applyAlignment="1" applyProtection="1">
      <alignment horizontal="center" vertical="center" wrapText="1"/>
    </xf>
    <xf numFmtId="1" fontId="17" fillId="9" borderId="46" xfId="0" applyNumberFormat="1" applyFont="1" applyFill="1" applyBorder="1" applyAlignment="1" applyProtection="1">
      <alignment horizontal="center" vertical="center"/>
      <protection locked="0"/>
    </xf>
    <xf numFmtId="0" fontId="0" fillId="10" borderId="27" xfId="0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0" borderId="27" xfId="0" applyFont="1" applyFill="1" applyBorder="1" applyAlignment="1">
      <alignment horizontal="center" vertical="center"/>
    </xf>
    <xf numFmtId="0" fontId="17" fillId="10" borderId="27" xfId="6" applyFont="1" applyFill="1" applyBorder="1" applyAlignment="1">
      <alignment horizontal="center" vertical="center" wrapText="1"/>
    </xf>
    <xf numFmtId="1" fontId="21" fillId="10" borderId="0" xfId="1" applyNumberFormat="1" applyFont="1" applyFill="1" applyBorder="1" applyAlignment="1" applyProtection="1">
      <alignment horizontal="center" vertical="center" wrapText="1"/>
    </xf>
    <xf numFmtId="0" fontId="0" fillId="10" borderId="12" xfId="0" applyFill="1" applyBorder="1" applyAlignment="1">
      <alignment horizontal="center" vertical="center"/>
    </xf>
    <xf numFmtId="1" fontId="17" fillId="0" borderId="17" xfId="0" applyNumberFormat="1" applyFont="1" applyBorder="1" applyAlignment="1" applyProtection="1">
      <alignment vertical="center"/>
      <protection locked="0"/>
    </xf>
    <xf numFmtId="1" fontId="18" fillId="0" borderId="56" xfId="0" applyNumberFormat="1" applyFont="1" applyBorder="1" applyAlignment="1" applyProtection="1">
      <alignment horizontal="center" vertical="center"/>
      <protection locked="0"/>
    </xf>
    <xf numFmtId="1" fontId="17" fillId="0" borderId="31" xfId="0" applyNumberFormat="1" applyFont="1" applyBorder="1" applyAlignment="1" applyProtection="1">
      <alignment vertical="center"/>
      <protection locked="0"/>
    </xf>
    <xf numFmtId="1" fontId="0" fillId="0" borderId="9" xfId="0" applyNumberFormat="1" applyBorder="1" applyAlignment="1">
      <alignment horizontal="center"/>
    </xf>
    <xf numFmtId="1" fontId="23" fillId="0" borderId="29" xfId="0" applyNumberFormat="1" applyFont="1" applyBorder="1" applyAlignment="1">
      <alignment horizontal="center" vertical="center"/>
    </xf>
    <xf numFmtId="1" fontId="23" fillId="0" borderId="56" xfId="0" applyNumberFormat="1" applyFont="1" applyBorder="1" applyAlignment="1" applyProtection="1">
      <alignment horizontal="center" vertical="center"/>
      <protection locked="0"/>
    </xf>
    <xf numFmtId="1" fontId="23" fillId="0" borderId="9" xfId="0" applyNumberFormat="1" applyFont="1" applyBorder="1" applyAlignment="1" applyProtection="1">
      <alignment horizontal="center" vertical="center"/>
      <protection locked="0"/>
    </xf>
    <xf numFmtId="1" fontId="23" fillId="0" borderId="30" xfId="0" applyNumberFormat="1" applyFont="1" applyBorder="1" applyAlignment="1" applyProtection="1">
      <alignment horizontal="center" vertical="center"/>
      <protection locked="0"/>
    </xf>
    <xf numFmtId="1" fontId="0" fillId="0" borderId="32" xfId="0" applyNumberFormat="1" applyBorder="1" applyAlignment="1">
      <alignment horizontal="center"/>
    </xf>
    <xf numFmtId="1" fontId="17" fillId="9" borderId="62" xfId="0" applyNumberFormat="1" applyFont="1" applyFill="1" applyBorder="1" applyAlignment="1">
      <alignment horizontal="center" vertical="center"/>
    </xf>
    <xf numFmtId="1" fontId="17" fillId="9" borderId="63" xfId="0" applyNumberFormat="1" applyFont="1" applyFill="1" applyBorder="1" applyAlignment="1" applyProtection="1">
      <alignment horizontal="center" vertical="center"/>
      <protection locked="0"/>
    </xf>
    <xf numFmtId="1" fontId="17" fillId="9" borderId="3" xfId="0" applyNumberFormat="1" applyFont="1" applyFill="1" applyBorder="1" applyAlignment="1">
      <alignment horizontal="center" vertical="center"/>
    </xf>
    <xf numFmtId="1" fontId="17" fillId="9" borderId="32" xfId="0" applyNumberFormat="1" applyFont="1" applyFill="1" applyBorder="1" applyAlignment="1" applyProtection="1">
      <alignment horizontal="center" vertical="center"/>
      <protection locked="0"/>
    </xf>
    <xf numFmtId="1" fontId="17" fillId="9" borderId="62" xfId="0" applyNumberFormat="1" applyFont="1" applyFill="1" applyBorder="1" applyAlignment="1" applyProtection="1">
      <alignment horizontal="center" vertical="center"/>
      <protection locked="0"/>
    </xf>
    <xf numFmtId="1" fontId="17" fillId="9" borderId="38" xfId="0" applyNumberFormat="1" applyFont="1" applyFill="1" applyBorder="1" applyAlignment="1" applyProtection="1">
      <alignment horizontal="center" vertical="center"/>
      <protection locked="0"/>
    </xf>
    <xf numFmtId="1" fontId="17" fillId="9" borderId="108" xfId="0" applyNumberFormat="1" applyFont="1" applyFill="1" applyBorder="1" applyAlignment="1" applyProtection="1">
      <alignment horizontal="center" vertical="center"/>
      <protection locked="0"/>
    </xf>
    <xf numFmtId="1" fontId="17" fillId="9" borderId="34" xfId="0" applyNumberFormat="1" applyFont="1" applyFill="1" applyBorder="1" applyAlignment="1" applyProtection="1">
      <alignment horizontal="center" vertical="center"/>
      <protection locked="0"/>
    </xf>
    <xf numFmtId="1" fontId="17" fillId="9" borderId="88" xfId="0" applyNumberFormat="1" applyFont="1" applyFill="1" applyBorder="1" applyAlignment="1" applyProtection="1">
      <alignment horizontal="center" vertical="center"/>
      <protection locked="0"/>
    </xf>
    <xf numFmtId="1" fontId="17" fillId="9" borderId="67" xfId="0" applyNumberFormat="1" applyFont="1" applyFill="1" applyBorder="1" applyAlignment="1" applyProtection="1">
      <alignment horizontal="center" vertical="center"/>
      <protection locked="0"/>
    </xf>
    <xf numFmtId="1" fontId="17" fillId="9" borderId="14" xfId="0" applyNumberFormat="1" applyFont="1" applyFill="1" applyBorder="1" applyAlignment="1">
      <alignment horizontal="center" vertical="center"/>
    </xf>
    <xf numFmtId="1" fontId="17" fillId="0" borderId="63" xfId="0" applyNumberFormat="1" applyFont="1" applyBorder="1" applyAlignment="1">
      <alignment horizontal="center" vertical="center"/>
    </xf>
    <xf numFmtId="1" fontId="17" fillId="0" borderId="108" xfId="0" applyNumberFormat="1" applyFont="1" applyBorder="1" applyAlignment="1">
      <alignment horizontal="center" vertical="center"/>
    </xf>
    <xf numFmtId="1" fontId="17" fillId="0" borderId="34" xfId="0" applyNumberFormat="1" applyFont="1" applyBorder="1" applyAlignment="1">
      <alignment horizontal="center" vertical="center"/>
    </xf>
    <xf numFmtId="1" fontId="18" fillId="0" borderId="22" xfId="0" applyNumberFormat="1" applyFont="1" applyBorder="1" applyAlignment="1" applyProtection="1">
      <alignment horizontal="center" vertical="center"/>
      <protection locked="0"/>
    </xf>
    <xf numFmtId="1" fontId="0" fillId="0" borderId="53" xfId="0" applyNumberFormat="1" applyBorder="1" applyAlignment="1">
      <alignment horizontal="center"/>
    </xf>
    <xf numFmtId="1" fontId="14" fillId="9" borderId="25" xfId="6" applyNumberFormat="1" applyFont="1" applyFill="1" applyBorder="1" applyAlignment="1">
      <alignment horizontal="center" vertical="center" textRotation="90" wrapText="1"/>
    </xf>
    <xf numFmtId="0" fontId="24" fillId="11" borderId="12" xfId="0" applyFont="1" applyFill="1" applyBorder="1" applyAlignment="1">
      <alignment horizontal="center" vertical="center" wrapText="1"/>
    </xf>
    <xf numFmtId="0" fontId="24" fillId="11" borderId="18" xfId="0" applyFont="1" applyFill="1" applyBorder="1" applyAlignment="1">
      <alignment horizontal="center" vertical="center" wrapText="1"/>
    </xf>
    <xf numFmtId="0" fontId="24" fillId="11" borderId="18" xfId="0" applyFont="1" applyFill="1" applyBorder="1" applyAlignment="1">
      <alignment horizontal="center" vertical="center"/>
    </xf>
    <xf numFmtId="0" fontId="24" fillId="11" borderId="25" xfId="0" applyFont="1" applyFill="1" applyBorder="1" applyAlignment="1">
      <alignment horizontal="center" vertical="center"/>
    </xf>
    <xf numFmtId="0" fontId="24" fillId="11" borderId="12" xfId="0" applyFont="1" applyFill="1" applyBorder="1" applyAlignment="1">
      <alignment horizontal="center" vertical="center"/>
    </xf>
    <xf numFmtId="0" fontId="24" fillId="11" borderId="45" xfId="0" applyFont="1" applyFill="1" applyBorder="1" applyAlignment="1">
      <alignment horizontal="center" vertical="center"/>
    </xf>
    <xf numFmtId="0" fontId="24" fillId="11" borderId="43" xfId="0" applyFont="1" applyFill="1" applyBorder="1" applyAlignment="1">
      <alignment horizontal="center" vertical="center" wrapText="1"/>
    </xf>
    <xf numFmtId="0" fontId="24" fillId="11" borderId="13" xfId="0" applyFont="1" applyFill="1" applyBorder="1" applyAlignment="1">
      <alignment horizontal="center" vertical="center"/>
    </xf>
    <xf numFmtId="0" fontId="24" fillId="11" borderId="43" xfId="0" applyFont="1" applyFill="1" applyBorder="1" applyAlignment="1">
      <alignment horizontal="center" vertical="center"/>
    </xf>
    <xf numFmtId="0" fontId="24" fillId="11" borderId="37" xfId="0" applyFont="1" applyFill="1" applyBorder="1" applyAlignment="1">
      <alignment horizontal="center" vertical="center"/>
    </xf>
    <xf numFmtId="0" fontId="24" fillId="11" borderId="54" xfId="0" applyFont="1" applyFill="1" applyBorder="1" applyAlignment="1">
      <alignment horizontal="center" vertical="center"/>
    </xf>
    <xf numFmtId="0" fontId="24" fillId="11" borderId="43" xfId="6" applyFont="1" applyFill="1" applyBorder="1" applyAlignment="1">
      <alignment horizontal="center" vertical="center"/>
    </xf>
    <xf numFmtId="0" fontId="24" fillId="11" borderId="12" xfId="6" applyFont="1" applyFill="1" applyBorder="1" applyAlignment="1">
      <alignment horizontal="center" vertical="center"/>
    </xf>
    <xf numFmtId="0" fontId="24" fillId="11" borderId="18" xfId="6" applyFont="1" applyFill="1" applyBorder="1" applyAlignment="1">
      <alignment horizontal="center" vertical="center" wrapText="1"/>
    </xf>
    <xf numFmtId="0" fontId="24" fillId="11" borderId="45" xfId="6" applyFont="1" applyFill="1" applyBorder="1" applyAlignment="1">
      <alignment horizontal="center" vertical="center"/>
    </xf>
    <xf numFmtId="0" fontId="24" fillId="11" borderId="18" xfId="6" applyFont="1" applyFill="1" applyBorder="1" applyAlignment="1">
      <alignment horizontal="center" vertical="center"/>
    </xf>
    <xf numFmtId="0" fontId="24" fillId="11" borderId="54" xfId="6" applyFont="1" applyFill="1" applyBorder="1" applyAlignment="1">
      <alignment horizontal="center" vertical="center"/>
    </xf>
    <xf numFmtId="0" fontId="24" fillId="11" borderId="13" xfId="6" applyFont="1" applyFill="1" applyBorder="1" applyAlignment="1">
      <alignment horizontal="center" vertical="center"/>
    </xf>
    <xf numFmtId="0" fontId="24" fillId="11" borderId="37" xfId="6" applyFont="1" applyFill="1" applyBorder="1" applyAlignment="1">
      <alignment horizontal="center" vertical="center"/>
    </xf>
    <xf numFmtId="0" fontId="24" fillId="11" borderId="25" xfId="6" applyFont="1" applyFill="1" applyBorder="1" applyAlignment="1">
      <alignment horizontal="center" vertical="center"/>
    </xf>
    <xf numFmtId="0" fontId="24" fillId="11" borderId="45" xfId="6" applyFont="1" applyFill="1" applyBorder="1" applyAlignment="1">
      <alignment horizontal="center" vertical="center" wrapText="1"/>
    </xf>
    <xf numFmtId="0" fontId="24" fillId="11" borderId="43" xfId="6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7" fillId="4" borderId="37" xfId="0" applyFont="1" applyFill="1" applyBorder="1" applyAlignment="1">
      <alignment horizontal="center" vertical="center" wrapText="1"/>
    </xf>
    <xf numFmtId="0" fontId="24" fillId="11" borderId="89" xfId="0" applyFont="1" applyFill="1" applyBorder="1" applyAlignment="1">
      <alignment horizontal="left" vertical="center"/>
    </xf>
    <xf numFmtId="0" fontId="24" fillId="11" borderId="89" xfId="0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 wrapText="1"/>
    </xf>
    <xf numFmtId="0" fontId="24" fillId="9" borderId="61" xfId="0" applyFont="1" applyFill="1" applyBorder="1" applyAlignment="1">
      <alignment horizontal="center" vertical="center"/>
    </xf>
    <xf numFmtId="0" fontId="24" fillId="9" borderId="0" xfId="0" applyFont="1" applyFill="1" applyAlignment="1">
      <alignment horizontal="center" vertical="center"/>
    </xf>
    <xf numFmtId="0" fontId="24" fillId="9" borderId="0" xfId="0" applyFont="1" applyFill="1" applyAlignment="1">
      <alignment horizontal="center" vertical="center" wrapText="1"/>
    </xf>
    <xf numFmtId="0" fontId="24" fillId="9" borderId="0" xfId="6" applyFont="1" applyFill="1" applyAlignment="1">
      <alignment horizontal="center" vertical="center"/>
    </xf>
    <xf numFmtId="0" fontId="24" fillId="9" borderId="0" xfId="6" applyFont="1" applyFill="1" applyAlignment="1">
      <alignment horizontal="center" vertical="center" wrapText="1"/>
    </xf>
    <xf numFmtId="0" fontId="24" fillId="9" borderId="61" xfId="0" applyFont="1" applyFill="1" applyBorder="1" applyAlignment="1">
      <alignment horizontal="center" vertical="center" wrapText="1"/>
    </xf>
    <xf numFmtId="0" fontId="0" fillId="9" borderId="33" xfId="0" applyFill="1" applyBorder="1"/>
    <xf numFmtId="0" fontId="0" fillId="9" borderId="36" xfId="0" applyFill="1" applyBorder="1"/>
    <xf numFmtId="0" fontId="0" fillId="9" borderId="41" xfId="0" applyFill="1" applyBorder="1"/>
    <xf numFmtId="0" fontId="0" fillId="9" borderId="61" xfId="0" applyFill="1" applyBorder="1"/>
    <xf numFmtId="0" fontId="0" fillId="9" borderId="109" xfId="0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49" xfId="0" applyFill="1" applyBorder="1"/>
    <xf numFmtId="0" fontId="0" fillId="9" borderId="0" xfId="0" applyFill="1" applyAlignment="1">
      <alignment wrapText="1"/>
    </xf>
    <xf numFmtId="0" fontId="7" fillId="9" borderId="50" xfId="0" applyFont="1" applyFill="1" applyBorder="1" applyAlignment="1">
      <alignment horizontal="center" vertical="center"/>
    </xf>
    <xf numFmtId="0" fontId="7" fillId="9" borderId="90" xfId="0" applyFont="1" applyFill="1" applyBorder="1" applyAlignment="1">
      <alignment horizontal="center" vertical="center"/>
    </xf>
    <xf numFmtId="0" fontId="7" fillId="9" borderId="52" xfId="0" applyFon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10" fontId="0" fillId="9" borderId="9" xfId="3" applyNumberFormat="1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2" fillId="9" borderId="28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0" fontId="0" fillId="9" borderId="30" xfId="3" applyNumberFormat="1" applyFont="1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2" fillId="9" borderId="50" xfId="0" applyFont="1" applyFill="1" applyBorder="1" applyAlignment="1">
      <alignment horizontal="center" vertical="center"/>
    </xf>
    <xf numFmtId="0" fontId="0" fillId="9" borderId="52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10" fontId="0" fillId="9" borderId="31" xfId="3" applyNumberFormat="1" applyFont="1" applyFill="1" applyBorder="1" applyAlignment="1">
      <alignment horizontal="center" vertical="center"/>
    </xf>
    <xf numFmtId="0" fontId="2" fillId="9" borderId="33" xfId="0" applyFont="1" applyFill="1" applyBorder="1"/>
    <xf numFmtId="0" fontId="2" fillId="9" borderId="61" xfId="0" applyFont="1" applyFill="1" applyBorder="1"/>
    <xf numFmtId="0" fontId="2" fillId="9" borderId="11" xfId="0" applyFont="1" applyFill="1" applyBorder="1"/>
    <xf numFmtId="0" fontId="2" fillId="9" borderId="55" xfId="0" applyFont="1" applyFill="1" applyBorder="1" applyAlignment="1">
      <alignment horizontal="center" vertical="center"/>
    </xf>
    <xf numFmtId="0" fontId="0" fillId="9" borderId="56" xfId="0" applyFill="1" applyBorder="1" applyAlignment="1">
      <alignment horizontal="center" vertical="center"/>
    </xf>
    <xf numFmtId="0" fontId="41" fillId="9" borderId="33" xfId="0" applyFont="1" applyFill="1" applyBorder="1"/>
    <xf numFmtId="0" fontId="2" fillId="9" borderId="36" xfId="0" applyFont="1" applyFill="1" applyBorder="1"/>
    <xf numFmtId="0" fontId="41" fillId="9" borderId="61" xfId="0" applyFont="1" applyFill="1" applyBorder="1"/>
    <xf numFmtId="0" fontId="7" fillId="0" borderId="9" xfId="0" applyFont="1" applyBorder="1" applyAlignment="1">
      <alignment horizontal="left" vertical="top"/>
    </xf>
    <xf numFmtId="170" fontId="0" fillId="9" borderId="0" xfId="3" applyNumberFormat="1" applyFont="1" applyFill="1" applyBorder="1" applyAlignment="1">
      <alignment horizontal="center"/>
    </xf>
    <xf numFmtId="1" fontId="15" fillId="9" borderId="0" xfId="0" applyNumberFormat="1" applyFont="1" applyFill="1" applyAlignment="1">
      <alignment horizontal="center" vertical="center"/>
    </xf>
    <xf numFmtId="1" fontId="42" fillId="9" borderId="0" xfId="0" applyNumberFormat="1" applyFont="1" applyFill="1" applyAlignment="1">
      <alignment horizontal="center" vertical="center"/>
    </xf>
    <xf numFmtId="0" fontId="43" fillId="9" borderId="0" xfId="0" applyFont="1" applyFill="1" applyAlignment="1">
      <alignment horizontal="center" vertical="center"/>
    </xf>
    <xf numFmtId="0" fontId="37" fillId="9" borderId="0" xfId="0" applyFont="1" applyFill="1"/>
    <xf numFmtId="0" fontId="44" fillId="19" borderId="89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/>
    </xf>
    <xf numFmtId="0" fontId="17" fillId="10" borderId="54" xfId="0" applyFont="1" applyFill="1" applyBorder="1" applyAlignment="1">
      <alignment horizontal="center" vertical="center" wrapText="1"/>
    </xf>
    <xf numFmtId="0" fontId="17" fillId="10" borderId="25" xfId="0" applyFont="1" applyFill="1" applyBorder="1" applyAlignment="1">
      <alignment horizontal="center" vertical="center" wrapText="1"/>
    </xf>
    <xf numFmtId="14" fontId="39" fillId="9" borderId="0" xfId="0" applyNumberFormat="1" applyFont="1" applyFill="1" applyAlignment="1">
      <alignment horizontal="center" vertical="top" textRotation="90"/>
    </xf>
    <xf numFmtId="1" fontId="17" fillId="13" borderId="30" xfId="0" applyNumberFormat="1" applyFont="1" applyFill="1" applyBorder="1" applyAlignment="1" applyProtection="1">
      <alignment horizontal="center" vertical="center"/>
      <protection locked="0"/>
    </xf>
    <xf numFmtId="0" fontId="0" fillId="10" borderId="39" xfId="0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 wrapText="1"/>
    </xf>
    <xf numFmtId="0" fontId="24" fillId="11" borderId="60" xfId="0" applyFont="1" applyFill="1" applyBorder="1" applyAlignment="1">
      <alignment horizontal="left" vertical="center"/>
    </xf>
    <xf numFmtId="0" fontId="17" fillId="4" borderId="37" xfId="6" applyFont="1" applyFill="1" applyBorder="1" applyAlignment="1">
      <alignment horizontal="center" vertical="center" wrapText="1"/>
    </xf>
    <xf numFmtId="0" fontId="2" fillId="0" borderId="0" xfId="7"/>
    <xf numFmtId="0" fontId="2" fillId="9" borderId="0" xfId="7" applyFill="1"/>
    <xf numFmtId="0" fontId="2" fillId="9" borderId="0" xfId="7" applyFill="1" applyAlignment="1">
      <alignment horizontal="center"/>
    </xf>
    <xf numFmtId="0" fontId="24" fillId="11" borderId="12" xfId="7" applyFont="1" applyFill="1" applyBorder="1" applyAlignment="1">
      <alignment horizontal="center" vertical="center"/>
    </xf>
    <xf numFmtId="0" fontId="24" fillId="9" borderId="0" xfId="7" applyFont="1" applyFill="1" applyAlignment="1">
      <alignment horizontal="center" vertical="center"/>
    </xf>
    <xf numFmtId="0" fontId="24" fillId="11" borderId="12" xfId="7" applyFont="1" applyFill="1" applyBorder="1" applyAlignment="1">
      <alignment horizontal="left" vertical="center"/>
    </xf>
    <xf numFmtId="0" fontId="17" fillId="4" borderId="12" xfId="7" applyFont="1" applyFill="1" applyBorder="1" applyAlignment="1">
      <alignment horizontal="center" vertical="center" wrapText="1"/>
    </xf>
    <xf numFmtId="0" fontId="24" fillId="11" borderId="18" xfId="7" applyFont="1" applyFill="1" applyBorder="1" applyAlignment="1">
      <alignment horizontal="center" vertical="center"/>
    </xf>
    <xf numFmtId="0" fontId="24" fillId="11" borderId="45" xfId="7" applyFont="1" applyFill="1" applyBorder="1" applyAlignment="1">
      <alignment horizontal="center" vertical="center"/>
    </xf>
    <xf numFmtId="0" fontId="24" fillId="11" borderId="45" xfId="7" applyFont="1" applyFill="1" applyBorder="1" applyAlignment="1">
      <alignment horizontal="left" vertical="center"/>
    </xf>
    <xf numFmtId="0" fontId="17" fillId="4" borderId="45" xfId="7" applyFont="1" applyFill="1" applyBorder="1" applyAlignment="1">
      <alignment horizontal="center" vertical="center" wrapText="1"/>
    </xf>
    <xf numFmtId="0" fontId="24" fillId="11" borderId="18" xfId="7" applyFont="1" applyFill="1" applyBorder="1" applyAlignment="1">
      <alignment horizontal="left" vertical="center"/>
    </xf>
    <xf numFmtId="0" fontId="17" fillId="4" borderId="18" xfId="7" applyFont="1" applyFill="1" applyBorder="1" applyAlignment="1">
      <alignment horizontal="center" vertical="center" wrapText="1"/>
    </xf>
    <xf numFmtId="0" fontId="24" fillId="11" borderId="43" xfId="7" applyFont="1" applyFill="1" applyBorder="1" applyAlignment="1">
      <alignment horizontal="center" vertical="center"/>
    </xf>
    <xf numFmtId="0" fontId="24" fillId="11" borderId="43" xfId="7" applyFont="1" applyFill="1" applyBorder="1" applyAlignment="1">
      <alignment horizontal="left" vertical="center"/>
    </xf>
    <xf numFmtId="0" fontId="17" fillId="4" borderId="43" xfId="7" applyFont="1" applyFill="1" applyBorder="1" applyAlignment="1">
      <alignment horizontal="center" vertical="center" wrapText="1"/>
    </xf>
    <xf numFmtId="0" fontId="24" fillId="11" borderId="25" xfId="7" applyFont="1" applyFill="1" applyBorder="1" applyAlignment="1">
      <alignment horizontal="center" vertical="center"/>
    </xf>
    <xf numFmtId="0" fontId="24" fillId="11" borderId="25" xfId="7" applyFont="1" applyFill="1" applyBorder="1" applyAlignment="1">
      <alignment horizontal="left" vertical="center"/>
    </xf>
    <xf numFmtId="0" fontId="17" fillId="4" borderId="25" xfId="7" applyFont="1" applyFill="1" applyBorder="1" applyAlignment="1">
      <alignment horizontal="center" vertical="center" wrapText="1"/>
    </xf>
    <xf numFmtId="0" fontId="24" fillId="11" borderId="54" xfId="7" applyFont="1" applyFill="1" applyBorder="1" applyAlignment="1">
      <alignment horizontal="center" vertical="center"/>
    </xf>
    <xf numFmtId="0" fontId="24" fillId="11" borderId="54" xfId="7" applyFont="1" applyFill="1" applyBorder="1" applyAlignment="1">
      <alignment horizontal="left" vertical="center"/>
    </xf>
    <xf numFmtId="0" fontId="17" fillId="4" borderId="54" xfId="7" applyFont="1" applyFill="1" applyBorder="1" applyAlignment="1">
      <alignment horizontal="center" vertical="center" wrapText="1"/>
    </xf>
    <xf numFmtId="0" fontId="24" fillId="11" borderId="13" xfId="7" applyFont="1" applyFill="1" applyBorder="1" applyAlignment="1">
      <alignment horizontal="center" vertical="center"/>
    </xf>
    <xf numFmtId="0" fontId="24" fillId="11" borderId="13" xfId="7" applyFont="1" applyFill="1" applyBorder="1" applyAlignment="1">
      <alignment horizontal="left" vertical="center"/>
    </xf>
    <xf numFmtId="0" fontId="17" fillId="4" borderId="13" xfId="7" applyFont="1" applyFill="1" applyBorder="1" applyAlignment="1">
      <alignment horizontal="center" vertical="center" wrapText="1"/>
    </xf>
    <xf numFmtId="0" fontId="24" fillId="9" borderId="0" xfId="7" applyFont="1" applyFill="1" applyAlignment="1">
      <alignment horizontal="center" vertical="center" wrapText="1"/>
    </xf>
    <xf numFmtId="0" fontId="24" fillId="11" borderId="43" xfId="7" applyFont="1" applyFill="1" applyBorder="1" applyAlignment="1">
      <alignment horizontal="center" vertical="center" wrapText="1"/>
    </xf>
    <xf numFmtId="0" fontId="24" fillId="11" borderId="43" xfId="7" applyFont="1" applyFill="1" applyBorder="1" applyAlignment="1">
      <alignment horizontal="left" vertical="center" wrapText="1"/>
    </xf>
    <xf numFmtId="0" fontId="24" fillId="11" borderId="89" xfId="7" applyFont="1" applyFill="1" applyBorder="1" applyAlignment="1">
      <alignment horizontal="center" vertical="center"/>
    </xf>
    <xf numFmtId="0" fontId="24" fillId="11" borderId="89" xfId="7" applyFont="1" applyFill="1" applyBorder="1" applyAlignment="1">
      <alignment horizontal="left" vertical="center"/>
    </xf>
    <xf numFmtId="0" fontId="17" fillId="4" borderId="89" xfId="7" applyFont="1" applyFill="1" applyBorder="1" applyAlignment="1">
      <alignment horizontal="center" vertical="center" wrapText="1"/>
    </xf>
    <xf numFmtId="0" fontId="24" fillId="11" borderId="37" xfId="7" applyFont="1" applyFill="1" applyBorder="1" applyAlignment="1">
      <alignment horizontal="center" vertical="center"/>
    </xf>
    <xf numFmtId="0" fontId="24" fillId="11" borderId="37" xfId="7" applyFont="1" applyFill="1" applyBorder="1" applyAlignment="1">
      <alignment horizontal="left" vertical="center"/>
    </xf>
    <xf numFmtId="0" fontId="17" fillId="4" borderId="37" xfId="7" applyFont="1" applyFill="1" applyBorder="1" applyAlignment="1">
      <alignment horizontal="center" vertical="center" wrapText="1"/>
    </xf>
    <xf numFmtId="0" fontId="2" fillId="9" borderId="49" xfId="7" applyFill="1" applyBorder="1"/>
    <xf numFmtId="0" fontId="2" fillId="9" borderId="11" xfId="7" applyFill="1" applyBorder="1"/>
    <xf numFmtId="0" fontId="2" fillId="9" borderId="10" xfId="7" applyFill="1" applyBorder="1"/>
    <xf numFmtId="0" fontId="2" fillId="9" borderId="109" xfId="7" applyFill="1" applyBorder="1"/>
    <xf numFmtId="0" fontId="2" fillId="9" borderId="61" xfId="7" applyFill="1" applyBorder="1"/>
    <xf numFmtId="0" fontId="41" fillId="9" borderId="61" xfId="7" applyFont="1" applyFill="1" applyBorder="1"/>
    <xf numFmtId="0" fontId="2" fillId="9" borderId="41" xfId="7" applyFill="1" applyBorder="1"/>
    <xf numFmtId="0" fontId="2" fillId="9" borderId="36" xfId="7" applyFill="1" applyBorder="1"/>
    <xf numFmtId="0" fontId="41" fillId="9" borderId="33" xfId="7" applyFont="1" applyFill="1" applyBorder="1"/>
    <xf numFmtId="0" fontId="2" fillId="9" borderId="33" xfId="7" applyFill="1" applyBorder="1"/>
    <xf numFmtId="0" fontId="24" fillId="9" borderId="61" xfId="7" applyFont="1" applyFill="1" applyBorder="1" applyAlignment="1">
      <alignment horizontal="center" vertical="center"/>
    </xf>
    <xf numFmtId="10" fontId="0" fillId="9" borderId="31" xfId="8" applyNumberFormat="1" applyFont="1" applyFill="1" applyBorder="1" applyAlignment="1">
      <alignment horizontal="center" vertical="center"/>
    </xf>
    <xf numFmtId="0" fontId="2" fillId="9" borderId="8" xfId="7" applyFill="1" applyBorder="1" applyAlignment="1">
      <alignment horizontal="center" vertical="center"/>
    </xf>
    <xf numFmtId="0" fontId="2" fillId="9" borderId="17" xfId="7" applyFill="1" applyBorder="1" applyAlignment="1">
      <alignment horizontal="center" vertical="center"/>
    </xf>
    <xf numFmtId="0" fontId="2" fillId="9" borderId="14" xfId="7" applyFill="1" applyBorder="1" applyAlignment="1">
      <alignment horizontal="center" vertical="center"/>
    </xf>
    <xf numFmtId="10" fontId="0" fillId="9" borderId="30" xfId="8" applyNumberFormat="1" applyFont="1" applyFill="1" applyBorder="1" applyAlignment="1">
      <alignment horizontal="center" vertical="center"/>
    </xf>
    <xf numFmtId="0" fontId="2" fillId="9" borderId="1" xfId="7" applyFill="1" applyBorder="1" applyAlignment="1">
      <alignment horizontal="center" vertical="center"/>
    </xf>
    <xf numFmtId="0" fontId="2" fillId="9" borderId="28" xfId="7" applyFill="1" applyBorder="1" applyAlignment="1">
      <alignment horizontal="center" vertical="center"/>
    </xf>
    <xf numFmtId="0" fontId="2" fillId="9" borderId="52" xfId="7" applyFill="1" applyBorder="1" applyAlignment="1">
      <alignment horizontal="center" vertical="center"/>
    </xf>
    <xf numFmtId="0" fontId="2" fillId="9" borderId="50" xfId="7" applyFill="1" applyBorder="1" applyAlignment="1">
      <alignment horizontal="center" vertical="center"/>
    </xf>
    <xf numFmtId="0" fontId="24" fillId="9" borderId="61" xfId="7" applyFont="1" applyFill="1" applyBorder="1" applyAlignment="1">
      <alignment horizontal="center" vertical="center" wrapText="1"/>
    </xf>
    <xf numFmtId="0" fontId="24" fillId="11" borderId="12" xfId="7" applyFont="1" applyFill="1" applyBorder="1" applyAlignment="1">
      <alignment horizontal="center" vertical="center" wrapText="1"/>
    </xf>
    <xf numFmtId="0" fontId="24" fillId="11" borderId="12" xfId="7" applyFont="1" applyFill="1" applyBorder="1" applyAlignment="1">
      <alignment horizontal="left" vertical="center" wrapText="1"/>
    </xf>
    <xf numFmtId="0" fontId="2" fillId="9" borderId="56" xfId="7" applyFill="1" applyBorder="1" applyAlignment="1">
      <alignment horizontal="center" vertical="center"/>
    </xf>
    <xf numFmtId="0" fontId="2" fillId="9" borderId="55" xfId="7" applyFill="1" applyBorder="1" applyAlignment="1">
      <alignment horizontal="center" vertical="center"/>
    </xf>
    <xf numFmtId="0" fontId="24" fillId="11" borderId="18" xfId="7" applyFont="1" applyFill="1" applyBorder="1" applyAlignment="1">
      <alignment horizontal="center" vertical="center" wrapText="1"/>
    </xf>
    <xf numFmtId="0" fontId="24" fillId="11" borderId="18" xfId="7" applyFont="1" applyFill="1" applyBorder="1" applyAlignment="1">
      <alignment horizontal="left" vertical="center" wrapText="1"/>
    </xf>
    <xf numFmtId="0" fontId="2" fillId="9" borderId="30" xfId="7" applyFill="1" applyBorder="1" applyAlignment="1">
      <alignment horizontal="center" vertical="center"/>
    </xf>
    <xf numFmtId="0" fontId="2" fillId="9" borderId="9" xfId="7" applyFill="1" applyBorder="1" applyAlignment="1">
      <alignment horizontal="center" vertical="center"/>
    </xf>
    <xf numFmtId="0" fontId="2" fillId="9" borderId="7" xfId="7" applyFill="1" applyBorder="1" applyAlignment="1">
      <alignment horizontal="center" vertical="center"/>
    </xf>
    <xf numFmtId="10" fontId="0" fillId="9" borderId="9" xfId="8" applyNumberFormat="1" applyFont="1" applyFill="1" applyBorder="1" applyAlignment="1">
      <alignment horizontal="center" vertical="center"/>
    </xf>
    <xf numFmtId="0" fontId="7" fillId="9" borderId="52" xfId="7" applyFont="1" applyFill="1" applyBorder="1" applyAlignment="1">
      <alignment horizontal="center" vertical="center"/>
    </xf>
    <xf numFmtId="0" fontId="7" fillId="9" borderId="90" xfId="7" applyFont="1" applyFill="1" applyBorder="1" applyAlignment="1">
      <alignment horizontal="center" vertical="center"/>
    </xf>
    <xf numFmtId="0" fontId="7" fillId="9" borderId="50" xfId="7" applyFont="1" applyFill="1" applyBorder="1" applyAlignment="1">
      <alignment horizontal="center" vertical="center"/>
    </xf>
    <xf numFmtId="0" fontId="2" fillId="0" borderId="0" xfId="7" applyAlignment="1">
      <alignment wrapText="1"/>
    </xf>
    <xf numFmtId="0" fontId="2" fillId="9" borderId="0" xfId="7" applyFill="1" applyAlignment="1">
      <alignment wrapText="1"/>
    </xf>
    <xf numFmtId="0" fontId="7" fillId="9" borderId="0" xfId="7" applyFont="1" applyFill="1" applyAlignment="1">
      <alignment horizontal="center" vertical="center" wrapText="1"/>
    </xf>
    <xf numFmtId="0" fontId="44" fillId="19" borderId="89" xfId="7" applyFont="1" applyFill="1" applyBorder="1" applyAlignment="1">
      <alignment horizontal="center" vertical="center" wrapText="1"/>
    </xf>
    <xf numFmtId="1" fontId="0" fillId="9" borderId="1" xfId="0" applyNumberFormat="1" applyFill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2" fillId="0" borderId="11" xfId="7" applyBorder="1"/>
    <xf numFmtId="0" fontId="17" fillId="12" borderId="18" xfId="0" applyFont="1" applyFill="1" applyBorder="1" applyAlignment="1">
      <alignment horizontal="center" vertical="center" wrapText="1"/>
    </xf>
    <xf numFmtId="1" fontId="17" fillId="12" borderId="1" xfId="0" applyNumberFormat="1" applyFont="1" applyFill="1" applyBorder="1" applyAlignment="1" applyProtection="1">
      <alignment horizontal="center" vertical="center"/>
      <protection locked="0"/>
    </xf>
    <xf numFmtId="1" fontId="14" fillId="9" borderId="42" xfId="6" applyNumberFormat="1" applyFont="1" applyFill="1" applyBorder="1" applyAlignment="1">
      <alignment horizontal="center" vertical="center" textRotation="90" wrapText="1"/>
    </xf>
    <xf numFmtId="1" fontId="14" fillId="9" borderId="2" xfId="6" applyNumberFormat="1" applyFont="1" applyFill="1" applyBorder="1" applyAlignment="1">
      <alignment horizontal="center" vertical="center" textRotation="90" wrapText="1"/>
    </xf>
    <xf numFmtId="1" fontId="14" fillId="9" borderId="44" xfId="6" applyNumberFormat="1" applyFont="1" applyFill="1" applyBorder="1" applyAlignment="1">
      <alignment horizontal="center" vertical="center" textRotation="90" wrapText="1"/>
    </xf>
    <xf numFmtId="1" fontId="14" fillId="9" borderId="19" xfId="6" applyNumberFormat="1" applyFont="1" applyFill="1" applyBorder="1" applyAlignment="1">
      <alignment horizontal="center" vertical="center" textRotation="90" wrapText="1"/>
    </xf>
    <xf numFmtId="0" fontId="17" fillId="18" borderId="18" xfId="0" applyFont="1" applyFill="1" applyBorder="1" applyAlignment="1">
      <alignment horizontal="center" vertical="center" wrapText="1"/>
    </xf>
    <xf numFmtId="0" fontId="17" fillId="18" borderId="45" xfId="0" applyFont="1" applyFill="1" applyBorder="1" applyAlignment="1">
      <alignment horizontal="center" vertical="center" wrapText="1"/>
    </xf>
    <xf numFmtId="0" fontId="17" fillId="18" borderId="18" xfId="6" applyFont="1" applyFill="1" applyBorder="1" applyAlignment="1">
      <alignment horizontal="center" vertical="center" wrapText="1"/>
    </xf>
    <xf numFmtId="1" fontId="14" fillId="9" borderId="0" xfId="0" applyNumberFormat="1" applyFont="1" applyFill="1" applyAlignment="1">
      <alignment horizontal="center" vertical="center" textRotation="90" wrapText="1"/>
    </xf>
    <xf numFmtId="1" fontId="14" fillId="0" borderId="0" xfId="0" applyNumberFormat="1" applyFont="1" applyAlignment="1">
      <alignment horizontal="center" vertical="center" textRotation="90" wrapText="1"/>
    </xf>
    <xf numFmtId="1" fontId="14" fillId="0" borderId="61" xfId="0" applyNumberFormat="1" applyFont="1" applyBorder="1" applyAlignment="1">
      <alignment horizontal="center" vertical="center" textRotation="90" wrapText="1"/>
    </xf>
    <xf numFmtId="1" fontId="14" fillId="0" borderId="33" xfId="0" applyNumberFormat="1" applyFont="1" applyBorder="1" applyAlignment="1">
      <alignment horizontal="center" vertical="center" textRotation="90" wrapText="1"/>
    </xf>
    <xf numFmtId="1" fontId="14" fillId="0" borderId="10" xfId="0" applyNumberFormat="1" applyFont="1" applyBorder="1" applyAlignment="1">
      <alignment horizontal="center" vertical="center" textRotation="90" wrapText="1"/>
    </xf>
    <xf numFmtId="1" fontId="14" fillId="0" borderId="36" xfId="0" applyNumberFormat="1" applyFont="1" applyBorder="1" applyAlignment="1">
      <alignment horizontal="center" vertical="center" textRotation="90" wrapText="1"/>
    </xf>
    <xf numFmtId="1" fontId="14" fillId="9" borderId="33" xfId="0" applyNumberFormat="1" applyFont="1" applyFill="1" applyBorder="1" applyAlignment="1">
      <alignment horizontal="center" vertical="center" textRotation="90" wrapText="1"/>
    </xf>
    <xf numFmtId="1" fontId="14" fillId="9" borderId="11" xfId="0" applyNumberFormat="1" applyFont="1" applyFill="1" applyBorder="1" applyAlignment="1">
      <alignment horizontal="center" vertical="center" textRotation="90" wrapText="1"/>
    </xf>
    <xf numFmtId="1" fontId="14" fillId="9" borderId="10" xfId="0" applyNumberFormat="1" applyFont="1" applyFill="1" applyBorder="1" applyAlignment="1">
      <alignment horizontal="center" vertical="center" textRotation="90" wrapText="1"/>
    </xf>
    <xf numFmtId="1" fontId="14" fillId="9" borderId="61" xfId="6" applyNumberFormat="1" applyFont="1" applyFill="1" applyBorder="1" applyAlignment="1">
      <alignment horizontal="center" vertical="center" textRotation="90" wrapText="1"/>
    </xf>
    <xf numFmtId="1" fontId="14" fillId="9" borderId="42" xfId="0" applyNumberFormat="1" applyFont="1" applyFill="1" applyBorder="1" applyAlignment="1">
      <alignment horizontal="center" vertical="center" textRotation="90" wrapText="1"/>
    </xf>
    <xf numFmtId="1" fontId="14" fillId="9" borderId="44" xfId="0" applyNumberFormat="1" applyFont="1" applyFill="1" applyBorder="1" applyAlignment="1">
      <alignment horizontal="center" vertical="center" textRotation="90" wrapText="1"/>
    </xf>
    <xf numFmtId="1" fontId="14" fillId="9" borderId="27" xfId="6" applyNumberFormat="1" applyFont="1" applyFill="1" applyBorder="1" applyAlignment="1">
      <alignment horizontal="center" vertical="center" textRotation="90" wrapText="1"/>
    </xf>
    <xf numFmtId="1" fontId="14" fillId="9" borderId="33" xfId="6" applyNumberFormat="1" applyFont="1" applyFill="1" applyBorder="1" applyAlignment="1">
      <alignment horizontal="center" vertical="center" textRotation="90" wrapText="1"/>
    </xf>
    <xf numFmtId="1" fontId="14" fillId="9" borderId="10" xfId="6" applyNumberFormat="1" applyFont="1" applyFill="1" applyBorder="1" applyAlignment="1">
      <alignment horizontal="center" vertical="center" textRotation="90" wrapText="1"/>
    </xf>
    <xf numFmtId="0" fontId="17" fillId="18" borderId="27" xfId="0" applyFont="1" applyFill="1" applyBorder="1" applyAlignment="1">
      <alignment horizontal="center" vertical="center" wrapText="1"/>
    </xf>
    <xf numFmtId="0" fontId="24" fillId="11" borderId="83" xfId="0" applyFont="1" applyFill="1" applyBorder="1" applyAlignment="1">
      <alignment horizontal="left" vertical="center"/>
    </xf>
    <xf numFmtId="0" fontId="24" fillId="11" borderId="85" xfId="0" applyFont="1" applyFill="1" applyBorder="1" applyAlignment="1">
      <alignment horizontal="left" vertical="center"/>
    </xf>
    <xf numFmtId="0" fontId="24" fillId="11" borderId="48" xfId="0" applyFont="1" applyFill="1" applyBorder="1" applyAlignment="1">
      <alignment horizontal="left" vertical="center"/>
    </xf>
    <xf numFmtId="0" fontId="24" fillId="11" borderId="84" xfId="0" applyFont="1" applyFill="1" applyBorder="1" applyAlignment="1">
      <alignment horizontal="left" vertical="center"/>
    </xf>
    <xf numFmtId="0" fontId="24" fillId="11" borderId="86" xfId="0" applyFont="1" applyFill="1" applyBorder="1" applyAlignment="1">
      <alignment horizontal="left" vertical="center"/>
    </xf>
    <xf numFmtId="0" fontId="24" fillId="11" borderId="49" xfId="0" applyFont="1" applyFill="1" applyBorder="1" applyAlignment="1">
      <alignment horizontal="left" vertical="center"/>
    </xf>
    <xf numFmtId="0" fontId="24" fillId="11" borderId="83" xfId="6" applyFont="1" applyFill="1" applyBorder="1" applyAlignment="1">
      <alignment horizontal="left" vertical="center"/>
    </xf>
    <xf numFmtId="0" fontId="24" fillId="11" borderId="84" xfId="6" applyFont="1" applyFill="1" applyBorder="1" applyAlignment="1">
      <alignment horizontal="left" vertical="center"/>
    </xf>
    <xf numFmtId="0" fontId="24" fillId="11" borderId="86" xfId="6" applyFont="1" applyFill="1" applyBorder="1" applyAlignment="1">
      <alignment horizontal="left" vertical="center"/>
    </xf>
    <xf numFmtId="0" fontId="24" fillId="11" borderId="85" xfId="6" applyFont="1" applyFill="1" applyBorder="1" applyAlignment="1">
      <alignment horizontal="left" vertical="center"/>
    </xf>
    <xf numFmtId="0" fontId="17" fillId="18" borderId="2" xfId="0" applyFont="1" applyFill="1" applyBorder="1" applyAlignment="1">
      <alignment horizontal="center" vertical="center" wrapText="1"/>
    </xf>
    <xf numFmtId="0" fontId="17" fillId="10" borderId="89" xfId="0" applyFont="1" applyFill="1" applyBorder="1" applyAlignment="1">
      <alignment horizontal="center" vertical="center" wrapText="1"/>
    </xf>
    <xf numFmtId="0" fontId="17" fillId="18" borderId="27" xfId="6" applyFont="1" applyFill="1" applyBorder="1" applyAlignment="1">
      <alignment horizontal="center" vertical="center" wrapText="1"/>
    </xf>
    <xf numFmtId="0" fontId="17" fillId="18" borderId="42" xfId="0" applyFont="1" applyFill="1" applyBorder="1" applyAlignment="1">
      <alignment horizontal="center" vertical="center" wrapText="1"/>
    </xf>
    <xf numFmtId="0" fontId="17" fillId="18" borderId="19" xfId="0" applyFont="1" applyFill="1" applyBorder="1" applyAlignment="1">
      <alignment horizontal="center" vertical="center" wrapText="1"/>
    </xf>
    <xf numFmtId="0" fontId="24" fillId="11" borderId="12" xfId="6" applyFont="1" applyFill="1" applyBorder="1" applyAlignment="1">
      <alignment horizontal="left" vertical="center" wrapText="1"/>
    </xf>
    <xf numFmtId="0" fontId="24" fillId="12" borderId="18" xfId="0" applyFont="1" applyFill="1" applyBorder="1" applyAlignment="1">
      <alignment horizontal="left" vertical="center"/>
    </xf>
    <xf numFmtId="0" fontId="24" fillId="11" borderId="54" xfId="6" applyFont="1" applyFill="1" applyBorder="1" applyAlignment="1">
      <alignment horizontal="left" vertical="center" wrapText="1"/>
    </xf>
    <xf numFmtId="0" fontId="0" fillId="10" borderId="25" xfId="0" applyFill="1" applyBorder="1" applyAlignment="1">
      <alignment horizontal="center" vertical="center"/>
    </xf>
    <xf numFmtId="1" fontId="0" fillId="0" borderId="3" xfId="0" applyNumberFormat="1" applyBorder="1" applyAlignment="1">
      <alignment horizontal="center"/>
    </xf>
    <xf numFmtId="0" fontId="17" fillId="18" borderId="2" xfId="6" applyFont="1" applyFill="1" applyBorder="1" applyAlignment="1">
      <alignment horizontal="center" vertical="center" wrapText="1"/>
    </xf>
    <xf numFmtId="0" fontId="24" fillId="11" borderId="25" xfId="0" applyFont="1" applyFill="1" applyBorder="1" applyAlignment="1">
      <alignment horizontal="left" vertical="center" wrapText="1"/>
    </xf>
    <xf numFmtId="1" fontId="17" fillId="4" borderId="55" xfId="0" applyNumberFormat="1" applyFont="1" applyFill="1" applyBorder="1" applyAlignment="1">
      <alignment horizontal="center" vertical="center"/>
    </xf>
    <xf numFmtId="1" fontId="17" fillId="0" borderId="20" xfId="0" applyNumberFormat="1" applyFont="1" applyBorder="1" applyAlignment="1" applyProtection="1">
      <alignment vertical="center"/>
      <protection locked="0"/>
    </xf>
    <xf numFmtId="1" fontId="0" fillId="0" borderId="55" xfId="0" applyNumberFormat="1" applyBorder="1" applyAlignment="1">
      <alignment horizontal="center"/>
    </xf>
    <xf numFmtId="1" fontId="17" fillId="13" borderId="1" xfId="0" applyNumberFormat="1" applyFont="1" applyFill="1" applyBorder="1" applyAlignment="1" applyProtection="1">
      <alignment horizontal="center" vertical="center"/>
      <protection locked="0"/>
    </xf>
    <xf numFmtId="1" fontId="17" fillId="12" borderId="22" xfId="0" applyNumberFormat="1" applyFont="1" applyFill="1" applyBorder="1" applyAlignment="1" applyProtection="1">
      <alignment horizontal="center" vertical="center"/>
      <protection locked="0"/>
    </xf>
    <xf numFmtId="1" fontId="14" fillId="9" borderId="37" xfId="0" applyNumberFormat="1" applyFont="1" applyFill="1" applyBorder="1" applyAlignment="1">
      <alignment horizontal="center" vertical="center" textRotation="90" wrapText="1"/>
    </xf>
    <xf numFmtId="1" fontId="14" fillId="9" borderId="25" xfId="0" applyNumberFormat="1" applyFont="1" applyFill="1" applyBorder="1" applyAlignment="1">
      <alignment horizontal="center" vertical="center" textRotation="90" wrapText="1"/>
    </xf>
    <xf numFmtId="1" fontId="14" fillId="9" borderId="12" xfId="0" applyNumberFormat="1" applyFont="1" applyFill="1" applyBorder="1" applyAlignment="1">
      <alignment horizontal="center" vertical="center" textRotation="90" wrapText="1"/>
    </xf>
    <xf numFmtId="1" fontId="14" fillId="9" borderId="19" xfId="0" applyNumberFormat="1" applyFont="1" applyFill="1" applyBorder="1" applyAlignment="1">
      <alignment horizontal="center" vertical="center" textRotation="90" wrapText="1"/>
    </xf>
    <xf numFmtId="1" fontId="14" fillId="9" borderId="27" xfId="0" applyNumberFormat="1" applyFont="1" applyFill="1" applyBorder="1" applyAlignment="1">
      <alignment horizontal="center" vertical="center" textRotation="90" wrapText="1"/>
    </xf>
    <xf numFmtId="1" fontId="14" fillId="9" borderId="43" xfId="0" applyNumberFormat="1" applyFont="1" applyFill="1" applyBorder="1" applyAlignment="1">
      <alignment horizontal="center" vertical="center" textRotation="90" wrapText="1"/>
    </xf>
    <xf numFmtId="1" fontId="14" fillId="9" borderId="18" xfId="0" applyNumberFormat="1" applyFont="1" applyFill="1" applyBorder="1" applyAlignment="1">
      <alignment horizontal="center" vertical="center" textRotation="90" wrapText="1"/>
    </xf>
    <xf numFmtId="1" fontId="14" fillId="9" borderId="45" xfId="0" applyNumberFormat="1" applyFont="1" applyFill="1" applyBorder="1" applyAlignment="1">
      <alignment horizontal="center" vertical="center" textRotation="90" wrapText="1"/>
    </xf>
    <xf numFmtId="1" fontId="14" fillId="9" borderId="54" xfId="0" applyNumberFormat="1" applyFont="1" applyFill="1" applyBorder="1" applyAlignment="1">
      <alignment horizontal="center" vertical="center" textRotation="90" wrapText="1"/>
    </xf>
    <xf numFmtId="0" fontId="17" fillId="10" borderId="54" xfId="0" applyFont="1" applyFill="1" applyBorder="1" applyAlignment="1">
      <alignment horizontal="center" vertical="center" wrapText="1"/>
    </xf>
    <xf numFmtId="0" fontId="17" fillId="10" borderId="25" xfId="0" applyFont="1" applyFill="1" applyBorder="1" applyAlignment="1">
      <alignment horizontal="center" vertical="center" wrapText="1"/>
    </xf>
    <xf numFmtId="0" fontId="17" fillId="10" borderId="12" xfId="0" applyFont="1" applyFill="1" applyBorder="1" applyAlignment="1">
      <alignment horizontal="center" vertical="center" wrapText="1"/>
    </xf>
    <xf numFmtId="1" fontId="21" fillId="10" borderId="54" xfId="1" applyNumberFormat="1" applyFont="1" applyFill="1" applyBorder="1" applyAlignment="1" applyProtection="1">
      <alignment horizontal="center" vertical="center" wrapText="1"/>
    </xf>
    <xf numFmtId="1" fontId="21" fillId="10" borderId="25" xfId="1" applyNumberFormat="1" applyFont="1" applyFill="1" applyBorder="1" applyAlignment="1" applyProtection="1">
      <alignment horizontal="center" vertical="center" wrapText="1"/>
    </xf>
    <xf numFmtId="1" fontId="21" fillId="10" borderId="12" xfId="1" applyNumberFormat="1" applyFont="1" applyFill="1" applyBorder="1" applyAlignment="1" applyProtection="1">
      <alignment horizontal="center" vertical="center" wrapText="1"/>
    </xf>
    <xf numFmtId="1" fontId="17" fillId="0" borderId="66" xfId="0" applyNumberFormat="1" applyFont="1" applyBorder="1" applyAlignment="1" applyProtection="1">
      <alignment horizontal="center" vertical="center"/>
      <protection locked="0"/>
    </xf>
    <xf numFmtId="1" fontId="17" fillId="0" borderId="64" xfId="0" applyNumberFormat="1" applyFont="1" applyBorder="1" applyAlignment="1" applyProtection="1">
      <alignment horizontal="center" vertical="center"/>
      <protection locked="0"/>
    </xf>
    <xf numFmtId="1" fontId="17" fillId="0" borderId="67" xfId="0" applyNumberFormat="1" applyFont="1" applyBorder="1" applyAlignment="1" applyProtection="1">
      <alignment horizontal="center" vertical="center"/>
      <protection locked="0"/>
    </xf>
    <xf numFmtId="1" fontId="17" fillId="0" borderId="46" xfId="0" applyNumberFormat="1" applyFont="1" applyBorder="1" applyAlignment="1" applyProtection="1">
      <alignment horizontal="center" vertical="center"/>
      <protection locked="0"/>
    </xf>
    <xf numFmtId="1" fontId="17" fillId="0" borderId="68" xfId="0" applyNumberFormat="1" applyFont="1" applyBorder="1" applyAlignment="1" applyProtection="1">
      <alignment horizontal="center" vertical="center"/>
      <protection locked="0"/>
    </xf>
    <xf numFmtId="1" fontId="17" fillId="0" borderId="65" xfId="0" applyNumberFormat="1" applyFont="1" applyBorder="1" applyAlignment="1" applyProtection="1">
      <alignment horizontal="center" vertical="center"/>
      <protection locked="0"/>
    </xf>
    <xf numFmtId="1" fontId="23" fillId="4" borderId="5" xfId="0" applyNumberFormat="1" applyFont="1" applyFill="1" applyBorder="1" applyAlignment="1">
      <alignment horizontal="center"/>
    </xf>
    <xf numFmtId="1" fontId="23" fillId="4" borderId="6" xfId="0" applyNumberFormat="1" applyFont="1" applyFill="1" applyBorder="1" applyAlignment="1">
      <alignment horizontal="center"/>
    </xf>
    <xf numFmtId="1" fontId="23" fillId="4" borderId="48" xfId="0" applyNumberFormat="1" applyFont="1" applyFill="1" applyBorder="1" applyAlignment="1">
      <alignment horizontal="center"/>
    </xf>
    <xf numFmtId="1" fontId="8" fillId="0" borderId="0" xfId="0" applyNumberFormat="1" applyFont="1" applyAlignment="1">
      <alignment horizontal="center" vertical="center" wrapText="1"/>
    </xf>
    <xf numFmtId="1" fontId="14" fillId="0" borderId="37" xfId="0" applyNumberFormat="1" applyFont="1" applyBorder="1" applyAlignment="1">
      <alignment horizontal="center" vertical="center" textRotation="90" wrapText="1"/>
    </xf>
    <xf numFmtId="1" fontId="14" fillId="0" borderId="25" xfId="0" applyNumberFormat="1" applyFont="1" applyBorder="1" applyAlignment="1">
      <alignment horizontal="center" vertical="center" textRotation="90" wrapText="1"/>
    </xf>
    <xf numFmtId="1" fontId="14" fillId="0" borderId="13" xfId="0" applyNumberFormat="1" applyFont="1" applyBorder="1" applyAlignment="1">
      <alignment horizontal="center" vertical="center" textRotation="90" wrapText="1"/>
    </xf>
    <xf numFmtId="1" fontId="23" fillId="4" borderId="33" xfId="0" applyNumberFormat="1" applyFont="1" applyFill="1" applyBorder="1" applyAlignment="1">
      <alignment horizontal="center"/>
    </xf>
    <xf numFmtId="1" fontId="23" fillId="4" borderId="36" xfId="0" applyNumberFormat="1" applyFont="1" applyFill="1" applyBorder="1" applyAlignment="1">
      <alignment horizontal="center"/>
    </xf>
    <xf numFmtId="1" fontId="23" fillId="4" borderId="4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8" fillId="0" borderId="33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18" fillId="4" borderId="37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4" borderId="37" xfId="0" applyFont="1" applyFill="1" applyBorder="1" applyAlignment="1">
      <alignment horizontal="center" vertical="center" wrapText="1"/>
    </xf>
    <xf numFmtId="0" fontId="18" fillId="4" borderId="13" xfId="0" applyFont="1" applyFill="1" applyBorder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/>
    </xf>
    <xf numFmtId="0" fontId="7" fillId="0" borderId="8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31" xfId="0" applyFont="1" applyBorder="1" applyAlignment="1">
      <alignment horizontal="left" vertical="top"/>
    </xf>
    <xf numFmtId="0" fontId="3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1" fontId="15" fillId="9" borderId="0" xfId="0" applyNumberFormat="1" applyFont="1" applyFill="1" applyAlignment="1">
      <alignment horizontal="center" vertical="center"/>
    </xf>
    <xf numFmtId="0" fontId="7" fillId="13" borderId="42" xfId="0" applyFont="1" applyFill="1" applyBorder="1" applyAlignment="1">
      <alignment horizontal="center" vertical="center"/>
    </xf>
    <xf numFmtId="0" fontId="7" fillId="13" borderId="39" xfId="0" applyFont="1" applyFill="1" applyBorder="1" applyAlignment="1">
      <alignment horizontal="center" vertical="center"/>
    </xf>
    <xf numFmtId="0" fontId="7" fillId="13" borderId="40" xfId="0" applyFont="1" applyFill="1" applyBorder="1" applyAlignment="1">
      <alignment horizontal="center" vertical="center"/>
    </xf>
    <xf numFmtId="0" fontId="7" fillId="12" borderId="44" xfId="0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9" borderId="33" xfId="0" applyFont="1" applyFill="1" applyBorder="1" applyAlignment="1">
      <alignment horizontal="center" vertical="center" wrapText="1"/>
    </xf>
    <xf numFmtId="0" fontId="8" fillId="9" borderId="10" xfId="0" applyFont="1" applyFill="1" applyBorder="1" applyAlignment="1">
      <alignment horizontal="center" vertical="center" wrapText="1"/>
    </xf>
    <xf numFmtId="0" fontId="9" fillId="9" borderId="34" xfId="0" applyFont="1" applyFill="1" applyBorder="1" applyAlignment="1">
      <alignment horizontal="center" vertical="center"/>
    </xf>
    <xf numFmtId="0" fontId="9" fillId="9" borderId="35" xfId="0" applyFont="1" applyFill="1" applyBorder="1" applyAlignment="1">
      <alignment horizontal="center" vertical="center"/>
    </xf>
    <xf numFmtId="0" fontId="18" fillId="4" borderId="33" xfId="0" applyFont="1" applyFill="1" applyBorder="1" applyAlignment="1">
      <alignment horizontal="center" vertical="center" wrapText="1"/>
    </xf>
    <xf numFmtId="0" fontId="18" fillId="4" borderId="10" xfId="0" applyFont="1" applyFill="1" applyBorder="1" applyAlignment="1">
      <alignment horizontal="center" vertical="center" wrapText="1"/>
    </xf>
    <xf numFmtId="1" fontId="14" fillId="9" borderId="13" xfId="0" applyNumberFormat="1" applyFont="1" applyFill="1" applyBorder="1" applyAlignment="1">
      <alignment horizontal="center" vertical="center" textRotation="90" wrapText="1"/>
    </xf>
    <xf numFmtId="0" fontId="17" fillId="4" borderId="54" xfId="0" applyFont="1" applyFill="1" applyBorder="1" applyAlignment="1">
      <alignment horizontal="center" vertical="center" wrapText="1"/>
    </xf>
    <xf numFmtId="0" fontId="17" fillId="4" borderId="25" xfId="0" applyFont="1" applyFill="1" applyBorder="1" applyAlignment="1">
      <alignment horizontal="center" vertical="center" wrapText="1"/>
    </xf>
    <xf numFmtId="0" fontId="17" fillId="4" borderId="12" xfId="0" applyFont="1" applyFill="1" applyBorder="1" applyAlignment="1">
      <alignment horizontal="center" vertical="center" wrapText="1"/>
    </xf>
    <xf numFmtId="1" fontId="21" fillId="10" borderId="19" xfId="1" applyNumberFormat="1" applyFont="1" applyFill="1" applyBorder="1" applyAlignment="1" applyProtection="1">
      <alignment horizontal="center" vertical="center" wrapText="1"/>
    </xf>
    <xf numFmtId="1" fontId="21" fillId="10" borderId="61" xfId="1" applyNumberFormat="1" applyFont="1" applyFill="1" applyBorder="1" applyAlignment="1" applyProtection="1">
      <alignment horizontal="center" vertical="center" wrapText="1"/>
    </xf>
    <xf numFmtId="1" fontId="21" fillId="10" borderId="27" xfId="1" applyNumberFormat="1" applyFont="1" applyFill="1" applyBorder="1" applyAlignment="1" applyProtection="1">
      <alignment horizontal="center" vertical="center" wrapText="1"/>
    </xf>
    <xf numFmtId="1" fontId="17" fillId="10" borderId="54" xfId="1" applyNumberFormat="1" applyFont="1" applyFill="1" applyBorder="1" applyAlignment="1" applyProtection="1">
      <alignment horizontal="center" vertical="center" wrapText="1"/>
    </xf>
    <xf numFmtId="1" fontId="17" fillId="10" borderId="25" xfId="1" applyNumberFormat="1" applyFont="1" applyFill="1" applyBorder="1" applyAlignment="1" applyProtection="1">
      <alignment horizontal="center" vertical="center" wrapText="1"/>
    </xf>
    <xf numFmtId="1" fontId="17" fillId="10" borderId="12" xfId="1" applyNumberFormat="1" applyFont="1" applyFill="1" applyBorder="1" applyAlignment="1" applyProtection="1">
      <alignment horizontal="center" vertical="center" wrapText="1"/>
    </xf>
    <xf numFmtId="1" fontId="14" fillId="9" borderId="61" xfId="0" applyNumberFormat="1" applyFont="1" applyFill="1" applyBorder="1" applyAlignment="1">
      <alignment horizontal="center" vertical="center" textRotation="90" wrapText="1"/>
    </xf>
    <xf numFmtId="1" fontId="14" fillId="9" borderId="43" xfId="6" applyNumberFormat="1" applyFont="1" applyFill="1" applyBorder="1" applyAlignment="1">
      <alignment horizontal="center" vertical="center" textRotation="90" wrapText="1"/>
    </xf>
    <xf numFmtId="1" fontId="14" fillId="9" borderId="18" xfId="6" applyNumberFormat="1" applyFont="1" applyFill="1" applyBorder="1" applyAlignment="1">
      <alignment horizontal="center" vertical="center" textRotation="90" wrapText="1"/>
    </xf>
    <xf numFmtId="1" fontId="14" fillId="9" borderId="54" xfId="6" applyNumberFormat="1" applyFont="1" applyFill="1" applyBorder="1" applyAlignment="1">
      <alignment horizontal="center" vertical="center" textRotation="90" wrapText="1"/>
    </xf>
    <xf numFmtId="1" fontId="14" fillId="9" borderId="45" xfId="6" applyNumberFormat="1" applyFont="1" applyFill="1" applyBorder="1" applyAlignment="1">
      <alignment horizontal="center" vertical="center" textRotation="90" wrapText="1"/>
    </xf>
    <xf numFmtId="1" fontId="14" fillId="9" borderId="42" xfId="6" applyNumberFormat="1" applyFont="1" applyFill="1" applyBorder="1" applyAlignment="1">
      <alignment horizontal="center" vertical="center" textRotation="90" wrapText="1"/>
    </xf>
    <xf numFmtId="1" fontId="14" fillId="9" borderId="2" xfId="6" applyNumberFormat="1" applyFont="1" applyFill="1" applyBorder="1" applyAlignment="1">
      <alignment horizontal="center" vertical="center" textRotation="90" wrapText="1"/>
    </xf>
    <xf numFmtId="1" fontId="14" fillId="9" borderId="44" xfId="6" applyNumberFormat="1" applyFont="1" applyFill="1" applyBorder="1" applyAlignment="1">
      <alignment horizontal="center" vertical="center" textRotation="90" wrapText="1"/>
    </xf>
    <xf numFmtId="0" fontId="19" fillId="3" borderId="5" xfId="0" applyFont="1" applyFill="1" applyBorder="1" applyAlignment="1">
      <alignment horizontal="center" vertical="center"/>
    </xf>
    <xf numFmtId="0" fontId="19" fillId="3" borderId="6" xfId="0" applyFont="1" applyFill="1" applyBorder="1" applyAlignment="1">
      <alignment horizontal="center" vertical="center"/>
    </xf>
    <xf numFmtId="1" fontId="14" fillId="9" borderId="12" xfId="6" applyNumberFormat="1" applyFont="1" applyFill="1" applyBorder="1" applyAlignment="1">
      <alignment horizontal="center" vertical="center" textRotation="90" wrapText="1"/>
    </xf>
    <xf numFmtId="1" fontId="14" fillId="9" borderId="25" xfId="6" applyNumberFormat="1" applyFont="1" applyFill="1" applyBorder="1" applyAlignment="1">
      <alignment horizontal="center" vertical="center" textRotation="90" wrapText="1"/>
    </xf>
    <xf numFmtId="1" fontId="14" fillId="9" borderId="19" xfId="6" applyNumberFormat="1" applyFont="1" applyFill="1" applyBorder="1" applyAlignment="1">
      <alignment horizontal="center" vertical="center" textRotation="90" wrapText="1"/>
    </xf>
    <xf numFmtId="1" fontId="14" fillId="9" borderId="37" xfId="6" applyNumberFormat="1" applyFont="1" applyFill="1" applyBorder="1" applyAlignment="1">
      <alignment horizontal="center" vertical="center" textRotation="90" wrapText="1"/>
    </xf>
    <xf numFmtId="1" fontId="14" fillId="9" borderId="13" xfId="6" applyNumberFormat="1" applyFont="1" applyFill="1" applyBorder="1" applyAlignment="1">
      <alignment horizontal="center" vertical="center" textRotation="90" wrapText="1"/>
    </xf>
    <xf numFmtId="169" fontId="8" fillId="9" borderId="0" xfId="3" applyNumberFormat="1" applyFont="1" applyFill="1" applyBorder="1" applyAlignment="1">
      <alignment horizontal="center" vertical="top" wrapText="1"/>
    </xf>
    <xf numFmtId="169" fontId="8" fillId="9" borderId="109" xfId="3" applyNumberFormat="1" applyFont="1" applyFill="1" applyBorder="1" applyAlignment="1">
      <alignment horizontal="center" vertical="top" wrapText="1"/>
    </xf>
    <xf numFmtId="1" fontId="23" fillId="4" borderId="89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left" vertical="top"/>
    </xf>
    <xf numFmtId="0" fontId="7" fillId="0" borderId="14" xfId="0" applyFont="1" applyBorder="1" applyAlignment="1">
      <alignment horizontal="left" vertical="top"/>
    </xf>
    <xf numFmtId="0" fontId="19" fillId="3" borderId="48" xfId="0" applyFont="1" applyFill="1" applyBorder="1" applyAlignment="1">
      <alignment horizontal="center" vertical="center"/>
    </xf>
    <xf numFmtId="14" fontId="34" fillId="16" borderId="72" xfId="4" applyNumberFormat="1" applyFont="1" applyFill="1" applyBorder="1" applyAlignment="1">
      <alignment horizontal="center" vertical="center"/>
    </xf>
    <xf numFmtId="14" fontId="34" fillId="16" borderId="0" xfId="4" applyNumberFormat="1" applyFont="1" applyFill="1" applyAlignment="1">
      <alignment horizontal="center" vertical="center"/>
    </xf>
    <xf numFmtId="0" fontId="35" fillId="17" borderId="78" xfId="4" applyFont="1" applyFill="1" applyBorder="1" applyAlignment="1">
      <alignment horizontal="center" vertical="center"/>
    </xf>
    <xf numFmtId="0" fontId="35" fillId="17" borderId="77" xfId="4" applyFont="1" applyFill="1" applyBorder="1" applyAlignment="1">
      <alignment horizontal="center" vertical="center"/>
    </xf>
    <xf numFmtId="0" fontId="35" fillId="17" borderId="72" xfId="4" applyFont="1" applyFill="1" applyBorder="1" applyAlignment="1">
      <alignment horizontal="center" vertical="center"/>
    </xf>
    <xf numFmtId="0" fontId="35" fillId="17" borderId="0" xfId="4" applyFont="1" applyFill="1" applyAlignment="1">
      <alignment horizontal="center" vertical="center"/>
    </xf>
    <xf numFmtId="14" fontId="34" fillId="16" borderId="78" xfId="4" applyNumberFormat="1" applyFont="1" applyFill="1" applyBorder="1" applyAlignment="1">
      <alignment horizontal="center" vertical="center"/>
    </xf>
    <xf numFmtId="14" fontId="34" fillId="16" borderId="77" xfId="4" applyNumberFormat="1" applyFont="1" applyFill="1" applyBorder="1" applyAlignment="1">
      <alignment horizontal="center" vertical="center"/>
    </xf>
    <xf numFmtId="14" fontId="34" fillId="16" borderId="80" xfId="4" applyNumberFormat="1" applyFont="1" applyFill="1" applyBorder="1" applyAlignment="1">
      <alignment horizontal="center" vertical="center"/>
    </xf>
    <xf numFmtId="14" fontId="34" fillId="16" borderId="79" xfId="4" applyNumberFormat="1" applyFont="1" applyFill="1" applyBorder="1" applyAlignment="1">
      <alignment horizontal="center" vertical="center"/>
    </xf>
    <xf numFmtId="0" fontId="35" fillId="17" borderId="79" xfId="4" applyFont="1" applyFill="1" applyBorder="1" applyAlignment="1">
      <alignment horizontal="center" vertical="center"/>
    </xf>
    <xf numFmtId="0" fontId="35" fillId="17" borderId="80" xfId="4" applyFont="1" applyFill="1" applyBorder="1" applyAlignment="1">
      <alignment horizontal="center" vertical="center"/>
    </xf>
    <xf numFmtId="1" fontId="17" fillId="0" borderId="99" xfId="6" applyNumberFormat="1" applyFont="1" applyBorder="1" applyAlignment="1" applyProtection="1">
      <alignment horizontal="center" vertical="center"/>
      <protection locked="0"/>
    </xf>
    <xf numFmtId="1" fontId="17" fillId="0" borderId="98" xfId="6" applyNumberFormat="1" applyFont="1" applyBorder="1" applyAlignment="1" applyProtection="1">
      <alignment horizontal="center" vertical="center"/>
      <protection locked="0"/>
    </xf>
    <xf numFmtId="1" fontId="17" fillId="0" borderId="97" xfId="6" applyNumberFormat="1" applyFont="1" applyBorder="1" applyAlignment="1" applyProtection="1">
      <alignment horizontal="center" vertical="center"/>
      <protection locked="0"/>
    </xf>
    <xf numFmtId="1" fontId="17" fillId="0" borderId="96" xfId="6" applyNumberFormat="1" applyFont="1" applyBorder="1" applyAlignment="1" applyProtection="1">
      <alignment horizontal="center" vertical="center"/>
      <protection locked="0"/>
    </xf>
    <xf numFmtId="1" fontId="17" fillId="0" borderId="95" xfId="6" applyNumberFormat="1" applyFont="1" applyBorder="1" applyAlignment="1" applyProtection="1">
      <alignment horizontal="center" vertical="center"/>
      <protection locked="0"/>
    </xf>
    <xf numFmtId="1" fontId="17" fillId="0" borderId="94" xfId="6" applyNumberFormat="1" applyFont="1" applyBorder="1" applyAlignment="1" applyProtection="1">
      <alignment horizontal="center" vertical="center"/>
      <protection locked="0"/>
    </xf>
    <xf numFmtId="1" fontId="17" fillId="0" borderId="93" xfId="6" applyNumberFormat="1" applyFont="1" applyBorder="1" applyAlignment="1" applyProtection="1">
      <alignment horizontal="center" vertical="center"/>
      <protection locked="0"/>
    </xf>
    <xf numFmtId="1" fontId="17" fillId="0" borderId="92" xfId="6" applyNumberFormat="1" applyFont="1" applyBorder="1" applyAlignment="1" applyProtection="1">
      <alignment horizontal="center" vertical="center"/>
      <protection locked="0"/>
    </xf>
    <xf numFmtId="1" fontId="17" fillId="0" borderId="91" xfId="6" applyNumberFormat="1" applyFont="1" applyBorder="1" applyAlignment="1" applyProtection="1">
      <alignment horizontal="center" vertical="center"/>
      <protection locked="0"/>
    </xf>
    <xf numFmtId="0" fontId="2" fillId="0" borderId="33" xfId="6" applyBorder="1" applyAlignment="1">
      <alignment horizontal="center" vertical="center" wrapText="1"/>
    </xf>
    <xf numFmtId="0" fontId="2" fillId="0" borderId="10" xfId="6" applyBorder="1" applyAlignment="1">
      <alignment horizontal="center" vertical="center" wrapText="1"/>
    </xf>
    <xf numFmtId="0" fontId="9" fillId="0" borderId="34" xfId="6" applyFont="1" applyBorder="1" applyAlignment="1">
      <alignment horizontal="center" vertical="center"/>
    </xf>
    <xf numFmtId="0" fontId="9" fillId="0" borderId="35" xfId="6" applyFont="1" applyBorder="1" applyAlignment="1">
      <alignment horizontal="center" vertical="center"/>
    </xf>
    <xf numFmtId="0" fontId="18" fillId="4" borderId="37" xfId="6" applyFont="1" applyFill="1" applyBorder="1" applyAlignment="1">
      <alignment horizontal="center" vertical="center"/>
    </xf>
    <xf numFmtId="0" fontId="18" fillId="4" borderId="13" xfId="6" applyFont="1" applyFill="1" applyBorder="1" applyAlignment="1">
      <alignment horizontal="center" vertical="center"/>
    </xf>
    <xf numFmtId="1" fontId="23" fillId="4" borderId="5" xfId="6" applyNumberFormat="1" applyFont="1" applyFill="1" applyBorder="1" applyAlignment="1">
      <alignment horizontal="center"/>
    </xf>
    <xf numFmtId="1" fontId="23" fillId="4" borderId="6" xfId="6" applyNumberFormat="1" applyFont="1" applyFill="1" applyBorder="1" applyAlignment="1">
      <alignment horizontal="center"/>
    </xf>
    <xf numFmtId="1" fontId="23" fillId="4" borderId="48" xfId="6" applyNumberFormat="1" applyFont="1" applyFill="1" applyBorder="1" applyAlignment="1">
      <alignment horizontal="center"/>
    </xf>
    <xf numFmtId="0" fontId="18" fillId="4" borderId="37" xfId="6" applyFont="1" applyFill="1" applyBorder="1" applyAlignment="1">
      <alignment horizontal="center" vertical="center" wrapText="1"/>
    </xf>
    <xf numFmtId="0" fontId="18" fillId="4" borderId="13" xfId="6" applyFont="1" applyFill="1" applyBorder="1" applyAlignment="1">
      <alignment horizontal="center" vertical="center" wrapText="1"/>
    </xf>
    <xf numFmtId="1" fontId="23" fillId="4" borderId="33" xfId="6" applyNumberFormat="1" applyFont="1" applyFill="1" applyBorder="1" applyAlignment="1">
      <alignment horizontal="center"/>
    </xf>
    <xf numFmtId="1" fontId="23" fillId="4" borderId="36" xfId="6" applyNumberFormat="1" applyFont="1" applyFill="1" applyBorder="1" applyAlignment="1">
      <alignment horizontal="center"/>
    </xf>
    <xf numFmtId="1" fontId="23" fillId="4" borderId="41" xfId="6" applyNumberFormat="1" applyFont="1" applyFill="1" applyBorder="1" applyAlignment="1">
      <alignment horizontal="center"/>
    </xf>
    <xf numFmtId="0" fontId="3" fillId="0" borderId="0" xfId="6" applyFont="1" applyAlignment="1">
      <alignment horizontal="center" vertical="center"/>
    </xf>
    <xf numFmtId="0" fontId="4" fillId="0" borderId="0" xfId="6" applyFont="1" applyAlignment="1">
      <alignment horizontal="center"/>
    </xf>
    <xf numFmtId="0" fontId="5" fillId="0" borderId="0" xfId="6" applyFont="1" applyAlignment="1">
      <alignment horizontal="center"/>
    </xf>
    <xf numFmtId="1" fontId="15" fillId="0" borderId="0" xfId="6" applyNumberFormat="1" applyFont="1" applyAlignment="1">
      <alignment horizontal="center" vertical="center"/>
    </xf>
    <xf numFmtId="0" fontId="4" fillId="0" borderId="11" xfId="6" applyFont="1" applyBorder="1" applyAlignment="1">
      <alignment horizontal="center" vertical="center"/>
    </xf>
    <xf numFmtId="0" fontId="4" fillId="0" borderId="0" xfId="6" applyFont="1" applyAlignment="1">
      <alignment horizontal="center" vertical="center"/>
    </xf>
    <xf numFmtId="0" fontId="7" fillId="0" borderId="8" xfId="6" applyFont="1" applyBorder="1" applyAlignment="1">
      <alignment horizontal="left" vertical="top"/>
    </xf>
    <xf numFmtId="0" fontId="7" fillId="0" borderId="9" xfId="6" applyFont="1" applyBorder="1" applyAlignment="1">
      <alignment horizontal="left" vertical="top"/>
    </xf>
    <xf numFmtId="0" fontId="7" fillId="0" borderId="17" xfId="6" applyFont="1" applyBorder="1" applyAlignment="1">
      <alignment horizontal="left" vertical="top"/>
    </xf>
    <xf numFmtId="0" fontId="7" fillId="0" borderId="31" xfId="6" applyFont="1" applyBorder="1" applyAlignment="1">
      <alignment horizontal="left" vertical="top"/>
    </xf>
    <xf numFmtId="1" fontId="2" fillId="0" borderId="0" xfId="6" applyNumberFormat="1" applyAlignment="1">
      <alignment horizontal="center" vertical="center" wrapText="1"/>
    </xf>
    <xf numFmtId="1" fontId="17" fillId="0" borderId="105" xfId="6" applyNumberFormat="1" applyFont="1" applyBorder="1" applyAlignment="1" applyProtection="1">
      <alignment horizontal="center" vertical="center" wrapText="1"/>
      <protection locked="0"/>
    </xf>
    <xf numFmtId="1" fontId="17" fillId="0" borderId="95" xfId="6" applyNumberFormat="1" applyFont="1" applyBorder="1" applyAlignment="1" applyProtection="1">
      <alignment horizontal="center" vertical="center" wrapText="1"/>
      <protection locked="0"/>
    </xf>
    <xf numFmtId="1" fontId="17" fillId="0" borderId="94" xfId="6" applyNumberFormat="1" applyFont="1" applyBorder="1" applyAlignment="1" applyProtection="1">
      <alignment horizontal="center" vertical="center" wrapText="1"/>
      <protection locked="0"/>
    </xf>
    <xf numFmtId="1" fontId="17" fillId="0" borderId="103" xfId="6" applyNumberFormat="1" applyFont="1" applyBorder="1" applyAlignment="1" applyProtection="1">
      <alignment horizontal="center" vertical="center" wrapText="1"/>
      <protection locked="0"/>
    </xf>
    <xf numFmtId="1" fontId="17" fillId="0" borderId="92" xfId="6" applyNumberFormat="1" applyFont="1" applyBorder="1" applyAlignment="1" applyProtection="1">
      <alignment horizontal="center" vertical="center" wrapText="1"/>
      <protection locked="0"/>
    </xf>
    <xf numFmtId="1" fontId="17" fillId="0" borderId="91" xfId="6" applyNumberFormat="1" applyFont="1" applyBorder="1" applyAlignment="1" applyProtection="1">
      <alignment horizontal="center" vertical="center" wrapText="1"/>
      <protection locked="0"/>
    </xf>
    <xf numFmtId="1" fontId="17" fillId="0" borderId="102" xfId="6" applyNumberFormat="1" applyFont="1" applyBorder="1" applyAlignment="1" applyProtection="1">
      <alignment horizontal="center" vertical="center"/>
      <protection locked="0"/>
    </xf>
    <xf numFmtId="1" fontId="17" fillId="0" borderId="101" xfId="6" applyNumberFormat="1" applyFont="1" applyBorder="1" applyAlignment="1" applyProtection="1">
      <alignment horizontal="center" vertical="center"/>
      <protection locked="0"/>
    </xf>
    <xf numFmtId="1" fontId="17" fillId="0" borderId="100" xfId="6" applyNumberFormat="1" applyFont="1" applyBorder="1" applyAlignment="1" applyProtection="1">
      <alignment horizontal="center" vertical="center"/>
      <protection locked="0"/>
    </xf>
    <xf numFmtId="1" fontId="17" fillId="0" borderId="99" xfId="6" applyNumberFormat="1" applyFont="1" applyBorder="1" applyAlignment="1" applyProtection="1">
      <alignment horizontal="center" vertical="center" wrapText="1"/>
      <protection locked="0"/>
    </xf>
    <xf numFmtId="1" fontId="17" fillId="0" borderId="98" xfId="6" applyNumberFormat="1" applyFont="1" applyBorder="1" applyAlignment="1" applyProtection="1">
      <alignment horizontal="center" vertical="center" wrapText="1"/>
      <protection locked="0"/>
    </xf>
    <xf numFmtId="1" fontId="17" fillId="0" borderId="97" xfId="6" applyNumberFormat="1" applyFont="1" applyBorder="1" applyAlignment="1" applyProtection="1">
      <alignment horizontal="center" vertical="center" wrapText="1"/>
      <protection locked="0"/>
    </xf>
    <xf numFmtId="1" fontId="17" fillId="0" borderId="96" xfId="6" applyNumberFormat="1" applyFont="1" applyBorder="1" applyAlignment="1" applyProtection="1">
      <alignment horizontal="center" vertical="center" wrapText="1"/>
      <protection locked="0"/>
    </xf>
    <xf numFmtId="1" fontId="17" fillId="0" borderId="93" xfId="6" applyNumberFormat="1" applyFont="1" applyBorder="1" applyAlignment="1" applyProtection="1">
      <alignment horizontal="center" vertical="center" wrapText="1"/>
      <protection locked="0"/>
    </xf>
    <xf numFmtId="1" fontId="17" fillId="0" borderId="99" xfId="6" applyNumberFormat="1" applyFont="1" applyBorder="1" applyAlignment="1">
      <alignment horizontal="center" vertical="center" wrapText="1"/>
    </xf>
    <xf numFmtId="1" fontId="17" fillId="0" borderId="98" xfId="6" applyNumberFormat="1" applyFont="1" applyBorder="1" applyAlignment="1">
      <alignment horizontal="center" vertical="center" wrapText="1"/>
    </xf>
    <xf numFmtId="1" fontId="17" fillId="0" borderId="97" xfId="6" applyNumberFormat="1" applyFont="1" applyBorder="1" applyAlignment="1">
      <alignment horizontal="center" vertical="center" wrapText="1"/>
    </xf>
    <xf numFmtId="1" fontId="17" fillId="0" borderId="93" xfId="6" applyNumberFormat="1" applyFont="1" applyBorder="1" applyAlignment="1">
      <alignment horizontal="center" vertical="center" wrapText="1"/>
    </xf>
    <xf numFmtId="1" fontId="17" fillId="0" borderId="92" xfId="6" applyNumberFormat="1" applyFont="1" applyBorder="1" applyAlignment="1">
      <alignment horizontal="center" vertical="center" wrapText="1"/>
    </xf>
    <xf numFmtId="1" fontId="17" fillId="0" borderId="91" xfId="6" applyNumberFormat="1" applyFont="1" applyBorder="1" applyAlignment="1">
      <alignment horizontal="center" vertical="center" wrapText="1"/>
    </xf>
    <xf numFmtId="1" fontId="17" fillId="0" borderId="104" xfId="6" applyNumberFormat="1" applyFont="1" applyBorder="1" applyAlignment="1" applyProtection="1">
      <alignment horizontal="center" vertical="center" wrapText="1"/>
      <protection locked="0"/>
    </xf>
    <xf numFmtId="0" fontId="7" fillId="9" borderId="5" xfId="0" applyFont="1" applyFill="1" applyBorder="1" applyAlignment="1">
      <alignment horizontal="left"/>
    </xf>
    <xf numFmtId="0" fontId="7" fillId="9" borderId="6" xfId="0" applyFont="1" applyFill="1" applyBorder="1" applyAlignment="1">
      <alignment horizontal="left"/>
    </xf>
    <xf numFmtId="0" fontId="7" fillId="9" borderId="48" xfId="0" applyFont="1" applyFill="1" applyBorder="1" applyAlignment="1">
      <alignment horizontal="left"/>
    </xf>
    <xf numFmtId="0" fontId="7" fillId="9" borderId="67" xfId="0" applyFont="1" applyFill="1" applyBorder="1" applyAlignment="1">
      <alignment horizontal="center" vertical="center"/>
    </xf>
    <xf numFmtId="0" fontId="7" fillId="9" borderId="68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9" borderId="88" xfId="0" applyFill="1" applyBorder="1" applyAlignment="1">
      <alignment horizontal="center" vertical="center"/>
    </xf>
    <xf numFmtId="0" fontId="0" fillId="9" borderId="106" xfId="0" applyFill="1" applyBorder="1" applyAlignment="1">
      <alignment horizontal="center" vertical="center"/>
    </xf>
    <xf numFmtId="1" fontId="17" fillId="0" borderId="3" xfId="0" applyNumberFormat="1" applyFont="1" applyBorder="1" applyAlignment="1" applyProtection="1">
      <alignment horizontal="center" vertical="center"/>
      <protection locked="0"/>
    </xf>
    <xf numFmtId="1" fontId="17" fillId="0" borderId="4" xfId="0" applyNumberFormat="1" applyFont="1" applyBorder="1" applyAlignment="1" applyProtection="1">
      <alignment horizontal="center" vertical="center"/>
      <protection locked="0"/>
    </xf>
    <xf numFmtId="1" fontId="17" fillId="0" borderId="84" xfId="0" applyNumberFormat="1" applyFont="1" applyBorder="1" applyAlignment="1" applyProtection="1">
      <alignment horizontal="center" vertical="center"/>
      <protection locked="0"/>
    </xf>
    <xf numFmtId="1" fontId="17" fillId="0" borderId="55" xfId="0" applyNumberFormat="1" applyFont="1" applyBorder="1" applyAlignment="1" applyProtection="1">
      <alignment horizontal="center" vertical="center"/>
      <protection locked="0"/>
    </xf>
    <xf numFmtId="1" fontId="17" fillId="0" borderId="53" xfId="0" applyNumberFormat="1" applyFont="1" applyBorder="1" applyAlignment="1" applyProtection="1">
      <alignment horizontal="center" vertical="center"/>
      <protection locked="0"/>
    </xf>
    <xf numFmtId="1" fontId="17" fillId="0" borderId="69" xfId="0" applyNumberFormat="1" applyFont="1" applyBorder="1" applyAlignment="1" applyProtection="1">
      <alignment horizontal="center" vertical="center"/>
      <protection locked="0"/>
    </xf>
    <xf numFmtId="1" fontId="17" fillId="0" borderId="51" xfId="0" applyNumberFormat="1" applyFont="1" applyBorder="1" applyAlignment="1" applyProtection="1">
      <alignment horizontal="center" vertical="center"/>
      <protection locked="0"/>
    </xf>
    <xf numFmtId="1" fontId="17" fillId="0" borderId="33" xfId="0" applyNumberFormat="1" applyFont="1" applyBorder="1" applyAlignment="1" applyProtection="1">
      <alignment horizontal="center" vertical="center"/>
      <protection locked="0"/>
    </xf>
    <xf numFmtId="1" fontId="17" fillId="0" borderId="81" xfId="0" applyNumberFormat="1" applyFont="1" applyBorder="1" applyAlignment="1" applyProtection="1">
      <alignment horizontal="center" vertical="center"/>
      <protection locked="0"/>
    </xf>
    <xf numFmtId="1" fontId="17" fillId="0" borderId="61" xfId="0" applyNumberFormat="1" applyFont="1" applyBorder="1" applyAlignment="1" applyProtection="1">
      <alignment horizontal="center" vertical="center"/>
      <protection locked="0"/>
    </xf>
    <xf numFmtId="1" fontId="17" fillId="0" borderId="82" xfId="0" applyNumberFormat="1" applyFont="1" applyBorder="1" applyAlignment="1" applyProtection="1">
      <alignment horizontal="center" vertical="center"/>
      <protection locked="0"/>
    </xf>
    <xf numFmtId="1" fontId="17" fillId="0" borderId="27" xfId="0" applyNumberFormat="1" applyFont="1" applyBorder="1" applyAlignment="1" applyProtection="1">
      <alignment horizontal="center" vertical="center"/>
      <protection locked="0"/>
    </xf>
    <xf numFmtId="1" fontId="17" fillId="0" borderId="24" xfId="0" applyNumberFormat="1" applyFont="1" applyBorder="1" applyAlignment="1" applyProtection="1">
      <alignment horizontal="center" vertical="center"/>
      <protection locked="0"/>
    </xf>
    <xf numFmtId="1" fontId="17" fillId="0" borderId="2" xfId="0" applyNumberFormat="1" applyFont="1" applyBorder="1" applyAlignment="1" applyProtection="1">
      <alignment horizontal="center" vertical="center"/>
      <protection locked="0"/>
    </xf>
    <xf numFmtId="1" fontId="7" fillId="0" borderId="2" xfId="0" applyNumberFormat="1" applyFont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1" fontId="7" fillId="0" borderId="8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" fontId="17" fillId="5" borderId="38" xfId="0" applyNumberFormat="1" applyFont="1" applyFill="1" applyBorder="1" applyAlignment="1" applyProtection="1">
      <alignment horizontal="center" vertical="center"/>
      <protection locked="0"/>
    </xf>
    <xf numFmtId="1" fontId="17" fillId="5" borderId="39" xfId="0" applyNumberFormat="1" applyFont="1" applyFill="1" applyBorder="1" applyAlignment="1" applyProtection="1">
      <alignment horizontal="center" vertical="center"/>
      <protection locked="0"/>
    </xf>
    <xf numFmtId="1" fontId="17" fillId="5" borderId="83" xfId="0" applyNumberFormat="1" applyFont="1" applyFill="1" applyBorder="1" applyAlignment="1" applyProtection="1">
      <alignment horizontal="center" vertical="center"/>
      <protection locked="0"/>
    </xf>
    <xf numFmtId="1" fontId="17" fillId="0" borderId="38" xfId="0" applyNumberFormat="1" applyFont="1" applyBorder="1" applyAlignment="1" applyProtection="1">
      <alignment horizontal="center" vertical="center"/>
      <protection locked="0"/>
    </xf>
    <xf numFmtId="1" fontId="17" fillId="0" borderId="39" xfId="0" applyNumberFormat="1" applyFont="1" applyBorder="1" applyAlignment="1" applyProtection="1">
      <alignment horizontal="center" vertical="center"/>
      <protection locked="0"/>
    </xf>
    <xf numFmtId="1" fontId="17" fillId="0" borderId="40" xfId="0" applyNumberFormat="1" applyFont="1" applyBorder="1" applyAlignment="1" applyProtection="1">
      <alignment horizontal="center" vertical="center"/>
      <protection locked="0"/>
    </xf>
    <xf numFmtId="1" fontId="17" fillId="0" borderId="44" xfId="0" applyNumberFormat="1" applyFont="1" applyBorder="1" applyAlignment="1" applyProtection="1">
      <alignment horizontal="center" vertical="center"/>
      <protection locked="0"/>
    </xf>
    <xf numFmtId="1" fontId="17" fillId="0" borderId="16" xfId="0" applyNumberFormat="1" applyFont="1" applyBorder="1" applyAlignment="1" applyProtection="1">
      <alignment horizontal="center" vertical="center"/>
      <protection locked="0"/>
    </xf>
    <xf numFmtId="1" fontId="17" fillId="0" borderId="85" xfId="0" applyNumberFormat="1" applyFont="1" applyBorder="1" applyAlignment="1" applyProtection="1">
      <alignment horizontal="center" vertical="center"/>
      <protection locked="0"/>
    </xf>
    <xf numFmtId="1" fontId="17" fillId="0" borderId="42" xfId="0" applyNumberFormat="1" applyFont="1" applyBorder="1" applyAlignment="1" applyProtection="1">
      <alignment horizontal="center" vertical="center"/>
      <protection locked="0"/>
    </xf>
    <xf numFmtId="1" fontId="17" fillId="0" borderId="83" xfId="0" applyNumberFormat="1" applyFont="1" applyBorder="1" applyAlignment="1" applyProtection="1">
      <alignment horizontal="center" vertical="center"/>
      <protection locked="0"/>
    </xf>
    <xf numFmtId="1" fontId="17" fillId="0" borderId="62" xfId="0" applyNumberFormat="1" applyFont="1" applyBorder="1" applyAlignment="1" applyProtection="1">
      <alignment horizontal="center" vertical="center"/>
      <protection locked="0"/>
    </xf>
    <xf numFmtId="1" fontId="17" fillId="0" borderId="60" xfId="0" applyNumberFormat="1" applyFont="1" applyBorder="1" applyAlignment="1" applyProtection="1">
      <alignment horizontal="center" vertical="center"/>
      <protection locked="0"/>
    </xf>
    <xf numFmtId="1" fontId="17" fillId="0" borderId="87" xfId="0" applyNumberFormat="1" applyFont="1" applyBorder="1" applyAlignment="1" applyProtection="1">
      <alignment horizontal="center" vertical="center"/>
      <protection locked="0"/>
    </xf>
    <xf numFmtId="1" fontId="17" fillId="5" borderId="26" xfId="0" applyNumberFormat="1" applyFont="1" applyFill="1" applyBorder="1" applyAlignment="1" applyProtection="1">
      <alignment horizontal="center" vertical="center"/>
      <protection locked="0"/>
    </xf>
    <xf numFmtId="1" fontId="17" fillId="5" borderId="86" xfId="0" applyNumberFormat="1" applyFont="1" applyFill="1" applyBorder="1" applyAlignment="1" applyProtection="1">
      <alignment horizontal="center" vertical="center"/>
      <protection locked="0"/>
    </xf>
    <xf numFmtId="1" fontId="17" fillId="5" borderId="27" xfId="0" applyNumberFormat="1" applyFont="1" applyFill="1" applyBorder="1" applyAlignment="1" applyProtection="1">
      <alignment horizontal="center" vertical="center"/>
      <protection locked="0"/>
    </xf>
    <xf numFmtId="1" fontId="17" fillId="5" borderId="60" xfId="0" applyNumberFormat="1" applyFont="1" applyFill="1" applyBorder="1" applyAlignment="1" applyProtection="1">
      <alignment horizontal="center" vertical="center"/>
      <protection locked="0"/>
    </xf>
    <xf numFmtId="1" fontId="17" fillId="5" borderId="87" xfId="0" applyNumberFormat="1" applyFont="1" applyFill="1" applyBorder="1" applyAlignment="1" applyProtection="1">
      <alignment horizontal="center" vertical="center"/>
      <protection locked="0"/>
    </xf>
    <xf numFmtId="1" fontId="17" fillId="5" borderId="3" xfId="0" applyNumberFormat="1" applyFont="1" applyFill="1" applyBorder="1" applyAlignment="1" applyProtection="1">
      <alignment horizontal="center" vertical="center"/>
      <protection locked="0"/>
    </xf>
    <xf numFmtId="1" fontId="17" fillId="5" borderId="4" xfId="0" applyNumberFormat="1" applyFont="1" applyFill="1" applyBorder="1" applyAlignment="1" applyProtection="1">
      <alignment horizontal="center" vertical="center"/>
      <protection locked="0"/>
    </xf>
    <xf numFmtId="1" fontId="17" fillId="5" borderId="84" xfId="0" applyNumberFormat="1" applyFont="1" applyFill="1" applyBorder="1" applyAlignment="1" applyProtection="1">
      <alignment horizontal="center" vertical="center"/>
      <protection locked="0"/>
    </xf>
    <xf numFmtId="1" fontId="17" fillId="0" borderId="8" xfId="0" applyNumberFormat="1" applyFont="1" applyBorder="1" applyAlignment="1" applyProtection="1">
      <alignment horizontal="center" vertical="center"/>
      <protection locked="0"/>
    </xf>
    <xf numFmtId="1" fontId="17" fillId="0" borderId="9" xfId="0" applyNumberFormat="1" applyFont="1" applyBorder="1" applyAlignment="1" applyProtection="1">
      <alignment horizontal="center" vertical="center"/>
      <protection locked="0"/>
    </xf>
    <xf numFmtId="0" fontId="7" fillId="9" borderId="5" xfId="7" applyFont="1" applyFill="1" applyBorder="1" applyAlignment="1">
      <alignment horizontal="left"/>
    </xf>
    <xf numFmtId="0" fontId="7" fillId="9" borderId="6" xfId="7" applyFont="1" applyFill="1" applyBorder="1" applyAlignment="1">
      <alignment horizontal="left"/>
    </xf>
    <xf numFmtId="0" fontId="7" fillId="9" borderId="48" xfId="7" applyFont="1" applyFill="1" applyBorder="1" applyAlignment="1">
      <alignment horizontal="left"/>
    </xf>
    <xf numFmtId="0" fontId="2" fillId="9" borderId="7" xfId="7" applyFill="1" applyBorder="1" applyAlignment="1">
      <alignment horizontal="center" vertical="center" wrapText="1"/>
    </xf>
    <xf numFmtId="0" fontId="2" fillId="9" borderId="14" xfId="7" applyFill="1" applyBorder="1" applyAlignment="1">
      <alignment horizontal="center" vertical="center" wrapText="1"/>
    </xf>
    <xf numFmtId="0" fontId="7" fillId="9" borderId="67" xfId="7" applyFont="1" applyFill="1" applyBorder="1" applyAlignment="1">
      <alignment horizontal="center" vertical="center"/>
    </xf>
    <xf numFmtId="0" fontId="7" fillId="9" borderId="68" xfId="7" applyFont="1" applyFill="1" applyBorder="1" applyAlignment="1">
      <alignment horizontal="center" vertical="center"/>
    </xf>
    <xf numFmtId="0" fontId="2" fillId="9" borderId="9" xfId="7" applyFill="1" applyBorder="1" applyAlignment="1">
      <alignment horizontal="center" vertical="center"/>
    </xf>
    <xf numFmtId="0" fontId="2" fillId="9" borderId="31" xfId="7" applyFill="1" applyBorder="1" applyAlignment="1">
      <alignment horizontal="center" vertical="center"/>
    </xf>
    <xf numFmtId="0" fontId="2" fillId="9" borderId="51" xfId="7" applyFill="1" applyBorder="1" applyAlignment="1">
      <alignment horizontal="center" vertical="center"/>
    </xf>
    <xf numFmtId="0" fontId="2" fillId="9" borderId="69" xfId="7" applyFill="1" applyBorder="1" applyAlignment="1">
      <alignment horizontal="center" vertical="center"/>
    </xf>
    <xf numFmtId="0" fontId="2" fillId="0" borderId="18" xfId="0" applyFont="1" applyBorder="1"/>
    <xf numFmtId="0" fontId="2" fillId="11" borderId="18" xfId="0" applyFont="1" applyFill="1" applyBorder="1"/>
    <xf numFmtId="0" fontId="2" fillId="11" borderId="45" xfId="0" applyFont="1" applyFill="1" applyBorder="1"/>
    <xf numFmtId="0" fontId="2" fillId="0" borderId="12" xfId="0" applyFont="1" applyBorder="1"/>
    <xf numFmtId="0" fontId="0" fillId="11" borderId="89" xfId="0" applyFill="1" applyBorder="1"/>
    <xf numFmtId="0" fontId="0" fillId="11" borderId="51" xfId="0" applyFill="1" applyBorder="1"/>
    <xf numFmtId="0" fontId="0" fillId="11" borderId="90" xfId="0" applyFill="1" applyBorder="1"/>
    <xf numFmtId="0" fontId="0" fillId="11" borderId="52" xfId="0" applyFill="1" applyBorder="1"/>
    <xf numFmtId="0" fontId="0" fillId="0" borderId="0" xfId="0" applyBorder="1"/>
    <xf numFmtId="0" fontId="0" fillId="11" borderId="0" xfId="0" applyFill="1" applyBorder="1"/>
  </cellXfs>
  <cellStyles count="12">
    <cellStyle name="Comma" xfId="3" builtinId="3"/>
    <cellStyle name="Comma 2" xfId="8" xr:uid="{5786BC6A-8A65-44A8-97C8-9C7DDBB5DC13}"/>
    <cellStyle name="Currency" xfId="3" builtinId="4"/>
    <cellStyle name="Currency [0]" xfId="3" builtinId="7"/>
    <cellStyle name="Hyperlink" xfId="1" builtinId="8"/>
    <cellStyle name="Normal" xfId="0" builtinId="0"/>
    <cellStyle name="Normal 2" xfId="4" xr:uid="{E7AAAB1B-B52B-4C76-880E-48FEF8282F21}"/>
    <cellStyle name="Normal 2 2" xfId="7" xr:uid="{5B05C2CB-C318-4010-BAE5-F1A17113B022}"/>
    <cellStyle name="Normal 3" xfId="2" xr:uid="{00000000-0005-0000-0000-000005000000}"/>
    <cellStyle name="Normal 4" xfId="5" xr:uid="{2546B58B-5D86-40A9-9B91-BB9943EBAC3E}"/>
    <cellStyle name="Normal 5" xfId="6" xr:uid="{56A8B271-CE9A-4EC0-89AF-21E2F8151151}"/>
    <cellStyle name="Percent" xfId="3" builtinId="5"/>
  </cellStyles>
  <dxfs count="1944"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charset val="238"/>
        <scheme val="minor"/>
      </font>
      <numFmt numFmtId="167" formatCode="&quot;Done&quot;;&quot; &quot;;&quot; &quot;"/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charset val="238"/>
        <scheme val="minor"/>
      </font>
      <fill>
        <patternFill patternType="solid">
          <fgColor indexed="64"/>
          <bgColor theme="6" tint="0.5999938962981048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charset val="238"/>
        <scheme val="minor"/>
      </font>
      <numFmt numFmtId="167" formatCode="&quot;Done&quot;;&quot; &quot;;&quot; &quot;"/>
      <fill>
        <patternFill patternType="solid">
          <fgColor indexed="64"/>
          <bgColor theme="6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charset val="238"/>
        <scheme val="minor"/>
      </font>
      <numFmt numFmtId="167" formatCode="&quot;Done&quot;;&quot; &quot;;&quot; &quot;"/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charset val="238"/>
        <scheme val="minor"/>
      </font>
      <fill>
        <patternFill patternType="solid">
          <fgColor indexed="64"/>
          <bgColor theme="6" tint="0.5999938962981048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charset val="238"/>
        <scheme val="minor"/>
      </font>
      <numFmt numFmtId="167" formatCode="&quot;Done&quot;;&quot; &quot;;&quot; &quot;"/>
      <fill>
        <patternFill patternType="solid">
          <fgColor indexed="64"/>
          <bgColor theme="6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charset val="238"/>
        <scheme val="minor"/>
      </font>
      <numFmt numFmtId="167" formatCode="&quot;Done&quot;;&quot; &quot;;&quot; &quot;"/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charset val="238"/>
        <scheme val="minor"/>
      </font>
      <numFmt numFmtId="167" formatCode="&quot;Done&quot;;&quot; &quot;;&quot; &quot;"/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charset val="238"/>
        <scheme val="minor"/>
      </font>
      <numFmt numFmtId="167" formatCode="&quot;Done&quot;;&quot; &quot;;&quot; &quot;"/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charset val="238"/>
        <scheme val="minor"/>
      </font>
      <numFmt numFmtId="167" formatCode="&quot;Done&quot;;&quot; &quot;;&quot; &quot;"/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charset val="238"/>
        <scheme val="minor"/>
      </font>
      <numFmt numFmtId="167" formatCode="&quot;Done&quot;;&quot; &quot;;&quot; &quot;"/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charset val="238"/>
        <scheme val="minor"/>
      </font>
      <numFmt numFmtId="167" formatCode="&quot;Done&quot;;&quot; &quot;;&quot; &quot;"/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charset val="238"/>
        <scheme val="minor"/>
      </font>
      <numFmt numFmtId="167" formatCode="&quot;Done&quot;;&quot; &quot;;&quot; &quot;"/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charset val="238"/>
        <scheme val="minor"/>
      </font>
      <numFmt numFmtId="167" formatCode="&quot;Done&quot;;&quot; &quot;;&quot; &quot;"/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charset val="238"/>
        <scheme val="minor"/>
      </font>
      <numFmt numFmtId="167" formatCode="&quot;Done&quot;;&quot; &quot;;&quot; &quot;"/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charset val="238"/>
        <scheme val="minor"/>
      </font>
      <numFmt numFmtId="167" formatCode="&quot;Done&quot;;&quot; &quot;;&quot; &quot;"/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charset val="238"/>
        <scheme val="minor"/>
      </font>
      <numFmt numFmtId="167" formatCode="&quot;Done&quot;;&quot; &quot;;&quot; &quot;"/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charset val="238"/>
        <scheme val="minor"/>
      </font>
      <numFmt numFmtId="167" formatCode="&quot;Done&quot;;&quot; &quot;;&quot; &quot;"/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charset val="238"/>
        <scheme val="minor"/>
      </font>
      <numFmt numFmtId="167" formatCode="&quot;Done&quot;;&quot; &quot;;&quot; &quot;"/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charset val="238"/>
        <scheme val="minor"/>
      </font>
      <numFmt numFmtId="167" formatCode="&quot;Done&quot;;&quot; &quot;;&quot; &quot;"/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charset val="238"/>
        <scheme val="minor"/>
      </font>
      <numFmt numFmtId="167" formatCode="&quot;Done&quot;;&quot; &quot;;&quot; &quot;"/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charset val="238"/>
        <scheme val="minor"/>
      </font>
      <numFmt numFmtId="167" formatCode="&quot;Done&quot;;&quot; &quot;;&quot; &quot;"/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charset val="238"/>
        <scheme val="minor"/>
      </font>
      <numFmt numFmtId="167" formatCode="&quot;Done&quot;;&quot; &quot;;&quot; &quot;"/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charset val="238"/>
        <scheme val="minor"/>
      </font>
      <numFmt numFmtId="167" formatCode="&quot;Done&quot;;&quot; &quot;;&quot; &quot;"/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charset val="238"/>
        <scheme val="minor"/>
      </font>
      <numFmt numFmtId="167" formatCode="&quot;Done&quot;;&quot; &quot;;&quot; &quot;"/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charset val="238"/>
        <scheme val="minor"/>
      </font>
      <numFmt numFmtId="167" formatCode="&quot;Done&quot;;&quot; &quot;;&quot; &quot;"/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charset val="238"/>
        <scheme val="minor"/>
      </font>
      <numFmt numFmtId="167" formatCode="&quot;Done&quot;;&quot; &quot;;&quot; &quot;"/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charset val="238"/>
        <scheme val="minor"/>
      </font>
      <numFmt numFmtId="167" formatCode="&quot;Done&quot;;&quot; &quot;;&quot; &quot;"/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charset val="238"/>
        <scheme val="minor"/>
      </font>
      <numFmt numFmtId="167" formatCode="&quot;Done&quot;;&quot; &quot;;&quot; &quot;"/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charset val="238"/>
        <scheme val="minor"/>
      </font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charset val="238"/>
        <scheme val="minor"/>
      </font>
      <fill>
        <patternFill patternType="solid">
          <fgColor indexed="64"/>
          <bgColor theme="6" tint="0.5999938962981048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diagonalUp="0" diagonalDown="0">
        <left/>
        <right/>
        <top style="thick">
          <color rgb="FFFFFFF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62626"/>
        <name val="Trebuchet MS"/>
        <scheme val="none"/>
      </font>
      <alignment horizontal="left" vertical="center" textRotation="0" wrapText="0" indent="0" justifyLastLine="0" shrinkToFit="0" readingOrder="0"/>
    </dxf>
    <dxf>
      <border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A6C4F6"/>
      <rgbColor rgb="00A0A0A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Rozkład</a:t>
            </a:r>
          </a:p>
        </c:rich>
      </c:tx>
      <c:layout>
        <c:manualLayout>
          <c:xMode val="edge"/>
          <c:yMode val="edge"/>
          <c:x val="0.4288674812420124"/>
          <c:y val="1.709401709401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1279565408267626E-2"/>
          <c:y val="0.14929899856938483"/>
          <c:w val="0.78672840551665535"/>
          <c:h val="0.62629988847960527"/>
        </c:manualLayout>
      </c:layout>
      <c:barChart>
        <c:barDir val="col"/>
        <c:grouping val="clustered"/>
        <c:varyColors val="0"/>
        <c:ser>
          <c:idx val="0"/>
          <c:order val="0"/>
          <c:tx>
            <c:v>MTBF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data - MTBF'!$I$3:$I$13</c:f>
              <c:strCache>
                <c:ptCount val="11"/>
                <c:pt idx="0">
                  <c:v>&lt;=8760</c:v>
                </c:pt>
                <c:pt idx="1">
                  <c:v>&lt;=4380</c:v>
                </c:pt>
                <c:pt idx="2">
                  <c:v>&lt;=2920</c:v>
                </c:pt>
                <c:pt idx="3">
                  <c:v>&lt;=2190</c:v>
                </c:pt>
                <c:pt idx="4">
                  <c:v>&lt;=1752</c:v>
                </c:pt>
                <c:pt idx="5">
                  <c:v>&lt;=1460</c:v>
                </c:pt>
                <c:pt idx="6">
                  <c:v>&lt;=1252</c:v>
                </c:pt>
                <c:pt idx="7">
                  <c:v>&lt;=1095</c:v>
                </c:pt>
                <c:pt idx="8">
                  <c:v>&lt;=500</c:v>
                </c:pt>
                <c:pt idx="9">
                  <c:v>&lt;=250</c:v>
                </c:pt>
                <c:pt idx="10">
                  <c:v>&lt;=100</c:v>
                </c:pt>
              </c:strCache>
            </c:strRef>
          </c:cat>
          <c:val>
            <c:numRef>
              <c:f>'Input data - MTBF'!$K$3:$K$13</c:f>
              <c:numCache>
                <c:formatCode>General</c:formatCode>
                <c:ptCount val="11"/>
                <c:pt idx="0">
                  <c:v>302</c:v>
                </c:pt>
                <c:pt idx="1">
                  <c:v>243</c:v>
                </c:pt>
                <c:pt idx="2">
                  <c:v>221</c:v>
                </c:pt>
                <c:pt idx="3">
                  <c:v>208</c:v>
                </c:pt>
                <c:pt idx="4">
                  <c:v>200</c:v>
                </c:pt>
                <c:pt idx="5">
                  <c:v>193</c:v>
                </c:pt>
                <c:pt idx="6">
                  <c:v>182</c:v>
                </c:pt>
                <c:pt idx="7">
                  <c:v>176</c:v>
                </c:pt>
                <c:pt idx="8">
                  <c:v>121</c:v>
                </c:pt>
                <c:pt idx="9">
                  <c:v>79</c:v>
                </c:pt>
                <c:pt idx="1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4-487F-8944-A19420972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89004472"/>
        <c:axId val="589000864"/>
      </c:barChart>
      <c:lineChart>
        <c:grouping val="standard"/>
        <c:varyColors val="0"/>
        <c:ser>
          <c:idx val="1"/>
          <c:order val="1"/>
          <c:tx>
            <c:v>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'Input data - MTBF'!$I$3:$I$13</c:f>
              <c:strCache>
                <c:ptCount val="11"/>
                <c:pt idx="0">
                  <c:v>&lt;=8760</c:v>
                </c:pt>
                <c:pt idx="1">
                  <c:v>&lt;=4380</c:v>
                </c:pt>
                <c:pt idx="2">
                  <c:v>&lt;=2920</c:v>
                </c:pt>
                <c:pt idx="3">
                  <c:v>&lt;=2190</c:v>
                </c:pt>
                <c:pt idx="4">
                  <c:v>&lt;=1752</c:v>
                </c:pt>
                <c:pt idx="5">
                  <c:v>&lt;=1460</c:v>
                </c:pt>
                <c:pt idx="6">
                  <c:v>&lt;=1252</c:v>
                </c:pt>
                <c:pt idx="7">
                  <c:v>&lt;=1095</c:v>
                </c:pt>
                <c:pt idx="8">
                  <c:v>&lt;=500</c:v>
                </c:pt>
                <c:pt idx="9">
                  <c:v>&lt;=250</c:v>
                </c:pt>
                <c:pt idx="10">
                  <c:v>&lt;=100</c:v>
                </c:pt>
              </c:strCache>
            </c:strRef>
          </c:cat>
          <c:val>
            <c:numRef>
              <c:f>'Input data - MTBF'!$L$3:$L$13</c:f>
              <c:numCache>
                <c:formatCode>0.00%</c:formatCode>
                <c:ptCount val="11"/>
                <c:pt idx="0">
                  <c:v>0.96794871794871795</c:v>
                </c:pt>
                <c:pt idx="1">
                  <c:v>0.77884615384615385</c:v>
                </c:pt>
                <c:pt idx="2">
                  <c:v>0.70833333333333337</c:v>
                </c:pt>
                <c:pt idx="3">
                  <c:v>0.66666666666666663</c:v>
                </c:pt>
                <c:pt idx="4">
                  <c:v>0.64102564102564108</c:v>
                </c:pt>
                <c:pt idx="5">
                  <c:v>0.61858974358974361</c:v>
                </c:pt>
                <c:pt idx="6">
                  <c:v>0.58333333333333337</c:v>
                </c:pt>
                <c:pt idx="7">
                  <c:v>0.5641025641025641</c:v>
                </c:pt>
                <c:pt idx="8">
                  <c:v>0.38782051282051283</c:v>
                </c:pt>
                <c:pt idx="9">
                  <c:v>0.25320512820512819</c:v>
                </c:pt>
                <c:pt idx="10">
                  <c:v>8.6538461538461536E-2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4-487F-8944-A19420972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478872"/>
        <c:axId val="611647560"/>
      </c:lineChart>
      <c:catAx>
        <c:axId val="589004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9000864"/>
        <c:crosses val="autoZero"/>
        <c:auto val="1"/>
        <c:lblAlgn val="ctr"/>
        <c:lblOffset val="100"/>
        <c:noMultiLvlLbl val="0"/>
      </c:catAx>
      <c:valAx>
        <c:axId val="5890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9004472"/>
        <c:crosses val="autoZero"/>
        <c:crossBetween val="between"/>
      </c:valAx>
      <c:valAx>
        <c:axId val="6116475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478872"/>
        <c:crosses val="max"/>
        <c:crossBetween val="between"/>
      </c:valAx>
      <c:catAx>
        <c:axId val="448478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1647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Rozbicie</a:t>
            </a:r>
            <a:r>
              <a:rPr lang="pl-PL" baseline="0"/>
              <a:t> sumy </a:t>
            </a:r>
          </a:p>
          <a:p>
            <a:pPr>
              <a:defRPr/>
            </a:pPr>
            <a:r>
              <a:rPr lang="pl-PL" baseline="0"/>
              <a:t>ilosci przeglądów </a:t>
            </a:r>
          </a:p>
          <a:p>
            <a:pPr>
              <a:defRPr/>
            </a:pPr>
            <a:r>
              <a:rPr lang="pl-PL" baseline="0"/>
              <a:t>na częstotliwość</a:t>
            </a:r>
            <a:endParaRPr lang="en-US"/>
          </a:p>
        </c:rich>
      </c:tx>
      <c:layout>
        <c:manualLayout>
          <c:xMode val="edge"/>
          <c:yMode val="edge"/>
          <c:x val="0.69950586087668098"/>
          <c:y val="4.57257470508912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29589974869861785"/>
          <c:y val="0.10265893629143069"/>
          <c:w val="0.43669628432956387"/>
          <c:h val="0.86967525721371375"/>
        </c:manualLayout>
      </c:layout>
      <c:pieChart>
        <c:varyColors val="1"/>
        <c:ser>
          <c:idx val="0"/>
          <c:order val="0"/>
          <c:tx>
            <c:strRef>
              <c:f>'Input data - MTBF'!$J$36:$J$38</c:f>
              <c:strCache>
                <c:ptCount val="3"/>
                <c:pt idx="0">
                  <c:v>KWARTALNY</c:v>
                </c:pt>
                <c:pt idx="1">
                  <c:v>PÓŁROCZNY</c:v>
                </c:pt>
                <c:pt idx="2">
                  <c:v>ROCZNY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CB-4BF8-8DE3-7DE47B4C598F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CB-4BF8-8DE3-7DE47B4C598F}"/>
              </c:ext>
            </c:extLst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4CB-4BF8-8DE3-7DE47B4C59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'Input data - MTBF'!$J$36:$J$38</c:f>
              <c:strCache>
                <c:ptCount val="3"/>
                <c:pt idx="0">
                  <c:v>KWARTALNY</c:v>
                </c:pt>
                <c:pt idx="1">
                  <c:v>PÓŁROCZNY</c:v>
                </c:pt>
                <c:pt idx="2">
                  <c:v>ROCZNY</c:v>
                </c:pt>
              </c:strCache>
            </c:strRef>
          </c:cat>
          <c:val>
            <c:numRef>
              <c:f>'Input data - MTBF'!$I$36:$I$38</c:f>
              <c:numCache>
                <c:formatCode>General</c:formatCode>
                <c:ptCount val="3"/>
                <c:pt idx="0">
                  <c:v>516</c:v>
                </c:pt>
                <c:pt idx="1">
                  <c:v>194</c:v>
                </c:pt>
                <c:pt idx="2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CB-4BF8-8DE3-7DE47B4C5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9947047208759647E-2"/>
          <c:y val="0.35660846543114716"/>
          <c:w val="0.18180824807036439"/>
          <c:h val="0.28729381011427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345074</xdr:rowOff>
    </xdr:from>
    <xdr:to>
      <xdr:col>20</xdr:col>
      <xdr:colOff>106299</xdr:colOff>
      <xdr:row>0</xdr:row>
      <xdr:rowOff>783225</xdr:rowOff>
    </xdr:to>
    <xdr:sp macro="" textlink="">
      <xdr:nvSpPr>
        <xdr:cNvPr id="2" name="TextBox 1" descr="Weekly Chore Schedule" title="Title 1">
          <a:extLst>
            <a:ext uri="{FF2B5EF4-FFF2-40B4-BE49-F238E27FC236}">
              <a16:creationId xmlns:a16="http://schemas.microsoft.com/office/drawing/2014/main" id="{A958EB43-AF82-4C13-A275-8F74B39F6A0F}"/>
            </a:ext>
          </a:extLst>
        </xdr:cNvPr>
        <xdr:cNvSpPr txBox="1"/>
      </xdr:nvSpPr>
      <xdr:spPr>
        <a:xfrm>
          <a:off x="2495550" y="211724"/>
          <a:ext cx="11326749" cy="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/>
          <a:r>
            <a:rPr lang="pl-PL" sz="3200">
              <a:solidFill>
                <a:schemeClr val="tx1"/>
              </a:solidFill>
              <a:latin typeface="+mj-lt"/>
            </a:rPr>
            <a:t>TPM Workshop Schedule for year</a:t>
          </a:r>
          <a:r>
            <a:rPr lang="pl-PL" sz="3200" baseline="0">
              <a:solidFill>
                <a:schemeClr val="tx1"/>
              </a:solidFill>
              <a:latin typeface="+mj-lt"/>
            </a:rPr>
            <a:t> 2020</a:t>
          </a:r>
          <a:endParaRPr lang="en-US" sz="3200">
            <a:solidFill>
              <a:schemeClr val="tx1"/>
            </a:solidFill>
            <a:latin typeface="+mj-lt"/>
          </a:endParaRPr>
        </a:p>
      </xdr:txBody>
    </xdr:sp>
    <xdr:clientData/>
  </xdr:twoCellAnchor>
  <xdr:oneCellAnchor>
    <xdr:from>
      <xdr:col>0</xdr:col>
      <xdr:colOff>0</xdr:colOff>
      <xdr:row>0</xdr:row>
      <xdr:rowOff>176894</xdr:rowOff>
    </xdr:from>
    <xdr:ext cx="2537732" cy="1277138"/>
    <xdr:pic>
      <xdr:nvPicPr>
        <xdr:cNvPr id="3" name="Picture 2" descr="Znalezione obrazy dla zapytania: danfoss logo&quot;">
          <a:extLst>
            <a:ext uri="{FF2B5EF4-FFF2-40B4-BE49-F238E27FC236}">
              <a16:creationId xmlns:a16="http://schemas.microsoft.com/office/drawing/2014/main" id="{10C45621-7537-4844-919C-14F0F0913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894"/>
          <a:ext cx="2537732" cy="1277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66674</xdr:colOff>
      <xdr:row>13</xdr:row>
      <xdr:rowOff>57150</xdr:rowOff>
    </xdr:from>
    <xdr:to>
      <xdr:col>11</xdr:col>
      <xdr:colOff>1095375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1A411B-39FE-4CD3-B74D-E323438EE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35</xdr:row>
      <xdr:rowOff>47625</xdr:rowOff>
    </xdr:from>
    <xdr:to>
      <xdr:col>11</xdr:col>
      <xdr:colOff>1113525</xdr:colOff>
      <xdr:row>46</xdr:row>
      <xdr:rowOff>190050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8341B5-200B-4561-B42E-3468162FE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19</xdr:row>
      <xdr:rowOff>180975</xdr:rowOff>
    </xdr:from>
    <xdr:to>
      <xdr:col>6</xdr:col>
      <xdr:colOff>652462</xdr:colOff>
      <xdr:row>25</xdr:row>
      <xdr:rowOff>57150</xdr:rowOff>
    </xdr:to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60630545-5A23-4C3D-82D3-714D3DA8312E}"/>
            </a:ext>
          </a:extLst>
        </xdr:cNvPr>
        <xdr:cNvSpPr txBox="1">
          <a:spLocks noChangeArrowheads="1"/>
        </xdr:cNvSpPr>
      </xdr:nvSpPr>
      <xdr:spPr bwMode="auto">
        <a:xfrm>
          <a:off x="771525" y="5486400"/>
          <a:ext cx="7805737" cy="904875"/>
        </a:xfrm>
        <a:prstGeom prst="rect">
          <a:avLst/>
        </a:prstGeom>
        <a:solidFill>
          <a:srgbClr val="C00000"/>
        </a:solidFill>
        <a:ln w="9525">
          <a:solidFill>
            <a:schemeClr val="accent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SzPct val="110000"/>
          </a:pPr>
          <a:r>
            <a:rPr lang="en-US" sz="1200" b="1">
              <a:solidFill>
                <a:schemeClr val="bg1"/>
              </a:solidFill>
            </a:rPr>
            <a:t>Draft: </a:t>
          </a:r>
          <a:r>
            <a:rPr lang="en-US" sz="1200">
              <a:solidFill>
                <a:schemeClr val="bg1"/>
              </a:solidFill>
            </a:rPr>
            <a:t>(use ver. 0.1, 0.2…)</a:t>
          </a:r>
        </a:p>
        <a:p>
          <a:pPr algn="l">
            <a:buSzPct val="110000"/>
          </a:pPr>
          <a:r>
            <a:rPr lang="en-US" sz="1200" b="1">
              <a:solidFill>
                <a:schemeClr val="bg1"/>
              </a:solidFill>
            </a:rPr>
            <a:t>Minor change</a:t>
          </a:r>
          <a:r>
            <a:rPr lang="en-US" sz="1200">
              <a:solidFill>
                <a:schemeClr val="bg1"/>
              </a:solidFill>
            </a:rPr>
            <a:t>: Adjustment to existing documentation (use ver. 1.1, 1.2…)</a:t>
          </a:r>
        </a:p>
        <a:p>
          <a:pPr algn="l">
            <a:buSzPct val="110000"/>
          </a:pPr>
          <a:r>
            <a:rPr lang="en-US" sz="1200" b="1">
              <a:solidFill>
                <a:schemeClr val="bg1"/>
              </a:solidFill>
            </a:rPr>
            <a:t>Major change</a:t>
          </a:r>
          <a:r>
            <a:rPr lang="en-US" sz="1200">
              <a:solidFill>
                <a:schemeClr val="bg1"/>
              </a:solidFill>
            </a:rPr>
            <a:t>: Significant change in documentation (use ver. 2.0, 3.0 …) 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374395\Desktop\Maszyny%20W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 Schedule (CNC) (2)"/>
      <sheetName val="PM Schedule WRL+WRC (2)"/>
      <sheetName val="Sheet2"/>
      <sheetName val="PM Schedule WRCL_old_obj"/>
      <sheetName val="PM Schedule"/>
      <sheetName val="Sheet1"/>
      <sheetName val="PM Schedule WRL+WRC"/>
      <sheetName val="TPM WORKSHOP SCHEDULE WRL_WRC"/>
      <sheetName val="PM Schedule (CNC)"/>
      <sheetName val="EXTERNAL SERV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2">
          <cell r="H12" t="str">
            <v>DW1385</v>
          </cell>
          <cell r="I12" t="str">
            <v>AFM HARNAŚ R-550</v>
          </cell>
          <cell r="J12">
            <v>1132130</v>
          </cell>
        </row>
        <row r="13">
          <cell r="H13" t="str">
            <v>DW0472</v>
          </cell>
          <cell r="I13" t="str">
            <v>TEIJO TL-650SS</v>
          </cell>
          <cell r="J13">
            <v>1132130</v>
          </cell>
        </row>
        <row r="14">
          <cell r="H14" t="str">
            <v>DW1049</v>
          </cell>
          <cell r="I14" t="str">
            <v>EMAG VSC 250Duo</v>
          </cell>
          <cell r="J14">
            <v>1132130</v>
          </cell>
        </row>
        <row r="15">
          <cell r="H15" t="str">
            <v>DW1305</v>
          </cell>
          <cell r="I15" t="str">
            <v>DGS TBF1300/3500</v>
          </cell>
          <cell r="J15">
            <v>1132130</v>
          </cell>
        </row>
        <row r="16">
          <cell r="H16" t="str">
            <v>DW1071</v>
          </cell>
          <cell r="I16" t="str">
            <v>TEIJO TL 650</v>
          </cell>
          <cell r="J16">
            <v>1132130</v>
          </cell>
        </row>
        <row r="17">
          <cell r="H17" t="str">
            <v>DW1050</v>
          </cell>
          <cell r="I17" t="str">
            <v>KLINK RISZ 40</v>
          </cell>
          <cell r="J17">
            <v>1132130</v>
          </cell>
        </row>
        <row r="18">
          <cell r="H18" t="str">
            <v>DW1307</v>
          </cell>
          <cell r="I18" t="str">
            <v>STACJA FILTRACYJNA KLINK 40 (Do DW1050)</v>
          </cell>
          <cell r="J18">
            <v>1132130</v>
          </cell>
        </row>
        <row r="19">
          <cell r="H19" t="str">
            <v>DW1051</v>
          </cell>
          <cell r="I19" t="str">
            <v>PETER WOLTERS AC1000</v>
          </cell>
          <cell r="J19">
            <v>1132130</v>
          </cell>
        </row>
        <row r="20">
          <cell r="H20" t="str">
            <v>DW1054</v>
          </cell>
          <cell r="I20" t="str">
            <v>TEIJO TL-650S</v>
          </cell>
          <cell r="J20">
            <v>1132130</v>
          </cell>
        </row>
        <row r="21">
          <cell r="H21" t="str">
            <v>DW1350</v>
          </cell>
          <cell r="I21" t="str">
            <v>Peter Wolters AC 1200 L</v>
          </cell>
          <cell r="J21">
            <v>1132130</v>
          </cell>
        </row>
        <row r="22">
          <cell r="H22" t="str">
            <v>DW1351</v>
          </cell>
          <cell r="I22" t="str">
            <v>HESO Compo 1040</v>
          </cell>
          <cell r="J22">
            <v>1132130</v>
          </cell>
        </row>
        <row r="23">
          <cell r="H23" t="str">
            <v>DW1352</v>
          </cell>
          <cell r="I23" t="str">
            <v>STACJA FILTRACYJNA WOLTERSA (Do DW1350)</v>
          </cell>
          <cell r="J23">
            <v>1132130</v>
          </cell>
        </row>
        <row r="24">
          <cell r="H24" t="str">
            <v>DW0411</v>
          </cell>
          <cell r="I24" t="str">
            <v>HARNAŚ AFM</v>
          </cell>
          <cell r="J24">
            <v>1132130</v>
          </cell>
        </row>
        <row r="25">
          <cell r="H25" t="str">
            <v>DW1052</v>
          </cell>
          <cell r="I25" t="str">
            <v>KLINK RISZ 25</v>
          </cell>
          <cell r="J25">
            <v>1132130</v>
          </cell>
        </row>
        <row r="26">
          <cell r="H26" t="str">
            <v>DW1306</v>
          </cell>
          <cell r="I26" t="str">
            <v>TEIJO TL 650</v>
          </cell>
          <cell r="J26">
            <v>1132130</v>
          </cell>
        </row>
        <row r="27">
          <cell r="H27" t="str">
            <v>DW1059</v>
          </cell>
          <cell r="I27" t="str">
            <v>EMAG VSC 250 TWIN</v>
          </cell>
          <cell r="J27">
            <v>1132130</v>
          </cell>
        </row>
        <row r="28">
          <cell r="H28" t="str">
            <v>DW1060</v>
          </cell>
          <cell r="I28" t="str">
            <v>EMAG VSC 250 TWIN</v>
          </cell>
          <cell r="J28">
            <v>1132130</v>
          </cell>
        </row>
        <row r="29">
          <cell r="H29" t="str">
            <v>DW1056</v>
          </cell>
          <cell r="I29" t="str">
            <v>FROMAG FSR 18-1250-MZ-S</v>
          </cell>
          <cell r="J29">
            <v>1132130</v>
          </cell>
        </row>
        <row r="30">
          <cell r="H30" t="str">
            <v>DW1055</v>
          </cell>
          <cell r="I30" t="str">
            <v>TEIJO TL-650 S</v>
          </cell>
          <cell r="J30">
            <v>1132130</v>
          </cell>
        </row>
        <row r="31">
          <cell r="H31" t="str">
            <v>DW1057</v>
          </cell>
          <cell r="I31" t="str">
            <v>PFAUTER GP 200</v>
          </cell>
          <cell r="J31">
            <v>1132130</v>
          </cell>
        </row>
        <row r="32">
          <cell r="H32" t="str">
            <v>DW1058</v>
          </cell>
          <cell r="I32" t="str">
            <v>PFAUTER GP 200</v>
          </cell>
          <cell r="J32">
            <v>1132130</v>
          </cell>
        </row>
        <row r="33">
          <cell r="H33" t="str">
            <v>DW1061</v>
          </cell>
          <cell r="I33" t="str">
            <v>KLINK RISZ 40</v>
          </cell>
          <cell r="J33">
            <v>1132161</v>
          </cell>
        </row>
        <row r="34">
          <cell r="H34" t="str">
            <v>DW1062</v>
          </cell>
          <cell r="I34" t="str">
            <v>EMAG VL5 mLT</v>
          </cell>
          <cell r="J34">
            <v>1132161</v>
          </cell>
        </row>
        <row r="35">
          <cell r="H35" t="str">
            <v>DW1259</v>
          </cell>
          <cell r="I35" t="str">
            <v>DGS SBF 100</v>
          </cell>
          <cell r="J35">
            <v>1132161</v>
          </cell>
        </row>
        <row r="36">
          <cell r="H36" t="str">
            <v>DW1266</v>
          </cell>
          <cell r="I36" t="str">
            <v>ALSMATIK TELESIS</v>
          </cell>
          <cell r="J36">
            <v>1132161</v>
          </cell>
        </row>
        <row r="37">
          <cell r="H37" t="str">
            <v>DW1075</v>
          </cell>
          <cell r="I37" t="str">
            <v>POLO SB-A0.4</v>
          </cell>
          <cell r="J37">
            <v>1132161</v>
          </cell>
        </row>
        <row r="38">
          <cell r="H38" t="str">
            <v>DW1074</v>
          </cell>
          <cell r="I38" t="str">
            <v>ALSMATIK</v>
          </cell>
          <cell r="J38">
            <v>1132161</v>
          </cell>
        </row>
        <row r="39">
          <cell r="H39" t="str">
            <v>DW1073</v>
          </cell>
          <cell r="I39" t="str">
            <v>FROMAG FSR28</v>
          </cell>
          <cell r="J39">
            <v>1132161</v>
          </cell>
        </row>
        <row r="40">
          <cell r="H40" t="str">
            <v>DW1256</v>
          </cell>
          <cell r="I40" t="str">
            <v>POLO SB-A0.3</v>
          </cell>
          <cell r="J40">
            <v>1132161</v>
          </cell>
        </row>
        <row r="41">
          <cell r="H41" t="str">
            <v>DW1076</v>
          </cell>
          <cell r="I41" t="str">
            <v>EMAG VL5 mLT</v>
          </cell>
          <cell r="J41">
            <v>1132161</v>
          </cell>
        </row>
        <row r="42">
          <cell r="H42" t="str">
            <v>DW1258</v>
          </cell>
          <cell r="I42" t="str">
            <v>DGS SBF 100</v>
          </cell>
          <cell r="J42">
            <v>1132161</v>
          </cell>
        </row>
        <row r="43">
          <cell r="H43" t="str">
            <v>DW1063</v>
          </cell>
          <cell r="I43" t="str">
            <v>HESO DT 700 C</v>
          </cell>
          <cell r="J43">
            <v>1132161</v>
          </cell>
        </row>
        <row r="44">
          <cell r="H44" t="str">
            <v>DW1081</v>
          </cell>
          <cell r="I44" t="str">
            <v>KLINK RISZ 25</v>
          </cell>
          <cell r="J44">
            <v>1132161</v>
          </cell>
        </row>
        <row r="45">
          <cell r="H45" t="str">
            <v>DW1079</v>
          </cell>
          <cell r="I45" t="str">
            <v>KLINK RISZ 25</v>
          </cell>
          <cell r="J45">
            <v>1132161</v>
          </cell>
        </row>
        <row r="46">
          <cell r="H46" t="str">
            <v>DW1080</v>
          </cell>
          <cell r="I46" t="str">
            <v>POLO SAFI-T1.0 (Do DW1079, DW1081)</v>
          </cell>
          <cell r="J46">
            <v>1132161</v>
          </cell>
        </row>
        <row r="47">
          <cell r="H47" t="str">
            <v>DW1084</v>
          </cell>
          <cell r="I47" t="str">
            <v>ALSMATIK</v>
          </cell>
          <cell r="J47">
            <v>1132161</v>
          </cell>
        </row>
        <row r="48">
          <cell r="H48" t="str">
            <v>DW1077</v>
          </cell>
          <cell r="I48" t="str">
            <v>EMAG VL5 mLT</v>
          </cell>
          <cell r="J48">
            <v>1132161</v>
          </cell>
        </row>
        <row r="49">
          <cell r="H49" t="str">
            <v>DW1257</v>
          </cell>
          <cell r="I49" t="str">
            <v>DGS SBF 100</v>
          </cell>
          <cell r="J49">
            <v>1132161</v>
          </cell>
        </row>
        <row r="50">
          <cell r="H50" t="str">
            <v>DW1069</v>
          </cell>
          <cell r="I50" t="str">
            <v>DISKUS DDS 600 XR E1</v>
          </cell>
          <cell r="J50">
            <v>1132161</v>
          </cell>
        </row>
        <row r="51">
          <cell r="H51" t="str">
            <v>DW1070</v>
          </cell>
          <cell r="I51" t="str">
            <v>POLO SB-B1.6 (Do DW1069)</v>
          </cell>
          <cell r="J51">
            <v>1132161</v>
          </cell>
        </row>
        <row r="52">
          <cell r="H52" t="str">
            <v>DW1261</v>
          </cell>
          <cell r="I52" t="str">
            <v>ALTRATEC</v>
          </cell>
          <cell r="J52">
            <v>1132161</v>
          </cell>
        </row>
        <row r="53">
          <cell r="H53" t="str">
            <v>DW1067</v>
          </cell>
          <cell r="I53" t="str">
            <v>KUKA KR 16 C 2</v>
          </cell>
          <cell r="J53">
            <v>1132161</v>
          </cell>
        </row>
        <row r="54">
          <cell r="H54" t="str">
            <v>DW1066</v>
          </cell>
          <cell r="I54" t="str">
            <v>KUKA KR 60/3 C 2</v>
          </cell>
          <cell r="J54">
            <v>1132161</v>
          </cell>
        </row>
        <row r="55">
          <cell r="H55" t="str">
            <v>DW1065</v>
          </cell>
          <cell r="I55" t="str">
            <v>PFS LFS170-0/2 WR</v>
          </cell>
          <cell r="J55">
            <v>1132161</v>
          </cell>
        </row>
        <row r="56">
          <cell r="H56" t="str">
            <v>DW1390</v>
          </cell>
          <cell r="I56" t="str">
            <v>MiBM STANOWISKO DO ZNAKOWANIA LASEROWEGO</v>
          </cell>
          <cell r="J56">
            <v>1132161</v>
          </cell>
        </row>
        <row r="57">
          <cell r="H57" t="str">
            <v>DW1374</v>
          </cell>
          <cell r="I57" t="str">
            <v>TEIJO C-1200-23SS-PD1</v>
          </cell>
          <cell r="J57">
            <v>1132161</v>
          </cell>
        </row>
        <row r="58">
          <cell r="H58" t="str">
            <v>DW1068</v>
          </cell>
          <cell r="I58" t="str">
            <v>HESO Compo 1020 VST</v>
          </cell>
          <cell r="J58">
            <v>1132161</v>
          </cell>
        </row>
        <row r="59">
          <cell r="H59" t="str">
            <v>DW1106</v>
          </cell>
          <cell r="I59" t="str">
            <v>DISKUS DDS457 III PRVM-CNC</v>
          </cell>
          <cell r="J59">
            <v>1132161</v>
          </cell>
        </row>
        <row r="60">
          <cell r="H60" t="str">
            <v>DW1103</v>
          </cell>
          <cell r="I60" t="str">
            <v>POLO SAFI-F1.6-E</v>
          </cell>
          <cell r="J60">
            <v>1132161</v>
          </cell>
        </row>
        <row r="61">
          <cell r="H61" t="str">
            <v>DW1064</v>
          </cell>
          <cell r="I61" t="str">
            <v>PFS ERS25-0/2</v>
          </cell>
          <cell r="J61">
            <v>1132161</v>
          </cell>
        </row>
        <row r="62">
          <cell r="H62" t="str">
            <v>DW1023</v>
          </cell>
          <cell r="I62" t="str">
            <v>JUNKER JUFLEX 3000</v>
          </cell>
          <cell r="J62">
            <v>1132120</v>
          </cell>
        </row>
        <row r="63">
          <cell r="H63" t="str">
            <v>DW1027</v>
          </cell>
          <cell r="I63" t="str">
            <v>KSN 27601</v>
          </cell>
          <cell r="J63">
            <v>1132120</v>
          </cell>
        </row>
        <row r="64">
          <cell r="H64" t="str">
            <v>DW1031</v>
          </cell>
          <cell r="I64" t="str">
            <v>Klein ZSS 1</v>
          </cell>
          <cell r="J64">
            <v>1132120</v>
          </cell>
        </row>
        <row r="65">
          <cell r="H65" t="str">
            <v>DW1022</v>
          </cell>
          <cell r="I65" t="str">
            <v>JUNKER Juflex 31/31</v>
          </cell>
          <cell r="J65">
            <v>1132120</v>
          </cell>
        </row>
        <row r="66">
          <cell r="H66" t="str">
            <v>DW1026</v>
          </cell>
          <cell r="I66" t="str">
            <v>KSN 12343-2</v>
          </cell>
          <cell r="J66">
            <v>1132120</v>
          </cell>
        </row>
        <row r="67">
          <cell r="H67" t="str">
            <v>DW1046</v>
          </cell>
          <cell r="I67" t="str">
            <v>Klein ZSS 1</v>
          </cell>
          <cell r="J67">
            <v>1132120</v>
          </cell>
        </row>
        <row r="68">
          <cell r="H68" t="str">
            <v>DW1024</v>
          </cell>
          <cell r="I68" t="str">
            <v>JUNKER Juflex 31/31</v>
          </cell>
          <cell r="J68">
            <v>1132120</v>
          </cell>
        </row>
        <row r="69">
          <cell r="H69" t="str">
            <v>DW1028</v>
          </cell>
          <cell r="I69" t="str">
            <v>KSN 12343-1</v>
          </cell>
          <cell r="J69">
            <v>1132121</v>
          </cell>
        </row>
        <row r="70">
          <cell r="H70" t="str">
            <v>DW1030</v>
          </cell>
          <cell r="I70" t="str">
            <v>Klein ZSS 1</v>
          </cell>
          <cell r="J70">
            <v>1132121</v>
          </cell>
        </row>
        <row r="71">
          <cell r="H71" t="str">
            <v>DW1025</v>
          </cell>
          <cell r="I71" t="str">
            <v>JUNKER JUFLEX 31/31</v>
          </cell>
          <cell r="J71">
            <v>1132120</v>
          </cell>
        </row>
        <row r="72">
          <cell r="H72" t="str">
            <v>DW1029</v>
          </cell>
          <cell r="I72" t="str">
            <v>KSN 25471</v>
          </cell>
          <cell r="J72">
            <v>1132120</v>
          </cell>
        </row>
        <row r="73">
          <cell r="H73" t="str">
            <v>DW1400</v>
          </cell>
          <cell r="I73" t="str">
            <v>STUDER S31cnc</v>
          </cell>
          <cell r="J73">
            <v>1132120</v>
          </cell>
        </row>
        <row r="74">
          <cell r="H74" t="str">
            <v>DW1401</v>
          </cell>
          <cell r="I74" t="str">
            <v>WENGER LIB</v>
          </cell>
          <cell r="J74">
            <v>1132120</v>
          </cell>
        </row>
        <row r="75">
          <cell r="H75" t="str">
            <v>DW1402</v>
          </cell>
          <cell r="I75" t="str">
            <v>DANSK UF-1000</v>
          </cell>
          <cell r="J75">
            <v>1132120</v>
          </cell>
        </row>
        <row r="76">
          <cell r="H76" t="str">
            <v>DW1403</v>
          </cell>
          <cell r="I76" t="str">
            <v>LW-TECHNIC UNG-600M/O</v>
          </cell>
          <cell r="J76">
            <v>1132120</v>
          </cell>
        </row>
        <row r="77">
          <cell r="H77" t="str">
            <v>DW1044</v>
          </cell>
          <cell r="I77" t="str">
            <v>Dansk CA-1350</v>
          </cell>
          <cell r="J77">
            <v>1132120</v>
          </cell>
        </row>
        <row r="78">
          <cell r="H78" t="str">
            <v>DW0416</v>
          </cell>
          <cell r="I78" t="str">
            <v>STAHLI DLM 705</v>
          </cell>
          <cell r="J78">
            <v>1131802</v>
          </cell>
        </row>
        <row r="79">
          <cell r="H79" t="str">
            <v>DW1406</v>
          </cell>
          <cell r="I79" t="str">
            <v>MiBM Stanowisko Gear Set</v>
          </cell>
          <cell r="J79">
            <v>1131802</v>
          </cell>
        </row>
        <row r="80">
          <cell r="H80" t="str">
            <v>DW0467</v>
          </cell>
          <cell r="I80" t="str">
            <v>STAHLI DLM 705</v>
          </cell>
          <cell r="J80">
            <v>1132140</v>
          </cell>
        </row>
        <row r="81">
          <cell r="H81" t="str">
            <v>DW1101</v>
          </cell>
          <cell r="I81" t="str">
            <v>Mägerle MGC-180.32.45</v>
          </cell>
          <cell r="J81">
            <v>1132140</v>
          </cell>
        </row>
        <row r="82">
          <cell r="H82" t="str">
            <v>DW1102</v>
          </cell>
          <cell r="I82" t="str">
            <v>KNOLL VRF 700 (Do DW1101)</v>
          </cell>
          <cell r="J82">
            <v>1132140</v>
          </cell>
        </row>
        <row r="83">
          <cell r="H83" t="str">
            <v>DW1088</v>
          </cell>
          <cell r="I83" t="str">
            <v>Mägerle MFP-125-35-45</v>
          </cell>
          <cell r="J83">
            <v>1132140</v>
          </cell>
        </row>
        <row r="84">
          <cell r="H84" t="str">
            <v>DW1265</v>
          </cell>
          <cell r="I84" t="str">
            <v>POLO RB-B1.6 (Do DW1088)</v>
          </cell>
          <cell r="J84">
            <v>1132140</v>
          </cell>
        </row>
        <row r="85">
          <cell r="H85" t="str">
            <v>DW1087</v>
          </cell>
          <cell r="I85" t="str">
            <v>Kapp VIX 535</v>
          </cell>
          <cell r="J85">
            <v>1132140</v>
          </cell>
        </row>
        <row r="86">
          <cell r="H86" t="str">
            <v>DW1089</v>
          </cell>
          <cell r="I86" t="str">
            <v>Kapp VIG 384</v>
          </cell>
          <cell r="J86">
            <v>1132140</v>
          </cell>
        </row>
        <row r="87">
          <cell r="H87" t="str">
            <v>DW0412</v>
          </cell>
          <cell r="I87" t="str">
            <v>EMAG VG110</v>
          </cell>
          <cell r="J87">
            <v>1131802</v>
          </cell>
        </row>
        <row r="88">
          <cell r="H88" t="str">
            <v>DW0413</v>
          </cell>
          <cell r="I88" t="str">
            <v>EMAG VG110</v>
          </cell>
          <cell r="J88">
            <v>1131802</v>
          </cell>
        </row>
        <row r="89">
          <cell r="H89" t="str">
            <v>DW0417</v>
          </cell>
          <cell r="I89" t="str">
            <v>KNOLL AE 1213 (Do DW0412,DW0413)</v>
          </cell>
          <cell r="J89">
            <v>1131802</v>
          </cell>
        </row>
        <row r="90">
          <cell r="H90" t="str">
            <v>DW1095</v>
          </cell>
          <cell r="I90" t="str">
            <v>EMAG VG110</v>
          </cell>
          <cell r="J90">
            <v>1132160</v>
          </cell>
        </row>
        <row r="91">
          <cell r="H91" t="str">
            <v>DW1094</v>
          </cell>
          <cell r="I91" t="str">
            <v>EMAG VG110</v>
          </cell>
          <cell r="J91">
            <v>1132160</v>
          </cell>
        </row>
        <row r="92">
          <cell r="H92" t="str">
            <v>DW1093</v>
          </cell>
          <cell r="I92" t="str">
            <v>EMAG VG110</v>
          </cell>
          <cell r="J92">
            <v>1132160</v>
          </cell>
        </row>
        <row r="93">
          <cell r="H93" t="str">
            <v>DW1096</v>
          </cell>
          <cell r="I93" t="str">
            <v>KNOLL TS 8205 (Do DW1093-DW1095)</v>
          </cell>
          <cell r="J93">
            <v>1132160</v>
          </cell>
        </row>
        <row r="94">
          <cell r="H94" t="str">
            <v>DW1085</v>
          </cell>
          <cell r="I94" t="str">
            <v>EMAG VG110</v>
          </cell>
          <cell r="J94">
            <v>1132160</v>
          </cell>
        </row>
        <row r="95">
          <cell r="H95" t="str">
            <v>DW1255</v>
          </cell>
          <cell r="I95" t="str">
            <v>KNOLL AE 1100 (Do DW1085)</v>
          </cell>
          <cell r="J95">
            <v>1132140</v>
          </cell>
        </row>
        <row r="96">
          <cell r="H96" t="str">
            <v>DW1092</v>
          </cell>
          <cell r="I96" t="str">
            <v>EMAG VG110</v>
          </cell>
          <cell r="J96">
            <v>1132160</v>
          </cell>
        </row>
        <row r="97">
          <cell r="H97" t="str">
            <v>DW1254</v>
          </cell>
          <cell r="I97" t="str">
            <v>KNOLL AE 1100 (Do DW1092)</v>
          </cell>
          <cell r="J97">
            <v>1132160</v>
          </cell>
        </row>
        <row r="98">
          <cell r="H98" t="str">
            <v>DW1372</v>
          </cell>
          <cell r="I98" t="str">
            <v>ASKON Urządzenie do rozkręcania silników</v>
          </cell>
          <cell r="J98">
            <v>1132160</v>
          </cell>
        </row>
        <row r="99">
          <cell r="H99" t="str">
            <v>DW1373</v>
          </cell>
          <cell r="I99" t="str">
            <v>ASKON Stół montażowy</v>
          </cell>
          <cell r="J99">
            <v>1132160</v>
          </cell>
        </row>
        <row r="100">
          <cell r="H100" t="str">
            <v>DW1303</v>
          </cell>
          <cell r="I100" t="str">
            <v>ASKON KIOSK</v>
          </cell>
          <cell r="J100">
            <v>1132160</v>
          </cell>
        </row>
        <row r="101">
          <cell r="H101" t="str">
            <v>DW1098</v>
          </cell>
          <cell r="I101" t="str">
            <v>Mägerle MGC-180</v>
          </cell>
          <cell r="J101">
            <v>1132160</v>
          </cell>
        </row>
        <row r="102">
          <cell r="H102" t="str">
            <v>DW1099</v>
          </cell>
          <cell r="I102" t="str">
            <v>POLO RB-B2.0 (Do DW1098)</v>
          </cell>
          <cell r="J102">
            <v>1132160</v>
          </cell>
        </row>
        <row r="103">
          <cell r="H103" t="str">
            <v>DW0098</v>
          </cell>
          <cell r="I103" t="str">
            <v>JOTES E450NPX500</v>
          </cell>
          <cell r="J103">
            <v>1131806</v>
          </cell>
        </row>
        <row r="104">
          <cell r="H104" t="str">
            <v>DW0099</v>
          </cell>
          <cell r="I104" t="str">
            <v>JOTES E450NPX500</v>
          </cell>
          <cell r="J104">
            <v>1131806</v>
          </cell>
        </row>
        <row r="105">
          <cell r="H105" t="str">
            <v>DW0100</v>
          </cell>
          <cell r="I105" t="str">
            <v>JOTES E450NPX500</v>
          </cell>
          <cell r="J105">
            <v>1131806</v>
          </cell>
        </row>
        <row r="106">
          <cell r="H106" t="str">
            <v>DW0364</v>
          </cell>
          <cell r="I106" t="str">
            <v>TSCHUDIN HTG 430</v>
          </cell>
          <cell r="J106">
            <v>1131806</v>
          </cell>
        </row>
        <row r="107">
          <cell r="H107" t="str">
            <v>DW0478</v>
          </cell>
          <cell r="I107" t="str">
            <v>JOTES A5</v>
          </cell>
          <cell r="J107">
            <v>1131818</v>
          </cell>
        </row>
        <row r="108">
          <cell r="H108" t="str">
            <v>DW0341</v>
          </cell>
          <cell r="I108" t="str">
            <v>KLEIN ZSS I</v>
          </cell>
          <cell r="J108">
            <v>1131806</v>
          </cell>
        </row>
        <row r="109">
          <cell r="H109" t="str">
            <v>DW0328</v>
          </cell>
          <cell r="I109" t="str">
            <v>STUDER S36 CNC</v>
          </cell>
          <cell r="J109">
            <v>1131807</v>
          </cell>
        </row>
        <row r="110">
          <cell r="H110" t="str">
            <v>DW0342</v>
          </cell>
          <cell r="I110" t="str">
            <v>ALTOTEK BRUSHMACHINE</v>
          </cell>
          <cell r="J110">
            <v>1131812</v>
          </cell>
        </row>
        <row r="111">
          <cell r="H111" t="str">
            <v>DW0329</v>
          </cell>
          <cell r="I111" t="str">
            <v>STUDER S36 CNC</v>
          </cell>
          <cell r="J111">
            <v>1131806</v>
          </cell>
        </row>
        <row r="112">
          <cell r="H112" t="str">
            <v>DW0377</v>
          </cell>
          <cell r="I112" t="str">
            <v>STUDER S36 CNC</v>
          </cell>
          <cell r="J112">
            <v>1131812</v>
          </cell>
        </row>
        <row r="113">
          <cell r="H113" t="str">
            <v>DW0437</v>
          </cell>
          <cell r="I113" t="str">
            <v>M PLAN SZCZOTKARKA</v>
          </cell>
          <cell r="J113">
            <v>1131812</v>
          </cell>
        </row>
        <row r="114">
          <cell r="H114" t="str">
            <v>DW1386</v>
          </cell>
          <cell r="I114" t="str">
            <v>EKO-PIL 120</v>
          </cell>
          <cell r="J114">
            <v>1131807</v>
          </cell>
        </row>
        <row r="115">
          <cell r="H115" t="str">
            <v>DW0153</v>
          </cell>
          <cell r="I115" t="str">
            <v>STUDER RHU-400</v>
          </cell>
          <cell r="J115">
            <v>1131812</v>
          </cell>
        </row>
        <row r="116">
          <cell r="H116" t="str">
            <v>DW0378</v>
          </cell>
          <cell r="I116" t="str">
            <v>ALTOTEK BRUSHMACHINE</v>
          </cell>
          <cell r="J116">
            <v>1131812</v>
          </cell>
        </row>
        <row r="117">
          <cell r="H117" t="str">
            <v>DW0401</v>
          </cell>
          <cell r="I117" t="str">
            <v>NACCO - Linia montażowa</v>
          </cell>
          <cell r="J117">
            <v>1131812</v>
          </cell>
        </row>
        <row r="118">
          <cell r="H118" t="str">
            <v>DW0402</v>
          </cell>
          <cell r="I118" t="str">
            <v>NACCO - Stacja prób</v>
          </cell>
          <cell r="J118">
            <v>1131812</v>
          </cell>
        </row>
        <row r="119">
          <cell r="H119" t="str">
            <v>DW0440</v>
          </cell>
          <cell r="I119" t="str">
            <v>Linia montażowa OSP/OSPMS</v>
          </cell>
          <cell r="J119">
            <v>1131822</v>
          </cell>
        </row>
        <row r="120">
          <cell r="H120" t="str">
            <v>DW0441</v>
          </cell>
          <cell r="I120" t="str">
            <v>PRO-ZAP Stacja prób</v>
          </cell>
          <cell r="J120">
            <v>1131822</v>
          </cell>
        </row>
        <row r="121">
          <cell r="H121" t="str">
            <v>DW0460</v>
          </cell>
          <cell r="I121" t="str">
            <v>PRO-ZAP Stanowisko dobijania bloków sterujących OSP/OSPMS</v>
          </cell>
          <cell r="J121">
            <v>1131812</v>
          </cell>
        </row>
        <row r="122">
          <cell r="H122" t="str">
            <v>DW0438</v>
          </cell>
          <cell r="I122" t="str">
            <v>Engineering OMEGA</v>
          </cell>
          <cell r="J122">
            <v>1131822</v>
          </cell>
        </row>
        <row r="123">
          <cell r="H123" t="str">
            <v>DW0439</v>
          </cell>
          <cell r="I123" t="str">
            <v>MYJNIA MFR II U 160 LINIA OSP/OSPMS</v>
          </cell>
          <cell r="J123">
            <v>1131822</v>
          </cell>
        </row>
        <row r="124">
          <cell r="H124" t="str">
            <v>DW0404</v>
          </cell>
          <cell r="I124" t="str">
            <v>MYJKA ERA 160</v>
          </cell>
          <cell r="J124">
            <v>1131812</v>
          </cell>
        </row>
        <row r="125">
          <cell r="H125" t="str">
            <v>DW0381</v>
          </cell>
          <cell r="I125" t="str">
            <v>Stacja prób - USA</v>
          </cell>
          <cell r="J125">
            <v>1131807</v>
          </cell>
        </row>
        <row r="126">
          <cell r="H126" t="str">
            <v>DW0345</v>
          </cell>
          <cell r="I126" t="str">
            <v>Stacja prób - OSPM</v>
          </cell>
          <cell r="J126">
            <v>1131807</v>
          </cell>
        </row>
        <row r="127">
          <cell r="H127" t="str">
            <v>DW1370</v>
          </cell>
          <cell r="I127" t="str">
            <v>ABM-SYSTEM Urz. do ewakuacji oleju</v>
          </cell>
          <cell r="J127">
            <v>1131807</v>
          </cell>
        </row>
        <row r="128">
          <cell r="H128" t="str">
            <v>DW1371</v>
          </cell>
          <cell r="I128" t="str">
            <v>Urządzenie do zakładania O-ringów</v>
          </cell>
          <cell r="J128">
            <v>1131807</v>
          </cell>
        </row>
        <row r="129">
          <cell r="H129" t="str">
            <v>DW0337</v>
          </cell>
          <cell r="I129" t="str">
            <v>ALTOTEK OSPM</v>
          </cell>
          <cell r="J129">
            <v>1131807</v>
          </cell>
        </row>
        <row r="130">
          <cell r="H130" t="str">
            <v>DW0336</v>
          </cell>
          <cell r="I130" t="str">
            <v>FinnSonic W IV-120/60 HD IL</v>
          </cell>
          <cell r="J130">
            <v>1131807</v>
          </cell>
        </row>
        <row r="131">
          <cell r="H131" t="str">
            <v>DW1138</v>
          </cell>
          <cell r="I131" t="str">
            <v>KILDE 35114 SMC2 MONTAŻ</v>
          </cell>
          <cell r="J131">
            <v>1132210</v>
          </cell>
        </row>
        <row r="132">
          <cell r="H132" t="str">
            <v>DW1332-1</v>
          </cell>
          <cell r="I132" t="str">
            <v>PRO-ZAP Stacja prób SMC2 - numer 1</v>
          </cell>
          <cell r="J132">
            <v>1132210</v>
          </cell>
        </row>
        <row r="133">
          <cell r="H133" t="str">
            <v>DW1332-2</v>
          </cell>
          <cell r="I133" t="str">
            <v>PRO-ZAP Stacja prób SMC2 - numer 2</v>
          </cell>
          <cell r="J133">
            <v>1132210</v>
          </cell>
        </row>
        <row r="134">
          <cell r="H134" t="str">
            <v>DW1332-3</v>
          </cell>
          <cell r="I134" t="str">
            <v>PRO-ZAP Stacja prób SMC2 - numer 3</v>
          </cell>
          <cell r="J134">
            <v>1132210</v>
          </cell>
        </row>
        <row r="135">
          <cell r="H135" t="str">
            <v>DW1332-4</v>
          </cell>
          <cell r="I135" t="str">
            <v>PRO-ZAP Stacja prób SMC2 - numer 4</v>
          </cell>
          <cell r="J135">
            <v>1132210</v>
          </cell>
        </row>
        <row r="136">
          <cell r="H136" t="str">
            <v>DW1145</v>
          </cell>
          <cell r="I136" t="str">
            <v>Montaż zaworów zwrotnych Pehama</v>
          </cell>
          <cell r="J136">
            <v>1132210</v>
          </cell>
        </row>
        <row r="137">
          <cell r="H137" t="str">
            <v>DW1313</v>
          </cell>
          <cell r="I137" t="str">
            <v>ABM-SYSTEM Stanowisko montażu korpusów</v>
          </cell>
          <cell r="J137">
            <v>1132210</v>
          </cell>
        </row>
        <row r="138">
          <cell r="H138" t="str">
            <v>DW0280</v>
          </cell>
          <cell r="I138" t="str">
            <v>TEIJO TL-650 SS</v>
          </cell>
          <cell r="J138">
            <v>1132210</v>
          </cell>
        </row>
        <row r="139">
          <cell r="H139" t="str">
            <v>DW1311</v>
          </cell>
          <cell r="I139" t="str">
            <v>VARIANT pro-ZAP Z12050</v>
          </cell>
          <cell r="J139">
            <v>1132220</v>
          </cell>
        </row>
        <row r="140">
          <cell r="H140" t="str">
            <v>DW1121</v>
          </cell>
          <cell r="I140" t="str">
            <v>Stacja prób typ TIL JAPAN MOTOR</v>
          </cell>
          <cell r="J140">
            <v>1132220</v>
          </cell>
        </row>
        <row r="141">
          <cell r="H141" t="str">
            <v>DW1365</v>
          </cell>
          <cell r="I141" t="str">
            <v>ABM-SYSTEM Stanowisko prasy Trinihal</v>
          </cell>
          <cell r="J141">
            <v>1132220</v>
          </cell>
        </row>
        <row r="142">
          <cell r="H142" t="str">
            <v>DW1127</v>
          </cell>
          <cell r="I142" t="str">
            <v>OMEW Assembly Press</v>
          </cell>
          <cell r="J142">
            <v>1132220</v>
          </cell>
        </row>
        <row r="143">
          <cell r="H143" t="str">
            <v>DW1125</v>
          </cell>
          <cell r="I143" t="str">
            <v>Variant Prasa Danfoss</v>
          </cell>
          <cell r="J143">
            <v>1132220</v>
          </cell>
        </row>
        <row r="144">
          <cell r="H144" t="str">
            <v>DW1118</v>
          </cell>
          <cell r="I144" t="str">
            <v>ABM-SYSTEM Stanowisko montażu przedniej pokrywy</v>
          </cell>
          <cell r="J144">
            <v>1132220</v>
          </cell>
        </row>
        <row r="145">
          <cell r="H145" t="str">
            <v>DW1312</v>
          </cell>
          <cell r="I145" t="str">
            <v>MTM MFR II U 2X160</v>
          </cell>
          <cell r="J145">
            <v>1132220</v>
          </cell>
        </row>
        <row r="146">
          <cell r="H146" t="str">
            <v>DW1120</v>
          </cell>
          <cell r="I146" t="str">
            <v>VARIANT Linia montażowa</v>
          </cell>
          <cell r="J146">
            <v>1132220</v>
          </cell>
        </row>
        <row r="147">
          <cell r="H147" t="str">
            <v>DW1396</v>
          </cell>
          <cell r="I147" t="str">
            <v>ATC Automation Orbit-X</v>
          </cell>
          <cell r="J147">
            <v>1132250</v>
          </cell>
        </row>
        <row r="148">
          <cell r="H148" t="str">
            <v>DW1397</v>
          </cell>
          <cell r="I148" t="str">
            <v>Nolek M19848-2</v>
          </cell>
          <cell r="J148">
            <v>1132250</v>
          </cell>
        </row>
        <row r="149">
          <cell r="H149" t="str">
            <v>DW1398</v>
          </cell>
          <cell r="I149" t="str">
            <v>HAINZL ORBITAL-X</v>
          </cell>
          <cell r="J149">
            <v>1132250</v>
          </cell>
        </row>
        <row r="150">
          <cell r="H150" t="str">
            <v>DW1399</v>
          </cell>
          <cell r="I150" t="str">
            <v>KUKA KR 22 R1610-2</v>
          </cell>
          <cell r="J150">
            <v>1132250</v>
          </cell>
        </row>
        <row r="151">
          <cell r="H151" t="str">
            <v>DW1130</v>
          </cell>
          <cell r="I151" t="str">
            <v>LK 2400</v>
          </cell>
          <cell r="J151">
            <v>1132220</v>
          </cell>
        </row>
        <row r="152">
          <cell r="H152" t="str">
            <v>DW1128</v>
          </cell>
          <cell r="I152" t="str">
            <v>LK 2400</v>
          </cell>
          <cell r="J152">
            <v>1132220</v>
          </cell>
        </row>
        <row r="153">
          <cell r="H153" t="str">
            <v>DW1273</v>
          </cell>
          <cell r="I153" t="str">
            <v>Stacja pakowania linia Variant</v>
          </cell>
          <cell r="J153">
            <v>1132220</v>
          </cell>
        </row>
        <row r="154">
          <cell r="H154" t="str">
            <v>DW1136</v>
          </cell>
          <cell r="I154" t="str">
            <v>MINI - Linia montażowa i stacja prób</v>
          </cell>
          <cell r="J154">
            <v>1132220</v>
          </cell>
        </row>
        <row r="155">
          <cell r="H155" t="str">
            <v>DW1354</v>
          </cell>
          <cell r="I155" t="str">
            <v>Variant OMS - stacja prób</v>
          </cell>
          <cell r="J155">
            <v>1132230</v>
          </cell>
        </row>
        <row r="156">
          <cell r="H156" t="str">
            <v>DW1359</v>
          </cell>
          <cell r="I156" t="str">
            <v>Variant OMS - linia montażowa</v>
          </cell>
          <cell r="J156">
            <v>1132230</v>
          </cell>
        </row>
        <row r="157">
          <cell r="H157" t="str">
            <v>DW1355</v>
          </cell>
          <cell r="I157" t="str">
            <v>Test wizyjny OMSH</v>
          </cell>
          <cell r="J157">
            <v>1132230</v>
          </cell>
        </row>
        <row r="158">
          <cell r="H158" t="str">
            <v>DW1356</v>
          </cell>
          <cell r="I158" t="str">
            <v>Stacja prób HIC</v>
          </cell>
          <cell r="J158">
            <v>1132230</v>
          </cell>
        </row>
        <row r="159">
          <cell r="H159" t="str">
            <v>DW1360</v>
          </cell>
          <cell r="I159" t="str">
            <v>HIC/TACHO</v>
          </cell>
          <cell r="J159">
            <v>1132230</v>
          </cell>
        </row>
        <row r="160">
          <cell r="H160" t="str">
            <v>DW1358</v>
          </cell>
          <cell r="I160" t="str">
            <v>PRESSOTECHNIK PC 30</v>
          </cell>
          <cell r="J160">
            <v>1132230</v>
          </cell>
        </row>
        <row r="161">
          <cell r="H161" t="str">
            <v>DW1346</v>
          </cell>
          <cell r="I161" t="str">
            <v>ABB IRB 64090 RM 2000</v>
          </cell>
          <cell r="J161">
            <v>1132230</v>
          </cell>
        </row>
        <row r="162">
          <cell r="H162" t="str">
            <v>DW1341</v>
          </cell>
          <cell r="I162" t="str">
            <v>WermTec - Montaż</v>
          </cell>
          <cell r="J162">
            <v>1132230</v>
          </cell>
        </row>
        <row r="163">
          <cell r="H163" t="str">
            <v>DW1342</v>
          </cell>
          <cell r="I163" t="str">
            <v>WermTec - Stacja prób</v>
          </cell>
          <cell r="J163">
            <v>1132230</v>
          </cell>
        </row>
        <row r="164">
          <cell r="H164" t="str">
            <v>DW1377</v>
          </cell>
          <cell r="I164" t="str">
            <v>Profilogic Modular Program</v>
          </cell>
          <cell r="J164">
            <v>1132240</v>
          </cell>
        </row>
        <row r="165">
          <cell r="H165" t="str">
            <v>DW1392</v>
          </cell>
          <cell r="I165" t="str">
            <v>AUCON Prasa Elektryczna</v>
          </cell>
          <cell r="J165">
            <v>1132240</v>
          </cell>
        </row>
        <row r="166">
          <cell r="H166" t="str">
            <v>DW1107</v>
          </cell>
          <cell r="I166" t="str">
            <v>DKS Linia do fosforanowania</v>
          </cell>
          <cell r="J166">
            <v>1132320</v>
          </cell>
        </row>
        <row r="167">
          <cell r="H167" t="str">
            <v>DW1113</v>
          </cell>
          <cell r="I167" t="str">
            <v>VACUDEST VAC 500 XT-CC</v>
          </cell>
          <cell r="J167">
            <v>1132320</v>
          </cell>
        </row>
        <row r="168">
          <cell r="H168" t="str">
            <v>DW1234</v>
          </cell>
          <cell r="I168" t="str">
            <v>TEIJO C-1200-23SS</v>
          </cell>
          <cell r="J168">
            <v>1132320</v>
          </cell>
        </row>
        <row r="169">
          <cell r="H169" t="str">
            <v>DW1380</v>
          </cell>
          <cell r="I169" t="str">
            <v>Lakiernia</v>
          </cell>
          <cell r="J169">
            <v>1132162</v>
          </cell>
        </row>
        <row r="170">
          <cell r="H170" t="str">
            <v>DW1381</v>
          </cell>
          <cell r="I170" t="str">
            <v>Lakiernia - stacja uzdatniania wody</v>
          </cell>
          <cell r="J170">
            <v>1132162</v>
          </cell>
        </row>
        <row r="171">
          <cell r="H171" t="str">
            <v>DW1379</v>
          </cell>
          <cell r="I171" t="str">
            <v>SANT-TECH Piaskarka PEKO-100c</v>
          </cell>
          <cell r="J171">
            <v>1132162</v>
          </cell>
        </row>
        <row r="172">
          <cell r="H172" t="str">
            <v>DW0601</v>
          </cell>
          <cell r="I172" t="str">
            <v>LIEBHERR LC 80</v>
          </cell>
          <cell r="J172">
            <v>1131180</v>
          </cell>
        </row>
        <row r="173">
          <cell r="H173" t="str">
            <v>DW0607</v>
          </cell>
          <cell r="I173" t="str">
            <v>DMG MORI DMC 60 H</v>
          </cell>
          <cell r="J173">
            <v>1131170</v>
          </cell>
        </row>
        <row r="174">
          <cell r="H174" t="str">
            <v>DW0608</v>
          </cell>
          <cell r="I174" t="str">
            <v>DMG MORI DMC 60 H</v>
          </cell>
          <cell r="J174">
            <v>1131170</v>
          </cell>
        </row>
        <row r="175">
          <cell r="H175" t="str">
            <v>DW0612</v>
          </cell>
          <cell r="I175" t="str">
            <v>HALTER LoadAssistant U-20</v>
          </cell>
          <cell r="J175">
            <v>1131170</v>
          </cell>
        </row>
        <row r="176">
          <cell r="H176" t="str">
            <v>DW0610</v>
          </cell>
          <cell r="I176" t="str">
            <v>DMG MORI NZX2000/800SY2</v>
          </cell>
          <cell r="J176">
            <v>1131170</v>
          </cell>
        </row>
        <row r="177">
          <cell r="H177" t="str">
            <v>DW0611</v>
          </cell>
          <cell r="I177" t="str">
            <v>FANUC ROBODRILL α-D21MiB5</v>
          </cell>
          <cell r="J177">
            <v>1131805</v>
          </cell>
        </row>
        <row r="178">
          <cell r="H178" t="str">
            <v>DW0613</v>
          </cell>
          <cell r="I178" t="str">
            <v>FANUC ROBODRILL α-D21MiB5</v>
          </cell>
          <cell r="J178">
            <v>1131805</v>
          </cell>
        </row>
        <row r="179">
          <cell r="H179" t="str">
            <v>DW0614</v>
          </cell>
          <cell r="I179" t="str">
            <v>FANUC ROBODRILL α-D21MiB5</v>
          </cell>
          <cell r="J179">
            <v>1131805</v>
          </cell>
        </row>
        <row r="180">
          <cell r="H180" t="str">
            <v>DW0616</v>
          </cell>
          <cell r="I180" t="str">
            <v>FANUC ROBODRILL α-D21MiB5</v>
          </cell>
          <cell r="J180">
            <v>1131805</v>
          </cell>
        </row>
        <row r="181">
          <cell r="H181" t="str">
            <v>DW0379</v>
          </cell>
          <cell r="I181" t="str">
            <v>Pfauter P400</v>
          </cell>
          <cell r="J181">
            <v>1131805</v>
          </cell>
        </row>
        <row r="182">
          <cell r="H182" t="str">
            <v>DW0282</v>
          </cell>
          <cell r="I182" t="str">
            <v>TEIJO TL-900 S</v>
          </cell>
          <cell r="J182">
            <v>1131805</v>
          </cell>
        </row>
        <row r="183">
          <cell r="H183" t="str">
            <v>DW0380</v>
          </cell>
          <cell r="I183" t="str">
            <v>FANUC ROBODRILL α-T21iD</v>
          </cell>
          <cell r="J183">
            <v>1131805</v>
          </cell>
        </row>
        <row r="184">
          <cell r="H184" t="str">
            <v>DW0374</v>
          </cell>
          <cell r="I184" t="str">
            <v>air-hydraulics  C250 A</v>
          </cell>
          <cell r="J184">
            <v>1131805</v>
          </cell>
        </row>
        <row r="185">
          <cell r="H185" t="str">
            <v>DW0591</v>
          </cell>
          <cell r="I185" t="str">
            <v>DMG MORI NZX 1500/800SY</v>
          </cell>
          <cell r="J185">
            <v>1131805</v>
          </cell>
        </row>
        <row r="186">
          <cell r="H186" t="str">
            <v>DW0592</v>
          </cell>
          <cell r="I186" t="str">
            <v>SIMAG 50.1-R-3000</v>
          </cell>
          <cell r="J186">
            <v>1131805</v>
          </cell>
        </row>
        <row r="187">
          <cell r="H187" t="str">
            <v>DW0593</v>
          </cell>
          <cell r="I187" t="str">
            <v>KNOLL KF 200/1400</v>
          </cell>
          <cell r="J187">
            <v>1131805</v>
          </cell>
        </row>
        <row r="188">
          <cell r="H188" t="str">
            <v>DW0497</v>
          </cell>
          <cell r="I188" t="str">
            <v>HESO DT700C</v>
          </cell>
          <cell r="J188">
            <v>1131185</v>
          </cell>
        </row>
        <row r="189">
          <cell r="H189" t="str">
            <v>DW0495</v>
          </cell>
          <cell r="I189" t="str">
            <v>STAMA MC 530</v>
          </cell>
          <cell r="J189">
            <v>1131185</v>
          </cell>
        </row>
        <row r="190">
          <cell r="H190" t="str">
            <v>DW0498</v>
          </cell>
          <cell r="I190" t="str">
            <v>STAMA MC 530</v>
          </cell>
          <cell r="J190">
            <v>1131185</v>
          </cell>
        </row>
        <row r="191">
          <cell r="H191" t="str">
            <v>DW0499</v>
          </cell>
          <cell r="I191" t="str">
            <v xml:space="preserve">MONFORTS RNC 4 </v>
          </cell>
          <cell r="J191">
            <v>1131185</v>
          </cell>
        </row>
        <row r="192">
          <cell r="H192" t="str">
            <v>DW0501</v>
          </cell>
          <cell r="I192" t="str">
            <v>HESO DT 800 C</v>
          </cell>
          <cell r="J192">
            <v>1131185</v>
          </cell>
        </row>
        <row r="193">
          <cell r="H193" t="str">
            <v>DW0500</v>
          </cell>
          <cell r="I193" t="str">
            <v xml:space="preserve">MONFORTS RNC 4 </v>
          </cell>
          <cell r="J193">
            <v>1131185</v>
          </cell>
        </row>
        <row r="194">
          <cell r="H194" t="str">
            <v>DW0518</v>
          </cell>
          <cell r="I194" t="str">
            <v>MONFORTS RNC 4</v>
          </cell>
          <cell r="J194">
            <v>1131190</v>
          </cell>
        </row>
        <row r="195">
          <cell r="H195" t="str">
            <v>DW0519</v>
          </cell>
          <cell r="I195" t="str">
            <v>MONFORTS RNC 4</v>
          </cell>
          <cell r="J195">
            <v>1131190</v>
          </cell>
        </row>
        <row r="196">
          <cell r="H196" t="str">
            <v>DW0609</v>
          </cell>
          <cell r="I196" t="str">
            <v>DMG Mori DMC 60 FD duoBLOCK</v>
          </cell>
          <cell r="J196">
            <v>1131190</v>
          </cell>
        </row>
        <row r="197">
          <cell r="H197" t="str">
            <v>DW0524</v>
          </cell>
          <cell r="I197" t="str">
            <v>OKUMA ACT 2SP-3</v>
          </cell>
          <cell r="J197">
            <v>1131190</v>
          </cell>
        </row>
        <row r="198">
          <cell r="H198" t="str">
            <v>DW0525</v>
          </cell>
          <cell r="I198" t="str">
            <v>MORI SEIKI ACCUMILL4000</v>
          </cell>
          <cell r="J198">
            <v>1131190</v>
          </cell>
        </row>
        <row r="199">
          <cell r="H199" t="str">
            <v>DW0544</v>
          </cell>
          <cell r="I199" t="str">
            <v>KADIA 3 LH 60/350T</v>
          </cell>
          <cell r="J199">
            <v>1131170</v>
          </cell>
        </row>
        <row r="200">
          <cell r="H200" t="str">
            <v>DW0542</v>
          </cell>
          <cell r="I200" t="str">
            <v>KUKA KR 60/3</v>
          </cell>
          <cell r="J200">
            <v>1131170</v>
          </cell>
        </row>
        <row r="201">
          <cell r="H201" t="str">
            <v>DW0541</v>
          </cell>
          <cell r="I201" t="str">
            <v>HOFFMANN ASF 80.40.2/MA/K</v>
          </cell>
          <cell r="J201">
            <v>1131170</v>
          </cell>
        </row>
        <row r="202">
          <cell r="H202" t="str">
            <v>DW0561</v>
          </cell>
          <cell r="I202" t="str">
            <v>TRONIKA Prasa hydrauliczna</v>
          </cell>
          <cell r="J202">
            <v>1131170</v>
          </cell>
        </row>
        <row r="203">
          <cell r="H203" t="str">
            <v>DW0543</v>
          </cell>
          <cell r="I203" t="str">
            <v>KSN 26849</v>
          </cell>
          <cell r="J203">
            <v>1131170</v>
          </cell>
        </row>
        <row r="204">
          <cell r="H204" t="str">
            <v>DW1009-1</v>
          </cell>
          <cell r="I204" t="str">
            <v>Witzig &amp; Frank TURMAT - Stacja 1</v>
          </cell>
          <cell r="J204">
            <v>1132110</v>
          </cell>
        </row>
        <row r="205">
          <cell r="H205" t="str">
            <v>DW1009-2</v>
          </cell>
          <cell r="I205" t="str">
            <v>Witzig &amp; Frank TURMAT - Stacja 2</v>
          </cell>
          <cell r="J205">
            <v>1132110</v>
          </cell>
        </row>
        <row r="206">
          <cell r="H206" t="str">
            <v>DW1009-3</v>
          </cell>
          <cell r="I206" t="str">
            <v>Witzig &amp; Frank TURMAT - Stacja 3</v>
          </cell>
          <cell r="J206">
            <v>1132110</v>
          </cell>
        </row>
        <row r="207">
          <cell r="H207" t="str">
            <v>DW1009-4</v>
          </cell>
          <cell r="I207" t="str">
            <v>Witzig &amp; Frank TURMAT - Stacja 4</v>
          </cell>
          <cell r="J207">
            <v>1132110</v>
          </cell>
        </row>
        <row r="208">
          <cell r="H208" t="str">
            <v>DW1009-5</v>
          </cell>
          <cell r="I208" t="str">
            <v>Witzig &amp; Frank TURMAT - Stacja 5</v>
          </cell>
          <cell r="J208">
            <v>1132110</v>
          </cell>
        </row>
        <row r="209">
          <cell r="H209" t="str">
            <v>DW1009-6</v>
          </cell>
          <cell r="I209" t="str">
            <v>Witzig &amp; Frank TURMAT - Stacja 6</v>
          </cell>
          <cell r="J209">
            <v>1132110</v>
          </cell>
        </row>
        <row r="210">
          <cell r="H210" t="str">
            <v>DW1009-7</v>
          </cell>
          <cell r="I210" t="str">
            <v>Witzig &amp; Frank TURMAT - Stacja 7</v>
          </cell>
          <cell r="J210">
            <v>1132110</v>
          </cell>
        </row>
        <row r="211">
          <cell r="H211" t="str">
            <v>DW1009-8</v>
          </cell>
          <cell r="I211" t="str">
            <v>Witzig &amp; Frank TURMAT - Stacja 8</v>
          </cell>
          <cell r="J211">
            <v>1132110</v>
          </cell>
        </row>
        <row r="212">
          <cell r="H212" t="str">
            <v>DW1009-9</v>
          </cell>
          <cell r="I212" t="str">
            <v>Witzig &amp; Frank TURMAT - Stacja 9</v>
          </cell>
          <cell r="J212">
            <v>1132110</v>
          </cell>
        </row>
        <row r="213">
          <cell r="H213" t="str">
            <v>DW1391</v>
          </cell>
          <cell r="I213" t="str">
            <v>MiBM STANOWISKO DO ZNAKOWANIA LASEROWEGO</v>
          </cell>
          <cell r="J213">
            <v>1132110</v>
          </cell>
        </row>
        <row r="214">
          <cell r="H214" t="str">
            <v>DW1001</v>
          </cell>
          <cell r="I214" t="str">
            <v>KUKA KR 60L30-3 C 2</v>
          </cell>
          <cell r="J214">
            <v>1132110</v>
          </cell>
        </row>
        <row r="215">
          <cell r="H215" t="str">
            <v>DW1002</v>
          </cell>
          <cell r="I215" t="str">
            <v>KUKA KR C 2</v>
          </cell>
          <cell r="J215">
            <v>1132110</v>
          </cell>
        </row>
        <row r="216">
          <cell r="H216" t="str">
            <v>DW1003</v>
          </cell>
          <cell r="I216" t="str">
            <v>KUKA KR C 2</v>
          </cell>
          <cell r="J216">
            <v>1132110</v>
          </cell>
        </row>
        <row r="217">
          <cell r="H217" t="str">
            <v>DW1004</v>
          </cell>
          <cell r="I217" t="str">
            <v>ALTRATEC C-24366</v>
          </cell>
          <cell r="J217">
            <v>1132110</v>
          </cell>
        </row>
        <row r="218">
          <cell r="H218" t="str">
            <v>DW1005</v>
          </cell>
          <cell r="I218" t="str">
            <v>BAR SF 251-RFH201/2-MA 200-VH 1000-PK</v>
          </cell>
          <cell r="J218">
            <v>1132110</v>
          </cell>
        </row>
        <row r="219">
          <cell r="H219" t="str">
            <v>DW1006</v>
          </cell>
          <cell r="I219" t="str">
            <v>BAR MAF 158-TRK 640-MA 1700</v>
          </cell>
          <cell r="J219">
            <v>1132110</v>
          </cell>
        </row>
        <row r="220">
          <cell r="H220" t="str">
            <v>DW1007</v>
          </cell>
          <cell r="I220" t="str">
            <v>BAR TF 754-RTH 201/3-VH 1000</v>
          </cell>
          <cell r="J220">
            <v>1132110</v>
          </cell>
        </row>
        <row r="221">
          <cell r="H221" t="str">
            <v>DW1008</v>
          </cell>
          <cell r="I221" t="str">
            <v>PHSDECO0352.500</v>
          </cell>
          <cell r="J221">
            <v>1132110</v>
          </cell>
        </row>
        <row r="222">
          <cell r="H222" t="str">
            <v>DW1010</v>
          </cell>
          <cell r="I222" t="str">
            <v>KSN 25780</v>
          </cell>
          <cell r="J222">
            <v>1132110</v>
          </cell>
        </row>
        <row r="223">
          <cell r="H223" t="str">
            <v>DW1011</v>
          </cell>
          <cell r="I223" t="str">
            <v>KSN</v>
          </cell>
          <cell r="J223">
            <v>1132110</v>
          </cell>
        </row>
        <row r="224">
          <cell r="H224" t="str">
            <v>DW1012</v>
          </cell>
          <cell r="I224" t="str">
            <v>KADIA 3VPH60/250 T</v>
          </cell>
          <cell r="J224">
            <v>1132110</v>
          </cell>
        </row>
        <row r="225">
          <cell r="H225" t="str">
            <v>DW1013</v>
          </cell>
          <cell r="I225" t="str">
            <v>ALTRATEC C-18090</v>
          </cell>
          <cell r="J225">
            <v>1132110</v>
          </cell>
        </row>
        <row r="226">
          <cell r="H226" t="str">
            <v>DW0297</v>
          </cell>
          <cell r="I226" t="str">
            <v>KADIA PH 60 - 250 T</v>
          </cell>
          <cell r="J226">
            <v>1131810</v>
          </cell>
        </row>
        <row r="227">
          <cell r="H227" t="str">
            <v>DW0025</v>
          </cell>
          <cell r="I227" t="str">
            <v>NAGEL HHM-110</v>
          </cell>
          <cell r="J227">
            <v>1131810</v>
          </cell>
        </row>
        <row r="228">
          <cell r="H228" t="str">
            <v>DW0140</v>
          </cell>
          <cell r="I228" t="str">
            <v>JOTES MC-50</v>
          </cell>
          <cell r="J228">
            <v>1131805</v>
          </cell>
        </row>
        <row r="229">
          <cell r="H229" t="str">
            <v>DW0362</v>
          </cell>
          <cell r="I229" t="str">
            <v>KADIA 2 PH6-250 T</v>
          </cell>
          <cell r="J229">
            <v>1131804</v>
          </cell>
        </row>
        <row r="230">
          <cell r="H230" t="str">
            <v>DW0430</v>
          </cell>
          <cell r="I230" t="str">
            <v>SUNNEN SV-1005</v>
          </cell>
          <cell r="J230">
            <v>1131804</v>
          </cell>
        </row>
        <row r="231">
          <cell r="H231" t="str">
            <v>DW0487</v>
          </cell>
          <cell r="I231" t="str">
            <v>Mori Seiki SL-253B/500</v>
          </cell>
          <cell r="J231">
            <v>1131190</v>
          </cell>
        </row>
        <row r="232">
          <cell r="H232" t="str">
            <v>DW0488</v>
          </cell>
          <cell r="I232" t="str">
            <v>Mori Seiki SL-253BMC/500</v>
          </cell>
          <cell r="J232">
            <v>1131190</v>
          </cell>
        </row>
        <row r="233">
          <cell r="H233" t="str">
            <v>DW0489</v>
          </cell>
          <cell r="I233" t="str">
            <v>Mori Seiki SH-403</v>
          </cell>
          <cell r="J233">
            <v>1131190</v>
          </cell>
        </row>
        <row r="234">
          <cell r="H234" t="str">
            <v>DW0490</v>
          </cell>
          <cell r="I234" t="str">
            <v>KUKA KR C2 45/2</v>
          </cell>
          <cell r="J234">
            <v>1131190</v>
          </cell>
        </row>
        <row r="235">
          <cell r="H235" t="str">
            <v>DW0491</v>
          </cell>
          <cell r="I235" t="str">
            <v>HESO Compo 1015 VT</v>
          </cell>
          <cell r="J235">
            <v>1131190</v>
          </cell>
        </row>
        <row r="236">
          <cell r="H236" t="str">
            <v>DW0492</v>
          </cell>
          <cell r="I236" t="str">
            <v>UNIFIL 1000</v>
          </cell>
          <cell r="J236">
            <v>1131190</v>
          </cell>
        </row>
        <row r="237">
          <cell r="H237" t="str">
            <v>DW0548</v>
          </cell>
          <cell r="I237" t="str">
            <v>STUDER S120</v>
          </cell>
          <cell r="J237">
            <v>1131170</v>
          </cell>
        </row>
        <row r="238">
          <cell r="H238" t="str">
            <v>DW0549</v>
          </cell>
          <cell r="I238" t="str">
            <v>DANSK UF-1000</v>
          </cell>
          <cell r="J238">
            <v>1131170</v>
          </cell>
        </row>
        <row r="239">
          <cell r="H239" t="str">
            <v>DW0551</v>
          </cell>
          <cell r="I239" t="str">
            <v>KSN 25655</v>
          </cell>
          <cell r="J239">
            <v>1131170</v>
          </cell>
        </row>
        <row r="240">
          <cell r="H240" t="str">
            <v>DW0552</v>
          </cell>
          <cell r="I240" t="str">
            <v>KUKA KR C2 30</v>
          </cell>
          <cell r="J240">
            <v>1131170</v>
          </cell>
        </row>
        <row r="241">
          <cell r="H241" t="str">
            <v>DW0553</v>
          </cell>
          <cell r="I241" t="str">
            <v>MORI SEIKI SL-204S/500</v>
          </cell>
          <cell r="J241">
            <v>1131170</v>
          </cell>
        </row>
        <row r="242">
          <cell r="H242" t="str">
            <v>DW0554</v>
          </cell>
          <cell r="I242" t="str">
            <v>UNION UNIFIL 1000</v>
          </cell>
          <cell r="J242">
            <v>1131170</v>
          </cell>
        </row>
        <row r="243">
          <cell r="H243" t="str">
            <v>DW0555</v>
          </cell>
          <cell r="I243" t="str">
            <v>CHIRON FZ 12 W</v>
          </cell>
          <cell r="J243">
            <v>1131170</v>
          </cell>
        </row>
        <row r="244">
          <cell r="H244" t="str">
            <v>DW0556</v>
          </cell>
          <cell r="I244" t="str">
            <v>KNOLL KTS 24-38-T3-KB</v>
          </cell>
          <cell r="J244">
            <v>1131170</v>
          </cell>
        </row>
        <row r="245">
          <cell r="H245" t="str">
            <v>DW0557</v>
          </cell>
          <cell r="I245" t="str">
            <v>Mori Seiki (manipulator przy DW0553)</v>
          </cell>
          <cell r="J245">
            <v>1131170</v>
          </cell>
        </row>
        <row r="246">
          <cell r="H246" t="str">
            <v>DW0558</v>
          </cell>
          <cell r="I246" t="str">
            <v>CHIRON FZ 12 W</v>
          </cell>
          <cell r="J246">
            <v>1131170</v>
          </cell>
        </row>
        <row r="247">
          <cell r="H247" t="str">
            <v>DW0559</v>
          </cell>
          <cell r="I247" t="str">
            <v>KNOLL KTS 24-38-T3-KB</v>
          </cell>
          <cell r="J247">
            <v>1131170</v>
          </cell>
        </row>
        <row r="248">
          <cell r="H248" t="str">
            <v>DW0574</v>
          </cell>
          <cell r="I248" t="str">
            <v>INDEX G200</v>
          </cell>
          <cell r="J248">
            <v>1131180</v>
          </cell>
        </row>
        <row r="249">
          <cell r="H249" t="str">
            <v>DW0331</v>
          </cell>
          <cell r="I249" t="str">
            <v>GILDEMEISTER MF twin 65</v>
          </cell>
          <cell r="J249">
            <v>1131804</v>
          </cell>
        </row>
        <row r="250">
          <cell r="H250" t="str">
            <v>DW0382</v>
          </cell>
          <cell r="I250" t="str">
            <v>TRONIKA WILTON</v>
          </cell>
          <cell r="J250">
            <v>1131804</v>
          </cell>
        </row>
        <row r="251">
          <cell r="H251" t="str">
            <v>DW0615</v>
          </cell>
          <cell r="I251" t="str">
            <v>EKO-PIL KMN 100</v>
          </cell>
          <cell r="J251">
            <v>1131804</v>
          </cell>
        </row>
        <row r="252">
          <cell r="H252" t="str">
            <v>DW0470</v>
          </cell>
          <cell r="I252" t="str">
            <v>M PLAN Przykręcarka</v>
          </cell>
          <cell r="J252">
            <v>1131804</v>
          </cell>
        </row>
        <row r="253">
          <cell r="H253" t="str">
            <v>DW0339</v>
          </cell>
          <cell r="I253" t="str">
            <v>STAMA MC 331</v>
          </cell>
          <cell r="J253">
            <v>1131804</v>
          </cell>
        </row>
        <row r="254">
          <cell r="H254" t="str">
            <v>DW0338</v>
          </cell>
          <cell r="I254" t="str">
            <v>STAMA MC 331</v>
          </cell>
          <cell r="J254">
            <v>1131804</v>
          </cell>
        </row>
        <row r="255">
          <cell r="H255" t="str">
            <v>DW0375</v>
          </cell>
          <cell r="I255" t="str">
            <v>EMAG VSC 250 DUO</v>
          </cell>
          <cell r="J255">
            <v>1131804</v>
          </cell>
        </row>
        <row r="256">
          <cell r="H256" t="str">
            <v>DW0395</v>
          </cell>
          <cell r="I256" t="str">
            <v>STAMA MC 331</v>
          </cell>
          <cell r="J256">
            <v>1131804</v>
          </cell>
        </row>
        <row r="257">
          <cell r="H257" t="str">
            <v>DW0485</v>
          </cell>
          <cell r="I257" t="str">
            <v>Pfauter PE 150 C</v>
          </cell>
          <cell r="J257">
            <v>1131120</v>
          </cell>
        </row>
        <row r="258">
          <cell r="H258" t="str">
            <v>DW1394</v>
          </cell>
          <cell r="I258" t="str">
            <v>MiBM Stacja znakowania laserowego</v>
          </cell>
          <cell r="J258">
            <v>1131120</v>
          </cell>
        </row>
        <row r="259">
          <cell r="H259" t="str">
            <v>DW1015</v>
          </cell>
          <cell r="I259" t="str">
            <v>MORI SEIKI CL2000A</v>
          </cell>
          <cell r="J259">
            <v>1131120</v>
          </cell>
        </row>
        <row r="260">
          <cell r="H260" t="str">
            <v>DW1016</v>
          </cell>
          <cell r="I260" t="str">
            <v>MORI SEIKI CL2000A</v>
          </cell>
          <cell r="J260">
            <v>1131120</v>
          </cell>
        </row>
        <row r="261">
          <cell r="H261" t="str">
            <v>DW1017</v>
          </cell>
          <cell r="I261" t="str">
            <v>MORI SEIKI CL2000A</v>
          </cell>
          <cell r="J261">
            <v>1131120</v>
          </cell>
        </row>
        <row r="262">
          <cell r="H262" t="str">
            <v>DW1018</v>
          </cell>
          <cell r="I262" t="str">
            <v>MORI SEIKI CL2000A</v>
          </cell>
          <cell r="J262">
            <v>1131120</v>
          </cell>
        </row>
        <row r="263">
          <cell r="H263" t="str">
            <v>DW1019</v>
          </cell>
          <cell r="I263" t="str">
            <v>Muratec MW-200</v>
          </cell>
          <cell r="J263">
            <v>1131120</v>
          </cell>
        </row>
        <row r="264">
          <cell r="H264" t="str">
            <v>DW1020</v>
          </cell>
          <cell r="I264" t="str">
            <v>BROTHER TC-22B-0</v>
          </cell>
          <cell r="J264">
            <v>1131120</v>
          </cell>
        </row>
        <row r="265">
          <cell r="H265" t="str">
            <v>DW1021</v>
          </cell>
          <cell r="I265" t="str">
            <v>BROTHER TC-22B-0</v>
          </cell>
          <cell r="J265">
            <v>1131120</v>
          </cell>
        </row>
        <row r="266">
          <cell r="H266" t="str">
            <v>DW1032</v>
          </cell>
          <cell r="I266" t="str">
            <v>HAAS MINI-MILL HE</v>
          </cell>
          <cell r="J266">
            <v>1131120</v>
          </cell>
        </row>
        <row r="267">
          <cell r="H267" t="str">
            <v>DW1033</v>
          </cell>
          <cell r="I267" t="str">
            <v>HAAS MINIMILL HE</v>
          </cell>
          <cell r="J267">
            <v>1131120</v>
          </cell>
        </row>
        <row r="268">
          <cell r="H268" t="str">
            <v>DW1034</v>
          </cell>
          <cell r="I268" t="str">
            <v>KUKA KR C2 16</v>
          </cell>
          <cell r="J268">
            <v>1131120</v>
          </cell>
        </row>
        <row r="269">
          <cell r="H269" t="str">
            <v>DW1045</v>
          </cell>
          <cell r="I269" t="str">
            <v>Dansk CA-200</v>
          </cell>
          <cell r="J269">
            <v>1131120</v>
          </cell>
        </row>
        <row r="270">
          <cell r="H270" t="str">
            <v>DW0538</v>
          </cell>
          <cell r="I270" t="str">
            <v>MTA 7100-2</v>
          </cell>
          <cell r="J270">
            <v>1131120</v>
          </cell>
        </row>
        <row r="271">
          <cell r="H271" t="str">
            <v>DW0617</v>
          </cell>
          <cell r="I271" t="str">
            <v>FANUC ROBODRILL α-D21MiB5</v>
          </cell>
          <cell r="J271">
            <v>1131120</v>
          </cell>
        </row>
        <row r="272">
          <cell r="H272" t="str">
            <v>DW0330</v>
          </cell>
          <cell r="I272" t="str">
            <v>FANUC ROBODRILL α-T14iA</v>
          </cell>
          <cell r="J272">
            <v>1131120</v>
          </cell>
        </row>
        <row r="273">
          <cell r="H273" t="str">
            <v>DW0372</v>
          </cell>
          <cell r="I273" t="str">
            <v>BROTHER TC-228</v>
          </cell>
          <cell r="J273">
            <v>1131120</v>
          </cell>
        </row>
        <row r="274">
          <cell r="H274" t="str">
            <v>DW0418</v>
          </cell>
          <cell r="I274" t="str">
            <v>MAZAK VARIAXIS 500-5X</v>
          </cell>
          <cell r="J274">
            <v>1131810</v>
          </cell>
        </row>
        <row r="275">
          <cell r="H275" t="str">
            <v>DW0419</v>
          </cell>
          <cell r="I275" t="str">
            <v>MAZAK VARIAXIS 500-5X</v>
          </cell>
          <cell r="J275">
            <v>1131810</v>
          </cell>
        </row>
        <row r="276">
          <cell r="H276" t="str">
            <v>DW0420</v>
          </cell>
          <cell r="I276" t="str">
            <v>MAZAK VARIAXIS 500-5X</v>
          </cell>
          <cell r="J276">
            <v>1131810</v>
          </cell>
        </row>
        <row r="277">
          <cell r="H277" t="str">
            <v>DW0415</v>
          </cell>
          <cell r="I277" t="str">
            <v>TRONIKA Stanowisko automatycznego skręcania</v>
          </cell>
          <cell r="J277">
            <v>1131810</v>
          </cell>
        </row>
        <row r="278">
          <cell r="H278" t="str">
            <v>DW0444</v>
          </cell>
          <cell r="I278" t="str">
            <v>FinnSonic 40i</v>
          </cell>
          <cell r="J278">
            <v>1131810</v>
          </cell>
        </row>
        <row r="279">
          <cell r="H279" t="str">
            <v>DW0483</v>
          </cell>
          <cell r="I279" t="str">
            <v>BELKI 10M3</v>
          </cell>
          <cell r="J279">
            <v>1131810</v>
          </cell>
        </row>
        <row r="280">
          <cell r="H280" t="str">
            <v>DW0442</v>
          </cell>
          <cell r="I280" t="str">
            <v>MTM HEL</v>
          </cell>
          <cell r="J280">
            <v>1131810</v>
          </cell>
        </row>
        <row r="281">
          <cell r="H281" t="str">
            <v>DW1108</v>
          </cell>
          <cell r="I281" t="str">
            <v>metkon SERVOCUT 301-AA</v>
          </cell>
          <cell r="J281">
            <v>1132320</v>
          </cell>
        </row>
        <row r="282">
          <cell r="H282" t="str">
            <v>DW1112</v>
          </cell>
          <cell r="I282" t="str">
            <v>Phenom G2 pro</v>
          </cell>
          <cell r="J282">
            <v>1132320</v>
          </cell>
        </row>
        <row r="283">
          <cell r="H283" t="str">
            <v>DW1395</v>
          </cell>
          <cell r="I283" t="str">
            <v>PIK PHENOM XL</v>
          </cell>
          <cell r="J283">
            <v>1132320</v>
          </cell>
        </row>
        <row r="284">
          <cell r="H284" t="str">
            <v>DW1110</v>
          </cell>
          <cell r="I284" t="str">
            <v>metkon ECOPRESS 100</v>
          </cell>
          <cell r="J284">
            <v>1132320</v>
          </cell>
        </row>
        <row r="285">
          <cell r="H285" t="str">
            <v>DW1111</v>
          </cell>
          <cell r="I285" t="str">
            <v>metkon FORCIMAT &amp; FORCIPOL</v>
          </cell>
          <cell r="J285">
            <v>1132320</v>
          </cell>
        </row>
        <row r="286">
          <cell r="H286" t="str">
            <v>DW1244</v>
          </cell>
          <cell r="I286" t="str">
            <v>POLPACK WRAPPER</v>
          </cell>
          <cell r="J286">
            <v>1132410</v>
          </cell>
        </row>
        <row r="287">
          <cell r="H287" t="str">
            <v>DW0580</v>
          </cell>
          <cell r="I287" t="str">
            <v>ARTHUR KLINK 458</v>
          </cell>
          <cell r="J287">
            <v>1131395</v>
          </cell>
        </row>
        <row r="288">
          <cell r="H288" t="str">
            <v>DW0581</v>
          </cell>
          <cell r="I288" t="str">
            <v>ARTHUR KLINK RSB 2.000 CNC</v>
          </cell>
          <cell r="J288">
            <v>1131395</v>
          </cell>
        </row>
        <row r="289">
          <cell r="H289" t="str">
            <v>DW0583</v>
          </cell>
          <cell r="I289" t="str">
            <v>PIASKARKA</v>
          </cell>
          <cell r="J289">
            <v>1131395</v>
          </cell>
        </row>
        <row r="290">
          <cell r="H290" t="str">
            <v>DW0584</v>
          </cell>
          <cell r="I290" t="str">
            <v>MYJKA DO PRZECIĄGACZY</v>
          </cell>
          <cell r="J290">
            <v>1131395</v>
          </cell>
        </row>
        <row r="291">
          <cell r="H291" t="str">
            <v>DW0585</v>
          </cell>
          <cell r="I291" t="str">
            <v>FILTR POWIETRZA</v>
          </cell>
          <cell r="J291">
            <v>1131395</v>
          </cell>
        </row>
        <row r="292">
          <cell r="H292" t="str">
            <v>DW0014</v>
          </cell>
          <cell r="I292" t="str">
            <v>WS-15</v>
          </cell>
          <cell r="J292">
            <v>1131817</v>
          </cell>
        </row>
        <row r="293">
          <cell r="H293" t="str">
            <v>DW0090</v>
          </cell>
          <cell r="I293" t="str">
            <v>FUS-22</v>
          </cell>
          <cell r="J293">
            <v>1131817</v>
          </cell>
        </row>
        <row r="294">
          <cell r="H294" t="str">
            <v>DW0146</v>
          </cell>
          <cell r="I294" t="str">
            <v>TUM-25/35</v>
          </cell>
          <cell r="J294">
            <v>1131817</v>
          </cell>
        </row>
        <row r="295">
          <cell r="H295" t="str">
            <v>DW0184</v>
          </cell>
          <cell r="I295" t="str">
            <v>EWAG WS11-SP</v>
          </cell>
          <cell r="J295">
            <v>1131817</v>
          </cell>
        </row>
        <row r="296">
          <cell r="H296" t="str">
            <v>DW0187</v>
          </cell>
          <cell r="I296" t="str">
            <v>WMW SWU-200</v>
          </cell>
          <cell r="J296">
            <v>1131818</v>
          </cell>
        </row>
        <row r="297">
          <cell r="H297" t="str">
            <v>DW0189</v>
          </cell>
          <cell r="I297" t="str">
            <v>WMW SWU 250</v>
          </cell>
          <cell r="J297">
            <v>1131818</v>
          </cell>
        </row>
        <row r="298">
          <cell r="H298" t="str">
            <v>DW1338</v>
          </cell>
          <cell r="I298" t="str">
            <v>NEW-TECH KC-1000-700</v>
          </cell>
          <cell r="J298">
            <v>1131818</v>
          </cell>
        </row>
        <row r="299">
          <cell r="H299" t="str">
            <v>DW1405</v>
          </cell>
          <cell r="I299" t="str">
            <v>JOTES SPC-20b</v>
          </cell>
          <cell r="J299">
            <v>1131818</v>
          </cell>
        </row>
        <row r="300">
          <cell r="H300" t="str">
            <v>DW0396</v>
          </cell>
          <cell r="I300" t="str">
            <v>RUP 28X500</v>
          </cell>
          <cell r="J300">
            <v>1131818</v>
          </cell>
        </row>
        <row r="301">
          <cell r="H301" t="str">
            <v>DW0016</v>
          </cell>
          <cell r="I301" t="str">
            <v>WS-15</v>
          </cell>
          <cell r="J301">
            <v>1132390</v>
          </cell>
        </row>
        <row r="302">
          <cell r="H302" t="str">
            <v>DW1335</v>
          </cell>
          <cell r="I302" t="str">
            <v>Wirówka do wirowania wiórów z przeciągarek</v>
          </cell>
          <cell r="J302">
            <v>1132300</v>
          </cell>
        </row>
        <row r="303">
          <cell r="H303" t="str">
            <v>DW1404</v>
          </cell>
          <cell r="I303" t="str">
            <v>MKR SF 500</v>
          </cell>
          <cell r="J303">
            <v>1132300</v>
          </cell>
        </row>
        <row r="304">
          <cell r="H304" t="str">
            <v>DW0197</v>
          </cell>
          <cell r="I304" t="str">
            <v>DURR</v>
          </cell>
          <cell r="J304">
            <v>1131821</v>
          </cell>
        </row>
        <row r="305">
          <cell r="H305" t="str">
            <v>DW0203</v>
          </cell>
          <cell r="I305" t="str">
            <v>ZUGIL</v>
          </cell>
          <cell r="J305">
            <v>1131821</v>
          </cell>
        </row>
        <row r="306">
          <cell r="H306" t="str">
            <v>DW0562</v>
          </cell>
          <cell r="I306" t="str">
            <v>Neutralizator ścieków</v>
          </cell>
          <cell r="J306">
            <v>1131821</v>
          </cell>
        </row>
        <row r="307">
          <cell r="H307" t="str">
            <v>DW0563</v>
          </cell>
          <cell r="I307" t="str">
            <v>BOSCH TEM-P350</v>
          </cell>
          <cell r="J307">
            <v>1131821</v>
          </cell>
        </row>
        <row r="308">
          <cell r="H308" t="str">
            <v>DW0433</v>
          </cell>
          <cell r="I308" t="str">
            <v>EXTRUDE HONE P-250</v>
          </cell>
          <cell r="J308">
            <v>1131821</v>
          </cell>
        </row>
        <row r="309">
          <cell r="H309" t="str">
            <v>DW0434</v>
          </cell>
          <cell r="I309" t="str">
            <v>Mehrer</v>
          </cell>
          <cell r="J309">
            <v>1131821</v>
          </cell>
        </row>
        <row r="310">
          <cell r="H310" t="str">
            <v>DW0564</v>
          </cell>
          <cell r="I310" t="str">
            <v>Donaldson Torit DCE</v>
          </cell>
          <cell r="J310">
            <v>1131821</v>
          </cell>
        </row>
        <row r="311">
          <cell r="H311" t="str">
            <v>DW0405</v>
          </cell>
          <cell r="I311" t="str">
            <v>Buehler BETA 49-5102-2</v>
          </cell>
          <cell r="J311">
            <v>1131195</v>
          </cell>
        </row>
        <row r="312">
          <cell r="H312" t="str">
            <v>DW0406</v>
          </cell>
          <cell r="I312" t="str">
            <v>Buehler Delta Abrasimet</v>
          </cell>
          <cell r="J312">
            <v>1131195</v>
          </cell>
        </row>
        <row r="313">
          <cell r="H313" t="str">
            <v>DW0407</v>
          </cell>
          <cell r="I313" t="str">
            <v>Buehler Simplimet</v>
          </cell>
          <cell r="J313">
            <v>1131195</v>
          </cell>
        </row>
        <row r="314">
          <cell r="H314" t="str">
            <v>DW0604</v>
          </cell>
          <cell r="I314" t="str">
            <v>Metasinex Polerka metalograficzna</v>
          </cell>
          <cell r="J314">
            <v>1131195</v>
          </cell>
        </row>
        <row r="315">
          <cell r="H315" t="str">
            <v>DW0368</v>
          </cell>
          <cell r="I315" t="str">
            <v>Owijarka Folią</v>
          </cell>
          <cell r="J315">
            <v>1131700</v>
          </cell>
        </row>
        <row r="316">
          <cell r="H316" t="str">
            <v>DW0207</v>
          </cell>
          <cell r="I316" t="str">
            <v>Elterma G-750-E</v>
          </cell>
          <cell r="J316">
            <v>1131195</v>
          </cell>
        </row>
        <row r="317">
          <cell r="H317" t="str">
            <v>DW0208</v>
          </cell>
          <cell r="I317" t="str">
            <v>Elterma G-750-E</v>
          </cell>
          <cell r="J317">
            <v>1131195</v>
          </cell>
        </row>
        <row r="318">
          <cell r="H318" t="str">
            <v>DW0360</v>
          </cell>
          <cell r="I318" t="str">
            <v>SECO/WARWICK ENE-10</v>
          </cell>
          <cell r="J318">
            <v>1131195</v>
          </cell>
        </row>
        <row r="319">
          <cell r="H319" t="str">
            <v>DW0510</v>
          </cell>
          <cell r="I319" t="str">
            <v>Ipsen G-2000-E(S)</v>
          </cell>
          <cell r="J319">
            <v>1131195</v>
          </cell>
        </row>
        <row r="320">
          <cell r="H320" t="str">
            <v>DW0217</v>
          </cell>
          <cell r="I320" t="str">
            <v>Elterma RTPFQ-4 EM</v>
          </cell>
          <cell r="J320">
            <v>1131195</v>
          </cell>
        </row>
        <row r="321">
          <cell r="H321" t="str">
            <v>DW0218</v>
          </cell>
          <cell r="I321" t="str">
            <v>Elterma RTPFQ-4 EM</v>
          </cell>
          <cell r="J321">
            <v>1131195</v>
          </cell>
        </row>
        <row r="322">
          <cell r="H322" t="str">
            <v>DW0358</v>
          </cell>
          <cell r="I322" t="str">
            <v>SECO/WARWICK AFS 242436/E2</v>
          </cell>
          <cell r="J322">
            <v>1131195</v>
          </cell>
        </row>
        <row r="323">
          <cell r="H323" t="str">
            <v>DW0422</v>
          </cell>
          <cell r="I323" t="str">
            <v>SECO/WARWICK WSD242436E1</v>
          </cell>
          <cell r="J323">
            <v>1131195</v>
          </cell>
        </row>
        <row r="324">
          <cell r="H324" t="str">
            <v>DW0509</v>
          </cell>
          <cell r="I324" t="str">
            <v>Ipsen D-11-ER</v>
          </cell>
          <cell r="J324">
            <v>1131195</v>
          </cell>
        </row>
        <row r="325">
          <cell r="H325" t="str">
            <v>DW0511</v>
          </cell>
          <cell r="I325" t="str">
            <v>Ipsen RTQF-11(13)-EM(S)</v>
          </cell>
          <cell r="J325">
            <v>1131195</v>
          </cell>
        </row>
        <row r="326">
          <cell r="H326" t="str">
            <v>DW0513</v>
          </cell>
          <cell r="I326" t="str">
            <v>Ipsen WPSD-11-E</v>
          </cell>
          <cell r="J326">
            <v>1131195</v>
          </cell>
        </row>
        <row r="327">
          <cell r="H327" t="str">
            <v>DW0514</v>
          </cell>
          <cell r="I327" t="str">
            <v>SARLIN ANLÖPNINGSUGN</v>
          </cell>
          <cell r="J327">
            <v>1131195</v>
          </cell>
        </row>
        <row r="328">
          <cell r="H328" t="str">
            <v>DW0212</v>
          </cell>
          <cell r="I328" t="str">
            <v>Elterma DLR-4 ER</v>
          </cell>
          <cell r="J328">
            <v>1131195</v>
          </cell>
        </row>
        <row r="329">
          <cell r="H329" t="str">
            <v>DW0213</v>
          </cell>
          <cell r="I329" t="str">
            <v>IPSEN Suszarka</v>
          </cell>
          <cell r="J329">
            <v>1131195</v>
          </cell>
        </row>
        <row r="330">
          <cell r="H330" t="str">
            <v>DW0363</v>
          </cell>
          <cell r="I330" t="str">
            <v>DOR Woda Obiegowa</v>
          </cell>
          <cell r="J330">
            <v>1131819</v>
          </cell>
        </row>
        <row r="331">
          <cell r="H331" t="str">
            <v>DW0214</v>
          </cell>
          <cell r="I331" t="str">
            <v>Elterma DLS-4E</v>
          </cell>
          <cell r="J331">
            <v>1131195</v>
          </cell>
        </row>
        <row r="332">
          <cell r="H332" t="str">
            <v>DW0215</v>
          </cell>
          <cell r="I332" t="str">
            <v>Elterma UZWD-4</v>
          </cell>
          <cell r="J332">
            <v>1131195</v>
          </cell>
        </row>
        <row r="333">
          <cell r="H333" t="str">
            <v>DW0359</v>
          </cell>
          <cell r="I333" t="str">
            <v>SECO/WARWICK WSD242436E1</v>
          </cell>
          <cell r="J333">
            <v>1131195</v>
          </cell>
        </row>
        <row r="334">
          <cell r="H334" t="str">
            <v>DW0403</v>
          </cell>
          <cell r="I334" t="str">
            <v>THERMOCOLD KNS-5</v>
          </cell>
          <cell r="J334">
            <v>1131195</v>
          </cell>
        </row>
        <row r="335">
          <cell r="H335" t="str">
            <v>DW0566</v>
          </cell>
          <cell r="I335" t="str">
            <v>WALTHER TROWAL CC315</v>
          </cell>
          <cell r="J335">
            <v>1131190</v>
          </cell>
        </row>
        <row r="336">
          <cell r="H336" t="str">
            <v>DW0567</v>
          </cell>
          <cell r="I336" t="str">
            <v>WALTHER TROWAL BFHL 350/3500</v>
          </cell>
          <cell r="J336">
            <v>1131190</v>
          </cell>
        </row>
        <row r="337">
          <cell r="H337" t="str">
            <v>DW0568</v>
          </cell>
          <cell r="I337" t="str">
            <v>WALTHER TROWAL ZM03-FL</v>
          </cell>
          <cell r="J337">
            <v>1131190</v>
          </cell>
        </row>
        <row r="338">
          <cell r="H338" t="str">
            <v>DW0569</v>
          </cell>
          <cell r="I338" t="str">
            <v>SWECO FM-3HA</v>
          </cell>
          <cell r="J338">
            <v>1131180</v>
          </cell>
        </row>
        <row r="339">
          <cell r="H339" t="str">
            <v>DW0512</v>
          </cell>
          <cell r="I339" t="str">
            <v>Ipsen Uniloader-17 P.T.</v>
          </cell>
          <cell r="J339">
            <v>1131195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teusz Rudek" id="{3FD389B8-4008-413A-9DC7-8E51FDCEDCDC}" userId="Mateusz Rudek" providerId="None"/>
  <person displayName="Mateusz Rudek" id="{EA7F36CF-60DE-4278-A4B3-7A1E5E2390DF}" userId="S::m.rudek@danfoss.com::e79b21f6-a1fb-409d-9dd9-ab231e566eb9" providerId="AD"/>
  <person displayName="Blazej Pawluk" id="{DAA06612-7CDE-4301-A81D-14F5704AF404}" userId="S::Blazej.Pawluk@whitedriveproducts.com::cbf5e0b5-e87e-4853-a4f7-72b77423351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CE054D-4B2E-4C2A-B25A-373CD392332F}" name="Table_Schedule34" displayName="Table_Schedule34" ref="B5:AH58" headerRowCount="0" totalsRowShown="0" headerRowDxfId="1709" dataDxfId="1707" headerRowBorderDxfId="1708" tableBorderDxfId="1706">
  <tableColumns count="33">
    <tableColumn id="1" xr3:uid="{5CE514C1-A873-4168-8DA7-F0B3F0F39175}" name="Task" headerRowDxfId="1705" dataDxfId="1704"/>
    <tableColumn id="33" xr3:uid="{BC82A40B-3327-41C1-A8FA-3C1AB237508E}" name="Column18" headerRowDxfId="1703" dataDxfId="1702"/>
    <tableColumn id="32" xr3:uid="{D59F41EC-303D-4062-9003-6B12C7B5B32D}" name="Column17" headerRowDxfId="1701" dataDxfId="1700"/>
    <tableColumn id="2" xr3:uid="{840D011A-C430-4BC1-A4A0-8FE456312985}" name="Who" headerRowDxfId="1699" dataDxfId="1698"/>
    <tableColumn id="3" xr3:uid="{6D6E4685-F642-4C17-9F7A-C9F3AC54CCB8}" name="Done" headerRowDxfId="1697" dataDxfId="1696"/>
    <tableColumn id="4" xr3:uid="{D2D2F0E7-E232-4B0B-8180-3FECB5EB5ABC}" name="Who " headerRowDxfId="1695" dataDxfId="1694"/>
    <tableColumn id="5" xr3:uid="{2ED69222-5821-4638-AAC5-AEA916BF39FC}" name="Done " headerRowDxfId="1693" dataDxfId="1692"/>
    <tableColumn id="6" xr3:uid="{0472ABC5-53C4-4D94-A786-A884C8547771}" name="Who  " headerRowDxfId="1691" dataDxfId="1690"/>
    <tableColumn id="7" xr3:uid="{342FA88A-22AB-48CF-95CC-57AFACD5B220}" name="Done  " headerRowDxfId="1689" dataDxfId="1688"/>
    <tableColumn id="8" xr3:uid="{4378D5DB-DBC6-4403-A809-7AD5827320AA}" name="Who   " headerRowDxfId="1687" dataDxfId="1686"/>
    <tableColumn id="9" xr3:uid="{E6EB9ED1-A317-44B1-89A7-7DFCE71A85D1}" name="Done   " headerRowDxfId="1685" dataDxfId="1684"/>
    <tableColumn id="10" xr3:uid="{BBC95EED-84EB-41C5-BA05-26667E0CD3E2}" name="Who    " headerRowDxfId="1683" dataDxfId="1682"/>
    <tableColumn id="11" xr3:uid="{428097F8-6896-4E7D-8BD7-F4083758E45E}" name="Done    " headerRowDxfId="1681" dataDxfId="1680"/>
    <tableColumn id="12" xr3:uid="{B6464855-4274-4A8C-9CE2-0D9AC6ECEAC3}" name="Who     " headerRowDxfId="1679" dataDxfId="1678"/>
    <tableColumn id="13" xr3:uid="{D394561E-71B6-43F1-A87E-B38716A7B17C}" name="Done     " headerRowDxfId="1677" dataDxfId="1676"/>
    <tableColumn id="14" xr3:uid="{9BC6A465-8343-47DB-8FB1-8BF1BBEA297B}" name="Who      " headerRowDxfId="1675" dataDxfId="1674"/>
    <tableColumn id="15" xr3:uid="{1DF5B136-6A59-4227-A899-6AFD778EACD7}" name="Done      " headerRowDxfId="1673" dataDxfId="1672"/>
    <tableColumn id="16" xr3:uid="{75ED3B7F-D710-4B61-91A6-DBCF90FD5391}" name="Column1" headerRowDxfId="1671" dataDxfId="1670"/>
    <tableColumn id="17" xr3:uid="{04D07730-6ABA-4574-BF6F-9EB9F7FE4C3C}" name="Column2" headerRowDxfId="1669" dataDxfId="1668"/>
    <tableColumn id="18" xr3:uid="{17DD8C31-D644-43FC-A0B1-DEA1BFF3E0FD}" name="Column3" headerRowDxfId="1667" dataDxfId="1666"/>
    <tableColumn id="19" xr3:uid="{C698B378-A615-47EE-A798-5B4C1B386897}" name="Column4" headerRowDxfId="1665" dataDxfId="1664"/>
    <tableColumn id="20" xr3:uid="{45E694DE-915B-412B-AEBA-FE89F0C7DC2C}" name="Column5" headerRowDxfId="1663" dataDxfId="1662"/>
    <tableColumn id="21" xr3:uid="{89A6F106-6D41-4DF5-BFE6-8D641061FC46}" name="Column6" headerRowDxfId="1661" dataDxfId="1660"/>
    <tableColumn id="22" xr3:uid="{5609C769-BCA6-4976-8E66-B90728742D93}" name="Column7" headerRowDxfId="1659" dataDxfId="1658"/>
    <tableColumn id="23" xr3:uid="{53BC14FB-83ED-455B-A613-ECA0B2240ECA}" name="Column8" headerRowDxfId="1657" dataDxfId="1656"/>
    <tableColumn id="24" xr3:uid="{1CFE3B3F-E226-4C02-BF12-0CCD33DB1015}" name="Column9" headerRowDxfId="1655" dataDxfId="1654"/>
    <tableColumn id="25" xr3:uid="{D5538C70-15C4-4B2D-B389-5F3F032B0FF8}" name="Column10" headerRowDxfId="1653" dataDxfId="1652"/>
    <tableColumn id="26" xr3:uid="{3AE99FE5-7DE8-4E8F-AE8D-9B3133B71297}" name="Column11" headerRowDxfId="1651" dataDxfId="1650"/>
    <tableColumn id="27" xr3:uid="{F1CDB859-3C37-431A-8D7F-192E496056DF}" name="Column12" headerRowDxfId="1649" dataDxfId="1648"/>
    <tableColumn id="28" xr3:uid="{F1F50B8A-507E-4011-B8F7-46989713406D}" name="Column13" headerRowDxfId="1647" dataDxfId="1646"/>
    <tableColumn id="29" xr3:uid="{32B13EA7-8E05-4598-8CBB-E024FA490EC4}" name="Column14" headerRowDxfId="1645" dataDxfId="1644"/>
    <tableColumn id="30" xr3:uid="{3FAD4BD6-8D12-414B-A786-9E46FBE99CB3}" name="Column15" headerRowDxfId="1643" dataDxfId="1642"/>
    <tableColumn id="31" xr3:uid="{D4065D91-1276-4DE1-81DD-5AE8D06CB315}" name="Column16" headerRowDxfId="1641" dataDxfId="164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6" dT="2020-02-13T10:46:23.53" personId="{3FD389B8-4008-413A-9DC7-8E51FDCEDCDC}" id="{0E3A0625-733B-4D20-90DE-F696702C22AF}">
    <text>Zmiana z kwartalnego na roczny.</text>
  </threadedComment>
  <threadedComment ref="M18" dT="2020-02-13T10:49:31.53" personId="{3FD389B8-4008-413A-9DC7-8E51FDCEDCDC}" id="{C39117EF-4AD4-41DE-ADB3-99C502303851}">
    <text>Zmiana z kwartalnego na polroczny</text>
  </threadedComment>
  <threadedComment ref="M19" dT="2020-03-11T06:31:58.74" personId="{3FD389B8-4008-413A-9DC7-8E51FDCEDCDC}" id="{F6EC65C9-7B82-4115-8161-C3350518C47F}">
    <text>Zmiana z kwartalnego na roczny.</text>
  </threadedComment>
  <threadedComment ref="N21" dT="2020-02-13T10:49:50.61" personId="{3FD389B8-4008-413A-9DC7-8E51FDCEDCDC}" id="{399BDFD1-B488-4F5E-9138-3217B9AF2F6B}">
    <text>Zmiana z kwartalnego na polroczny</text>
  </threadedComment>
  <threadedComment ref="P23" dT="2020-03-11T07:21:31.23" personId="{3FD389B8-4008-413A-9DC7-8E51FDCEDCDC}" id="{AF576F65-30AE-4525-9484-BAC3578FA9A4}">
    <text>Przeniesiono z W5</text>
  </threadedComment>
  <threadedComment ref="O25" dT="2020-03-11T07:14:24.48" personId="{3FD389B8-4008-413A-9DC7-8E51FDCEDCDC}" id="{CC5BD9BC-0CB7-4D59-AFE1-ADF3C37975B1}">
    <text>Zmiana z kwartalnego na półroczny.</text>
  </threadedComment>
  <threadedComment ref="P27" dT="2020-02-13T10:49:15.41" personId="{3FD389B8-4008-413A-9DC7-8E51FDCEDCDC}" id="{6AEB0E76-EE96-4ACD-9FE5-6BD2EBC95BF8}">
    <text>Zmiana z kwartalnego na roczny</text>
  </threadedComment>
  <threadedComment ref="T30" dT="2020-03-11T09:56:57.99" personId="{3FD389B8-4008-413A-9DC7-8E51FDCEDCDC}" id="{893276A8-153F-476F-9672-5ACCA09C03E2}">
    <text>Przeniesione z W8.</text>
  </threadedComment>
  <threadedComment ref="S31" dT="2020-02-13T10:15:55.26" personId="{3FD389B8-4008-413A-9DC7-8E51FDCEDCDC}" id="{48767B33-5A0C-4661-8AFF-81BD804C5E21}">
    <text>Z W8</text>
  </threadedComment>
  <threadedComment ref="M43" dT="2020-01-09T10:50:26.29" personId="{EA7F36CF-60DE-4278-A4B3-7A1E5E2390DF}" id="{D03E6EC3-BF52-45BA-85F8-B89249981962}">
    <text>Z W2</text>
  </threadedComment>
  <threadedComment ref="M44" dT="2020-01-09T10:50:32.00" personId="{EA7F36CF-60DE-4278-A4B3-7A1E5E2390DF}" id="{86EF9B25-179C-4026-89DD-210674B616E1}">
    <text>Z W2</text>
  </threadedComment>
  <threadedComment ref="M44" dT="2020-03-11T06:37:37.37" personId="{3FD389B8-4008-413A-9DC7-8E51FDCEDCDC}" id="{B0EE4A54-C7F1-4E2E-BFA7-A579F14082AC}" parentId="{86EF9B25-179C-4026-89DD-210674B616E1}">
    <text>zmiana z kwartalnego na polroczny</text>
  </threadedComment>
  <threadedComment ref="M46" dT="2020-03-11T06:36:20.65" personId="{3FD389B8-4008-413A-9DC7-8E51FDCEDCDC}" id="{08629C16-8C4E-4037-BDD4-C8A973EEA879}">
    <text>Zmiana z kwartalnego na półroczny.</text>
  </threadedComment>
  <threadedComment ref="N48" dT="2020-03-11T07:08:26.23" personId="{3FD389B8-4008-413A-9DC7-8E51FDCEDCDC}" id="{1BA7551A-4CA6-4F8D-8089-74B4AA030078}">
    <text>Zmiana z kwartalnego na półroczny</text>
  </threadedComment>
  <threadedComment ref="O49" dT="2020-03-11T07:16:39.05" personId="{3FD389B8-4008-413A-9DC7-8E51FDCEDCDC}" id="{B1698C21-AEDC-48E1-BE0D-7111238A445C}">
    <text>Przeniesiony z W4</text>
  </threadedComment>
  <threadedComment ref="O52" dT="2020-03-11T07:19:50.97" personId="{3FD389B8-4008-413A-9DC7-8E51FDCEDCDC}" id="{6CE83B66-81F6-45BD-B243-9F10D0691405}">
    <text>Zmiana z kwartalnego na roczny</text>
  </threadedComment>
  <threadedComment ref="P53" dT="2020-03-11T07:36:56.86" personId="{3FD389B8-4008-413A-9DC7-8E51FDCEDCDC}" id="{0D32D14A-89B1-4EAF-9DF9-FAAA3B729825}">
    <text>Zmiana z kwartalnego na roczny.</text>
  </threadedComment>
  <threadedComment ref="Q54" dT="2020-03-11T07:34:49.30" personId="{3FD389B8-4008-413A-9DC7-8E51FDCEDCDC}" id="{8FC0ECDC-E4A1-401D-BB58-683625FBD007}">
    <text>Przeniesione z W6.</text>
  </threadedComment>
  <threadedComment ref="P55" dT="2020-03-11T07:34:24.92" personId="{3FD389B8-4008-413A-9DC7-8E51FDCEDCDC}" id="{2418AF45-9BE1-4976-AF25-D573632AB37D}">
    <text>Zmiana z kwartalnego na półroczny</text>
  </threadedComment>
  <threadedComment ref="L74" dT="2020-03-11T06:21:45.36" personId="{3FD389B8-4008-413A-9DC7-8E51FDCEDCDC}" id="{882C7AA1-8FA7-457E-BDC5-345892E94260}">
    <text>zmiana z kwartalnego na polroczny</text>
  </threadedComment>
  <threadedComment ref="N79" dT="2020-03-11T06:56:32.43" personId="{3FD389B8-4008-413A-9DC7-8E51FDCEDCDC}" id="{5976792F-E35D-41F9-A38C-AAAE16E9814D}">
    <text>Zamiana z kwartalnego na półroczny</text>
  </threadedComment>
  <threadedComment ref="P81" dT="2020-03-11T07:18:07.57" personId="{3FD389B8-4008-413A-9DC7-8E51FDCEDCDC}" id="{D22E1EF7-DC97-44C9-BCCC-34259837276D}">
    <text>Przeniesiono z W5</text>
  </threadedComment>
  <threadedComment ref="P83" dT="2020-03-11T07:39:28.20" personId="{3FD389B8-4008-413A-9DC7-8E51FDCEDCDC}" id="{3761C6BC-793A-4FD2-A45F-B21D6E318ED3}">
    <text>Zmiana z kwartalnego na półroczny.</text>
  </threadedComment>
  <threadedComment ref="Q85" dT="2020-03-11T07:44:12.40" personId="{3FD389B8-4008-413A-9DC7-8E51FDCEDCDC}" id="{2D0B9F7A-5767-48E9-9D8E-2E79EADDA826}">
    <text>Zmiana z kwartalnego na półroczny.</text>
  </threadedComment>
  <threadedComment ref="R110" dT="2020-03-11T07:40:55.06" personId="{3FD389B8-4008-413A-9DC7-8E51FDCEDCDC}" id="{9F0277AB-A871-47E9-B518-70808EDDAC2C}">
    <text>Przeniesiony z W8</text>
  </threadedComment>
  <threadedComment ref="T113" dT="2020-02-20T10:06:39.98" personId="{3FD389B8-4008-413A-9DC7-8E51FDCEDCDC}" id="{2FF6117C-DEB5-495B-A267-1BC63EBE9B9A}">
    <text>Przesunięty przegląd z W7. Na prośbę produkcji.</text>
  </threadedComment>
  <threadedComment ref="U118" dT="2020-03-12T06:44:04.20" personId="{3FD389B8-4008-413A-9DC7-8E51FDCEDCDC}" id="{CE318EE3-AF92-425F-B0CF-18B8E5D3EC85}">
    <text>Przeniesiono z W10</text>
  </threadedComment>
  <threadedComment ref="N132" dT="2020-01-09T10:44:06.65" personId="{EA7F36CF-60DE-4278-A4B3-7A1E5E2390DF}" id="{AA243781-A7F4-4E80-896A-5B1E75B71ACC}">
    <text>Z W2</text>
  </threadedComment>
  <threadedComment ref="N133" dT="2020-01-09T10:44:00.53" personId="{EA7F36CF-60DE-4278-A4B3-7A1E5E2390DF}" id="{E09FD4AC-2C05-4427-832A-02ACD75CC88D}">
    <text>Z W2</text>
  </threadedComment>
  <threadedComment ref="N133" dT="2020-03-11T06:57:20.84" personId="{3FD389B8-4008-413A-9DC7-8E51FDCEDCDC}" id="{ED34F40A-C151-4A28-98C5-504815B319BB}" parentId="{E09FD4AC-2C05-4427-832A-02ACD75CC88D}">
    <text>Zamiana z kwartalnego na roczny.</text>
  </threadedComment>
  <threadedComment ref="Q137" dT="2020-03-11T07:41:12.40" personId="{3FD389B8-4008-413A-9DC7-8E51FDCEDCDC}" id="{F95F62D8-2D7A-4030-8FF7-C954E628E3B5}">
    <text>Przeniesiony z W6</text>
  </threadedComment>
  <threadedComment ref="V141" dT="2020-03-19T07:00:18.39" personId="{3FD389B8-4008-413A-9DC7-8E51FDCEDCDC}" id="{1B7ED7BC-3094-43A8-84CD-F993C003B5D0}">
    <text>Przeniesiono z W10</text>
  </threadedComment>
  <threadedComment ref="V142" dT="2020-03-19T07:00:28.51" personId="{3FD389B8-4008-413A-9DC7-8E51FDCEDCDC}" id="{7A1702C8-E1B9-4F3C-98EE-B3B5F12A72BC}">
    <text>Przeniesiono z W11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C15" dT="2020-05-08T08:09:35.42" personId="{3FD389B8-4008-413A-9DC7-8E51FDCEDCDC}" id="{03614DC7-A3F0-4E77-982C-3A698E1D8BA1}">
    <text>Regeneracja głowic rewolwerowych / 80k PLN / Rolowanie do końca roku</text>
  </threadedComment>
  <threadedComment ref="AG15" dT="2020-05-08T08:13:09.97" personId="{3FD389B8-4008-413A-9DC7-8E51FDCEDCDC}" id="{99B7B731-7F9F-42C8-8F13-44DA0EC654D7}">
    <text>Zakup części i usługa / 58k PLN / Rolowane 12 m-cy</text>
  </threadedComment>
  <threadedComment ref="AC20" dT="2020-05-08T08:12:12.49" personId="{3FD389B8-4008-413A-9DC7-8E51FDCEDCDC}" id="{7FD66182-995E-482F-9DBE-33120DE8CEDF}">
    <text>Przegląd / 57k PLN / Rolowanie do końca roku</text>
  </threadedComment>
  <threadedComment ref="AC20" dT="2020-05-08T08:12:24.68" personId="{3FD389B8-4008-413A-9DC7-8E51FDCEDCDC}" id="{004AEC15-0617-455B-B977-DDAD118E4240}" parentId="{7FD66182-995E-482F-9DBE-33120DE8CEDF}">
    <text>Zakup części / 66k PLN / Rolowanie do końca roku</text>
  </threadedComment>
  <threadedComment ref="AC20" dT="2020-05-08T08:14:22.84" personId="{3FD389B8-4008-413A-9DC7-8E51FDCEDCDC}" id="{B345DD71-FB6E-462E-85E7-28F1E60A5C0A}" parentId="{7FD66182-995E-482F-9DBE-33120DE8CEDF}">
    <text>Naprawa poprzeglądowa / 60k PLN / Rolowane 12 m-cy</text>
  </threadedComment>
  <threadedComment ref="AG24" dT="2020-05-08T08:03:58.80" personId="{3FD389B8-4008-413A-9DC7-8E51FDCEDCDC}" id="{17D5375B-4CDC-4B94-A187-0476F1D3ABAD}">
    <text>Przegląd, rolowany na 12. // 37k PLN</text>
  </threadedComment>
  <threadedComment ref="AK24" dT="2020-05-08T08:04:44.76" personId="{3FD389B8-4008-413A-9DC7-8E51FDCEDCDC}" id="{90FB5425-3704-4B1A-B54B-E0EB1BC27829}">
    <text>Zakup części / 50k PLN / Rolowanie 12 miesięcy</text>
  </threadedComment>
  <threadedComment ref="AC26" dT="2020-05-08T08:07:27.06" personId="{3FD389B8-4008-413A-9DC7-8E51FDCEDCDC}" id="{CA328F51-40B3-4960-85F5-CE7AF9FD3C11}">
    <text>Przegląd / 40k PLN / Rolowane 12 m-cy</text>
  </threadedComment>
  <threadedComment ref="AC26" dT="2020-05-08T08:08:56.69" personId="{3FD389B8-4008-413A-9DC7-8E51FDCEDCDC}" id="{84B6FE52-0AC2-4B6A-B647-F8133A1C82FC}" parentId="{CA328F51-40B3-4960-85F5-CE7AF9FD3C11}">
    <text>Zakup części / 200k PLN / Rolowane 12 m-cy</text>
  </threadedComment>
  <threadedComment ref="AG26" dT="2020-05-08T08:13:09.97" personId="{3FD389B8-4008-413A-9DC7-8E51FDCEDCDC}" id="{67786379-F037-4FB8-94E8-76CF9BC88292}">
    <text>Zakup części i usługa / 58k PLN / Rolowane 12 m-cy</text>
  </threadedComment>
  <threadedComment ref="AC28" dT="2020-05-08T08:06:10.90" personId="{3FD389B8-4008-413A-9DC7-8E51FDCEDCDC}" id="{7B5ECEB1-580A-492C-B983-DBB4228FFF8E}">
    <text>Zakup nowych części / Rolowany 12 m-cy / 42k PLN</text>
  </threadedComment>
  <threadedComment ref="AC30" dT="2020-05-08T08:10:11.05" personId="{3FD389B8-4008-413A-9DC7-8E51FDCEDCDC}" id="{3DD49B91-F1AE-4F9C-9186-1A3D9A073BC7}">
    <text>Przeglądy / 40k PLN / Rolowanie na 12 m-cy</text>
  </threadedComment>
  <threadedComment ref="AC30" dT="2020-05-08T08:11:24.32" personId="{3FD389B8-4008-413A-9DC7-8E51FDCEDCDC}" id="{B832BBF3-2659-4DB2-9504-460004ECB3AA}" parentId="{3DD49B91-F1AE-4F9C-9186-1A3D9A073BC7}">
    <text>Zakup części / 140k PLN / Rolowane do końca roku</text>
  </threadedComment>
  <threadedComment ref="AK45" dT="2020-05-11T09:51:54.12" personId="{3FD389B8-4008-413A-9DC7-8E51FDCEDCDC}" id="{70E104E2-91D6-4863-B0DF-9F971C8A64D0}">
    <text>Przegląd serwisowy + części po serwisie</text>
  </threadedComment>
  <threadedComment ref="AK52" dT="2020-05-11T09:51:58.32" personId="{3FD389B8-4008-413A-9DC7-8E51FDCEDCDC}" id="{E45A067D-8FF7-481D-AD13-6F61FA7724DF}">
    <text>Przegląd serwisowy + części po serwisie</text>
  </threadedComment>
  <threadedComment ref="AP55" dT="2020-05-11T09:43:21.39" personId="{3FD389B8-4008-413A-9DC7-8E51FDCEDCDC}" id="{75FD2F53-3730-426E-ADFA-CEDD0D66B8E5}">
    <text>Przegląd / 20k</text>
  </threadedComment>
  <threadedComment ref="AP58" dT="2020-05-11T09:43:18.03" personId="{3FD389B8-4008-413A-9DC7-8E51FDCEDCDC}" id="{2E600B6D-FE03-420E-A761-FF2BE4BDF955}">
    <text>Przegląd / 20k</text>
  </threadedComment>
  <threadedComment ref="AP61" dT="2020-05-11T09:43:18.03" personId="{3FD389B8-4008-413A-9DC7-8E51FDCEDCDC}" id="{52A6EE54-C589-44AD-A14D-5C1EFB63C639}">
    <text>Przegląd / 20k</text>
  </threadedComment>
  <threadedComment ref="AP64" dT="2020-05-11T09:43:14.31" personId="{3FD389B8-4008-413A-9DC7-8E51FDCEDCDC}" id="{3197ACFD-3880-471F-815F-DB8677B1FF19}">
    <text>Przegląd / 20k</text>
  </threadedComment>
  <threadedComment ref="AT64" dT="2020-05-11T09:41:54.54" personId="{3FD389B8-4008-413A-9DC7-8E51FDCEDCDC}" id="{7161A505-0BBD-4443-9A12-7C575CD3F7CC}">
    <text>Remont</text>
  </threadedComment>
  <threadedComment ref="AK67" dT="2020-05-08T08:20:25.41" personId="{3FD389B8-4008-413A-9DC7-8E51FDCEDCDC}" id="{192F5A4E-6BE5-4C83-87EB-BCFA3F4D75C1}">
    <text>Przegląd / 22k PLN / Rolowane na 12 m-cy od 7 m-c</text>
  </threadedComment>
  <threadedComment ref="AP67" dT="2020-05-08T08:23:04.74" personId="{3FD389B8-4008-413A-9DC7-8E51FDCEDCDC}" id="{0E41A09E-FAFB-4E83-983B-ECF8312F766E}">
    <text>Naprawa po serwisie / 31k PLN / Rolowane na 12 m-cy od tego miesiąca</text>
  </threadedComment>
  <threadedComment ref="AC68" dT="2020-05-08T08:17:34.24" personId="{3FD389B8-4008-413A-9DC7-8E51FDCEDCDC}" id="{EB28BC7C-710F-4D87-BA48-3C1AA82FF871}">
    <text>Przegląd / 42k PLN / Rolowane do końca roku</text>
  </threadedComment>
  <threadedComment ref="AG68" dT="2020-05-08T08:17:59.74" personId="{3FD389B8-4008-413A-9DC7-8E51FDCEDCDC}" id="{2D83BBA3-6077-459F-AA28-EC55BFCEF1C6}">
    <text>Zakup części po przeglądzie  / 35k PLN / Rolowane 12 m-cy</text>
  </threadedComment>
  <threadedComment ref="AC71" dT="2020-05-08T08:15:22.32" personId="{3FD389B8-4008-413A-9DC7-8E51FDCEDCDC}" id="{2C4FCB84-383D-42D0-9B80-FE1E7BF1CD57}">
    <text>Przegląd / 40k PLN / Rolowanie do końca roku</text>
  </threadedComment>
  <threadedComment ref="AC71" dT="2020-05-08T08:16:32.76" personId="{3FD389B8-4008-413A-9DC7-8E51FDCEDCDC}" id="{19E8218F-0A80-4C63-911F-1E36B3E3511E}" parentId="{2C4FCB84-383D-42D0-9B80-FE1E7BF1CD57}">
    <text>Zakup części po przeglądzie / 70k PLN / Rolowanie 12 m-cy</text>
  </threadedComment>
  <threadedComment ref="AC74" dT="2020-05-08T08:16:53.28" personId="{3FD389B8-4008-413A-9DC7-8E51FDCEDCDC}" id="{204D0E05-D3B0-42E0-A829-8F2236F45802}">
    <text>Przegląd serwisowy / 35k PLN / Rolowane do końca roku</text>
  </threadedComment>
  <threadedComment ref="AC74" dT="2020-05-08T08:17:06.69" personId="{3FD389B8-4008-413A-9DC7-8E51FDCEDCDC}" id="{C58FF7A6-6C46-4011-8795-8D1C39FF9BC5}" parentId="{204D0E05-D3B0-42E0-A829-8F2236F45802}">
    <text>Zakup części p oprzeglądzie / 91k PLN / Rolowane do końca roku</text>
  </threadedComment>
  <threadedComment ref="AC75" dT="2020-05-08T08:26:16.81" personId="{3FD389B8-4008-413A-9DC7-8E51FDCEDCDC}" id="{74B3AC4C-7775-4449-924B-8231F93BB512}">
    <text>Wrzeciono / 60k PLN / Rolowane do końca roku</text>
  </threadedComment>
  <threadedComment ref="AC75" dT="2020-05-08T08:27:41.77" personId="{3FD389B8-4008-413A-9DC7-8E51FDCEDCDC}" id="{B3FF1306-1D28-4297-9F44-9B5609B0A189}" parentId="{74B3AC4C-7775-4449-924B-8231F93BB512}">
    <text>Zakup części po serwisie / 83k PLN / Rolowane na 12 m-cy</text>
  </threadedComment>
  <threadedComment ref="AG75" dT="2020-05-08T08:19:15.99" personId="{3FD389B8-4008-413A-9DC7-8E51FDCEDCDC}" id="{CEFEF987-872E-40AA-84D5-F2F45AC61AB8}">
    <text>Przegląd / 30k PLN / Rolowane od czerwca na 12 m-cy</text>
  </threadedComment>
  <threadedComment ref="AG75" dT="2020-05-08T08:26:51.49" personId="{3FD389B8-4008-413A-9DC7-8E51FDCEDCDC}" id="{10318860-8723-469D-8C91-FC4AC7CB6605}" parentId="{CEFEF987-872E-40AA-84D5-F2F45AC61AB8}">
    <text>Regeneracja wrzecion / 58k PLN / Rolowane 12 m-cy (DW0412)</text>
  </threadedComment>
  <threadedComment ref="AG86" dT="2020-05-11T09:49:17.49" personId="{3FD389B8-4008-413A-9DC7-8E51FDCEDCDC}" id="{198A7BAD-9199-4768-84E7-C3C552DCEDEC}">
    <text>Przegląd serwisowy</text>
  </threadedComment>
  <threadedComment ref="AT94" dT="2020-05-11T09:14:20.02" personId="{3FD389B8-4008-413A-9DC7-8E51FDCEDCDC}" id="{2E9E3A39-9DC1-4A99-AD72-89CEDFDCD217}">
    <text>wRAZ Z INNYMI s36, 21K pln</text>
  </threadedComment>
  <threadedComment ref="AT94" dT="2020-05-11T09:18:40.37" personId="{3FD389B8-4008-413A-9DC7-8E51FDCEDCDC}" id="{1696526E-6F7E-4FDB-9E68-B8306326FB9B}" parentId="{2E9E3A39-9DC1-4A99-AD72-89CEDFDCD217}">
    <text>Dodatkowo 27k (rolowanie od maja - 110k)</text>
  </threadedComment>
  <threadedComment ref="AT96" dT="2020-05-11T09:14:10.24" personId="{3FD389B8-4008-413A-9DC7-8E51FDCEDCDC}" id="{D9F80268-581F-494D-A5A1-9874B5F285A1}">
    <text>wRAZ Z INNYMI s36, 21K pln</text>
  </threadedComment>
  <threadedComment ref="AT96" dT="2020-05-11T09:19:19.16" personId="{3FD389B8-4008-413A-9DC7-8E51FDCEDCDC}" id="{882A3892-0ADD-4818-9A1E-A210E39DF6EE}" parentId="{D9F80268-581F-494D-A5A1-9874B5F285A1}">
    <text>Dodatkowo 27k (rolowanie od maja - 110k)</text>
  </threadedComment>
  <threadedComment ref="AT97" dT="2020-05-11T09:14:14.35" personId="{3FD389B8-4008-413A-9DC7-8E51FDCEDCDC}" id="{984A742C-674E-4405-A062-1C389FED38A8}">
    <text>85k PLN / Przegląd + serwis</text>
  </threadedComment>
  <threadedComment ref="AP100" dT="2020-05-11T09:53:18.62" personId="{3FD389B8-4008-413A-9DC7-8E51FDCEDCDC}" id="{77491362-B3A7-4CFF-92C0-155546DE3389}">
    <text>Remont maszyny</text>
  </threadedComment>
  <threadedComment ref="AP103" dT="2020-05-11T09:33:38.67" personId="{3FD389B8-4008-413A-9DC7-8E51FDCEDCDC}" id="{91F91948-C248-49D0-B97E-AF1870E890D0}">
    <text>Zaplanować.</text>
  </threadedComment>
  <threadedComment ref="AG110" dT="2020-05-11T09:21:53.12" personId="{3FD389B8-4008-413A-9DC7-8E51FDCEDCDC}" id="{CA37EDB1-A767-4EFA-80C3-B52B7E16CCCC}">
    <text>Remont myjki</text>
  </threadedComment>
  <threadedComment ref="AC111" dT="2020-05-08T07:44:19.39" personId="{3FD389B8-4008-413A-9DC7-8E51FDCEDCDC}" id="{E0F72773-F4EE-414A-90B3-FC650F6EC643}">
    <text>Temat dla K. Jackiewicza.</text>
  </threadedComment>
  <threadedComment ref="AC111" dT="2020-05-08T07:44:39.87" personId="{3FD389B8-4008-413A-9DC7-8E51FDCEDCDC}" id="{17BD23F5-5451-4BAB-B494-38F8340F1339}" parentId="{E0F72773-F4EE-414A-90B3-FC650F6EC643}">
    <text>Lipiec (tez 8 tygodni) - temat DUR</text>
  </threadedComment>
  <threadedComment ref="AG111" dT="2020-05-08T07:44:14.81" personId="{3FD389B8-4008-413A-9DC7-8E51FDCEDCDC}" id="{99391F96-8BF4-43FF-8F98-34968A52425F}">
    <text>Temat dla K. Jackiewicza.</text>
  </threadedComment>
  <threadedComment ref="AK111" dT="2020-05-08T07:48:08.64" personId="{3FD389B8-4008-413A-9DC7-8E51FDCEDCDC}" id="{43D109AA-F219-44ED-A79E-E00855AA4486}">
    <text>Przegląd</text>
  </threadedComment>
  <threadedComment ref="AU111" dT="2020-05-08T07:48:00.89" personId="{3FD389B8-4008-413A-9DC7-8E51FDCEDCDC}" id="{EFEE984A-75A6-4A18-B25D-54F093D5C74A}">
    <text>Nowa oferta na remont systemu transportowego</text>
  </threadedComment>
  <threadedComment ref="AG121" dT="2020-05-08T07:52:04.57" personId="{3FD389B8-4008-413A-9DC7-8E51FDCEDCDC}" id="{D1257628-F544-4EF1-B28A-4540883D0A3E}">
    <text>Remont praski Bosch Variant</text>
  </threadedComment>
  <threadedComment ref="AK123" dT="2020-05-08T07:49:55.93" personId="{3FD389B8-4008-413A-9DC7-8E51FDCEDCDC}" id="{B936EF7C-7460-4230-BC3A-2FCF0FC25CB3}">
    <text>Remont układu smarowania (3 smarownice)</text>
  </threadedComment>
  <threadedComment ref="AP123" dT="2020-05-08T07:52:55.19" personId="{3FD389B8-4008-413A-9DC7-8E51FDCEDCDC}" id="{4AB58BCA-AE02-49A4-8D80-D4F88D9F105C}">
    <text>30k PLN Remont prasy OMRN</text>
  </threadedComment>
  <threadedComment ref="AX126" dT="2020-05-08T07:54:40.60" personId="{3FD389B8-4008-413A-9DC7-8E51FDCEDCDC}" id="{F3293268-BD49-42E3-8C94-143A21A422DD}">
    <text>Przegląd serwisowy / 30k  PLN</text>
  </threadedComment>
  <threadedComment ref="AX127" dT="2020-05-08T07:55:07.65" personId="{3FD389B8-4008-413A-9DC7-8E51FDCEDCDC}" id="{93AD088D-D8E1-4036-AEC0-382876A7CE81}">
    <text>Serwis urządzeń chłodniczych / 20k PLN</text>
  </threadedComment>
  <threadedComment ref="AX127" dT="2020-05-08T07:55:39.58" personId="{3FD389B8-4008-413A-9DC7-8E51FDCEDCDC}" id="{AB349039-656D-4469-A2C2-2E303B112540}" parentId="{93AD088D-D8E1-4036-AEC0-382876A7CE81}">
    <text>Serwis podajników pasów / 20k PLN</text>
  </threadedComment>
  <threadedComment ref="AG129" dT="2020-05-08T08:01:18.80" personId="{3FD389B8-4008-413A-9DC7-8E51FDCEDCDC}" id="{5229E459-3769-4269-A9BB-1407DFB16BCD}">
    <text>Remont przenośników taśmowych łańcuchowych / 50K pln</text>
  </threadedComment>
  <threadedComment ref="AK130" dT="2020-05-08T07:57:39.89" personId="{3FD389B8-4008-413A-9DC7-8E51FDCEDCDC}" id="{D520FEE9-32A6-463E-90A1-3982B79EC567}">
    <text>10K PLN / Przegląd serwisowy robota</text>
  </threadedComment>
  <threadedComment ref="AK131" dT="2020-05-08T07:59:15.33" personId="{3FD389B8-4008-413A-9DC7-8E51FDCEDCDC}" id="{E0AEBFE3-93DF-429F-B202-96A11114376A}">
    <text>10K PLN / PRZEGLĄD REGAŁÓW SPŁYWOWYCH</text>
  </threadedComment>
  <threadedComment ref="AP131" dT="2020-05-08T07:59:53.90" personId="{3FD389B8-4008-413A-9DC7-8E51FDCEDCDC}" id="{EB5E9D3F-EC32-46D1-B500-CBEDE166B212}">
    <text>Zakup cześci do paletek BOSCH / 20k PLN</text>
  </threadedComment>
  <threadedComment ref="AX131" dT="2020-05-08T07:56:42.87" personId="{3FD389B8-4008-413A-9DC7-8E51FDCEDCDC}" id="{6FE74F69-6ECB-4CEB-B177-C4DC36DF1988}">
    <text>20k PLN / Remont stacja 20</text>
  </threadedComment>
  <threadedComment ref="AC132" dT="2020-05-08T07:58:29.13" personId="{3FD389B8-4008-413A-9DC7-8E51FDCEDCDC}" id="{312D9999-C10C-4A5D-9319-5BDF5517867E}">
    <text>20K PLN / CZYSZCZENIE UKŁADÓW OLEJOWYCH</text>
  </threadedComment>
  <threadedComment ref="AG133" dT="2020-05-11T09:40:11.70" personId="{3FD389B8-4008-413A-9DC7-8E51FDCEDCDC}" id="{DBB6454F-D978-4E9B-A65E-572A092FABB4}">
    <text>Serwis</text>
  </threadedComment>
  <threadedComment ref="BG133" dT="2020-05-11T09:40:16.02" personId="{3FD389B8-4008-413A-9DC7-8E51FDCEDCDC}" id="{75B49321-85A8-4F75-88ED-9FFB93BB91CE}">
    <text>Serwis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37" dT="2021-09-13T15:46:12.78" personId="{3FD389B8-4008-413A-9DC7-8E51FDCEDCDC}" id="{37D1A46A-D14A-4908-9223-CDFBF50AAE43}">
    <text>Pierwszy przegląd w 2022.</text>
  </threadedComment>
  <threadedComment ref="B130" dT="2020-12-01T13:51:02.85" personId="{3FD389B8-4008-413A-9DC7-8E51FDCEDCDC}" id="{52E2B125-EB8E-4B89-95CB-B391A7CD622E}">
    <text>Nowy zakres przeglądu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12" dT="2020-12-01T13:47:56.12" personId="{3FD389B8-4008-413A-9DC7-8E51FDCEDCDC}" id="{A5DDE8CA-D735-4BE7-BB89-A04B43CC35FE}">
    <text>Nawias to poprzedni rodzaj</text>
  </threadedComment>
  <threadedComment ref="N12" dT="2020-12-01T16:43:22.13" personId="{3FD389B8-4008-413A-9DC7-8E51FDCEDCDC}" id="{58768158-BC85-4AA8-BFFB-DCB3D35E80ED}" parentId="{A5DDE8CA-D735-4BE7-BB89-A04B43CC35FE}">
    <text>HT:
Maszyny EX zawsze kwartalnie, krytyczne zawsze kwartalnie, maszyny z osłonami pionowymi co najmniej półrocznie, MTBF&gt;500h to półrocznie. Żadnych rocznych ze względu na charakter maszyn.</text>
  </threadedComment>
  <threadedComment ref="N12" dT="2020-12-01T16:44:18.84" personId="{3FD389B8-4008-413A-9DC7-8E51FDCEDCDC}" id="{CBFB4CAA-2E9B-4249-A8FF-B660DAB841CB}" parentId="{A5DDE8CA-D735-4BE7-BB89-A04B43CC35FE}">
    <text>Montaże i podlegające:
Krytyczne zawsze kwartalnie. MTBF&gt;500h półrocznie. MTBF&gt;2000h roczne. Inaczej kwartalne.</text>
  </threadedComment>
  <threadedComment ref="N12" dT="2020-12-01T16:44:47.94" personId="{3FD389B8-4008-413A-9DC7-8E51FDCEDCDC}" id="{341EACDE-8573-4634-B498-A0B2A969BB5F}" parentId="{A5DDE8CA-D735-4BE7-BB89-A04B43CC35FE}">
    <text>CNC i podlegające:
Krytyczne zawsze kwartalnie.
MTBF&gt;500h półrocznie. MTBF&gt;2000h roczne. Inaczej kwartalne. Myjki rocznie, stacje filtracyjne.</text>
  </threadedComment>
  <threadedComment ref="N12" dT="2020-12-01T16:45:36.89" personId="{3FD389B8-4008-413A-9DC7-8E51FDCEDCDC}" id="{1BDFDB29-EDC1-49A5-B6BF-FAD99867AF6E}" parentId="{A5DDE8CA-D735-4BE7-BB89-A04B43CC35FE}">
    <text>Ostateczna decyzja może odbiegać od powyższych ze względu na kalibrację częstotliwości po uwzględnieniu maszyn zbliżonych i ich wyników, charakterystyki procesu, krytyczności maszyn.</text>
  </threadedComment>
  <threadedComment ref="R23" dT="2021-02-03T07:23:53.69" personId="{3FD389B8-4008-413A-9DC7-8E51FDCEDCDC}" id="{5F533090-1917-471C-BB37-7E14CDB9BF0E}">
    <text>Przeniesiono z W5</text>
  </threadedComment>
  <threadedComment ref="R25" dT="2021-02-03T07:23:55.68" personId="{3FD389B8-4008-413A-9DC7-8E51FDCEDCDC}" id="{FD307F42-7E68-4A64-A850-FA40D3361C2C}">
    <text>Przeniesiono z W5</text>
  </threadedComment>
  <threadedComment ref="R34" dT="2021-02-03T07:06:37.06" personId="{3FD389B8-4008-413A-9DC7-8E51FDCEDCDC}" id="{EE3A0619-D290-422A-A798-23619D5A2FEF}">
    <text>Przesunięto z W4</text>
  </threadedComment>
  <threadedComment ref="R35" dT="2021-02-03T07:05:30.58" personId="{3FD389B8-4008-413A-9DC7-8E51FDCEDCDC}" id="{6FFD1CC8-8A80-4D99-9B4D-0ACB4F330425}">
    <text>Przeniesiono z W5</text>
  </threadedComment>
  <threadedComment ref="R36" dT="2021-02-03T07:23:57.96" personId="{3FD389B8-4008-413A-9DC7-8E51FDCEDCDC}" id="{96B90598-5EAC-432E-A9EA-E274A8EE4A46}">
    <text>Przeniesiono z W5</text>
  </threadedComment>
  <threadedComment ref="R42" dT="2021-02-03T07:17:58.49" personId="{3FD389B8-4008-413A-9DC7-8E51FDCEDCDC}" id="{8C972357-D04D-464C-8790-C6775160CC96}">
    <text>Przeniesiono z W3</text>
  </threadedComment>
  <threadedComment ref="R77" dT="2021-02-03T07:11:25.79" personId="{3FD389B8-4008-413A-9DC7-8E51FDCEDCDC}" id="{A8E9858B-FAC6-4C14-99B1-59E2276B73A1}">
    <text>Przeniesiono z W2</text>
  </threadedComment>
  <threadedComment ref="R79" dT="2021-01-26T16:15:53.09" personId="{3FD389B8-4008-413A-9DC7-8E51FDCEDCDC}" id="{52A1BF79-B30D-4158-812E-A67545018DC2}">
    <text>PRZENIESIONO Z W3</text>
  </threadedComment>
  <threadedComment ref="P80" dT="2021-01-14T06:12:15.61" personId="{3FD389B8-4008-413A-9DC7-8E51FDCEDCDC}" id="{A65E7A8D-928A-44FA-885F-F2CEA5319987}">
    <text>Przeniesiono z W3</text>
  </threadedComment>
  <threadedComment ref="Q82" dT="2021-01-26T16:15:06.22" personId="{3FD389B8-4008-413A-9DC7-8E51FDCEDCDC}" id="{B1073E7E-D23F-4D87-8C94-E3EA7D5D51DF}">
    <text>Przeniesiono z W4</text>
  </threadedComment>
  <threadedComment ref="R93" dT="2021-02-03T07:24:00.26" personId="{3FD389B8-4008-413A-9DC7-8E51FDCEDCDC}" id="{96093252-2E98-44E8-AFCA-D4949A334C11}">
    <text>Przeniesiono z W5</text>
  </threadedComment>
  <threadedComment ref="Q101" dT="2021-01-26T16:21:50.80" personId="{3FD389B8-4008-413A-9DC7-8E51FDCEDCDC}" id="{4E0DD0CF-07CA-42CA-80FB-4C0416F8EAB2}">
    <text>PRZENIESIONO Z W4</text>
  </threadedComment>
  <threadedComment ref="S113" dT="2021-01-21T10:14:58.26" personId="{3FD389B8-4008-413A-9DC7-8E51FDCEDCDC}" id="{CBCFFFE5-AD2E-447A-9FAC-863578AA4650}">
    <text>Przesunięto na W5</text>
  </threadedComment>
  <threadedComment ref="S119" dT="2021-02-03T07:04:17.47" personId="{3FD389B8-4008-413A-9DC7-8E51FDCEDCDC}" id="{DACEDB9D-8590-4D61-8432-080D3AA01E6C}">
    <text>Przeniesiono z W3</text>
  </threadedComment>
  <threadedComment ref="S120" dT="2021-01-21T10:14:58.26" personId="{3FD389B8-4008-413A-9DC7-8E51FDCEDCDC}" id="{7DEDD5A9-4960-456E-B1A9-3CD4CE65EEA3}">
    <text>Przesunięto na W5</text>
  </threadedComment>
  <threadedComment ref="I121" dT="2020-12-01T13:51:02.85" personId="{3FD389B8-4008-413A-9DC7-8E51FDCEDCDC}" id="{F7701397-570C-48C4-9FAE-28419560050D}">
    <text>Nowy zakres przeglądu</text>
  </threadedComment>
  <threadedComment ref="R155" dT="2021-01-26T16:12:52.33" personId="{3FD389B8-4008-413A-9DC7-8E51FDCEDCDC}" id="{757A3A93-26D1-4F4B-A1C4-CE4C9E900985}">
    <text>Przeniesiono z W2</text>
  </threadedComment>
  <threadedComment ref="R156" dT="2021-01-26T16:13:31.05" personId="{3FD389B8-4008-413A-9DC7-8E51FDCEDCDC}" id="{FC8235EE-598D-4002-A507-44D59211A096}">
    <text>Przeniesiono z W3.</text>
  </threadedComment>
  <threadedComment ref="R164" dT="2021-01-26T16:19:52.26" personId="{3FD389B8-4008-413A-9DC7-8E51FDCEDCDC}" id="{73FCC802-BFAA-4B07-8EBB-DA9DD6F6CA1A}">
    <text>PRZENIESIONO Z W3</text>
  </threadedComment>
  <threadedComment ref="Q204" dT="2021-01-21T08:46:24.48" personId="{3FD389B8-4008-413A-9DC7-8E51FDCEDCDC}" id="{80D0519B-E283-435B-A245-06B9875F60C5}">
    <text>Przeniesiono z W2</text>
  </threadedComment>
  <threadedComment ref="Q215" dT="2021-01-27T04:22:24.89" personId="{3FD389B8-4008-413A-9DC7-8E51FDCEDCDC}" id="{18974CA1-56A1-4FD8-8ECF-0E2033EE969F}">
    <text>Przeniesiono z W4</text>
  </threadedComment>
  <threadedComment ref="Q235" dT="2021-01-27T04:22:24.89" personId="{3FD389B8-4008-413A-9DC7-8E51FDCEDCDC}" id="{CA5885F6-0275-4BFB-8401-829EBA249FB2}">
    <text>Przeniesiono z W4</text>
  </threadedComment>
  <threadedComment ref="Q236" dT="2021-01-27T04:22:24.89" personId="{3FD389B8-4008-413A-9DC7-8E51FDCEDCDC}" id="{8BE6CAB4-2DD2-4C39-A597-4051CD90F397}">
    <text>Przeniesiono z W4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N12" dT="2020-12-01T13:47:56.12" personId="{3FD389B8-4008-413A-9DC7-8E51FDCEDCDC}" id="{6AFF87E7-D7F8-401E-BAE7-A7739DB74D80}">
    <text>Nawias to poprzedni rodzaj</text>
  </threadedComment>
  <threadedComment ref="N12" dT="2020-12-01T16:43:22.13" personId="{3FD389B8-4008-413A-9DC7-8E51FDCEDCDC}" id="{C99ED6A4-8E6D-48A1-8DC2-A51AD42754CE}" parentId="{6AFF87E7-D7F8-401E-BAE7-A7739DB74D80}">
    <text>HT:
Maszyny EX zawsze kwartalnie, krytyczne zawsze kwartalnie, maszyny z osłonami pionowymi co najmniej półrocznie, MTBF&gt;500h to półrocznie. Żadnych rocznych ze względu na charakter maszyn.</text>
  </threadedComment>
  <threadedComment ref="N12" dT="2020-12-01T16:44:18.84" personId="{3FD389B8-4008-413A-9DC7-8E51FDCEDCDC}" id="{4229F3EB-0FF5-4E67-96E1-AC2879A1D93E}" parentId="{6AFF87E7-D7F8-401E-BAE7-A7739DB74D80}">
    <text>Montaże i podlegające:
Krytyczne zawsze kwartalnie. MTBF&gt;500h półrocznie. MTBF&gt;2000h roczne. Inaczej kwartalne.</text>
  </threadedComment>
  <threadedComment ref="N12" dT="2020-12-01T16:44:47.94" personId="{3FD389B8-4008-413A-9DC7-8E51FDCEDCDC}" id="{9CC7757E-561C-4F8C-A3D7-CE7A21430D2D}" parentId="{6AFF87E7-D7F8-401E-BAE7-A7739DB74D80}">
    <text>CNC i podlegające:
Krytyczne zawsze kwartalnie.
MTBF&gt;500h półrocznie. MTBF&gt;2000h roczne. Inaczej kwartalne. Myjki rocznie, stacje filtracyjne półrocznie.</text>
  </threadedComment>
  <threadedComment ref="N12" dT="2020-12-01T16:45:36.89" personId="{3FD389B8-4008-413A-9DC7-8E51FDCEDCDC}" id="{093CA3D4-A180-49A8-8C13-AAF8D73D846D}" parentId="{6AFF87E7-D7F8-401E-BAE7-A7739DB74D80}">
    <text>Ostateczna decyzja może odbiegać od powyższych ze względu na kalibrację częstotliwości po uwzględnieniu maszyn zbliżonych i ich wyników, charakterystyki procesu, krytyczności maszyn.</text>
  </threadedComment>
  <threadedComment ref="V15" dT="2021-03-03T10:36:58.86" personId="{3FD389B8-4008-413A-9DC7-8E51FDCEDCDC}" id="{07BDFC72-810B-404F-9FF6-FA986213C38A}">
    <text>Przeniesiono z W9</text>
  </threadedComment>
  <threadedComment ref="AJ15" dT="2021-06-07T08:08:23.19" personId="{3FD389B8-4008-413A-9DC7-8E51FDCEDCDC}" id="{71D65521-1607-423E-B223-C2AF92BA9106}">
    <text>Przeniesiono z W21.</text>
  </threadedComment>
  <threadedComment ref="Y17" dT="2021-03-18T10:48:24.12" personId="{3FD389B8-4008-413A-9DC7-8E51FDCEDCDC}" id="{788A0432-3AAB-4B17-83D2-915ABA0B72DA}">
    <text>Przeniesiono z W10</text>
  </threadedComment>
  <threadedComment ref="AU17" dT="2021-08-23T13:45:29.64" personId="{3FD389B8-4008-413A-9DC7-8E51FDCEDCDC}" id="{3EAC7C80-DBED-4EEA-80EC-0A38556C6B15}">
    <text>Przeniesiono z W34</text>
  </threadedComment>
  <threadedComment ref="AG19" dT="2021-05-17T06:51:19.43" personId="{3FD389B8-4008-413A-9DC7-8E51FDCEDCDC}" id="{B0AA851A-CFFD-4B2C-A63F-79259143C085}">
    <text>Przeniesiono z W20</text>
  </threadedComment>
  <threadedComment ref="AG22" dT="2021-05-17T06:51:22.07" personId="{3FD389B8-4008-413A-9DC7-8E51FDCEDCDC}" id="{9EF4391B-F549-4417-938F-231370F4D1B5}">
    <text>Przeniesiono z W20</text>
  </threadedComment>
  <threadedComment ref="R24" dT="2021-02-03T07:23:53.69" personId="{3FD389B8-4008-413A-9DC7-8E51FDCEDCDC}" id="{186D86DC-E50D-429E-B01C-918EF5363C89}">
    <text>Przeniesiono z W5</text>
  </threadedComment>
  <threadedComment ref="V25" dT="2021-02-25T09:25:54.49" personId="{3FD389B8-4008-413A-9DC7-8E51FDCEDCDC}" id="{0EC5598F-E22E-4DB8-9675-36C40C33FFAD}">
    <text>Przeniesiono z W7</text>
  </threadedComment>
  <threadedComment ref="R26" dT="2021-02-03T07:23:55.68" personId="{3FD389B8-4008-413A-9DC7-8E51FDCEDCDC}" id="{F075F7A8-5C77-4185-A2E3-55BAD10131CC}">
    <text>Przeniesiono z W5</text>
  </threadedComment>
  <threadedComment ref="AC32" dT="2021-05-07T05:59:05.45" personId="{3FD389B8-4008-413A-9DC7-8E51FDCEDCDC}" id="{1D4BB15C-1A14-41CB-9D9E-09EC8BA2939F}">
    <text>Przeniesiono z W16</text>
  </threadedComment>
  <threadedComment ref="AO32" dT="2021-08-03T09:23:20.05" personId="{3FD389B8-4008-413A-9DC7-8E51FDCEDCDC}" id="{75FDD152-4496-4FFE-AAF5-45F49F4A20E3}">
    <text>Przeniesiono z W28</text>
  </threadedComment>
  <threadedComment ref="AG34" dT="2021-05-17T06:51:24.34" personId="{3FD389B8-4008-413A-9DC7-8E51FDCEDCDC}" id="{65119634-7CC5-41A2-A2C2-C3E060F5F10F}">
    <text>Przeniesiono z W20</text>
  </threadedComment>
  <threadedComment ref="AN35" dT="2021-07-01T06:32:49.40" personId="{3FD389B8-4008-413A-9DC7-8E51FDCEDCDC}" id="{88B061DA-4730-4544-B168-4F9D65A58140}">
    <text>Przeniesiono z W25</text>
  </threadedComment>
  <threadedComment ref="R36" dT="2021-02-03T07:06:37.06" personId="{3FD389B8-4008-413A-9DC7-8E51FDCEDCDC}" id="{46AB7B81-5A82-4E81-AF89-A112E584EA49}">
    <text>Przesunięto z W5</text>
  </threadedComment>
  <threadedComment ref="R37" dT="2021-02-03T07:05:30.58" personId="{3FD389B8-4008-413A-9DC7-8E51FDCEDCDC}" id="{AF7F6759-8A85-48BE-937B-518BE9C74DDD}">
    <text>Przeniesiono z W5</text>
  </threadedComment>
  <threadedComment ref="R38" dT="2021-02-03T07:23:57.96" personId="{3FD389B8-4008-413A-9DC7-8E51FDCEDCDC}" id="{DC1C0F9B-6A9B-41E2-9C80-BC20B35F93D4}">
    <text>Przeniesiono z W5</text>
  </threadedComment>
  <threadedComment ref="AU40" dT="2021-08-23T13:45:32.93" personId="{3FD389B8-4008-413A-9DC7-8E51FDCEDCDC}" id="{5CBD2015-D0B8-43B1-9D50-DEB4FABF283B}">
    <text>Przeniesiono z W34</text>
  </threadedComment>
  <threadedComment ref="AC41" dT="2021-05-07T06:55:07.33" personId="{3FD389B8-4008-413A-9DC7-8E51FDCEDCDC}" id="{7DA4B5A2-5A8E-46B5-89C9-335F15D3DFFE}">
    <text>Przeniesiono z W17</text>
  </threadedComment>
  <threadedComment ref="AC42" dT="2021-05-07T06:55:10.25" personId="{3FD389B8-4008-413A-9DC7-8E51FDCEDCDC}" id="{67F22D60-7030-49D1-945E-E4EA383C641E}">
    <text>Przeniesiono z W17</text>
  </threadedComment>
  <threadedComment ref="R44" dT="2021-02-03T07:17:58.49" personId="{3FD389B8-4008-413A-9DC7-8E51FDCEDCDC}" id="{EC64FA41-0632-4FA5-B460-738E84D8A49B}">
    <text>Przeniesiono z W3</text>
  </threadedComment>
  <threadedComment ref="AY47" dT="2021-09-17T10:50:39.89" personId="{3FD389B8-4008-413A-9DC7-8E51FDCEDCDC}" id="{20C0678B-D359-4100-A2BF-33EDCB0569D1}">
    <text>Przeniesiono z W38</text>
  </threadedComment>
  <threadedComment ref="H49" dT="2021-09-13T15:46:12.78" personId="{3FD389B8-4008-413A-9DC7-8E51FDCEDCDC}" id="{5A88BEF7-C96B-4EA6-959B-B60EEE8BA8D9}">
    <text>Pierwszy przegląd w 2022.</text>
  </threadedComment>
  <threadedComment ref="V51" dT="2021-02-25T09:23:33.46" personId="{3FD389B8-4008-413A-9DC7-8E51FDCEDCDC}" id="{6BFEB4DA-38F6-4D13-AD5A-BCFA8229A73F}">
    <text>Przeniesiono z W7</text>
  </threadedComment>
  <threadedComment ref="V55" dT="2021-02-25T09:18:51.80" personId="{3FD389B8-4008-413A-9DC7-8E51FDCEDCDC}" id="{D79C7812-E123-4DDA-915C-A3296B75278D}">
    <text>Przeniesiono z W7</text>
  </threadedComment>
  <threadedComment ref="AZ58" dT="2021-09-27T07:00:46.44" personId="{3FD389B8-4008-413A-9DC7-8E51FDCEDCDC}" id="{97842AFB-631B-4019-AE2A-B5D0F491001A}">
    <text>Przeniesiono z W37</text>
  </threadedComment>
  <threadedComment ref="AU61" dT="2021-08-23T13:42:49.35" personId="{3FD389B8-4008-413A-9DC7-8E51FDCEDCDC}" id="{D01F8CCB-0645-4214-83A9-648BE6ECB7DB}">
    <text>Przeniesiono z W34</text>
  </threadedComment>
  <threadedComment ref="Y62" dT="2021-03-18T06:20:53.74" personId="{3FD389B8-4008-413A-9DC7-8E51FDCEDCDC}" id="{BD1D7CA4-6C95-4369-9950-DCD7DC94180B}">
    <text>Przeniesiono z W11</text>
  </threadedComment>
  <threadedComment ref="AN70" dT="2021-07-01T06:47:23.15" personId="{3FD389B8-4008-413A-9DC7-8E51FDCEDCDC}" id="{877E1C0E-271A-4B48-91F7-B5717A4F9931}">
    <text>Przeniesiono z W25</text>
  </threadedComment>
  <threadedComment ref="AY76" dT="2021-09-17T10:50:49.79" personId="{3FD389B8-4008-413A-9DC7-8E51FDCEDCDC}" id="{E5912960-A013-40D8-B632-D8B5A90CD2BE}">
    <text>Przeniesiono z W38</text>
  </threadedComment>
  <threadedComment ref="AX79" dT="2021-09-09T10:18:33.22" personId="{3FD389B8-4008-413A-9DC7-8E51FDCEDCDC}" id="{2823B9D4-B530-435C-B541-7FF808165361}">
    <text>Przeniesiono z W37</text>
  </threadedComment>
  <threadedComment ref="AM83" dT="2021-06-24T07:52:47.17" personId="{3FD389B8-4008-413A-9DC7-8E51FDCEDCDC}" id="{D15AB7F3-CB32-4EEB-9811-9BA2C50CFED4}">
    <text>Przeniesiono z W24</text>
  </threadedComment>
  <threadedComment ref="AM84" dT="2021-06-24T07:52:49.32" personId="{3FD389B8-4008-413A-9DC7-8E51FDCEDCDC}" id="{E0040106-9F4C-4F6C-90C8-B0E25DA80EF0}">
    <text>Przeniesiono z W24</text>
  </threadedComment>
  <threadedComment ref="AY85" dT="2021-09-15T09:33:29.70" personId="{3FD389B8-4008-413A-9DC7-8E51FDCEDCDC}" id="{DDE2E29F-48D5-4C9F-B2D0-C89BFA814790}">
    <text>Przeniesiono z W38</text>
  </threadedComment>
  <threadedComment ref="R86" dT="2021-02-03T07:11:25.79" personId="{3FD389B8-4008-413A-9DC7-8E51FDCEDCDC}" id="{EA775BFD-472C-44FB-B462-14DC940ABDCA}">
    <text>Przeniesiono z W2</text>
  </threadedComment>
  <threadedComment ref="AY86" dT="2021-09-15T09:33:34.01" personId="{3FD389B8-4008-413A-9DC7-8E51FDCEDCDC}" id="{68548827-0983-4754-AA97-6173E0E65C9A}">
    <text>Przeniesiono z W38</text>
  </threadedComment>
  <threadedComment ref="R88" dT="2021-01-26T16:15:53.09" personId="{3FD389B8-4008-413A-9DC7-8E51FDCEDCDC}" id="{DB0A188D-991B-49CC-A9D8-64F4C880FFD3}">
    <text>PRZENIESIONO Z W3</text>
  </threadedComment>
  <threadedComment ref="P89" dT="2021-01-14T06:12:15.61" personId="{3FD389B8-4008-413A-9DC7-8E51FDCEDCDC}" id="{99D44A66-8BAA-4B62-AE19-DD3C9E4B18AA}">
    <text>Przeniesiono z W3</text>
  </threadedComment>
  <threadedComment ref="AC90" dT="2021-05-06T13:17:29.26" personId="{3FD389B8-4008-413A-9DC7-8E51FDCEDCDC}" id="{2C1641CE-4EE6-4D49-AA87-681AD1CCDC44}">
    <text>Przeniesiono z W16</text>
  </threadedComment>
  <threadedComment ref="Q91" dT="2021-01-26T16:15:06.22" personId="{3FD389B8-4008-413A-9DC7-8E51FDCEDCDC}" id="{5B94935A-6704-4ADA-A5A9-EE40E2DB5199}">
    <text>Przeniesiono z W4</text>
  </threadedComment>
  <threadedComment ref="AC92" dT="2021-05-07T05:59:08.66" personId="{3FD389B8-4008-413A-9DC7-8E51FDCEDCDC}" id="{3EFB515C-6665-4DAE-B0B3-2181225DF9AD}">
    <text>Przeniesiono z W16</text>
  </threadedComment>
  <threadedComment ref="BA92" dT="2021-10-04T07:27:33.83" personId="{3FD389B8-4008-413A-9DC7-8E51FDCEDCDC}" id="{7F71982F-E7C3-4398-92BA-56879E26D871}">
    <text>Przeniesiono z W40</text>
  </threadedComment>
  <threadedComment ref="AC93" dT="2021-05-07T05:59:11.09" personId="{3FD389B8-4008-413A-9DC7-8E51FDCEDCDC}" id="{D582EBF0-4785-4F76-A557-18C3E423DF63}">
    <text>Przeniesiono z W16</text>
  </threadedComment>
  <threadedComment ref="BA93" dT="2021-10-04T07:27:37.11" personId="{3FD389B8-4008-413A-9DC7-8E51FDCEDCDC}" id="{3774C049-5C11-4D19-BAD0-B92805B98604}">
    <text>Przeniesiono z W40</text>
  </threadedComment>
  <threadedComment ref="AC97" dT="2021-05-07T06:55:13.52" personId="{3FD389B8-4008-413A-9DC7-8E51FDCEDCDC}" id="{F7073D5A-00F6-450F-ACF4-365E9A14DA8D}">
    <text>Przeniesiono z W17</text>
  </threadedComment>
  <threadedComment ref="AC98" dT="2021-05-07T06:55:16.29" personId="{3FD389B8-4008-413A-9DC7-8E51FDCEDCDC}" id="{B012251D-5DFA-43A8-BF27-F269DEF8BE9A}">
    <text>Przeniesiono z W17</text>
  </threadedComment>
  <threadedComment ref="V99" dT="2021-03-03T10:43:19.01" personId="{3FD389B8-4008-413A-9DC7-8E51FDCEDCDC}" id="{558EDC56-DE32-4A68-A344-649126CB5335}">
    <text>Przeniesiono z W09</text>
  </threadedComment>
  <threadedComment ref="V100" dT="2021-03-03T10:43:21.61" personId="{3FD389B8-4008-413A-9DC7-8E51FDCEDCDC}" id="{97CAD666-9ECD-4F96-BCE2-1D698923805C}">
    <text>Przeniesiono z W09</text>
  </threadedComment>
  <threadedComment ref="Y101" dT="2021-03-18T06:23:57.28" personId="{3FD389B8-4008-413A-9DC7-8E51FDCEDCDC}" id="{869DB5C7-DF8F-4DD7-AEBA-FFA4A360443D}">
    <text>Przeniesiono z W10</text>
  </threadedComment>
  <threadedComment ref="AU101" dT="2021-08-23T13:34:42.75" personId="{3FD389B8-4008-413A-9DC7-8E51FDCEDCDC}" id="{FE831EF4-8011-4B15-8285-95E87941E279}">
    <text>Przeniesiono z W34</text>
  </threadedComment>
  <threadedComment ref="R102" dT="2021-02-03T07:24:00.26" personId="{3FD389B8-4008-413A-9DC7-8E51FDCEDCDC}" id="{3BCE2291-EBCF-4D81-9F40-13C141EB915B}">
    <text>Przeniesiono z W5</text>
  </threadedComment>
  <threadedComment ref="AC102" dT="2021-05-07T06:55:19.15" personId="{3FD389B8-4008-413A-9DC7-8E51FDCEDCDC}" id="{2312D334-C52E-46EA-ABC6-E2835E554460}">
    <text>Przeniesiono z W17</text>
  </threadedComment>
  <threadedComment ref="Q109" dT="2021-01-26T16:21:50.80" personId="{3FD389B8-4008-413A-9DC7-8E51FDCEDCDC}" id="{DECE1194-A26A-4DC6-A9B3-D61CB41CEEF0}">
    <text>PRZENIESIONO Z W4</text>
  </threadedComment>
  <threadedComment ref="AC109" dT="2021-05-06T13:17:29.26" personId="{3FD389B8-4008-413A-9DC7-8E51FDCEDCDC}" id="{1E7415F6-2039-4FD3-B584-1F4E2D302B03}">
    <text>Przeniesiono z W16</text>
  </threadedComment>
  <threadedComment ref="T111" dT="2021-02-16T10:15:27.88" personId="{3FD389B8-4008-413A-9DC7-8E51FDCEDCDC}" id="{12D86A5B-9D38-4B0C-8F0C-ED98855C1DA2}">
    <text>Przeniesiono z W07</text>
  </threadedComment>
  <threadedComment ref="S112" dT="2021-02-16T10:15:47.02" personId="{3FD389B8-4008-413A-9DC7-8E51FDCEDCDC}" id="{96C05E69-2813-47C3-B50F-2759614B49C2}">
    <text>Przeniesiono z W06</text>
  </threadedComment>
  <threadedComment ref="AK115" dT="2021-06-07T08:26:33.96" personId="{3FD389B8-4008-413A-9DC7-8E51FDCEDCDC}" id="{2E824AE3-03A5-4447-A6D6-E8EEE68A86B8}">
    <text>Przeniesiono z W22</text>
  </threadedComment>
  <threadedComment ref="W120" dT="2021-03-10T14:09:31.27" personId="{3FD389B8-4008-413A-9DC7-8E51FDCEDCDC}" id="{2763F8E3-921D-486C-A265-1896080E0EE4}">
    <text>Przeniesiono z W08.</text>
  </threadedComment>
  <threadedComment ref="AG120" dT="2021-05-17T06:51:27.45" personId="{3FD389B8-4008-413A-9DC7-8E51FDCEDCDC}" id="{20C97E47-678C-42C6-91C9-0FC551B1A11B}">
    <text>Przeniesiono z W20</text>
  </threadedComment>
  <threadedComment ref="S122" dT="2021-01-21T10:14:58.26" personId="{3FD389B8-4008-413A-9DC7-8E51FDCEDCDC}" id="{CD853927-A8B9-42A6-AFDD-82A8E36A31A9}">
    <text>Przesunięto na W5</text>
  </threadedComment>
  <threadedComment ref="AC122" dT="2021-05-07T05:59:13.88" personId="{3FD389B8-4008-413A-9DC7-8E51FDCEDCDC}" id="{F39A5790-6587-4927-A5E9-91843C3B5A4A}">
    <text>Przeniesiono z W16</text>
  </threadedComment>
  <threadedComment ref="AO122" dT="2021-08-03T09:32:53.87" personId="{3FD389B8-4008-413A-9DC7-8E51FDCEDCDC}" id="{DE503F05-3B53-4EC7-BC3F-416E99453C95}">
    <text>Przeniesiono z W28</text>
  </threadedComment>
  <threadedComment ref="BC122" dT="2021-10-12T10:44:16.99" personId="{3FD389B8-4008-413A-9DC7-8E51FDCEDCDC}" id="{302D95F8-A324-40FA-989D-73F5FC6565C4}">
    <text>Przeniesiono z W40</text>
  </threadedComment>
  <threadedComment ref="AC123" dT="2021-05-07T06:55:21.89" personId="{3FD389B8-4008-413A-9DC7-8E51FDCEDCDC}" id="{4889FFFD-D639-4294-8795-5690E6B80FE1}">
    <text>Przeniesiono z W17</text>
  </threadedComment>
  <threadedComment ref="T125" dT="2021-02-10T11:19:47.37" personId="{3FD389B8-4008-413A-9DC7-8E51FDCEDCDC}" id="{FEEC3C38-9B65-4D52-9925-5E75AC40A1FD}">
    <text>Przeniesiono z W7</text>
  </threadedComment>
  <threadedComment ref="S132" dT="2021-02-03T07:04:17.47" personId="{3FD389B8-4008-413A-9DC7-8E51FDCEDCDC}" id="{5E7EA0A6-CD62-4575-968F-2DAE77F81A78}">
    <text>Przeniesiono z W3</text>
  </threadedComment>
  <threadedComment ref="S133" dT="2021-01-21T10:14:58.26" personId="{3FD389B8-4008-413A-9DC7-8E51FDCEDCDC}" id="{DD90982A-554B-4B31-A7AD-79CB8E63535E}">
    <text>Przesunięto na W5</text>
  </threadedComment>
  <threadedComment ref="AC133" dT="2021-05-07T05:59:13.88" personId="{3FD389B8-4008-413A-9DC7-8E51FDCEDCDC}" id="{37F5DF8D-EF71-4F40-B6E2-C3130B9E5925}">
    <text>Przeniesiono z W16</text>
  </threadedComment>
  <threadedComment ref="I134" dT="2020-12-01T13:51:02.85" personId="{3FD389B8-4008-413A-9DC7-8E51FDCEDCDC}" id="{68751520-4DC1-42E3-B16D-59805B234698}">
    <text>Nowy zakres przeglądu</text>
  </threadedComment>
  <threadedComment ref="V134" dT="2021-03-03T10:39:19.55" personId="{3FD389B8-4008-413A-9DC7-8E51FDCEDCDC}" id="{FFDE60DF-E1F7-477D-BBE9-B63FDFF91EC7}">
    <text>Przeniesiono z W09</text>
  </threadedComment>
  <threadedComment ref="AH134" dT="2021-06-07T08:03:34.14" personId="{3FD389B8-4008-413A-9DC7-8E51FDCEDCDC}" id="{79F0F203-3DDF-48F5-803A-36D2B2AC28ED}">
    <text>Przeniesiono z W21</text>
  </threadedComment>
  <threadedComment ref="Y135" dT="2021-03-18T08:13:59.72" personId="{3FD389B8-4008-413A-9DC7-8E51FDCEDCDC}" id="{F068E876-D915-4721-ABFC-244EDECBD33D}">
    <text>Przeniesiono z W9</text>
  </threadedComment>
  <threadedComment ref="AH136" dT="2021-06-02T08:48:37.98" personId="{3FD389B8-4008-413A-9DC7-8E51FDCEDCDC}" id="{E1FE7D5D-0BA4-4F5B-A6A1-19EAF3EBB4F9}">
    <text>Przeniesiono z W21</text>
  </threadedComment>
  <threadedComment ref="AQ137" dT="2021-08-03T08:01:50.08" personId="{3FD389B8-4008-413A-9DC7-8E51FDCEDCDC}" id="{960855E1-FD52-4002-ACD9-B96774913735}">
    <text>Przeniesiono z W26</text>
  </threadedComment>
  <threadedComment ref="W140" dT="2021-02-17T06:56:58.05" personId="{3FD389B8-4008-413A-9DC7-8E51FDCEDCDC}" id="{8BF75E47-052E-46E0-96E7-E0EFF40935CC}">
    <text>Na 03.03 z W8</text>
  </threadedComment>
  <threadedComment ref="AI140" dT="2021-05-20T10:32:39.59" personId="{3FD389B8-4008-413A-9DC7-8E51FDCEDCDC}" id="{17151635-84C7-4EC4-AC92-C4FBC43A51F4}">
    <text>Przeniesiono z W20</text>
  </threadedComment>
  <threadedComment ref="W141" dT="2021-02-17T06:57:00.38" personId="{3FD389B8-4008-413A-9DC7-8E51FDCEDCDC}" id="{A622808D-3FFC-4C9E-B071-53328B724AFB}">
    <text>Na 03.03 z W8</text>
  </threadedComment>
  <threadedComment ref="AI141" dT="2021-05-20T10:32:42.58" personId="{3FD389B8-4008-413A-9DC7-8E51FDCEDCDC}" id="{BAB1211B-DAEF-456D-BD43-46F5F01F2E91}">
    <text>Przeniesiono z W20</text>
  </threadedComment>
  <threadedComment ref="AO142" dT="2021-07-08T09:58:12.09" personId="{3FD389B8-4008-413A-9DC7-8E51FDCEDCDC}" id="{9B156EB1-7188-4474-AC5B-DDF1F0CBB396}">
    <text>Przeniesiono z W25</text>
  </threadedComment>
  <threadedComment ref="AZ142" dT="2021-09-09T09:52:44.84" personId="{3FD389B8-4008-413A-9DC7-8E51FDCEDCDC}" id="{299F892E-9CF7-423A-81F5-9EED2B935C75}">
    <text>Przeniesiono z W37</text>
  </threadedComment>
  <threadedComment ref="S144" dT="2021-02-10T11:23:06.60" personId="{3FD389B8-4008-413A-9DC7-8E51FDCEDCDC}" id="{5BF94718-E8FF-4CD5-A285-2AF8F2D51CA6}">
    <text>Przeniesiono z W05</text>
  </threadedComment>
  <threadedComment ref="AC144" dT="2021-05-07T04:43:04.90" personId="{3FD389B8-4008-413A-9DC7-8E51FDCEDCDC}" id="{40C35592-A4F6-486F-8690-04CB827A481F}">
    <text>Przeniesiono z W14</text>
  </threadedComment>
  <threadedComment ref="AH144" dT="2021-05-13T09:13:46.32" personId="{3FD389B8-4008-413A-9DC7-8E51FDCEDCDC}" id="{C6BD0803-D704-4C73-8F94-840FD7B16FC1}">
    <text>Przeniesiono z W22</text>
  </threadedComment>
  <threadedComment ref="AP144" dT="2021-08-03T11:00:00.78" personId="{3FD389B8-4008-413A-9DC7-8E51FDCEDCDC}" id="{532D14E6-41C5-48E4-914D-76D73BF7C7B5}">
    <text>Przeniesiono z W26</text>
  </threadedComment>
  <threadedComment ref="AS144" dT="2021-08-03T11:55:16.07" personId="{3FD389B8-4008-413A-9DC7-8E51FDCEDCDC}" id="{527E6173-9A68-4DB0-AFA4-4FA3DE602B3B}">
    <text>Przeniesiono z W30</text>
  </threadedComment>
  <threadedComment ref="AU144" dT="2021-08-23T13:23:47.99" personId="{3FD389B8-4008-413A-9DC7-8E51FDCEDCDC}" id="{82AF7AF6-F3C9-4CC0-B2B6-B3FDD644601D}">
    <text>Przeniesiono z W34</text>
  </threadedComment>
  <threadedComment ref="BE144" dT="2021-10-14T09:36:07.64" personId="{3FD389B8-4008-413A-9DC7-8E51FDCEDCDC}" id="{DCDB9F27-0A5A-4BEF-A981-30F83216C420}">
    <text>Przeniesiono z W42</text>
  </threadedComment>
  <threadedComment ref="AH145" dT="2021-06-02T08:48:14.85" personId="{3FD389B8-4008-413A-9DC7-8E51FDCEDCDC}" id="{6B7F4F3F-56D8-44F3-AD4B-E63896202C89}">
    <text>Przeniesiono z W21</text>
  </threadedComment>
  <threadedComment ref="AJ151" dT="2021-06-02T08:45:45.27" personId="{3FD389B8-4008-413A-9DC7-8E51FDCEDCDC}" id="{4FC6EC54-B60C-41FC-9739-87623DE3B9F7}">
    <text>PRZENIESIONO Z W21</text>
  </threadedComment>
  <threadedComment ref="AK153" dT="2021-06-17T07:06:07.03" personId="{3FD389B8-4008-413A-9DC7-8E51FDCEDCDC}" id="{579612D7-0113-4647-9864-EF56A65A8CF7}">
    <text>Przeniesiono z W22</text>
  </threadedComment>
  <threadedComment ref="AL154" dT="2021-07-01T06:45:19.61" personId="{3FD389B8-4008-413A-9DC7-8E51FDCEDCDC}" id="{63A1380F-E928-4CFD-8BE2-00A10027AAEA}">
    <text>Przeniesiono z W24</text>
  </threadedComment>
  <threadedComment ref="Y157" dT="2021-03-18T10:38:12.94" personId="{3FD389B8-4008-413A-9DC7-8E51FDCEDCDC}" id="{F507AFED-7E20-4FC1-8817-05C361EC1313}">
    <text>Przeniesiono z W10</text>
  </threadedComment>
  <threadedComment ref="AI157" dT="2021-06-02T08:52:49.34" personId="{3FD389B8-4008-413A-9DC7-8E51FDCEDCDC}" id="{441A8729-5BD6-4C53-BA60-65E9824C96B4}">
    <text>Przeniesiono z W22</text>
  </threadedComment>
  <threadedComment ref="AU157" dT="2021-08-23T13:18:48.06" personId="{3FD389B8-4008-413A-9DC7-8E51FDCEDCDC}" id="{A548037A-8C47-4BE0-BC00-469332C04B33}">
    <text>Przeniesiono z W34</text>
  </threadedComment>
  <threadedComment ref="V166" dT="2021-03-03T09:45:18.64" personId="{3FD389B8-4008-413A-9DC7-8E51FDCEDCDC}" id="{31A136F5-2980-4D85-8641-0B403B7D026A}">
    <text>Przeniesiono z W7</text>
  </threadedComment>
  <threadedComment ref="AL167" dT="2021-06-17T07:13:37.07" personId="{3FD389B8-4008-413A-9DC7-8E51FDCEDCDC}" id="{F5C11871-B8C5-40FC-A224-BA12C96D4CE1}">
    <text>Przeniesiono z W23</text>
  </threadedComment>
  <threadedComment ref="AV167" dT="2021-09-02T10:19:39.75" personId="{3FD389B8-4008-413A-9DC7-8E51FDCEDCDC}" id="{4EACE2C9-207C-4839-9B14-58D2A3D32466}">
    <text>Przeniesiono z W35</text>
  </threadedComment>
  <threadedComment ref="AL168" dT="2021-06-17T07:13:40.03" personId="{3FD389B8-4008-413A-9DC7-8E51FDCEDCDC}" id="{8F2CDD25-DF41-4A28-8C1D-547159F79F07}">
    <text>Przeniesiono z W23</text>
  </threadedComment>
  <threadedComment ref="AL169" dT="2021-06-21T15:36:40.59" personId="{3FD389B8-4008-413A-9DC7-8E51FDCEDCDC}" id="{B83B45E0-EB4A-4C6A-9FBB-DC0EBFD34669}">
    <text>Przeniesiono z W25</text>
  </threadedComment>
  <threadedComment ref="AL170" dT="2021-06-21T15:25:59.48" personId="{3FD389B8-4008-413A-9DC7-8E51FDCEDCDC}" id="{78EE9471-0941-4B96-BC22-BF8507C68100}">
    <text>Przeniesiono z W25</text>
  </threadedComment>
  <threadedComment ref="AX170" dT="2021-09-15T09:04:43.35" personId="{3FD389B8-4008-413A-9DC7-8E51FDCEDCDC}" id="{2DF12528-37E3-4684-BDA0-37D200F1379E}">
    <text>Przeniesiono z W37</text>
  </threadedComment>
  <threadedComment ref="AL171" dT="2021-07-01T06:41:25.71" personId="{3FD389B8-4008-413A-9DC7-8E51FDCEDCDC}" id="{03740575-D605-4C2F-80B0-0D84ED637EE3}">
    <text>Przeniesiono z W25</text>
  </threadedComment>
  <threadedComment ref="AK172" dT="2021-06-17T07:05:28.69" personId="{3FD389B8-4008-413A-9DC7-8E51FDCEDCDC}" id="{DA6BB9E5-7B50-4FD8-BBAB-056B70E1D05E}">
    <text>Przeniesiono z W24</text>
  </threadedComment>
  <threadedComment ref="AK173" dT="2021-06-17T07:08:38.25" personId="{3FD389B8-4008-413A-9DC7-8E51FDCEDCDC}" id="{82B28241-A2F3-4CF4-A547-0ABD92B64FFE}">
    <text>Przeniesiono z W24</text>
  </threadedComment>
  <threadedComment ref="AK176" dT="2021-06-17T07:08:43.78" personId="{3FD389B8-4008-413A-9DC7-8E51FDCEDCDC}" id="{168B799A-56DC-4A83-BE65-12051571134C}">
    <text>Przeniesiono z W24</text>
  </threadedComment>
  <threadedComment ref="R177" dT="2021-01-26T16:12:52.33" personId="{3FD389B8-4008-413A-9DC7-8E51FDCEDCDC}" id="{68A4BFCD-5BEE-4165-84DD-BA899C4DE425}">
    <text>Przeniesiono z W2</text>
  </threadedComment>
  <threadedComment ref="AQ177" dT="2021-08-03T09:45:38.91" personId="{3FD389B8-4008-413A-9DC7-8E51FDCEDCDC}" id="{81D844BC-5535-4150-84B1-3064566C3945}">
    <text>Przeniesiono z W26</text>
  </threadedComment>
  <threadedComment ref="R178" dT="2021-01-26T16:13:31.05" personId="{3FD389B8-4008-413A-9DC7-8E51FDCEDCDC}" id="{E2024AD8-6CAE-4ACD-BFD8-BB8835FA9407}">
    <text>Przeniesiono z W3.</text>
  </threadedComment>
  <threadedComment ref="AQ178" dT="2021-08-03T09:45:44.00" personId="{3FD389B8-4008-413A-9DC7-8E51FDCEDCDC}" id="{3E0034A6-D995-4576-92BF-28C3F7BF9CCC}">
    <text>Przeniesiono z W27</text>
  </threadedComment>
  <threadedComment ref="AZ178" dT="2021-09-27T07:00:36.69" personId="{3FD389B8-4008-413A-9DC7-8E51FDCEDCDC}" id="{68BC4319-2A64-4D7D-A467-211B8389CFAE}">
    <text>Przeniesiono z W39</text>
  </threadedComment>
  <threadedComment ref="S179" dT="2021-02-09T06:19:21.69" personId="{3FD389B8-4008-413A-9DC7-8E51FDCEDCDC}" id="{9CDD2AEB-C745-44A1-9E89-76AEA7A48F86}">
    <text>Przeniesiono z W4</text>
  </threadedComment>
  <threadedComment ref="AC179" dT="2021-05-07T05:59:13.88" personId="{3FD389B8-4008-413A-9DC7-8E51FDCEDCDC}" id="{459F7EBD-CB96-4059-AEF2-C9865EDF7C00}">
    <text>Przeniesiono z W16</text>
  </threadedComment>
  <threadedComment ref="AQ179" dT="2021-08-03T09:45:50.38" personId="{3FD389B8-4008-413A-9DC7-8E51FDCEDCDC}" id="{0A7F4B78-1472-4C61-956B-91C8FA0508F3}">
    <text>Przeniesiono z W28</text>
  </threadedComment>
  <threadedComment ref="BA179" dT="2021-10-01T06:27:36.60" personId="{3FD389B8-4008-413A-9DC7-8E51FDCEDCDC}" id="{814511B0-70D1-4BFC-A924-2AA9375FF434}">
    <text>Przeniesiono z W40</text>
  </threadedComment>
  <threadedComment ref="AC180" dT="2021-05-07T06:55:24.71" personId="{3FD389B8-4008-413A-9DC7-8E51FDCEDCDC}" id="{1882435A-0825-436C-A631-BA808C39B163}">
    <text>Przeniesiono z W17</text>
  </threadedComment>
  <threadedComment ref="BE181" dT="2021-10-14T09:35:14.56" personId="{3FD389B8-4008-413A-9DC7-8E51FDCEDCDC}" id="{4FD43A7C-DE9D-4456-91AF-EAAD9C6EEDF1}">
    <text>Przeniesiono z W42</text>
  </threadedComment>
  <threadedComment ref="AW185" dT="2021-09-02T10:15:15.43" personId="{3FD389B8-4008-413A-9DC7-8E51FDCEDCDC}" id="{FF680088-7431-462F-83A0-D182397EFF3E}">
    <text>Przeniesiono z W34</text>
  </threadedComment>
  <threadedComment ref="R186" dT="2021-01-26T16:19:52.26" personId="{3FD389B8-4008-413A-9DC7-8E51FDCEDCDC}" id="{C4865CFF-06D1-46AA-B5D3-45AAF69C40D1}">
    <text>PRZENIESIONO Z W3</text>
  </threadedComment>
  <threadedComment ref="AC189" dT="2021-05-07T05:59:13.88" personId="{3FD389B8-4008-413A-9DC7-8E51FDCEDCDC}" id="{F8A6453E-6C33-413A-9A05-0E31F161EE55}">
    <text>Przeniesiono z W16</text>
  </threadedComment>
  <threadedComment ref="BA189" dT="2021-10-01T06:27:40.16" personId="{3FD389B8-4008-413A-9DC7-8E51FDCEDCDC}" id="{10E65413-FBCF-4F30-B814-0A08EEBB79DB}">
    <text>Przeniesiono z W40</text>
  </threadedComment>
  <threadedComment ref="AR190" dT="2021-08-03T08:12:44.78" personId="{3FD389B8-4008-413A-9DC7-8E51FDCEDCDC}" id="{8316A5F0-6AD8-4857-A2E9-97AE555BF15D}">
    <text>Przeniesiono z W29</text>
  </threadedComment>
  <threadedComment ref="AJ191" dT="2021-06-02T08:50:38.54" personId="{3FD389B8-4008-413A-9DC7-8E51FDCEDCDC}" id="{6F0E200E-E440-4427-90A9-612FDB709832}">
    <text>Przeniesiono z W21</text>
  </threadedComment>
  <threadedComment ref="AC192" dT="2021-05-07T06:55:28.03" personId="{3FD389B8-4008-413A-9DC7-8E51FDCEDCDC}" id="{DD92C617-98E0-4E08-BD11-CA070B6B4AEC}">
    <text>Przeniesiono z W17</text>
  </threadedComment>
  <threadedComment ref="BE193" dT="2021-10-14T09:35:17.47" personId="{3FD389B8-4008-413A-9DC7-8E51FDCEDCDC}" id="{B03CBD98-FD3D-4E63-BEDC-24E01B76F05F}">
    <text>Przeniesiono z W42</text>
  </threadedComment>
  <threadedComment ref="AJ194" dT="2021-06-07T07:59:10.63" personId="{3FD389B8-4008-413A-9DC7-8E51FDCEDCDC}" id="{2009D806-5794-4140-8254-60E53CA445C8}">
    <text>Przeniesione z W20</text>
  </threadedComment>
  <threadedComment ref="AL196" dT="2021-06-21T15:58:26.21" personId="{3FD389B8-4008-413A-9DC7-8E51FDCEDCDC}" id="{DA87933E-A386-46F1-8CD9-8B237444C523}">
    <text>Przeniesiono z W23</text>
  </threadedComment>
  <threadedComment ref="AY198" dT="2021-09-17T10:50:52.86" personId="{3FD389B8-4008-413A-9DC7-8E51FDCEDCDC}" id="{6E3AF8AC-C23F-48D9-8061-36F7A7F61C1E}">
    <text>Przeniesiono z W38</text>
  </threadedComment>
  <threadedComment ref="AC199" dT="2021-05-07T05:59:13.88" personId="{3FD389B8-4008-413A-9DC7-8E51FDCEDCDC}" id="{01C4AE5F-7213-49F2-8E5F-18539AB86EC4}">
    <text>Przeniesiono z W16</text>
  </threadedComment>
  <threadedComment ref="BA199" dT="2021-10-01T06:27:42.67" personId="{3FD389B8-4008-413A-9DC7-8E51FDCEDCDC}" id="{B82624BD-10F7-45ED-B3E8-597850009EAE}">
    <text>Przeniesiono z W40</text>
  </threadedComment>
  <threadedComment ref="AC200" dT="2021-05-07T06:11:44.80" personId="{3FD389B8-4008-413A-9DC7-8E51FDCEDCDC}" id="{947A402C-6F19-4E85-BAF1-2B3C38756FDC}">
    <text>Przeniesiono z W15</text>
  </threadedComment>
  <threadedComment ref="AO200" dT="2021-08-03T09:06:27.63" personId="{3FD389B8-4008-413A-9DC7-8E51FDCEDCDC}" id="{D9DF5A2B-AD30-4FA4-89D1-6C66DA686485}">
    <text>Przeniesiono z W28</text>
  </threadedComment>
  <threadedComment ref="BA200" dT="2021-10-01T06:27:45.95" personId="{3FD389B8-4008-413A-9DC7-8E51FDCEDCDC}" id="{69373E16-7295-4674-8394-7852C0B684AB}">
    <text>Przeniesiono z W40</text>
  </threadedComment>
  <threadedComment ref="AJ202" dT="2021-06-07T08:08:26.27" personId="{3FD389B8-4008-413A-9DC7-8E51FDCEDCDC}" id="{476BF678-6C15-4DA5-B3BC-0748DB0BA68C}">
    <text>Przeniesiono z W21.</text>
  </threadedComment>
  <threadedComment ref="AJ203" dT="2021-06-07T08:08:28.61" personId="{3FD389B8-4008-413A-9DC7-8E51FDCEDCDC}" id="{5680375F-97F0-47BE-BE9E-C0F04E9942D2}">
    <text>Przeniesiono z W21.</text>
  </threadedComment>
  <threadedComment ref="AK205" dT="2021-06-17T07:02:35.22" personId="{3FD389B8-4008-413A-9DC7-8E51FDCEDCDC}" id="{AF2E5E1F-1F0E-4FA5-A49C-08F5641F87C7}">
    <text>Przeniesiono z W24</text>
  </threadedComment>
  <threadedComment ref="AN214" dT="2021-07-01T06:47:25.77" personId="{3FD389B8-4008-413A-9DC7-8E51FDCEDCDC}" id="{006E0B31-0F50-41C0-B22B-E32DAA525B62}">
    <text>Przeniesiono z W26</text>
  </threadedComment>
  <threadedComment ref="AK218" dT="2021-06-07T08:26:25.22" personId="{3FD389B8-4008-413A-9DC7-8E51FDCEDCDC}" id="{B857BBD2-1E3C-4CAB-BA51-F4F72B40EDE5}">
    <text>Przeniesiono z W22</text>
  </threadedComment>
  <threadedComment ref="AU218" dT="2021-08-23T13:13:19.20" personId="{3FD389B8-4008-413A-9DC7-8E51FDCEDCDC}" id="{89EBE798-58A8-4813-B785-B2A8D92FED72}">
    <text>Przeniesiono z W34</text>
  </threadedComment>
  <threadedComment ref="AC220" dT="2021-05-07T07:44:26.61" personId="{3FD389B8-4008-413A-9DC7-8E51FDCEDCDC}" id="{9A201919-2ACE-43F0-A0F2-3F123A3558BB}">
    <text>Przeniesiono z W17</text>
  </threadedComment>
  <threadedComment ref="T222" dT="2021-02-17T06:10:01.58" personId="{3FD389B8-4008-413A-9DC7-8E51FDCEDCDC}" id="{B50429B6-4258-496C-A34B-2A7B52D90CBF}">
    <text>Przeniesiono z W05</text>
  </threadedComment>
  <threadedComment ref="AC222" dT="2021-05-07T07:44:30.96" personId="{3FD389B8-4008-413A-9DC7-8E51FDCEDCDC}" id="{B692B798-724D-4725-A148-40C1F350AB7C}">
    <text>Przeniesiono z W17</text>
  </threadedComment>
  <threadedComment ref="AL224" dT="2021-08-03T09:15:21.67" personId="{3FD389B8-4008-413A-9DC7-8E51FDCEDCDC}" id="{4B3EA3A8-3569-445D-921C-19661D3C0411}">
    <text>Przeniesiono z W25</text>
  </threadedComment>
  <threadedComment ref="W225" dT="2021-03-10T14:18:56.40" personId="{3FD389B8-4008-413A-9DC7-8E51FDCEDCDC}" id="{528D00C3-FF17-4AEC-9FB9-CE114D3658FB}">
    <text>Przeniesiono z W10</text>
  </threadedComment>
  <threadedComment ref="AU225" dT="2021-08-23T13:10:06.07" personId="{3FD389B8-4008-413A-9DC7-8E51FDCEDCDC}" id="{F337F574-A764-4D55-9F2B-594F98885E12}">
    <text>Przeniesiono z W34</text>
  </threadedComment>
  <threadedComment ref="AC229" dT="2021-04-15T07:01:48.81" personId="{3FD389B8-4008-413A-9DC7-8E51FDCEDCDC}" id="{546851AA-3842-4592-9298-B1634D9D7A57}">
    <text>Przeniesiono z W13</text>
  </threadedComment>
  <threadedComment ref="AL229" dT="2021-06-21T15:59:55.10" personId="{3FD389B8-4008-413A-9DC7-8E51FDCEDCDC}" id="{268B710B-8FB8-44D0-B08F-6B5F7888B0ED}">
    <text>Przeniesiono z W25</text>
  </threadedComment>
  <threadedComment ref="AL230" dT="2021-06-17T06:57:26.99" personId="{3FD389B8-4008-413A-9DC7-8E51FDCEDCDC}" id="{B654E78A-40E3-48D7-A2A1-2F14EF7C23C5}">
    <text>Przeniesiono z W22</text>
  </threadedComment>
  <threadedComment ref="AU230" dT="2021-08-23T13:06:36.37" personId="{3FD389B8-4008-413A-9DC7-8E51FDCEDCDC}" id="{A138325A-AD32-4D2D-964B-282A86E858F3}">
    <text>Przeniesiono z W34</text>
  </threadedComment>
  <threadedComment ref="AL231" dT="2021-06-21T15:58:29.12" personId="{3FD389B8-4008-413A-9DC7-8E51FDCEDCDC}" id="{9351ACEF-21A3-4B0A-9482-FE1D0BD19764}">
    <text>Przeniesiono z W23</text>
  </threadedComment>
  <threadedComment ref="Q233" dT="2021-01-21T08:46:24.48" personId="{3FD389B8-4008-413A-9DC7-8E51FDCEDCDC}" id="{81E5AD31-A1EE-4EA8-B7C8-12C1A2AB8798}">
    <text>Przeniesiono z W2</text>
  </threadedComment>
  <threadedComment ref="AM233" dT="2021-08-09T07:42:28.35" personId="{3FD389B8-4008-413A-9DC7-8E51FDCEDCDC}" id="{A4A33F89-6E6F-47CD-9CC8-C28A6191178D}">
    <text>Przeniesiono z W26</text>
  </threadedComment>
  <threadedComment ref="AY233" dT="2021-09-17T10:50:57.09" personId="{3FD389B8-4008-413A-9DC7-8E51FDCEDCDC}" id="{660F2909-586B-4A9C-AABB-0402E44030C8}">
    <text>Przeniesiono z W38</text>
  </threadedComment>
  <threadedComment ref="AP234" dT="2021-08-03T10:43:03.18" personId="{3FD389B8-4008-413A-9DC7-8E51FDCEDCDC}" id="{867E0BCE-94D8-4D25-971F-5ED87D150E78}">
    <text>Przeniesiono z W27</text>
  </threadedComment>
  <threadedComment ref="AZ234" dT="2021-09-27T06:54:38.79" personId="{3FD389B8-4008-413A-9DC7-8E51FDCEDCDC}" id="{B5654B40-8D86-4123-B6E0-D1FF8EDC67DB}">
    <text>Przeniesiono z W39</text>
  </threadedComment>
  <threadedComment ref="AP235" dT="2021-08-03T10:43:03.18" personId="{3FD389B8-4008-413A-9DC7-8E51FDCEDCDC}" id="{43A59BBC-0E38-4755-8AA9-74E074706E04}">
    <text>Przeniesiono z W27</text>
  </threadedComment>
  <threadedComment ref="AC236" dT="2021-05-07T05:53:44.99" personId="{3FD389B8-4008-413A-9DC7-8E51FDCEDCDC}" id="{85E775B5-2894-4F76-8911-306990F50E3C}">
    <text>Przeniesiono z W16</text>
  </threadedComment>
  <threadedComment ref="AC237" dT="2021-05-07T05:53:48.07" personId="{3FD389B8-4008-413A-9DC7-8E51FDCEDCDC}" id="{90D96DAF-53A6-49AB-92A7-427C205A85AB}">
    <text>Przeniesiono z W16</text>
  </threadedComment>
  <threadedComment ref="AC238" dT="2021-05-07T07:44:34.55" personId="{3FD389B8-4008-413A-9DC7-8E51FDCEDCDC}" id="{9D6B9654-0C73-4AB7-9D04-013997891AF0}">
    <text>Przeniesiono z W17</text>
  </threadedComment>
  <threadedComment ref="AI240" dT="2021-06-02T08:43:02.53" personId="{3FD389B8-4008-413A-9DC7-8E51FDCEDCDC}" id="{4A980631-9781-49F1-BE02-8A5A2AE9597F}">
    <text>Przełożono z W20</text>
  </threadedComment>
  <threadedComment ref="Q244" dT="2021-01-27T04:22:24.89" personId="{3FD389B8-4008-413A-9DC7-8E51FDCEDCDC}" id="{A2C9C360-1A82-46E9-A620-414190AE6FB6}">
    <text>Przeniesiono z W4</text>
  </threadedComment>
  <threadedComment ref="AC248" dT="2021-05-07T07:44:37.12" personId="{3FD389B8-4008-413A-9DC7-8E51FDCEDCDC}" id="{85F65CAD-D8BF-431F-AEC3-1131392E63DC}">
    <text>Przeniesiono z W17</text>
  </threadedComment>
  <threadedComment ref="AC249" dT="2021-05-07T07:44:39.77" personId="{3FD389B8-4008-413A-9DC7-8E51FDCEDCDC}" id="{880493E0-3AF1-4B74-A07B-8D5DB592A7A6}">
    <text>Przeniesiono z W17</text>
  </threadedComment>
  <threadedComment ref="V252" dT="2021-03-03T09:49:41.85" personId="{3FD389B8-4008-413A-9DC7-8E51FDCEDCDC}" id="{B0F2DE1A-FE54-47F4-8066-8A4383A4EF3B}">
    <text>Przeniesiono z W7</text>
  </threadedComment>
  <threadedComment ref="V255" dT="2021-03-03T09:49:44.24" personId="{3FD389B8-4008-413A-9DC7-8E51FDCEDCDC}" id="{B442E318-9A14-449F-A71C-793CC6F327DA}">
    <text>Przeniesiono z W7</text>
  </threadedComment>
  <threadedComment ref="AY256" dT="2021-09-17T10:51:00.24" personId="{3FD389B8-4008-413A-9DC7-8E51FDCEDCDC}" id="{F6FC28A2-E2BF-401A-94AA-2030417A50BE}">
    <text>Przeniesiono z W38</text>
  </threadedComment>
  <threadedComment ref="AY257" dT="2021-09-17T10:51:04.07" personId="{3FD389B8-4008-413A-9DC7-8E51FDCEDCDC}" id="{695AB3BC-CF97-4B16-915E-4A0BBC5C7AAB}">
    <text>Przeniesiono z W38</text>
  </threadedComment>
  <threadedComment ref="AY258" dT="2021-09-17T10:51:07.09" personId="{3FD389B8-4008-413A-9DC7-8E51FDCEDCDC}" id="{ABBF1C7E-EF5B-4EF0-8D9E-71A262F6F69D}">
    <text>Przeniesiono z W38</text>
  </threadedComment>
  <threadedComment ref="Q283" dT="2021-01-27T04:22:24.89" personId="{3FD389B8-4008-413A-9DC7-8E51FDCEDCDC}" id="{3990C121-0A7C-4248-A024-B7F16670F875}">
    <text>Przeniesiono z W4</text>
  </threadedComment>
  <threadedComment ref="Q284" dT="2021-01-27T04:22:24.89" personId="{3FD389B8-4008-413A-9DC7-8E51FDCEDCDC}" id="{ED426FC2-64B4-421C-9D8A-9955ED9D03A5}">
    <text>Przeniesiono z W4</text>
  </threadedComment>
  <threadedComment ref="V294" dT="2021-03-03T09:49:46.84" personId="{3FD389B8-4008-413A-9DC7-8E51FDCEDCDC}" id="{E3DBE5AA-A9DF-48F7-B583-1E2A995D62B0}">
    <text>Przeniesiono z W7</text>
  </threadedComment>
  <threadedComment ref="U301" dT="2021-03-03T10:01:30.38" personId="{3FD389B8-4008-413A-9DC7-8E51FDCEDCDC}" id="{ADB8E085-ABF2-43A2-9B93-6F34204DFCFE}">
    <text>Przeniesiono z W8.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N12" dT="2020-12-01T13:47:56.12" personId="{3FD389B8-4008-413A-9DC7-8E51FDCEDCDC}" id="{F66FB9C7-ADC7-4F44-9FBC-4B7D50677973}">
    <text>Nawias to poprzedni rodzaj</text>
  </threadedComment>
  <threadedComment ref="N12" dT="2020-12-01T16:43:22.13" personId="{3FD389B8-4008-413A-9DC7-8E51FDCEDCDC}" id="{439C8C1A-1051-4B85-BE00-0DF375FDD0E0}" parentId="{F66FB9C7-ADC7-4F44-9FBC-4B7D50677973}">
    <text>HT:
Maszyny EX zawsze kwartalnie, krytyczne zawsze kwartalnie, maszyny z osłonami pionowymi co najmniej półrocznie, MTBF&gt;500h to półrocznie. Żadnych rocznych ze względu na charakter maszyn.</text>
  </threadedComment>
  <threadedComment ref="N12" dT="2020-12-01T16:44:18.84" personId="{3FD389B8-4008-413A-9DC7-8E51FDCEDCDC}" id="{ADDC50D5-3E0B-4805-A2EE-E3565BD6310D}" parentId="{F66FB9C7-ADC7-4F44-9FBC-4B7D50677973}">
    <text>Montaże i podlegające:
Krytyczne zawsze kwartalnie. MTBF&gt;500h półrocznie. MTBF&gt;2000h roczne. Inaczej kwartalne.</text>
  </threadedComment>
  <threadedComment ref="N12" dT="2020-12-01T16:44:47.94" personId="{3FD389B8-4008-413A-9DC7-8E51FDCEDCDC}" id="{2B0F72CF-481B-4AB5-A096-C8F551F021A7}" parentId="{F66FB9C7-ADC7-4F44-9FBC-4B7D50677973}">
    <text>CNC i podlegające:
Krytyczne zawsze kwartalnie.
MTBF&gt;500h półrocznie. MTBF&gt;2000h roczne. Inaczej kwartalne. Myjki rocznie, stacje filtracyjne półrocznie.</text>
  </threadedComment>
  <threadedComment ref="N12" dT="2020-12-01T16:45:36.89" personId="{3FD389B8-4008-413A-9DC7-8E51FDCEDCDC}" id="{0EA5E62A-A554-4932-86A2-C1DB02DA81EA}" parentId="{F66FB9C7-ADC7-4F44-9FBC-4B7D50677973}">
    <text>Ostateczna decyzja może odbiegać od powyższych ze względu na kalibrację częstotliwości po uwzględnieniu maszyn zbliżonych i ich wyników, charakterystyki procesu, krytyczności maszyn.</text>
  </threadedComment>
  <threadedComment ref="V15" dT="2021-03-03T10:36:58.86" personId="{3FD389B8-4008-413A-9DC7-8E51FDCEDCDC}" id="{CE75FF7D-ECE7-4257-9954-E1309A4701A3}">
    <text>Przeniesiono z W9</text>
  </threadedComment>
  <threadedComment ref="AJ15" dT="2021-06-07T08:08:23.19" personId="{3FD389B8-4008-413A-9DC7-8E51FDCEDCDC}" id="{C67C1404-049B-4B11-A7A4-544E4B3D5292}">
    <text>Przeniesiono z W21.</text>
  </threadedComment>
  <threadedComment ref="Y17" dT="2021-03-18T10:48:24.12" personId="{3FD389B8-4008-413A-9DC7-8E51FDCEDCDC}" id="{F058C18B-262C-49C6-988D-2AC2D4A5C839}">
    <text>Przeniesiono z W10</text>
  </threadedComment>
  <threadedComment ref="AU17" dT="2021-08-23T13:45:29.64" personId="{3FD389B8-4008-413A-9DC7-8E51FDCEDCDC}" id="{B0D0933F-226D-49AC-82C6-F9E4E84DE8E5}">
    <text>Przeniesiono z W34</text>
  </threadedComment>
  <threadedComment ref="AG19" dT="2021-05-17T06:51:19.43" personId="{3FD389B8-4008-413A-9DC7-8E51FDCEDCDC}" id="{10077341-84A0-415C-B118-078625FEAFFE}">
    <text>Przeniesiono z W20</text>
  </threadedComment>
  <threadedComment ref="AG22" dT="2021-05-17T06:51:22.07" personId="{3FD389B8-4008-413A-9DC7-8E51FDCEDCDC}" id="{62C5109D-0FDB-42A0-B761-CC11CEFD5BE1}">
    <text>Przeniesiono z W20</text>
  </threadedComment>
  <threadedComment ref="R24" dT="2021-02-03T07:23:53.69" personId="{3FD389B8-4008-413A-9DC7-8E51FDCEDCDC}" id="{A1FE23EC-74B5-4DCC-9261-4B1E7D8A2D0C}">
    <text>Przeniesiono z W5</text>
  </threadedComment>
  <threadedComment ref="V25" dT="2021-02-25T09:25:54.49" personId="{3FD389B8-4008-413A-9DC7-8E51FDCEDCDC}" id="{879E5CE7-1405-434C-8DDB-31F0EF8C0769}">
    <text>Przeniesiono z W7</text>
  </threadedComment>
  <threadedComment ref="R26" dT="2021-02-03T07:23:55.68" personId="{3FD389B8-4008-413A-9DC7-8E51FDCEDCDC}" id="{5B6D8BFD-4678-4881-AA36-821888B9BEB8}">
    <text>Przeniesiono z W5</text>
  </threadedComment>
  <threadedComment ref="AC32" dT="2021-05-07T05:59:05.45" personId="{3FD389B8-4008-413A-9DC7-8E51FDCEDCDC}" id="{22E5691E-F01E-4561-A0E0-6546371EFCFC}">
    <text>Przeniesiono z W16</text>
  </threadedComment>
  <threadedComment ref="AO32" dT="2021-08-03T09:23:20.05" personId="{3FD389B8-4008-413A-9DC7-8E51FDCEDCDC}" id="{4EDEE96E-B5A4-413E-A0DE-F872221CC0D5}">
    <text>Przeniesiono z W28</text>
  </threadedComment>
  <threadedComment ref="AG34" dT="2021-05-17T06:51:24.34" personId="{3FD389B8-4008-413A-9DC7-8E51FDCEDCDC}" id="{BC9C6AFD-D86F-441F-B87C-5438E8D5C8DD}">
    <text>Przeniesiono z W20</text>
  </threadedComment>
  <threadedComment ref="AN35" dT="2021-07-01T06:32:49.40" personId="{3FD389B8-4008-413A-9DC7-8E51FDCEDCDC}" id="{3A77E9B2-4566-40A6-8FDE-1463DECADBBA}">
    <text>Przeniesiono z W25</text>
  </threadedComment>
  <threadedComment ref="R36" dT="2021-02-03T07:06:37.06" personId="{3FD389B8-4008-413A-9DC7-8E51FDCEDCDC}" id="{98DD1807-AC4B-4341-BD2F-33A7B46070A3}">
    <text>Przesunięto z W5</text>
  </threadedComment>
  <threadedComment ref="R37" dT="2021-02-03T07:05:30.58" personId="{3FD389B8-4008-413A-9DC7-8E51FDCEDCDC}" id="{2A79C759-89CB-401F-9F36-4B7D37F33BF9}">
    <text>Przeniesiono z W5</text>
  </threadedComment>
  <threadedComment ref="R38" dT="2021-02-03T07:23:57.96" personId="{3FD389B8-4008-413A-9DC7-8E51FDCEDCDC}" id="{6A1A2055-2825-426B-B644-F10C0BC3AE66}">
    <text>Przeniesiono z W5</text>
  </threadedComment>
  <threadedComment ref="AU40" dT="2021-08-23T13:45:32.93" personId="{3FD389B8-4008-413A-9DC7-8E51FDCEDCDC}" id="{FC3C7A3E-2ABC-436D-96AF-9D35E38FF5B3}">
    <text>Przeniesiono z W34</text>
  </threadedComment>
  <threadedComment ref="AC41" dT="2021-05-07T06:55:07.33" personId="{3FD389B8-4008-413A-9DC7-8E51FDCEDCDC}" id="{E2DACF87-B377-4F46-AFD3-9C1D5D4B80BF}">
    <text>Przeniesiono z W17</text>
  </threadedComment>
  <threadedComment ref="AC42" dT="2021-05-07T06:55:10.25" personId="{3FD389B8-4008-413A-9DC7-8E51FDCEDCDC}" id="{628D4E5B-DE14-4177-8676-0360BB42F82F}">
    <text>Przeniesiono z W17</text>
  </threadedComment>
  <threadedComment ref="R44" dT="2021-02-03T07:17:58.49" personId="{3FD389B8-4008-413A-9DC7-8E51FDCEDCDC}" id="{B5C449A4-13C6-4F7C-8A9C-C1713E220E00}">
    <text>Przeniesiono z W3</text>
  </threadedComment>
  <threadedComment ref="AY47" dT="2021-09-17T10:50:39.89" personId="{3FD389B8-4008-413A-9DC7-8E51FDCEDCDC}" id="{230876E2-0157-42FE-B599-17BAFA44F775}">
    <text>Przeniesiono z W38</text>
  </threadedComment>
  <threadedComment ref="H49" dT="2021-09-13T15:46:12.78" personId="{3FD389B8-4008-413A-9DC7-8E51FDCEDCDC}" id="{7B7DDDF3-633B-4AB4-9260-7F960DCFF142}">
    <text>Pierwszy przegląd w 2022.</text>
  </threadedComment>
  <threadedComment ref="V51" dT="2021-02-25T09:23:33.46" personId="{3FD389B8-4008-413A-9DC7-8E51FDCEDCDC}" id="{ACF0F96A-51A0-4DE0-8F3F-E60078482D54}">
    <text>Przeniesiono z W7</text>
  </threadedComment>
  <threadedComment ref="V55" dT="2021-02-25T09:18:51.80" personId="{3FD389B8-4008-413A-9DC7-8E51FDCEDCDC}" id="{C5D3704C-6F03-4B52-BA63-8AF5D90554D1}">
    <text>Przeniesiono z W7</text>
  </threadedComment>
  <threadedComment ref="AZ58" dT="2021-09-27T07:00:46.44" personId="{3FD389B8-4008-413A-9DC7-8E51FDCEDCDC}" id="{6017CAD1-7FAF-41BA-B2FA-13A5FA908326}">
    <text>Przeniesiono z W37</text>
  </threadedComment>
  <threadedComment ref="AU61" dT="2021-08-23T13:42:49.35" personId="{3FD389B8-4008-413A-9DC7-8E51FDCEDCDC}" id="{54245F3C-DEEB-4D56-9DA2-3E4B51B54F0B}">
    <text>Przeniesiono z W34</text>
  </threadedComment>
  <threadedComment ref="Y62" dT="2021-03-18T06:20:53.74" personId="{3FD389B8-4008-413A-9DC7-8E51FDCEDCDC}" id="{BEC0A1A0-A083-429C-87B9-1D630977B485}">
    <text>Przeniesiono z W11</text>
  </threadedComment>
  <threadedComment ref="AN70" dT="2021-07-01T06:47:23.15" personId="{3FD389B8-4008-413A-9DC7-8E51FDCEDCDC}" id="{217884A6-7287-4D29-AA28-B32B211AA9CF}">
    <text>Przeniesiono z W25</text>
  </threadedComment>
  <threadedComment ref="AY76" dT="2021-09-17T10:50:49.79" personId="{3FD389B8-4008-413A-9DC7-8E51FDCEDCDC}" id="{85CD06F4-8A92-463C-B66C-26261AE574FA}">
    <text>Przeniesiono z W38</text>
  </threadedComment>
  <threadedComment ref="AX79" dT="2021-09-09T10:18:33.22" personId="{3FD389B8-4008-413A-9DC7-8E51FDCEDCDC}" id="{26068976-F37C-4D85-B295-FCCC406E1C13}">
    <text>Przeniesiono z W37</text>
  </threadedComment>
  <threadedComment ref="AM83" dT="2021-06-24T07:52:47.17" personId="{3FD389B8-4008-413A-9DC7-8E51FDCEDCDC}" id="{B01B20B6-6FB0-4AA2-AF0A-8105E28DF2A2}">
    <text>Przeniesiono z W24</text>
  </threadedComment>
  <threadedComment ref="AM84" dT="2021-06-24T07:52:49.32" personId="{3FD389B8-4008-413A-9DC7-8E51FDCEDCDC}" id="{F701D792-C76B-44FB-8676-6AB98D53707A}">
    <text>Przeniesiono z W24</text>
  </threadedComment>
  <threadedComment ref="AY85" dT="2021-09-15T09:33:29.70" personId="{3FD389B8-4008-413A-9DC7-8E51FDCEDCDC}" id="{67D6C149-A59D-4C62-8B0A-EBA1A04084C5}">
    <text>Przeniesiono z W38</text>
  </threadedComment>
  <threadedComment ref="R86" dT="2021-02-03T07:11:25.79" personId="{3FD389B8-4008-413A-9DC7-8E51FDCEDCDC}" id="{F936B28A-858E-4600-B5FA-F2BFAA8AFE58}">
    <text>Przeniesiono z W2</text>
  </threadedComment>
  <threadedComment ref="AY86" dT="2021-09-15T09:33:34.01" personId="{3FD389B8-4008-413A-9DC7-8E51FDCEDCDC}" id="{95D1DB5B-0FAD-4D2F-AF74-8EB6274C515B}">
    <text>Przeniesiono z W38</text>
  </threadedComment>
  <threadedComment ref="R88" dT="2021-01-26T16:15:53.09" personId="{3FD389B8-4008-413A-9DC7-8E51FDCEDCDC}" id="{9255949C-8260-4108-B9AE-BD9D7D425CDB}">
    <text>PRZENIESIONO Z W3</text>
  </threadedComment>
  <threadedComment ref="P89" dT="2021-01-14T06:12:15.61" personId="{3FD389B8-4008-413A-9DC7-8E51FDCEDCDC}" id="{CE80953C-E055-4CC3-818C-28DFCC8E6559}">
    <text>Przeniesiono z W3</text>
  </threadedComment>
  <threadedComment ref="AC90" dT="2021-05-06T13:17:29.26" personId="{3FD389B8-4008-413A-9DC7-8E51FDCEDCDC}" id="{B0D14827-84F7-4172-990E-8AD341EF3BCF}">
    <text>Przeniesiono z W16</text>
  </threadedComment>
  <threadedComment ref="Q91" dT="2021-01-26T16:15:06.22" personId="{3FD389B8-4008-413A-9DC7-8E51FDCEDCDC}" id="{C6A1262A-5336-43B8-B899-2635B8C492B4}">
    <text>Przeniesiono z W4</text>
  </threadedComment>
  <threadedComment ref="AC92" dT="2021-05-07T05:59:08.66" personId="{3FD389B8-4008-413A-9DC7-8E51FDCEDCDC}" id="{ACA71BCA-AC30-4EBE-9B3B-FB24AA5680C5}">
    <text>Przeniesiono z W16</text>
  </threadedComment>
  <threadedComment ref="BA92" dT="2021-10-04T07:27:33.83" personId="{3FD389B8-4008-413A-9DC7-8E51FDCEDCDC}" id="{A229F50B-AE0B-41B8-9F17-F4DB14072623}">
    <text>Przeniesiono z W40</text>
  </threadedComment>
  <threadedComment ref="AC93" dT="2021-05-07T05:59:11.09" personId="{3FD389B8-4008-413A-9DC7-8E51FDCEDCDC}" id="{AD55E74A-D071-4006-950E-25E61CEEBCE0}">
    <text>Przeniesiono z W16</text>
  </threadedComment>
  <threadedComment ref="BA93" dT="2021-10-04T07:27:37.11" personId="{3FD389B8-4008-413A-9DC7-8E51FDCEDCDC}" id="{41943A60-25AF-4721-9B95-B6A071271F6F}">
    <text>Przeniesiono z W40</text>
  </threadedComment>
  <threadedComment ref="AC97" dT="2021-05-07T06:55:13.52" personId="{3FD389B8-4008-413A-9DC7-8E51FDCEDCDC}" id="{69B60628-5D23-42F9-9BF3-565A08868F4A}">
    <text>Przeniesiono z W17</text>
  </threadedComment>
  <threadedComment ref="AC98" dT="2021-05-07T06:55:16.29" personId="{3FD389B8-4008-413A-9DC7-8E51FDCEDCDC}" id="{043AD4EA-D8FF-43B3-9411-F3BF05DDEBF1}">
    <text>Przeniesiono z W17</text>
  </threadedComment>
  <threadedComment ref="V99" dT="2021-03-03T10:43:19.01" personId="{3FD389B8-4008-413A-9DC7-8E51FDCEDCDC}" id="{49652743-A52B-4561-A9C8-B5817DB7D7DF}">
    <text>Przeniesiono z W09</text>
  </threadedComment>
  <threadedComment ref="V100" dT="2021-03-03T10:43:21.61" personId="{3FD389B8-4008-413A-9DC7-8E51FDCEDCDC}" id="{FD61348F-BCDC-4EBD-A2CE-EBA585FB8776}">
    <text>Przeniesiono z W09</text>
  </threadedComment>
  <threadedComment ref="Y101" dT="2021-03-18T06:23:57.28" personId="{3FD389B8-4008-413A-9DC7-8E51FDCEDCDC}" id="{BF3174E9-1928-4B4B-88A5-F8027E7AA17E}">
    <text>Przeniesiono z W10</text>
  </threadedComment>
  <threadedComment ref="AU101" dT="2021-08-23T13:34:42.75" personId="{3FD389B8-4008-413A-9DC7-8E51FDCEDCDC}" id="{DE24CC60-F4EE-4942-886D-CE0D92ACF28C}">
    <text>Przeniesiono z W34</text>
  </threadedComment>
  <threadedComment ref="R102" dT="2021-02-03T07:24:00.26" personId="{3FD389B8-4008-413A-9DC7-8E51FDCEDCDC}" id="{F05D6A73-8197-4625-9D37-860CE443F84C}">
    <text>Przeniesiono z W5</text>
  </threadedComment>
  <threadedComment ref="AC102" dT="2021-05-07T06:55:19.15" personId="{3FD389B8-4008-413A-9DC7-8E51FDCEDCDC}" id="{C7FF0613-498C-47E1-B3F1-528E0D363FF8}">
    <text>Przeniesiono z W17</text>
  </threadedComment>
  <threadedComment ref="Q109" dT="2021-01-26T16:21:50.80" personId="{3FD389B8-4008-413A-9DC7-8E51FDCEDCDC}" id="{49B8129D-21DA-47BB-B76C-65B904CA3E6A}">
    <text>PRZENIESIONO Z W4</text>
  </threadedComment>
  <threadedComment ref="AC109" dT="2021-05-06T13:17:29.26" personId="{3FD389B8-4008-413A-9DC7-8E51FDCEDCDC}" id="{2D5E5435-4B87-4581-A260-F24E941239E1}">
    <text>Przeniesiono z W16</text>
  </threadedComment>
  <threadedComment ref="T111" dT="2021-02-16T10:15:27.88" personId="{3FD389B8-4008-413A-9DC7-8E51FDCEDCDC}" id="{6B3965AD-A3E0-4D6E-9B02-00F3D1F247CA}">
    <text>Przeniesiono z W07</text>
  </threadedComment>
  <threadedComment ref="S112" dT="2021-02-16T10:15:47.02" personId="{3FD389B8-4008-413A-9DC7-8E51FDCEDCDC}" id="{5E495217-7C88-45E7-A9F9-4F64B637DADF}">
    <text>Przeniesiono z W06</text>
  </threadedComment>
  <threadedComment ref="AK115" dT="2021-06-07T08:26:33.96" personId="{3FD389B8-4008-413A-9DC7-8E51FDCEDCDC}" id="{68E6CA2C-334F-4085-AD0F-9FA735EF19AE}">
    <text>Przeniesiono z W22</text>
  </threadedComment>
  <threadedComment ref="W120" dT="2021-03-10T14:09:31.27" personId="{3FD389B8-4008-413A-9DC7-8E51FDCEDCDC}" id="{8762A632-3A1F-47DC-928F-09C95B030051}">
    <text>Przeniesiono z W08.</text>
  </threadedComment>
  <threadedComment ref="AG120" dT="2021-05-17T06:51:27.45" personId="{3FD389B8-4008-413A-9DC7-8E51FDCEDCDC}" id="{6493D664-8B46-4D46-98D7-71702DC6A15B}">
    <text>Przeniesiono z W20</text>
  </threadedComment>
  <threadedComment ref="S122" dT="2021-01-21T10:14:58.26" personId="{3FD389B8-4008-413A-9DC7-8E51FDCEDCDC}" id="{28FDCA82-FAEC-49B4-A9F7-10C4ECDAC0C5}">
    <text>Przesunięto na W5</text>
  </threadedComment>
  <threadedComment ref="AC122" dT="2021-05-07T05:59:13.88" personId="{3FD389B8-4008-413A-9DC7-8E51FDCEDCDC}" id="{6C56B323-3C4D-4E7D-814B-55BBCA27C249}">
    <text>Przeniesiono z W16</text>
  </threadedComment>
  <threadedComment ref="AO122" dT="2021-08-03T09:32:53.87" personId="{3FD389B8-4008-413A-9DC7-8E51FDCEDCDC}" id="{70228BFB-CC8B-4CC3-AD54-AF0C9750C71B}">
    <text>Przeniesiono z W28</text>
  </threadedComment>
  <threadedComment ref="BC122" dT="2021-10-12T10:44:16.99" personId="{3FD389B8-4008-413A-9DC7-8E51FDCEDCDC}" id="{79F61542-BACA-48CD-A57E-42579248691F}">
    <text>Przeniesiono z W40</text>
  </threadedComment>
  <threadedComment ref="AC123" dT="2021-05-07T06:55:21.89" personId="{3FD389B8-4008-413A-9DC7-8E51FDCEDCDC}" id="{8C255169-80B7-4AA0-B3B6-23BFE51BBEC1}">
    <text>Przeniesiono z W17</text>
  </threadedComment>
  <threadedComment ref="T125" dT="2021-02-10T11:19:47.37" personId="{3FD389B8-4008-413A-9DC7-8E51FDCEDCDC}" id="{9835D932-5069-405C-98D0-7DA3A1800A73}">
    <text>Przeniesiono z W7</text>
  </threadedComment>
  <threadedComment ref="S132" dT="2021-02-03T07:04:17.47" personId="{3FD389B8-4008-413A-9DC7-8E51FDCEDCDC}" id="{329CF011-53E4-4ED8-A880-15993EF451D7}">
    <text>Przeniesiono z W3</text>
  </threadedComment>
  <threadedComment ref="S133" dT="2021-01-21T10:14:58.26" personId="{3FD389B8-4008-413A-9DC7-8E51FDCEDCDC}" id="{872FC491-EEFA-4AB1-AF79-6FD048EE0DC8}">
    <text>Przesunięto na W5</text>
  </threadedComment>
  <threadedComment ref="AC133" dT="2021-05-07T05:59:13.88" personId="{3FD389B8-4008-413A-9DC7-8E51FDCEDCDC}" id="{A5D757DA-9DBF-414E-B393-DB3985B83CBC}">
    <text>Przeniesiono z W16</text>
  </threadedComment>
  <threadedComment ref="I134" dT="2020-12-01T13:51:02.85" personId="{3FD389B8-4008-413A-9DC7-8E51FDCEDCDC}" id="{B5DF78CF-7562-4E38-9CA1-EA246521017A}">
    <text>Nowy zakres przeglądu</text>
  </threadedComment>
  <threadedComment ref="V134" dT="2021-03-03T10:39:19.55" personId="{3FD389B8-4008-413A-9DC7-8E51FDCEDCDC}" id="{7972653B-351F-42D7-9248-30C557317995}">
    <text>Przeniesiono z W09</text>
  </threadedComment>
  <threadedComment ref="AH134" dT="2021-06-07T08:03:34.14" personId="{3FD389B8-4008-413A-9DC7-8E51FDCEDCDC}" id="{6DEC2342-02E7-407E-93AD-F803B4F4B4E7}">
    <text>Przeniesiono z W21</text>
  </threadedComment>
  <threadedComment ref="Y135" dT="2021-03-18T08:13:59.72" personId="{3FD389B8-4008-413A-9DC7-8E51FDCEDCDC}" id="{E8357580-3F1E-4901-A274-D6902FDF51CA}">
    <text>Przeniesiono z W9</text>
  </threadedComment>
  <threadedComment ref="AH136" dT="2021-06-02T08:48:37.98" personId="{3FD389B8-4008-413A-9DC7-8E51FDCEDCDC}" id="{835330ED-AA0B-4343-8819-3BA07662D223}">
    <text>Przeniesiono z W21</text>
  </threadedComment>
  <threadedComment ref="AQ137" dT="2021-08-03T08:01:50.08" personId="{3FD389B8-4008-413A-9DC7-8E51FDCEDCDC}" id="{E3D93159-4C16-4BD1-80B9-DBCE0D12E2AB}">
    <text>Przeniesiono z W26</text>
  </threadedComment>
  <threadedComment ref="W140" dT="2021-02-17T06:56:58.05" personId="{3FD389B8-4008-413A-9DC7-8E51FDCEDCDC}" id="{94A7BE27-1AF4-4869-9198-3443B84777E0}">
    <text>Na 03.03 z W8</text>
  </threadedComment>
  <threadedComment ref="AI140" dT="2021-05-20T10:32:39.59" personId="{3FD389B8-4008-413A-9DC7-8E51FDCEDCDC}" id="{F444F653-CD2B-4D36-9B5B-5269AA96E43A}">
    <text>Przeniesiono z W20</text>
  </threadedComment>
  <threadedComment ref="W141" dT="2021-02-17T06:57:00.38" personId="{3FD389B8-4008-413A-9DC7-8E51FDCEDCDC}" id="{24E768CE-E151-402C-B7A8-02553BAE1E2B}">
    <text>Na 03.03 z W8</text>
  </threadedComment>
  <threadedComment ref="AI141" dT="2021-05-20T10:32:42.58" personId="{3FD389B8-4008-413A-9DC7-8E51FDCEDCDC}" id="{BC6EA27C-45EB-418E-BC12-8A1EF717144C}">
    <text>Przeniesiono z W20</text>
  </threadedComment>
  <threadedComment ref="AO142" dT="2021-07-08T09:58:12.09" personId="{3FD389B8-4008-413A-9DC7-8E51FDCEDCDC}" id="{236CCFF9-A4CE-4661-8311-2EE2199D475F}">
    <text>Przeniesiono z W25</text>
  </threadedComment>
  <threadedComment ref="AZ142" dT="2021-09-09T09:52:44.84" personId="{3FD389B8-4008-413A-9DC7-8E51FDCEDCDC}" id="{CF2B1E47-66EB-4507-8FE0-A8F4EDAE8682}">
    <text>Przeniesiono z W37</text>
  </threadedComment>
  <threadedComment ref="S144" dT="2021-02-10T11:23:06.60" personId="{3FD389B8-4008-413A-9DC7-8E51FDCEDCDC}" id="{3AE9A033-A102-4542-A955-1A46575CCC3F}">
    <text>Przeniesiono z W05</text>
  </threadedComment>
  <threadedComment ref="AC144" dT="2021-05-07T04:43:04.90" personId="{3FD389B8-4008-413A-9DC7-8E51FDCEDCDC}" id="{F2FBE79E-692F-4F4C-A473-CB732734EB99}">
    <text>Przeniesiono z W14</text>
  </threadedComment>
  <threadedComment ref="AH144" dT="2021-05-13T09:13:46.32" personId="{3FD389B8-4008-413A-9DC7-8E51FDCEDCDC}" id="{851E9A8B-835B-413F-AD79-536CAA281CDD}">
    <text>Przeniesiono z W22</text>
  </threadedComment>
  <threadedComment ref="AP144" dT="2021-08-03T11:00:00.78" personId="{3FD389B8-4008-413A-9DC7-8E51FDCEDCDC}" id="{70DEC602-4382-4F1F-8552-908881A2AC8B}">
    <text>Przeniesiono z W26</text>
  </threadedComment>
  <threadedComment ref="AS144" dT="2021-08-03T11:55:16.07" personId="{3FD389B8-4008-413A-9DC7-8E51FDCEDCDC}" id="{4CFE4CE0-9233-4695-80EC-DA67C3A125CF}">
    <text>Przeniesiono z W30</text>
  </threadedComment>
  <threadedComment ref="AU144" dT="2021-08-23T13:23:47.99" personId="{3FD389B8-4008-413A-9DC7-8E51FDCEDCDC}" id="{32C4085D-4810-49CF-9204-9792B7041693}">
    <text>Przeniesiono z W34</text>
  </threadedComment>
  <threadedComment ref="BE144" dT="2021-10-14T09:36:07.64" personId="{3FD389B8-4008-413A-9DC7-8E51FDCEDCDC}" id="{6745FD05-4CA7-4607-B94B-F9FCDF2E2626}">
    <text>Przeniesiono z W42</text>
  </threadedComment>
  <threadedComment ref="AH145" dT="2021-06-02T08:48:14.85" personId="{3FD389B8-4008-413A-9DC7-8E51FDCEDCDC}" id="{784B429B-0275-4E1A-BFBB-D428B4082105}">
    <text>Przeniesiono z W21</text>
  </threadedComment>
  <threadedComment ref="AJ151" dT="2021-06-02T08:45:45.27" personId="{3FD389B8-4008-413A-9DC7-8E51FDCEDCDC}" id="{BABF8BD5-49A6-412C-A53E-FA2367A3A75D}">
    <text>PRZENIESIONO Z W21</text>
  </threadedComment>
  <threadedComment ref="AK153" dT="2021-06-17T07:06:07.03" personId="{3FD389B8-4008-413A-9DC7-8E51FDCEDCDC}" id="{F4866B4D-F499-45F6-AAF2-466F0996FEE0}">
    <text>Przeniesiono z W22</text>
  </threadedComment>
  <threadedComment ref="AL154" dT="2021-07-01T06:45:19.61" personId="{3FD389B8-4008-413A-9DC7-8E51FDCEDCDC}" id="{65AB23DD-25CF-447F-8257-AA2AB4D407C5}">
    <text>Przeniesiono z W24</text>
  </threadedComment>
  <threadedComment ref="Y157" dT="2021-03-18T10:38:12.94" personId="{3FD389B8-4008-413A-9DC7-8E51FDCEDCDC}" id="{EF61D80A-61F4-4594-BF06-A5757A83A0F7}">
    <text>Przeniesiono z W10</text>
  </threadedComment>
  <threadedComment ref="AI157" dT="2021-06-02T08:52:49.34" personId="{3FD389B8-4008-413A-9DC7-8E51FDCEDCDC}" id="{154FBAB9-A279-4255-A484-0B8F8AF62608}">
    <text>Przeniesiono z W22</text>
  </threadedComment>
  <threadedComment ref="AU157" dT="2021-08-23T13:18:48.06" personId="{3FD389B8-4008-413A-9DC7-8E51FDCEDCDC}" id="{2A5FEA07-503E-46A9-A2F6-EE62D0C77F67}">
    <text>Przeniesiono z W34</text>
  </threadedComment>
  <threadedComment ref="V166" dT="2021-03-03T09:45:18.64" personId="{3FD389B8-4008-413A-9DC7-8E51FDCEDCDC}" id="{87A3F2B2-692B-4E44-AA12-CC72CC85A7EC}">
    <text>Przeniesiono z W7</text>
  </threadedComment>
  <threadedComment ref="AL167" dT="2021-06-17T07:13:37.07" personId="{3FD389B8-4008-413A-9DC7-8E51FDCEDCDC}" id="{CB390EEC-A349-42AA-B3CB-BE4DA7DD1986}">
    <text>Przeniesiono z W23</text>
  </threadedComment>
  <threadedComment ref="AV167" dT="2021-09-02T10:19:39.75" personId="{3FD389B8-4008-413A-9DC7-8E51FDCEDCDC}" id="{050568EE-44B6-4F73-A4CE-0D612692B0A2}">
    <text>Przeniesiono z W35</text>
  </threadedComment>
  <threadedComment ref="AL168" dT="2021-06-17T07:13:40.03" personId="{3FD389B8-4008-413A-9DC7-8E51FDCEDCDC}" id="{F0291968-9178-4A9B-8059-8EBA1A7A2E68}">
    <text>Przeniesiono z W23</text>
  </threadedComment>
  <threadedComment ref="AL169" dT="2021-06-21T15:36:40.59" personId="{3FD389B8-4008-413A-9DC7-8E51FDCEDCDC}" id="{3447B079-0C19-4F14-8567-B98DEB778B92}">
    <text>Przeniesiono z W25</text>
  </threadedComment>
  <threadedComment ref="AL170" dT="2021-06-21T15:25:59.48" personId="{3FD389B8-4008-413A-9DC7-8E51FDCEDCDC}" id="{2A3EB712-5184-46BF-BD48-0F6A842412EB}">
    <text>Przeniesiono z W25</text>
  </threadedComment>
  <threadedComment ref="AX170" dT="2021-09-15T09:04:43.35" personId="{3FD389B8-4008-413A-9DC7-8E51FDCEDCDC}" id="{3203C9E6-DEAD-47AC-B99F-436ABECCA346}">
    <text>Przeniesiono z W37</text>
  </threadedComment>
  <threadedComment ref="AL171" dT="2021-07-01T06:41:25.71" personId="{3FD389B8-4008-413A-9DC7-8E51FDCEDCDC}" id="{088DC67B-19D8-4E7E-BFF4-D8D18FBF66A7}">
    <text>Przeniesiono z W25</text>
  </threadedComment>
  <threadedComment ref="AK172" dT="2021-06-17T07:05:28.69" personId="{3FD389B8-4008-413A-9DC7-8E51FDCEDCDC}" id="{FF08D64A-0976-457A-85A8-855EBB4B7601}">
    <text>Przeniesiono z W24</text>
  </threadedComment>
  <threadedComment ref="AK173" dT="2021-06-17T07:08:38.25" personId="{3FD389B8-4008-413A-9DC7-8E51FDCEDCDC}" id="{154F6F10-D155-4A29-8797-866955ADF3A0}">
    <text>Przeniesiono z W24</text>
  </threadedComment>
  <threadedComment ref="AK176" dT="2021-06-17T07:08:43.78" personId="{3FD389B8-4008-413A-9DC7-8E51FDCEDCDC}" id="{7EB46F4E-57DD-4A70-BD08-C818BD3D2E41}">
    <text>Przeniesiono z W24</text>
  </threadedComment>
  <threadedComment ref="R177" dT="2021-01-26T16:12:52.33" personId="{3FD389B8-4008-413A-9DC7-8E51FDCEDCDC}" id="{4E4CEF6A-5335-415B-BC30-D8875FBDAAA5}">
    <text>Przeniesiono z W2</text>
  </threadedComment>
  <threadedComment ref="AQ177" dT="2021-08-03T09:45:38.91" personId="{3FD389B8-4008-413A-9DC7-8E51FDCEDCDC}" id="{56C28A96-1285-4D28-880E-F120C1AB3AA4}">
    <text>Przeniesiono z W26</text>
  </threadedComment>
  <threadedComment ref="R178" dT="2021-01-26T16:13:31.05" personId="{3FD389B8-4008-413A-9DC7-8E51FDCEDCDC}" id="{E1E6F387-F2C8-4E2D-8634-2FA37E5D8B65}">
    <text>Przeniesiono z W3.</text>
  </threadedComment>
  <threadedComment ref="AQ178" dT="2021-08-03T09:45:44.00" personId="{3FD389B8-4008-413A-9DC7-8E51FDCEDCDC}" id="{596D4928-349E-44C8-9BB5-478F74A1CB75}">
    <text>Przeniesiono z W27</text>
  </threadedComment>
  <threadedComment ref="AZ178" dT="2021-09-27T07:00:36.69" personId="{3FD389B8-4008-413A-9DC7-8E51FDCEDCDC}" id="{FD82DE99-29EC-470D-BE20-C7831691B989}">
    <text>Przeniesiono z W39</text>
  </threadedComment>
  <threadedComment ref="S179" dT="2021-02-09T06:19:21.69" personId="{3FD389B8-4008-413A-9DC7-8E51FDCEDCDC}" id="{83C8B3E2-F7C0-45B3-8DEF-D985B7DCE23E}">
    <text>Przeniesiono z W4</text>
  </threadedComment>
  <threadedComment ref="AC179" dT="2021-05-07T05:59:13.88" personId="{3FD389B8-4008-413A-9DC7-8E51FDCEDCDC}" id="{02BF1F0E-6EA2-4CCD-96FA-8EEE666D083E}">
    <text>Przeniesiono z W16</text>
  </threadedComment>
  <threadedComment ref="AQ179" dT="2021-08-03T09:45:50.38" personId="{3FD389B8-4008-413A-9DC7-8E51FDCEDCDC}" id="{384C172A-60F1-4A73-A69D-6F67628A50CD}">
    <text>Przeniesiono z W28</text>
  </threadedComment>
  <threadedComment ref="BA179" dT="2021-10-01T06:27:36.60" personId="{3FD389B8-4008-413A-9DC7-8E51FDCEDCDC}" id="{30EC0E77-5FE6-4315-A8F4-93715FFD9011}">
    <text>Przeniesiono z W40</text>
  </threadedComment>
  <threadedComment ref="AC180" dT="2021-05-07T06:55:24.71" personId="{3FD389B8-4008-413A-9DC7-8E51FDCEDCDC}" id="{543FDD33-C268-429E-88F8-A63C26847D86}">
    <text>Przeniesiono z W17</text>
  </threadedComment>
  <threadedComment ref="BE181" dT="2021-10-14T09:35:14.56" personId="{3FD389B8-4008-413A-9DC7-8E51FDCEDCDC}" id="{C6BA42A2-D017-4902-8D17-8EDB204E3F12}">
    <text>Przeniesiono z W42</text>
  </threadedComment>
  <threadedComment ref="AW185" dT="2021-09-02T10:15:15.43" personId="{3FD389B8-4008-413A-9DC7-8E51FDCEDCDC}" id="{939B3BB5-03F7-4164-9995-30930B91892F}">
    <text>Przeniesiono z W34</text>
  </threadedComment>
  <threadedComment ref="R186" dT="2021-01-26T16:19:52.26" personId="{3FD389B8-4008-413A-9DC7-8E51FDCEDCDC}" id="{7FFBE0F8-E40F-4795-8F30-444C1E8B5470}">
    <text>PRZENIESIONO Z W3</text>
  </threadedComment>
  <threadedComment ref="AC189" dT="2021-05-07T05:59:13.88" personId="{3FD389B8-4008-413A-9DC7-8E51FDCEDCDC}" id="{40D2470F-D5F1-4A07-9E4B-88B65475D3F8}">
    <text>Przeniesiono z W16</text>
  </threadedComment>
  <threadedComment ref="BA189" dT="2021-10-01T06:27:40.16" personId="{3FD389B8-4008-413A-9DC7-8E51FDCEDCDC}" id="{3262EF0D-1717-41B6-A175-0CDF724F9B22}">
    <text>Przeniesiono z W40</text>
  </threadedComment>
  <threadedComment ref="AR190" dT="2021-08-03T08:12:44.78" personId="{3FD389B8-4008-413A-9DC7-8E51FDCEDCDC}" id="{22DFE6B1-1A73-4062-9E07-A118AF8086D2}">
    <text>Przeniesiono z W29</text>
  </threadedComment>
  <threadedComment ref="AJ191" dT="2021-06-02T08:50:38.54" personId="{3FD389B8-4008-413A-9DC7-8E51FDCEDCDC}" id="{6312F909-D975-4AAB-B1DD-C5C5BE8FFF00}">
    <text>Przeniesiono z W21</text>
  </threadedComment>
  <threadedComment ref="AC192" dT="2021-05-07T06:55:28.03" personId="{3FD389B8-4008-413A-9DC7-8E51FDCEDCDC}" id="{3E066913-6A62-4557-AF86-7F5274C252AF}">
    <text>Przeniesiono z W17</text>
  </threadedComment>
  <threadedComment ref="BE193" dT="2021-10-14T09:35:17.47" personId="{3FD389B8-4008-413A-9DC7-8E51FDCEDCDC}" id="{2320B47F-A6E6-48FF-B820-D7CE519CEA56}">
    <text>Przeniesiono z W42</text>
  </threadedComment>
  <threadedComment ref="AJ194" dT="2021-06-07T07:59:10.63" personId="{3FD389B8-4008-413A-9DC7-8E51FDCEDCDC}" id="{0824EA66-CCC4-4FF5-8911-0297EC3FAD58}">
    <text>Przeniesione z W20</text>
  </threadedComment>
  <threadedComment ref="AL196" dT="2021-06-21T15:58:26.21" personId="{3FD389B8-4008-413A-9DC7-8E51FDCEDCDC}" id="{B8D8CBB4-BDB2-4771-A6D3-7949B3F7382D}">
    <text>Przeniesiono z W23</text>
  </threadedComment>
  <threadedComment ref="AY198" dT="2021-09-17T10:50:52.86" personId="{3FD389B8-4008-413A-9DC7-8E51FDCEDCDC}" id="{9F6BDBFF-18B2-4F01-9333-A1EA486871AC}">
    <text>Przeniesiono z W38</text>
  </threadedComment>
  <threadedComment ref="AC199" dT="2021-05-07T05:59:13.88" personId="{3FD389B8-4008-413A-9DC7-8E51FDCEDCDC}" id="{C0EE43DD-C6EA-4F17-9AB5-E4D77B8C2D6A}">
    <text>Przeniesiono z W16</text>
  </threadedComment>
  <threadedComment ref="BA199" dT="2021-10-01T06:27:42.67" personId="{3FD389B8-4008-413A-9DC7-8E51FDCEDCDC}" id="{B319BA9B-1D18-43DB-A034-A95E19538886}">
    <text>Przeniesiono z W40</text>
  </threadedComment>
  <threadedComment ref="AC200" dT="2021-05-07T06:11:44.80" personId="{3FD389B8-4008-413A-9DC7-8E51FDCEDCDC}" id="{CE0D1679-3F31-4E21-862F-5D17B1B51B16}">
    <text>Przeniesiono z W15</text>
  </threadedComment>
  <threadedComment ref="AO200" dT="2021-08-03T09:06:27.63" personId="{3FD389B8-4008-413A-9DC7-8E51FDCEDCDC}" id="{D605D96C-FBFB-4D3A-A1D0-FCE84CCA187C}">
    <text>Przeniesiono z W28</text>
  </threadedComment>
  <threadedComment ref="BA200" dT="2021-10-01T06:27:45.95" personId="{3FD389B8-4008-413A-9DC7-8E51FDCEDCDC}" id="{78F95412-6B01-41D5-B800-9B9C08D2D7A0}">
    <text>Przeniesiono z W40</text>
  </threadedComment>
  <threadedComment ref="AJ202" dT="2021-06-07T08:08:26.27" personId="{3FD389B8-4008-413A-9DC7-8E51FDCEDCDC}" id="{0D039F8B-75AB-477D-AFFC-CC8EE9703338}">
    <text>Przeniesiono z W21.</text>
  </threadedComment>
  <threadedComment ref="AJ203" dT="2021-06-07T08:08:28.61" personId="{3FD389B8-4008-413A-9DC7-8E51FDCEDCDC}" id="{96A85839-9510-411A-A0CE-723912E2B036}">
    <text>Przeniesiono z W21.</text>
  </threadedComment>
  <threadedComment ref="AK205" dT="2021-06-17T07:02:35.22" personId="{3FD389B8-4008-413A-9DC7-8E51FDCEDCDC}" id="{92A5C297-67F0-45F8-9444-1EB722CFC330}">
    <text>Przeniesiono z W24</text>
  </threadedComment>
  <threadedComment ref="AN214" dT="2021-07-01T06:47:25.77" personId="{3FD389B8-4008-413A-9DC7-8E51FDCEDCDC}" id="{DF1264CA-9149-48DE-9907-56877889E2E8}">
    <text>Przeniesiono z W26</text>
  </threadedComment>
  <threadedComment ref="AK218" dT="2021-06-07T08:26:25.22" personId="{3FD389B8-4008-413A-9DC7-8E51FDCEDCDC}" id="{0D757B48-75AF-414C-9301-BE4EF9A6A73C}">
    <text>Przeniesiono z W22</text>
  </threadedComment>
  <threadedComment ref="AU218" dT="2021-08-23T13:13:19.20" personId="{3FD389B8-4008-413A-9DC7-8E51FDCEDCDC}" id="{0E090CB4-2400-4301-9B21-8D23A8470159}">
    <text>Przeniesiono z W34</text>
  </threadedComment>
  <threadedComment ref="AC220" dT="2021-05-07T07:44:26.61" personId="{3FD389B8-4008-413A-9DC7-8E51FDCEDCDC}" id="{B2DDC3EB-0DEC-433F-A1BE-0A374621C84F}">
    <text>Przeniesiono z W17</text>
  </threadedComment>
  <threadedComment ref="T222" dT="2021-02-17T06:10:01.58" personId="{3FD389B8-4008-413A-9DC7-8E51FDCEDCDC}" id="{66CCF644-CF1F-48E5-905B-EF07C832D0E7}">
    <text>Przeniesiono z W05</text>
  </threadedComment>
  <threadedComment ref="AC222" dT="2021-05-07T07:44:30.96" personId="{3FD389B8-4008-413A-9DC7-8E51FDCEDCDC}" id="{D2399F57-DF0F-4CD6-89F1-C986924A80A5}">
    <text>Przeniesiono z W17</text>
  </threadedComment>
  <threadedComment ref="AL224" dT="2021-08-03T09:15:21.67" personId="{3FD389B8-4008-413A-9DC7-8E51FDCEDCDC}" id="{D8B29E48-0673-4ADC-8504-EF9562F97EF0}">
    <text>Przeniesiono z W25</text>
  </threadedComment>
  <threadedComment ref="W225" dT="2021-03-10T14:18:56.40" personId="{3FD389B8-4008-413A-9DC7-8E51FDCEDCDC}" id="{F6BBA2FD-524F-4618-9889-B38A11CCA2AE}">
    <text>Przeniesiono z W10</text>
  </threadedComment>
  <threadedComment ref="AU225" dT="2021-08-23T13:10:06.07" personId="{3FD389B8-4008-413A-9DC7-8E51FDCEDCDC}" id="{767AA7BC-1086-4262-90A9-B489701F7294}">
    <text>Przeniesiono z W34</text>
  </threadedComment>
  <threadedComment ref="AC229" dT="2021-04-15T07:01:48.81" personId="{3FD389B8-4008-413A-9DC7-8E51FDCEDCDC}" id="{280B76B2-AD48-45BD-8C4F-6C23F77A95A6}">
    <text>Przeniesiono z W13</text>
  </threadedComment>
  <threadedComment ref="AL229" dT="2021-06-21T15:59:55.10" personId="{3FD389B8-4008-413A-9DC7-8E51FDCEDCDC}" id="{A879BC0A-0D37-43D5-A94E-93CC7727F6C9}">
    <text>Przeniesiono z W25</text>
  </threadedComment>
  <threadedComment ref="AL230" dT="2021-06-17T06:57:26.99" personId="{3FD389B8-4008-413A-9DC7-8E51FDCEDCDC}" id="{0AC82AD7-D715-4EF0-B317-CAF7610C0B3E}">
    <text>Przeniesiono z W22</text>
  </threadedComment>
  <threadedComment ref="AU230" dT="2021-08-23T13:06:36.37" personId="{3FD389B8-4008-413A-9DC7-8E51FDCEDCDC}" id="{811B1D94-6976-443B-B1C7-D0A34A5E1AA9}">
    <text>Przeniesiono z W34</text>
  </threadedComment>
  <threadedComment ref="AL231" dT="2021-06-21T15:58:29.12" personId="{3FD389B8-4008-413A-9DC7-8E51FDCEDCDC}" id="{9B3DE6B0-AF7D-4513-A3FF-83890F0E4D3A}">
    <text>Przeniesiono z W23</text>
  </threadedComment>
  <threadedComment ref="Q233" dT="2021-01-21T08:46:24.48" personId="{3FD389B8-4008-413A-9DC7-8E51FDCEDCDC}" id="{37173F30-C473-408E-ABF6-06C6C72BD83B}">
    <text>Przeniesiono z W2</text>
  </threadedComment>
  <threadedComment ref="AM233" dT="2021-08-09T07:42:28.35" personId="{3FD389B8-4008-413A-9DC7-8E51FDCEDCDC}" id="{86F41C88-F663-4F88-A42F-98FBCA7A56CC}">
    <text>Przeniesiono z W26</text>
  </threadedComment>
  <threadedComment ref="AY233" dT="2021-09-17T10:50:57.09" personId="{3FD389B8-4008-413A-9DC7-8E51FDCEDCDC}" id="{C701D9F4-00E8-49D0-AC4A-F7606C2A1E6B}">
    <text>Przeniesiono z W38</text>
  </threadedComment>
  <threadedComment ref="AP234" dT="2021-08-03T10:43:03.18" personId="{3FD389B8-4008-413A-9DC7-8E51FDCEDCDC}" id="{D68D3D88-31C8-4A4E-846B-2A42D9365F69}">
    <text>Przeniesiono z W27</text>
  </threadedComment>
  <threadedComment ref="AZ234" dT="2021-09-27T06:54:38.79" personId="{3FD389B8-4008-413A-9DC7-8E51FDCEDCDC}" id="{1436B4CD-C0A3-47EA-86FE-4F626AF30A8D}">
    <text>Przeniesiono z W39</text>
  </threadedComment>
  <threadedComment ref="AP235" dT="2021-08-03T10:43:03.18" personId="{3FD389B8-4008-413A-9DC7-8E51FDCEDCDC}" id="{B26BA5DC-6ACA-496B-83E7-CA06C8F99592}">
    <text>Przeniesiono z W27</text>
  </threadedComment>
  <threadedComment ref="AC236" dT="2021-05-07T05:53:44.99" personId="{3FD389B8-4008-413A-9DC7-8E51FDCEDCDC}" id="{489B095A-55B8-464C-8780-945C734EF73B}">
    <text>Przeniesiono z W16</text>
  </threadedComment>
  <threadedComment ref="AC237" dT="2021-05-07T05:53:48.07" personId="{3FD389B8-4008-413A-9DC7-8E51FDCEDCDC}" id="{BFD0B7EF-2BA8-4FB3-BEB7-078A2BD335F2}">
    <text>Przeniesiono z W16</text>
  </threadedComment>
  <threadedComment ref="AC238" dT="2021-05-07T07:44:34.55" personId="{3FD389B8-4008-413A-9DC7-8E51FDCEDCDC}" id="{9C932E22-B790-4F18-84AA-6183C146DC4E}">
    <text>Przeniesiono z W17</text>
  </threadedComment>
  <threadedComment ref="AI240" dT="2021-06-02T08:43:02.53" personId="{3FD389B8-4008-413A-9DC7-8E51FDCEDCDC}" id="{0413D84A-9FAF-4809-A704-7DF61F54B896}">
    <text>Przełożono z W20</text>
  </threadedComment>
  <threadedComment ref="Q244" dT="2021-01-27T04:22:24.89" personId="{3FD389B8-4008-413A-9DC7-8E51FDCEDCDC}" id="{2BDEED04-41AE-4B77-8CBB-481FF97C942B}">
    <text>Przeniesiono z W4</text>
  </threadedComment>
  <threadedComment ref="AC248" dT="2021-05-07T07:44:37.12" personId="{3FD389B8-4008-413A-9DC7-8E51FDCEDCDC}" id="{FDF6E3BF-6786-4C4B-92BA-A6C1BF0D8A86}">
    <text>Przeniesiono z W17</text>
  </threadedComment>
  <threadedComment ref="AC249" dT="2021-05-07T07:44:39.77" personId="{3FD389B8-4008-413A-9DC7-8E51FDCEDCDC}" id="{3080CD80-F7A9-4F3E-9CCB-BAB5C3AA0122}">
    <text>Przeniesiono z W17</text>
  </threadedComment>
  <threadedComment ref="V252" dT="2021-03-03T09:49:41.85" personId="{3FD389B8-4008-413A-9DC7-8E51FDCEDCDC}" id="{95680027-F039-4739-91A1-5E60537EF6E3}">
    <text>Przeniesiono z W7</text>
  </threadedComment>
  <threadedComment ref="V255" dT="2021-03-03T09:49:44.24" personId="{3FD389B8-4008-413A-9DC7-8E51FDCEDCDC}" id="{549B7474-CD4A-434E-852B-D5DE8EDEAA93}">
    <text>Przeniesiono z W7</text>
  </threadedComment>
  <threadedComment ref="AY256" dT="2021-09-17T10:51:00.24" personId="{3FD389B8-4008-413A-9DC7-8E51FDCEDCDC}" id="{D152CA34-35BE-4247-95CB-0ED23985D953}">
    <text>Przeniesiono z W38</text>
  </threadedComment>
  <threadedComment ref="AY257" dT="2021-09-17T10:51:04.07" personId="{3FD389B8-4008-413A-9DC7-8E51FDCEDCDC}" id="{4422C809-29A0-4120-979B-0154E5ED155E}">
    <text>Przeniesiono z W38</text>
  </threadedComment>
  <threadedComment ref="AY258" dT="2021-09-17T10:51:07.09" personId="{3FD389B8-4008-413A-9DC7-8E51FDCEDCDC}" id="{8C174E0E-F5DB-41CC-A994-C9FDA9B27F46}">
    <text>Przeniesiono z W38</text>
  </threadedComment>
  <threadedComment ref="Q283" dT="2021-01-27T04:22:24.89" personId="{3FD389B8-4008-413A-9DC7-8E51FDCEDCDC}" id="{C7B62CCC-667E-4164-B236-53F684C37933}">
    <text>Przeniesiono z W4</text>
  </threadedComment>
  <threadedComment ref="Q284" dT="2021-01-27T04:22:24.89" personId="{3FD389B8-4008-413A-9DC7-8E51FDCEDCDC}" id="{B9BD6BFD-C6CF-41F9-92EA-62067C689525}">
    <text>Przeniesiono z W4</text>
  </threadedComment>
  <threadedComment ref="V294" dT="2021-03-03T09:49:46.84" personId="{3FD389B8-4008-413A-9DC7-8E51FDCEDCDC}" id="{12D14C89-E7CF-4217-9DDD-745EA61F3D12}">
    <text>Przeniesiono z W7</text>
  </threadedComment>
  <threadedComment ref="U301" dT="2021-03-03T10:01:30.38" personId="{3FD389B8-4008-413A-9DC7-8E51FDCEDCDC}" id="{728C7396-0A6F-4595-9805-5B89FB062A28}">
    <text>Przeniesiono z W8.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G106" dT="2022-11-10T08:51:21.86" personId="{DAA06612-7CDE-4301-A81D-14F5704AF404}" id="{94EA6F51-C113-46A1-BE15-D305A13B13AD}">
    <text>Wstrzymany, maszyna od dłuższego czasu nie pracuje i czeka na decyzje co dalej, pozostaje w planie prewencji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W68" dT="2022-03-13T06:14:53.89" personId="{3FD389B8-4008-413A-9DC7-8E51FDCEDCDC}" id="{7643E2DA-B8DF-44D4-A14D-A01822AC1E52}">
    <text>Przeniesiono na niedzielę W10; z W11.</text>
  </threadedComment>
  <threadedComment ref="W69" dT="2022-03-13T06:14:53.89" personId="{3FD389B8-4008-413A-9DC7-8E51FDCEDCDC}" id="{D47500F3-058E-43F5-A485-08A3001228AA}">
    <text>Przeniesiono na niedzielę W10; z W11.</text>
  </threadedComment>
  <threadedComment ref="W70" dT="2022-03-13T06:14:53.89" personId="{3FD389B8-4008-413A-9DC7-8E51FDCEDCDC}" id="{5BF68C71-42C8-4C98-AE53-9CB6A85B9C1C}">
    <text>Przeniesiono na niedzielę W10; z W11.</text>
  </threadedComment>
  <threadedComment ref="W71" dT="2022-03-13T06:14:53.89" personId="{3FD389B8-4008-413A-9DC7-8E51FDCEDCDC}" id="{56989833-0647-4FE4-8F02-A89A93C3C516}">
    <text>Przeniesiono na niedzielę W10; z W11.</text>
  </threadedComment>
  <threadedComment ref="W72" dT="2022-03-13T06:14:53.89" personId="{3FD389B8-4008-413A-9DC7-8E51FDCEDCDC}" id="{4BD903AC-F565-44FC-B332-FBF8197B577B}">
    <text>Przeniesiono na niedzielę W10; z W11.</text>
  </threadedComment>
  <threadedComment ref="W73" dT="2022-03-13T06:14:53.89" personId="{3FD389B8-4008-413A-9DC7-8E51FDCEDCDC}" id="{F52823CE-0413-4A8C-96F8-F8BCBEE441AC}">
    <text>Przeniesiono na niedzielę W10; z W11.</text>
  </threadedComment>
  <threadedComment ref="W74" dT="2022-03-13T06:14:53.89" personId="{3FD389B8-4008-413A-9DC7-8E51FDCEDCDC}" id="{31B1136F-7237-4856-8C64-5EC743AEC1BB}">
    <text>Przeniesiono na niedzielę W10; z W11.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N12" dT="2020-12-01T13:47:56.12" personId="{3FD389B8-4008-413A-9DC7-8E51FDCEDCDC}" id="{474E40D7-820D-423C-938C-C6FD3032CCA1}">
    <text>Nawias to poprzedni rodzaj</text>
  </threadedComment>
  <threadedComment ref="N12" dT="2020-12-01T16:43:22.13" personId="{3FD389B8-4008-413A-9DC7-8E51FDCEDCDC}" id="{8FAF246E-8F01-424F-9976-EB5903B3CDB5}" parentId="{474E40D7-820D-423C-938C-C6FD3032CCA1}">
    <text>HT:
Maszyny EX zawsze kwartalnie, krytyczne zawsze kwartalnie, maszyny z osłonami pionowymi co najmniej półrocznie, MTBF&gt;500h to półrocznie. Żadnych rocznych ze względu na charakter maszyn.</text>
  </threadedComment>
  <threadedComment ref="N12" dT="2020-12-01T16:44:18.84" personId="{3FD389B8-4008-413A-9DC7-8E51FDCEDCDC}" id="{FF40D581-39C0-4E79-9375-6A34D315719E}" parentId="{474E40D7-820D-423C-938C-C6FD3032CCA1}">
    <text>Montaże i podlegające:
Krytyczne zawsze kwartalnie. MTBF&gt;500h półrocznie. MTBF&gt;2000h roczne. Inaczej kwartalne.</text>
  </threadedComment>
  <threadedComment ref="N12" dT="2020-12-01T16:44:47.94" personId="{3FD389B8-4008-413A-9DC7-8E51FDCEDCDC}" id="{0CCB4160-C736-4002-8864-DEBA0E6413DE}" parentId="{474E40D7-820D-423C-938C-C6FD3032CCA1}">
    <text>CNC i podlegające:
Krytyczne zawsze kwartalnie.
MTBF&gt;500h półrocznie. MTBF&gt;2000h roczne. Inaczej kwartalne. Myjki rocznie, stacje filtracyjne półrocznie.</text>
  </threadedComment>
  <threadedComment ref="N12" dT="2020-12-01T16:45:36.89" personId="{3FD389B8-4008-413A-9DC7-8E51FDCEDCDC}" id="{BC96B18F-6C41-4BF1-9F5A-6A569852D6BE}" parentId="{474E40D7-820D-423C-938C-C6FD3032CCA1}">
    <text>Ostateczna decyzja może odbiegać od powyższych ze względu na kalibrację częstotliwości po uwzględnieniu maszyn zbliżonych i ich wyników, charakterystyki procesu, krytyczności maszyn.</text>
  </threadedComment>
  <threadedComment ref="V15" dT="2021-03-03T10:36:58.86" personId="{3FD389B8-4008-413A-9DC7-8E51FDCEDCDC}" id="{1E716613-8BE5-44A9-AF46-47800F630F89}">
    <text>Przeniesiono z W9</text>
  </threadedComment>
  <threadedComment ref="AJ15" dT="2021-06-07T08:08:23.19" personId="{3FD389B8-4008-413A-9DC7-8E51FDCEDCDC}" id="{3713F17B-3D1D-4631-95DC-D5F3BBD8EFF7}">
    <text>Przeniesiono z W21.</text>
  </threadedComment>
  <threadedComment ref="Y17" dT="2021-03-18T10:48:24.12" personId="{3FD389B8-4008-413A-9DC7-8E51FDCEDCDC}" id="{A2AFBC5E-16D4-41AD-9C85-906C52A6BAF8}">
    <text>Przeniesiono z W10</text>
  </threadedComment>
  <threadedComment ref="AU17" dT="2021-08-23T13:45:29.64" personId="{3FD389B8-4008-413A-9DC7-8E51FDCEDCDC}" id="{BEE94A09-2D9B-437C-A3CE-16E06ED5CBD6}">
    <text>Przeniesiono z W34</text>
  </threadedComment>
  <threadedComment ref="AG19" dT="2021-05-17T06:51:19.43" personId="{3FD389B8-4008-413A-9DC7-8E51FDCEDCDC}" id="{1ADA4AF9-98D4-4F0D-95FC-7A720F1658D0}">
    <text>Przeniesiono z W20</text>
  </threadedComment>
  <threadedComment ref="AG22" dT="2021-05-17T06:51:22.07" personId="{3FD389B8-4008-413A-9DC7-8E51FDCEDCDC}" id="{EA139EEF-8348-4BE7-B573-3B8EE1DA32AC}">
    <text>Przeniesiono z W20</text>
  </threadedComment>
  <threadedComment ref="R24" dT="2021-02-03T07:23:53.69" personId="{3FD389B8-4008-413A-9DC7-8E51FDCEDCDC}" id="{29DA1696-55A1-4E03-9AD6-E8290C822A48}">
    <text>Przeniesiono z W5</text>
  </threadedComment>
  <threadedComment ref="V25" dT="2021-02-25T09:25:54.49" personId="{3FD389B8-4008-413A-9DC7-8E51FDCEDCDC}" id="{7EC6957D-B642-4D9C-B248-92BA52E6D846}">
    <text>Przeniesiono z W7</text>
  </threadedComment>
  <threadedComment ref="R26" dT="2021-02-03T07:23:55.68" personId="{3FD389B8-4008-413A-9DC7-8E51FDCEDCDC}" id="{49C086F1-6387-4354-B934-206BF396E165}">
    <text>Przeniesiono z W5</text>
  </threadedComment>
  <threadedComment ref="AC32" dT="2021-05-07T05:59:05.45" personId="{3FD389B8-4008-413A-9DC7-8E51FDCEDCDC}" id="{45CE98F0-6D41-4D88-BDDD-B852C43C46FC}">
    <text>Przeniesiono z W16</text>
  </threadedComment>
  <threadedComment ref="AO32" dT="2021-08-03T09:23:20.05" personId="{3FD389B8-4008-413A-9DC7-8E51FDCEDCDC}" id="{A2E163D5-69B3-4488-8499-7529F649B554}">
    <text>Przeniesiono z W28</text>
  </threadedComment>
  <threadedComment ref="AG34" dT="2021-05-17T06:51:24.34" personId="{3FD389B8-4008-413A-9DC7-8E51FDCEDCDC}" id="{F38B5C96-8B6A-460D-A205-01027BFD9FE6}">
    <text>Przeniesiono z W20</text>
  </threadedComment>
  <threadedComment ref="AN35" dT="2021-07-01T06:32:49.40" personId="{3FD389B8-4008-413A-9DC7-8E51FDCEDCDC}" id="{B0090645-CB3A-476F-83D7-9EB75C682807}">
    <text>Przeniesiono z W25</text>
  </threadedComment>
  <threadedComment ref="R36" dT="2021-02-03T07:06:37.06" personId="{3FD389B8-4008-413A-9DC7-8E51FDCEDCDC}" id="{4C069609-9647-4D9D-AE75-2EC6B156F49D}">
    <text>Przesunięto z W5</text>
  </threadedComment>
  <threadedComment ref="R37" dT="2021-02-03T07:05:30.58" personId="{3FD389B8-4008-413A-9DC7-8E51FDCEDCDC}" id="{F3E9E85F-360F-4DA1-A794-D3EE685F6C40}">
    <text>Przeniesiono z W5</text>
  </threadedComment>
  <threadedComment ref="R38" dT="2021-02-03T07:23:57.96" personId="{3FD389B8-4008-413A-9DC7-8E51FDCEDCDC}" id="{2BAB5BE6-A9F0-46F8-BCD8-DD58F86B2291}">
    <text>Przeniesiono z W5</text>
  </threadedComment>
  <threadedComment ref="AU40" dT="2021-08-23T13:45:32.93" personId="{3FD389B8-4008-413A-9DC7-8E51FDCEDCDC}" id="{68C3A872-2D7E-4D1E-A05E-EA1BF9194BAC}">
    <text>Przeniesiono z W34</text>
  </threadedComment>
  <threadedComment ref="AC41" dT="2021-05-07T06:55:07.33" personId="{3FD389B8-4008-413A-9DC7-8E51FDCEDCDC}" id="{66B74405-67E3-4D8A-8594-F2C4AEF9CF3F}">
    <text>Przeniesiono z W17</text>
  </threadedComment>
  <threadedComment ref="AC42" dT="2021-05-07T06:55:10.25" personId="{3FD389B8-4008-413A-9DC7-8E51FDCEDCDC}" id="{DE8757FC-27A6-4B47-81E8-AFBC2D46CCCE}">
    <text>Przeniesiono z W17</text>
  </threadedComment>
  <threadedComment ref="R44" dT="2021-02-03T07:17:58.49" personId="{3FD389B8-4008-413A-9DC7-8E51FDCEDCDC}" id="{1505370A-5325-4BAC-B4C1-8A2D499D35DF}">
    <text>Przeniesiono z W3</text>
  </threadedComment>
  <threadedComment ref="AY47" dT="2021-09-17T10:50:39.89" personId="{3FD389B8-4008-413A-9DC7-8E51FDCEDCDC}" id="{1D9EA06D-463C-4C4D-9554-200508A993B1}">
    <text>Przeniesiono z W38</text>
  </threadedComment>
  <threadedComment ref="H49" dT="2021-09-13T15:46:12.78" personId="{3FD389B8-4008-413A-9DC7-8E51FDCEDCDC}" id="{4D55AB78-ED5D-4546-B88C-3AF1FC36D379}">
    <text>Pierwszy przegląd w 2022.</text>
  </threadedComment>
  <threadedComment ref="V51" dT="2021-02-25T09:23:33.46" personId="{3FD389B8-4008-413A-9DC7-8E51FDCEDCDC}" id="{CF065D98-3C1E-4C4D-A5A6-CC726F91EFD1}">
    <text>Przeniesiono z W7</text>
  </threadedComment>
  <threadedComment ref="V54" dT="2021-02-25T09:18:51.80" personId="{3FD389B8-4008-413A-9DC7-8E51FDCEDCDC}" id="{8FBFC900-BBF0-42B9-AF25-2C37700E33A0}">
    <text>Przeniesiono z W7</text>
  </threadedComment>
  <threadedComment ref="AZ57" dT="2021-09-27T07:00:46.44" personId="{3FD389B8-4008-413A-9DC7-8E51FDCEDCDC}" id="{E468DDEF-F736-425A-973C-5100C91EAA29}">
    <text>Przeniesiono z W37</text>
  </threadedComment>
  <threadedComment ref="AU60" dT="2021-08-23T13:42:49.35" personId="{3FD389B8-4008-413A-9DC7-8E51FDCEDCDC}" id="{30518E15-CE8A-4241-AE12-7F4B3D3A66A7}">
    <text>Przeniesiono z W34</text>
  </threadedComment>
  <threadedComment ref="Y61" dT="2021-03-18T06:20:53.74" personId="{3FD389B8-4008-413A-9DC7-8E51FDCEDCDC}" id="{A1C51599-C989-425E-A228-00C796A7B91B}">
    <text>Przeniesiono z W11</text>
  </threadedComment>
  <threadedComment ref="AN69" dT="2021-07-01T06:47:23.15" personId="{3FD389B8-4008-413A-9DC7-8E51FDCEDCDC}" id="{6C6DE89F-E907-4916-8A50-8080A194FD59}">
    <text>Przeniesiono z W25</text>
  </threadedComment>
  <threadedComment ref="AY71" dT="2021-09-17T10:50:49.79" personId="{3FD389B8-4008-413A-9DC7-8E51FDCEDCDC}" id="{997AD4CE-DA7D-4B3A-B384-BC78ADCDE1EE}">
    <text>Przeniesiono z W38</text>
  </threadedComment>
  <threadedComment ref="AX74" dT="2021-09-09T10:18:33.22" personId="{3FD389B8-4008-413A-9DC7-8E51FDCEDCDC}" id="{046704B6-3BDC-4417-8B17-447744BDAA40}">
    <text>Przeniesiono z W37</text>
  </threadedComment>
  <threadedComment ref="AM78" dT="2021-06-24T07:52:47.17" personId="{3FD389B8-4008-413A-9DC7-8E51FDCEDCDC}" id="{EEBEF2B8-175B-43E6-8CF4-67F5BA7AA5EE}">
    <text>Przeniesiono z W24</text>
  </threadedComment>
  <threadedComment ref="AM79" dT="2021-06-24T07:52:49.32" personId="{3FD389B8-4008-413A-9DC7-8E51FDCEDCDC}" id="{9A4117E5-3907-4B3C-95F8-77D3FB977DBE}">
    <text>Przeniesiono z W24</text>
  </threadedComment>
  <threadedComment ref="AY80" dT="2021-09-15T09:33:29.70" personId="{3FD389B8-4008-413A-9DC7-8E51FDCEDCDC}" id="{8AB9ACAA-3863-4F58-8B5A-E1B791552186}">
    <text>Przeniesiono z W38</text>
  </threadedComment>
  <threadedComment ref="R81" dT="2021-02-03T07:11:25.79" personId="{3FD389B8-4008-413A-9DC7-8E51FDCEDCDC}" id="{82EAC990-E147-42C8-BECC-71F564A3E53A}">
    <text>Przeniesiono z W2</text>
  </threadedComment>
  <threadedComment ref="AY81" dT="2021-09-15T09:33:34.01" personId="{3FD389B8-4008-413A-9DC7-8E51FDCEDCDC}" id="{37D8C4B8-5493-4FF1-8031-A521ABABA3D8}">
    <text>Przeniesiono z W38</text>
  </threadedComment>
  <threadedComment ref="R83" dT="2021-01-26T16:15:53.09" personId="{3FD389B8-4008-413A-9DC7-8E51FDCEDCDC}" id="{E3052051-F5D1-45C3-8A1E-9EB30CA325B7}">
    <text>PRZENIESIONO Z W3</text>
  </threadedComment>
  <threadedComment ref="P84" dT="2021-01-14T06:12:15.61" personId="{3FD389B8-4008-413A-9DC7-8E51FDCEDCDC}" id="{DB905195-7476-4BAF-93E7-3504FD57B03A}">
    <text>Przeniesiono z W3</text>
  </threadedComment>
  <threadedComment ref="AC85" dT="2021-05-06T13:17:29.26" personId="{3FD389B8-4008-413A-9DC7-8E51FDCEDCDC}" id="{1DC2C388-0F3B-4B3C-821B-72FA445BD9F6}">
    <text>Przeniesiono z W16</text>
  </threadedComment>
  <threadedComment ref="Q86" dT="2021-01-26T16:15:06.22" personId="{3FD389B8-4008-413A-9DC7-8E51FDCEDCDC}" id="{290C6830-9625-4F2E-8E31-312C52310AF3}">
    <text>Przeniesiono z W4</text>
  </threadedComment>
  <threadedComment ref="AC87" dT="2021-05-07T05:59:08.66" personId="{3FD389B8-4008-413A-9DC7-8E51FDCEDCDC}" id="{A144EE49-6DA0-41B3-AEF1-0B6EA1600F1A}">
    <text>Przeniesiono z W16</text>
  </threadedComment>
  <threadedComment ref="BA87" dT="2021-10-04T07:27:33.83" personId="{3FD389B8-4008-413A-9DC7-8E51FDCEDCDC}" id="{64FCAC26-9B16-474F-88FC-3DBAF5EC6539}">
    <text>Przeniesiono z W40</text>
  </threadedComment>
  <threadedComment ref="AC88" dT="2021-05-07T05:59:11.09" personId="{3FD389B8-4008-413A-9DC7-8E51FDCEDCDC}" id="{BCEBE94F-282D-458E-A4BA-F105B0A6545A}">
    <text>Przeniesiono z W16</text>
  </threadedComment>
  <threadedComment ref="BA88" dT="2021-10-04T07:27:37.11" personId="{3FD389B8-4008-413A-9DC7-8E51FDCEDCDC}" id="{22F71480-A2C7-42A2-BC47-A9C48ECC6CD7}">
    <text>Przeniesiono z W40</text>
  </threadedComment>
  <threadedComment ref="AC92" dT="2021-05-07T06:55:13.52" personId="{3FD389B8-4008-413A-9DC7-8E51FDCEDCDC}" id="{F2E5E749-5EFD-4A28-98C8-4D543C8A5817}">
    <text>Przeniesiono z W17</text>
  </threadedComment>
  <threadedComment ref="AC93" dT="2021-05-07T06:55:16.29" personId="{3FD389B8-4008-413A-9DC7-8E51FDCEDCDC}" id="{E5732281-D990-427C-959C-CC130045B608}">
    <text>Przeniesiono z W17</text>
  </threadedComment>
  <threadedComment ref="V94" dT="2021-03-03T10:43:19.01" personId="{3FD389B8-4008-413A-9DC7-8E51FDCEDCDC}" id="{F23659A7-0679-4962-9106-D7D7C04A8ADE}">
    <text>Przeniesiono z W09</text>
  </threadedComment>
  <threadedComment ref="V95" dT="2021-03-03T10:43:21.61" personId="{3FD389B8-4008-413A-9DC7-8E51FDCEDCDC}" id="{DC67F78C-D3D1-4495-B354-374AD69275E9}">
    <text>Przeniesiono z W09</text>
  </threadedComment>
  <threadedComment ref="Y96" dT="2021-03-18T06:23:57.28" personId="{3FD389B8-4008-413A-9DC7-8E51FDCEDCDC}" id="{1791B8A6-3437-43CB-809A-507CA441C2B1}">
    <text>Przeniesiono z W10</text>
  </threadedComment>
  <threadedComment ref="AU96" dT="2021-08-23T13:34:42.75" personId="{3FD389B8-4008-413A-9DC7-8E51FDCEDCDC}" id="{27507C6A-3D55-40F1-9D82-A3CDF5A93031}">
    <text>Przeniesiono z W34</text>
  </threadedComment>
  <threadedComment ref="R97" dT="2021-02-03T07:24:00.26" personId="{3FD389B8-4008-413A-9DC7-8E51FDCEDCDC}" id="{841647FF-2430-484F-8A15-C0FB5EE90928}">
    <text>Przeniesiono z W5</text>
  </threadedComment>
  <threadedComment ref="AC97" dT="2021-05-07T06:55:19.15" personId="{3FD389B8-4008-413A-9DC7-8E51FDCEDCDC}" id="{88649752-5A1C-4A8B-A6DF-1DF018B62605}">
    <text>Przeniesiono z W17</text>
  </threadedComment>
  <threadedComment ref="Q104" dT="2021-01-26T16:21:50.80" personId="{3FD389B8-4008-413A-9DC7-8E51FDCEDCDC}" id="{F76C80FB-4599-4323-9F5F-2BB9DC72AEC3}">
    <text>PRZENIESIONO Z W4</text>
  </threadedComment>
  <threadedComment ref="AC104" dT="2021-05-06T13:17:29.26" personId="{3FD389B8-4008-413A-9DC7-8E51FDCEDCDC}" id="{C04FF107-D895-4720-994A-C5F7457F75B3}">
    <text>Przeniesiono z W16</text>
  </threadedComment>
  <threadedComment ref="T106" dT="2021-02-16T10:15:27.88" personId="{3FD389B8-4008-413A-9DC7-8E51FDCEDCDC}" id="{854F4C0B-4191-4CBF-8E8E-DDA6ECE67620}">
    <text>Przeniesiono z W07</text>
  </threadedComment>
  <threadedComment ref="S107" dT="2021-02-16T10:15:47.02" personId="{3FD389B8-4008-413A-9DC7-8E51FDCEDCDC}" id="{5DACAA0E-C603-43A1-9B72-C56D9010CD7E}">
    <text>Przeniesiono z W06</text>
  </threadedComment>
  <threadedComment ref="AK110" dT="2021-06-07T08:26:33.96" personId="{3FD389B8-4008-413A-9DC7-8E51FDCEDCDC}" id="{1D7FC404-96EE-4CD9-9179-F94F0D3FB1E4}">
    <text>Przeniesiono z W22</text>
  </threadedComment>
  <threadedComment ref="W115" dT="2021-03-10T14:09:31.27" personId="{3FD389B8-4008-413A-9DC7-8E51FDCEDCDC}" id="{16D2EFC8-B5C9-4B3E-9110-D554B8F5E208}">
    <text>Przeniesiono z W08.</text>
  </threadedComment>
  <threadedComment ref="AG115" dT="2021-05-17T06:51:27.45" personId="{3FD389B8-4008-413A-9DC7-8E51FDCEDCDC}" id="{96A24A56-F189-48F3-AEC9-1259920683D3}">
    <text>Przeniesiono z W20</text>
  </threadedComment>
  <threadedComment ref="S117" dT="2021-01-21T10:14:58.26" personId="{3FD389B8-4008-413A-9DC7-8E51FDCEDCDC}" id="{BC59883F-E4C4-4BB4-88C7-D0C70F044C80}">
    <text>Przesunięto na W5</text>
  </threadedComment>
  <threadedComment ref="AC117" dT="2021-05-07T05:59:13.88" personId="{3FD389B8-4008-413A-9DC7-8E51FDCEDCDC}" id="{5CC21746-AD51-4C53-9B0E-C3D99D4378FC}">
    <text>Przeniesiono z W16</text>
  </threadedComment>
  <threadedComment ref="AO117" dT="2021-08-03T09:32:53.87" personId="{3FD389B8-4008-413A-9DC7-8E51FDCEDCDC}" id="{CED172CA-7804-436F-9E27-B5D5502F0171}">
    <text>Przeniesiono z W28</text>
  </threadedComment>
  <threadedComment ref="AC118" dT="2021-05-07T06:55:21.89" personId="{3FD389B8-4008-413A-9DC7-8E51FDCEDCDC}" id="{05E6854D-2C3A-46C6-BCFD-779624C8F810}">
    <text>Przeniesiono z W17</text>
  </threadedComment>
  <threadedComment ref="T120" dT="2021-02-10T11:19:47.37" personId="{3FD389B8-4008-413A-9DC7-8E51FDCEDCDC}" id="{0498960D-9BD7-4ACE-883A-F9941F2064E0}">
    <text>Przeniesiono z W7</text>
  </threadedComment>
  <threadedComment ref="S127" dT="2021-02-03T07:04:17.47" personId="{3FD389B8-4008-413A-9DC7-8E51FDCEDCDC}" id="{EAE937D2-2D0C-4D92-BCA4-E1DE50F05545}">
    <text>Przeniesiono z W3</text>
  </threadedComment>
  <threadedComment ref="S128" dT="2021-01-21T10:14:58.26" personId="{3FD389B8-4008-413A-9DC7-8E51FDCEDCDC}" id="{BCF9C54B-0F40-4427-95F3-FF24894B4778}">
    <text>Przesunięto na W5</text>
  </threadedComment>
  <threadedComment ref="AC128" dT="2021-05-07T05:59:13.88" personId="{3FD389B8-4008-413A-9DC7-8E51FDCEDCDC}" id="{6C4FD121-5762-46F2-A05D-75C90690AA6F}">
    <text>Przeniesiono z W16</text>
  </threadedComment>
  <threadedComment ref="I129" dT="2020-12-01T13:51:02.85" personId="{3FD389B8-4008-413A-9DC7-8E51FDCEDCDC}" id="{06B13E2F-1DF0-41C8-9636-280C0BE13A49}">
    <text>Nowy zakres przeglądu</text>
  </threadedComment>
  <threadedComment ref="V129" dT="2021-03-03T10:39:19.55" personId="{3FD389B8-4008-413A-9DC7-8E51FDCEDCDC}" id="{FC6CF52E-C76C-4CA0-B261-10D4938939B5}">
    <text>Przeniesiono z W09</text>
  </threadedComment>
  <threadedComment ref="AH129" dT="2021-06-07T08:03:34.14" personId="{3FD389B8-4008-413A-9DC7-8E51FDCEDCDC}" id="{BCBFFD89-D558-4404-AE9A-6396BB3AF21B}">
    <text>Przeniesiono z W21</text>
  </threadedComment>
  <threadedComment ref="Y130" dT="2021-03-18T08:13:59.72" personId="{3FD389B8-4008-413A-9DC7-8E51FDCEDCDC}" id="{7D8BF8AB-7994-4AD5-82A1-6109B0BBB21D}">
    <text>Przeniesiono z W9</text>
  </threadedComment>
  <threadedComment ref="AH131" dT="2021-06-02T08:48:37.98" personId="{3FD389B8-4008-413A-9DC7-8E51FDCEDCDC}" id="{B6087A17-9BEF-4161-B691-5BEDB6C3FF0E}">
    <text>Przeniesiono z W21</text>
  </threadedComment>
  <threadedComment ref="AQ132" dT="2021-08-03T08:01:50.08" personId="{3FD389B8-4008-413A-9DC7-8E51FDCEDCDC}" id="{C9CB9E8E-BF59-4229-B14A-8B6E55875BB8}">
    <text>Przeniesiono z W26</text>
  </threadedComment>
  <threadedComment ref="W134" dT="2021-02-17T06:56:58.05" personId="{3FD389B8-4008-413A-9DC7-8E51FDCEDCDC}" id="{6FBE047A-A7C5-4011-93FC-8B792D5EC8DD}">
    <text>Na 03.03 z W8</text>
  </threadedComment>
  <threadedComment ref="AI134" dT="2021-05-20T10:32:39.59" personId="{3FD389B8-4008-413A-9DC7-8E51FDCEDCDC}" id="{3A741686-606D-430D-BC80-2F032F6DF37B}">
    <text>Przeniesiono z W20</text>
  </threadedComment>
  <threadedComment ref="W135" dT="2021-02-17T06:57:00.38" personId="{3FD389B8-4008-413A-9DC7-8E51FDCEDCDC}" id="{41129726-CB0B-4807-A713-B581FAAAFE19}">
    <text>Na 03.03 z W8</text>
  </threadedComment>
  <threadedComment ref="AI135" dT="2021-05-20T10:32:42.58" personId="{3FD389B8-4008-413A-9DC7-8E51FDCEDCDC}" id="{041B92F2-E897-447C-940A-72FDDCD1B085}">
    <text>Przeniesiono z W20</text>
  </threadedComment>
  <threadedComment ref="AO136" dT="2021-07-08T09:58:12.09" personId="{3FD389B8-4008-413A-9DC7-8E51FDCEDCDC}" id="{031B2A57-93A5-4376-9309-1A1036AF7247}">
    <text>Przeniesiono z W25</text>
  </threadedComment>
  <threadedComment ref="AZ136" dT="2021-09-09T09:52:44.84" personId="{3FD389B8-4008-413A-9DC7-8E51FDCEDCDC}" id="{82E93B81-1AC2-4466-B844-BEF2933F98E9}">
    <text>Przeniesiono z W37</text>
  </threadedComment>
  <threadedComment ref="S138" dT="2021-02-10T11:23:06.60" personId="{3FD389B8-4008-413A-9DC7-8E51FDCEDCDC}" id="{0D8F2F8E-6152-4053-8BBB-FCA3129A88D3}">
    <text>Przeniesiono z W05</text>
  </threadedComment>
  <threadedComment ref="AC138" dT="2021-05-07T04:43:04.90" personId="{3FD389B8-4008-413A-9DC7-8E51FDCEDCDC}" id="{21DF7E21-B713-485F-9BC5-CA2F61983439}">
    <text>Przeniesiono z W14</text>
  </threadedComment>
  <threadedComment ref="AH138" dT="2021-05-13T09:13:46.32" personId="{3FD389B8-4008-413A-9DC7-8E51FDCEDCDC}" id="{829B48DB-7649-4A68-BE66-C80A08A54CAD}">
    <text>Przeniesiono z W22</text>
  </threadedComment>
  <threadedComment ref="AP138" dT="2021-08-03T11:00:00.78" personId="{3FD389B8-4008-413A-9DC7-8E51FDCEDCDC}" id="{8CA5447E-4989-439E-9ED4-5D2671B8A5CF}">
    <text>Przeniesiono z W26</text>
  </threadedComment>
  <threadedComment ref="AS138" dT="2021-08-03T11:55:16.07" personId="{3FD389B8-4008-413A-9DC7-8E51FDCEDCDC}" id="{B40F6F86-E68F-4918-9B59-0E4636CF2BA8}">
    <text>Przeniesiono z W30</text>
  </threadedComment>
  <threadedComment ref="AU138" dT="2021-08-23T13:23:47.99" personId="{3FD389B8-4008-413A-9DC7-8E51FDCEDCDC}" id="{6C664D66-44E6-450E-9662-A9FA85EC279C}">
    <text>Przeniesiono z W34</text>
  </threadedComment>
  <threadedComment ref="AH139" dT="2021-06-02T08:48:14.85" personId="{3FD389B8-4008-413A-9DC7-8E51FDCEDCDC}" id="{46E101CF-9C38-4E35-8D47-B5D66D8100D0}">
    <text>Przeniesiono z W21</text>
  </threadedComment>
  <threadedComment ref="AJ145" dT="2021-06-02T08:45:45.27" personId="{3FD389B8-4008-413A-9DC7-8E51FDCEDCDC}" id="{A67E9E76-924A-44AA-9CFB-34834FCC2F37}">
    <text>PRZENIESIONO Z W21</text>
  </threadedComment>
  <threadedComment ref="AK147" dT="2021-06-17T07:06:07.03" personId="{3FD389B8-4008-413A-9DC7-8E51FDCEDCDC}" id="{35D161DE-0A06-4165-9E77-7BAAB0BD1942}">
    <text>Przeniesiono z W22</text>
  </threadedComment>
  <threadedComment ref="AL148" dT="2021-07-01T06:45:19.61" personId="{3FD389B8-4008-413A-9DC7-8E51FDCEDCDC}" id="{34AE9321-988E-41B4-9E32-793A7D6C2E48}">
    <text>Przeniesiono z W24</text>
  </threadedComment>
  <threadedComment ref="Y151" dT="2021-03-18T10:38:12.94" personId="{3FD389B8-4008-413A-9DC7-8E51FDCEDCDC}" id="{7AE2AA53-54E1-457F-8668-BE25C35B6B93}">
    <text>Przeniesiono z W10</text>
  </threadedComment>
  <threadedComment ref="AI151" dT="2021-06-02T08:52:49.34" personId="{3FD389B8-4008-413A-9DC7-8E51FDCEDCDC}" id="{8637EF67-EFDB-448D-B314-AAF4E0890F8B}">
    <text>Przeniesiono z W22</text>
  </threadedComment>
  <threadedComment ref="AU151" dT="2021-08-23T13:18:48.06" personId="{3FD389B8-4008-413A-9DC7-8E51FDCEDCDC}" id="{E287A9C5-3AE1-40F5-B953-B5FFB12BF2F7}">
    <text>Przeniesiono z W34</text>
  </threadedComment>
  <threadedComment ref="V160" dT="2021-03-03T09:45:18.64" personId="{3FD389B8-4008-413A-9DC7-8E51FDCEDCDC}" id="{D6494629-6C10-4416-96CB-926FA96F01D7}">
    <text>Przeniesiono z W7</text>
  </threadedComment>
  <threadedComment ref="AL161" dT="2021-06-17T07:13:37.07" personId="{3FD389B8-4008-413A-9DC7-8E51FDCEDCDC}" id="{65576C50-549A-464B-A286-E96A652A083B}">
    <text>Przeniesiono z W23</text>
  </threadedComment>
  <threadedComment ref="AV161" dT="2021-09-02T10:19:39.75" personId="{3FD389B8-4008-413A-9DC7-8E51FDCEDCDC}" id="{7FF40816-9149-4E1F-B22D-086E182A0C4B}">
    <text>Przeniesiono z W35</text>
  </threadedComment>
  <threadedComment ref="AL162" dT="2021-06-17T07:13:40.03" personId="{3FD389B8-4008-413A-9DC7-8E51FDCEDCDC}" id="{EF2875CD-8BF6-4E7D-A946-B229F73D6277}">
    <text>Przeniesiono z W23</text>
  </threadedComment>
  <threadedComment ref="AL163" dT="2021-06-21T15:36:40.59" personId="{3FD389B8-4008-413A-9DC7-8E51FDCEDCDC}" id="{BAFC7B48-506C-4732-BADA-6BA575AC35A4}">
    <text>Przeniesiono z W25</text>
  </threadedComment>
  <threadedComment ref="AL164" dT="2021-06-21T15:25:59.48" personId="{3FD389B8-4008-413A-9DC7-8E51FDCEDCDC}" id="{A416E5A6-6172-45C5-8790-878194934DC6}">
    <text>Przeniesiono z W25</text>
  </threadedComment>
  <threadedComment ref="AX164" dT="2021-09-15T09:04:43.35" personId="{3FD389B8-4008-413A-9DC7-8E51FDCEDCDC}" id="{4955F32A-89A3-4B78-A286-74B337EBBCD1}">
    <text>Przeniesiono z W37</text>
  </threadedComment>
  <threadedComment ref="AL165" dT="2021-07-01T06:41:25.71" personId="{3FD389B8-4008-413A-9DC7-8E51FDCEDCDC}" id="{3729E1DB-456C-4235-B673-5A488EF6811D}">
    <text>Przeniesiono z W25</text>
  </threadedComment>
  <threadedComment ref="AK166" dT="2021-06-17T07:05:28.69" personId="{3FD389B8-4008-413A-9DC7-8E51FDCEDCDC}" id="{5D31C09C-2F9F-486D-98BF-5A1C6EC700C6}">
    <text>Przeniesiono z W24</text>
  </threadedComment>
  <threadedComment ref="AK167" dT="2021-06-17T07:08:38.25" personId="{3FD389B8-4008-413A-9DC7-8E51FDCEDCDC}" id="{98D10E7D-B2A8-4797-A3C5-122738526895}">
    <text>Przeniesiono z W24</text>
  </threadedComment>
  <threadedComment ref="AK170" dT="2021-06-17T07:08:43.78" personId="{3FD389B8-4008-413A-9DC7-8E51FDCEDCDC}" id="{BE4E072C-9038-4FA9-B7A9-0015B6212658}">
    <text>Przeniesiono z W24</text>
  </threadedComment>
  <threadedComment ref="R171" dT="2021-01-26T16:12:52.33" personId="{3FD389B8-4008-413A-9DC7-8E51FDCEDCDC}" id="{7FDC44C9-051B-48FD-A76A-6B41FA927C3D}">
    <text>Przeniesiono z W2</text>
  </threadedComment>
  <threadedComment ref="AQ171" dT="2021-08-03T09:45:38.91" personId="{3FD389B8-4008-413A-9DC7-8E51FDCEDCDC}" id="{075D54CA-259A-48B3-A084-EEA48BBA9C95}">
    <text>Przeniesiono z W26</text>
  </threadedComment>
  <threadedComment ref="R172" dT="2021-01-26T16:13:31.05" personId="{3FD389B8-4008-413A-9DC7-8E51FDCEDCDC}" id="{2461EF9A-2AAC-47EE-898C-A9D4EE1628E4}">
    <text>Przeniesiono z W3.</text>
  </threadedComment>
  <threadedComment ref="AQ172" dT="2021-08-03T09:45:44.00" personId="{3FD389B8-4008-413A-9DC7-8E51FDCEDCDC}" id="{7B3C9C59-C3AB-408A-94A3-9EF604CB13CF}">
    <text>Przeniesiono z W27</text>
  </threadedComment>
  <threadedComment ref="AZ172" dT="2021-09-27T07:00:36.69" personId="{3FD389B8-4008-413A-9DC7-8E51FDCEDCDC}" id="{2E5A3879-1308-4008-8326-4844BE30D149}">
    <text>Przeniesiono z W39</text>
  </threadedComment>
  <threadedComment ref="S173" dT="2021-02-09T06:19:21.69" personId="{3FD389B8-4008-413A-9DC7-8E51FDCEDCDC}" id="{595C2B4F-0EB9-488B-89FA-79A46C154DC9}">
    <text>Przeniesiono z W4</text>
  </threadedComment>
  <threadedComment ref="AC173" dT="2021-05-07T05:59:13.88" personId="{3FD389B8-4008-413A-9DC7-8E51FDCEDCDC}" id="{EF149C2C-D1B5-4BD0-A4B2-D2BE275CAEC1}">
    <text>Przeniesiono z W16</text>
  </threadedComment>
  <threadedComment ref="AQ173" dT="2021-08-03T09:45:50.38" personId="{3FD389B8-4008-413A-9DC7-8E51FDCEDCDC}" id="{B8AE1128-C887-4F43-ADF2-36C9526464DE}">
    <text>Przeniesiono z W28</text>
  </threadedComment>
  <threadedComment ref="BA173" dT="2021-10-01T06:27:36.60" personId="{3FD389B8-4008-413A-9DC7-8E51FDCEDCDC}" id="{BA12C0E8-0D82-406F-BE04-6A7292FDE4E9}">
    <text>Przeniesiono z W40</text>
  </threadedComment>
  <threadedComment ref="AC174" dT="2021-05-07T06:55:24.71" personId="{3FD389B8-4008-413A-9DC7-8E51FDCEDCDC}" id="{C1BD53C5-EAFF-4251-87A5-7107C4A60D93}">
    <text>Przeniesiono z W17</text>
  </threadedComment>
  <threadedComment ref="AW179" dT="2021-09-02T10:15:15.43" personId="{3FD389B8-4008-413A-9DC7-8E51FDCEDCDC}" id="{AD1A938A-4CA9-4069-85FA-FD66DE935449}">
    <text>Przeniesiono z W34</text>
  </threadedComment>
  <threadedComment ref="R180" dT="2021-01-26T16:19:52.26" personId="{3FD389B8-4008-413A-9DC7-8E51FDCEDCDC}" id="{9CC174CB-4F71-4937-8803-8C9FC04A3BA5}">
    <text>PRZENIESIONO Z W3</text>
  </threadedComment>
  <threadedComment ref="AC183" dT="2021-05-07T05:59:13.88" personId="{3FD389B8-4008-413A-9DC7-8E51FDCEDCDC}" id="{1134DF71-25A3-4FDC-9427-B7F89A7896BD}">
    <text>Przeniesiono z W16</text>
  </threadedComment>
  <threadedComment ref="BA183" dT="2021-10-01T06:27:40.16" personId="{3FD389B8-4008-413A-9DC7-8E51FDCEDCDC}" id="{324663C0-CCA5-42A2-874B-9FE844924EAD}">
    <text>Przeniesiono z W40</text>
  </threadedComment>
  <threadedComment ref="AR184" dT="2021-08-03T08:12:44.78" personId="{3FD389B8-4008-413A-9DC7-8E51FDCEDCDC}" id="{1D77FF1F-1CD0-4DC3-AA7B-CF4E507D97D7}">
    <text>Przeniesiono z W29</text>
  </threadedComment>
  <threadedComment ref="AJ185" dT="2021-06-02T08:50:38.54" personId="{3FD389B8-4008-413A-9DC7-8E51FDCEDCDC}" id="{75BA8B68-79A8-46C9-8859-3B9C7B1D102C}">
    <text>Przeniesiono z W21</text>
  </threadedComment>
  <threadedComment ref="AC186" dT="2021-05-07T06:55:28.03" personId="{3FD389B8-4008-413A-9DC7-8E51FDCEDCDC}" id="{D144FCD2-BA0D-47B3-8436-1925395413B3}">
    <text>Przeniesiono z W17</text>
  </threadedComment>
  <threadedComment ref="AJ188" dT="2021-06-07T07:59:10.63" personId="{3FD389B8-4008-413A-9DC7-8E51FDCEDCDC}" id="{4D0EC008-362C-4463-A17F-D184D2174A64}">
    <text>Przeniesione z W20</text>
  </threadedComment>
  <threadedComment ref="AL190" dT="2021-06-21T15:58:26.21" personId="{3FD389B8-4008-413A-9DC7-8E51FDCEDCDC}" id="{36AADD8B-7880-44AF-A349-F1A1C38D06D8}">
    <text>Przeniesiono z W23</text>
  </threadedComment>
  <threadedComment ref="AY192" dT="2021-09-17T10:50:52.86" personId="{3FD389B8-4008-413A-9DC7-8E51FDCEDCDC}" id="{D2E86BA9-5911-4472-92E5-47E13854E1BA}">
    <text>Przeniesiono z W38</text>
  </threadedComment>
  <threadedComment ref="AC193" dT="2021-05-07T05:59:13.88" personId="{3FD389B8-4008-413A-9DC7-8E51FDCEDCDC}" id="{1CF01E27-1DEB-4BBD-88C4-B77FD25D4029}">
    <text>Przeniesiono z W16</text>
  </threadedComment>
  <threadedComment ref="BA193" dT="2021-10-01T06:27:42.67" personId="{3FD389B8-4008-413A-9DC7-8E51FDCEDCDC}" id="{881568AB-5325-4DED-B981-EAE8B793FE50}">
    <text>Przeniesiono z W40</text>
  </threadedComment>
  <threadedComment ref="AC194" dT="2021-05-07T06:11:44.80" personId="{3FD389B8-4008-413A-9DC7-8E51FDCEDCDC}" id="{6984B461-7A6E-4494-BCBA-DAADA0D5A0F0}">
    <text>Przeniesiono z W15</text>
  </threadedComment>
  <threadedComment ref="AO194" dT="2021-08-03T09:06:27.63" personId="{3FD389B8-4008-413A-9DC7-8E51FDCEDCDC}" id="{5371ED16-A4EC-4C86-B74A-F513B7F13B35}">
    <text>Przeniesiono z W28</text>
  </threadedComment>
  <threadedComment ref="BA194" dT="2021-10-01T06:27:45.95" personId="{3FD389B8-4008-413A-9DC7-8E51FDCEDCDC}" id="{12CADD59-2D91-4265-A639-9E7F691F6341}">
    <text>Przeniesiono z W40</text>
  </threadedComment>
  <threadedComment ref="AJ196" dT="2021-06-07T08:08:26.27" personId="{3FD389B8-4008-413A-9DC7-8E51FDCEDCDC}" id="{6209BF4C-52AD-402D-8E11-83D609FAE4A7}">
    <text>Przeniesiono z W21.</text>
  </threadedComment>
  <threadedComment ref="AJ197" dT="2021-06-07T08:08:28.61" personId="{3FD389B8-4008-413A-9DC7-8E51FDCEDCDC}" id="{6572D61E-2F74-47B7-9EBF-5F38A77E8247}">
    <text>Przeniesiono z W21.</text>
  </threadedComment>
  <threadedComment ref="AK199" dT="2021-06-17T07:02:35.22" personId="{3FD389B8-4008-413A-9DC7-8E51FDCEDCDC}" id="{6A31DBF6-839A-45AE-9CCE-096C4DB95078}">
    <text>Przeniesiono z W24</text>
  </threadedComment>
  <threadedComment ref="AN208" dT="2021-07-01T06:47:25.77" personId="{3FD389B8-4008-413A-9DC7-8E51FDCEDCDC}" id="{91412A08-FFFF-440E-B394-7CBE7BC5F493}">
    <text>Przeniesiono z W26</text>
  </threadedComment>
  <threadedComment ref="AK212" dT="2021-06-07T08:26:25.22" personId="{3FD389B8-4008-413A-9DC7-8E51FDCEDCDC}" id="{FDEFA7D6-FC9D-45B7-8C18-1503733C0044}">
    <text>Przeniesiono z W22</text>
  </threadedComment>
  <threadedComment ref="AU212" dT="2021-08-23T13:13:19.20" personId="{3FD389B8-4008-413A-9DC7-8E51FDCEDCDC}" id="{42FE50AF-AED0-4B63-A699-67F14AE54095}">
    <text>Przeniesiono z W34</text>
  </threadedComment>
  <threadedComment ref="AC214" dT="2021-05-07T07:44:26.61" personId="{3FD389B8-4008-413A-9DC7-8E51FDCEDCDC}" id="{D540FD01-F3AA-423A-9139-9D6F263808D9}">
    <text>Przeniesiono z W17</text>
  </threadedComment>
  <threadedComment ref="T216" dT="2021-02-17T06:10:01.58" personId="{3FD389B8-4008-413A-9DC7-8E51FDCEDCDC}" id="{B7EDA2E5-1424-45EB-9B6C-79AF484C48BA}">
    <text>Przeniesiono z W05</text>
  </threadedComment>
  <threadedComment ref="AC216" dT="2021-05-07T07:44:30.96" personId="{3FD389B8-4008-413A-9DC7-8E51FDCEDCDC}" id="{4702DEE3-81F0-4057-B770-2CE2AE3D84D6}">
    <text>Przeniesiono z W17</text>
  </threadedComment>
  <threadedComment ref="AL218" dT="2021-08-03T09:15:21.67" personId="{3FD389B8-4008-413A-9DC7-8E51FDCEDCDC}" id="{0428EBEE-0C27-4038-82F3-27858C330D9D}">
    <text>Przeniesiono z W25</text>
  </threadedComment>
  <threadedComment ref="W219" dT="2021-03-10T14:18:56.40" personId="{3FD389B8-4008-413A-9DC7-8E51FDCEDCDC}" id="{7389DE60-2D39-49C7-A0F4-B957C70C7E4A}">
    <text>Przeniesiono z W10</text>
  </threadedComment>
  <threadedComment ref="AU219" dT="2021-08-23T13:10:06.07" personId="{3FD389B8-4008-413A-9DC7-8E51FDCEDCDC}" id="{533A79B7-5B04-4A35-8F36-2E9C61527AC8}">
    <text>Przeniesiono z W34</text>
  </threadedComment>
  <threadedComment ref="AC223" dT="2021-04-15T07:01:48.81" personId="{3FD389B8-4008-413A-9DC7-8E51FDCEDCDC}" id="{2BB14C80-043C-4328-9137-AE5E2A8019F7}">
    <text>Przeniesiono z W13</text>
  </threadedComment>
  <threadedComment ref="AL223" dT="2021-06-21T15:59:55.10" personId="{3FD389B8-4008-413A-9DC7-8E51FDCEDCDC}" id="{D1854A0E-9279-49BD-9CA0-12C2810E3FC8}">
    <text>Przeniesiono z W25</text>
  </threadedComment>
  <threadedComment ref="AL224" dT="2021-06-17T06:57:26.99" personId="{3FD389B8-4008-413A-9DC7-8E51FDCEDCDC}" id="{4783412F-DF1C-4EAE-884B-CEE64D8A3AF2}">
    <text>Przeniesiono z W22</text>
  </threadedComment>
  <threadedComment ref="AU224" dT="2021-08-23T13:06:36.37" personId="{3FD389B8-4008-413A-9DC7-8E51FDCEDCDC}" id="{A4CA0D35-E338-4BC4-B9AF-B57185ECD9A9}">
    <text>Przeniesiono z W34</text>
  </threadedComment>
  <threadedComment ref="AL225" dT="2021-06-21T15:58:29.12" personId="{3FD389B8-4008-413A-9DC7-8E51FDCEDCDC}" id="{42E51616-84B8-4953-B299-242A774B5225}">
    <text>Przeniesiono z W23</text>
  </threadedComment>
  <threadedComment ref="Q227" dT="2021-01-21T08:46:24.48" personId="{3FD389B8-4008-413A-9DC7-8E51FDCEDCDC}" id="{1ECD2AD8-83F1-49B3-977D-3910A25E4184}">
    <text>Przeniesiono z W2</text>
  </threadedComment>
  <threadedComment ref="AM227" dT="2021-08-09T07:42:28.35" personId="{3FD389B8-4008-413A-9DC7-8E51FDCEDCDC}" id="{F8B87712-B9C5-4DCB-917D-0A24344BF2C6}">
    <text>Przeniesiono z W26</text>
  </threadedComment>
  <threadedComment ref="AY227" dT="2021-09-17T10:50:57.09" personId="{3FD389B8-4008-413A-9DC7-8E51FDCEDCDC}" id="{84B41061-483F-4258-9725-6869A731174F}">
    <text>Przeniesiono z W38</text>
  </threadedComment>
  <threadedComment ref="AP228" dT="2021-08-03T10:43:03.18" personId="{3FD389B8-4008-413A-9DC7-8E51FDCEDCDC}" id="{3A305230-D59C-45AF-8CDA-01E5B5096CAC}">
    <text>Przeniesiono z W27</text>
  </threadedComment>
  <threadedComment ref="AZ228" dT="2021-09-27T06:54:38.79" personId="{3FD389B8-4008-413A-9DC7-8E51FDCEDCDC}" id="{9735761C-C6FD-4899-9DA7-4E77F6566A7B}">
    <text>Przeniesiono z W39</text>
  </threadedComment>
  <threadedComment ref="AP229" dT="2021-08-03T10:43:03.18" personId="{3FD389B8-4008-413A-9DC7-8E51FDCEDCDC}" id="{3212DFC9-1D7D-4CBC-9AB1-2C4804223472}">
    <text>Przeniesiono z W27</text>
  </threadedComment>
  <threadedComment ref="AC230" dT="2021-05-07T05:53:44.99" personId="{3FD389B8-4008-413A-9DC7-8E51FDCEDCDC}" id="{FE0DA765-5579-4572-904F-818B5C23CB4B}">
    <text>Przeniesiono z W16</text>
  </threadedComment>
  <threadedComment ref="AC231" dT="2021-05-07T05:53:48.07" personId="{3FD389B8-4008-413A-9DC7-8E51FDCEDCDC}" id="{88E6EF3D-971F-49CF-840D-F912395E9162}">
    <text>Przeniesiono z W16</text>
  </threadedComment>
  <threadedComment ref="AC232" dT="2021-05-07T07:44:34.55" personId="{3FD389B8-4008-413A-9DC7-8E51FDCEDCDC}" id="{A7730239-0B9A-4132-86BE-96E06FB64B25}">
    <text>Przeniesiono z W17</text>
  </threadedComment>
  <threadedComment ref="AI234" dT="2021-06-02T08:43:02.53" personId="{3FD389B8-4008-413A-9DC7-8E51FDCEDCDC}" id="{41852163-BCFF-4ABD-AEA5-40403FD83A94}">
    <text>Przełożono z W20</text>
  </threadedComment>
  <threadedComment ref="Q238" dT="2021-01-27T04:22:24.89" personId="{3FD389B8-4008-413A-9DC7-8E51FDCEDCDC}" id="{0D1BABBF-27A1-4380-906F-7452DFDE0792}">
    <text>Przeniesiono z W4</text>
  </threadedComment>
  <threadedComment ref="AC242" dT="2021-05-07T07:44:37.12" personId="{3FD389B8-4008-413A-9DC7-8E51FDCEDCDC}" id="{3961BBEF-B31D-4184-961C-753EB272890E}">
    <text>Przeniesiono z W17</text>
  </threadedComment>
  <threadedComment ref="AC243" dT="2021-05-07T07:44:39.77" personId="{3FD389B8-4008-413A-9DC7-8E51FDCEDCDC}" id="{11383647-0886-4D88-9BEB-77675E8C77EB}">
    <text>Przeniesiono z W17</text>
  </threadedComment>
  <threadedComment ref="V246" dT="2021-03-03T09:49:41.85" personId="{3FD389B8-4008-413A-9DC7-8E51FDCEDCDC}" id="{9DB79ABA-D83A-41A5-9B04-BB77ADC15E62}">
    <text>Przeniesiono z W7</text>
  </threadedComment>
  <threadedComment ref="V249" dT="2021-03-03T09:49:44.24" personId="{3FD389B8-4008-413A-9DC7-8E51FDCEDCDC}" id="{3B55EB22-92EF-468D-B621-5B6857FBECFA}">
    <text>Przeniesiono z W7</text>
  </threadedComment>
  <threadedComment ref="AY250" dT="2021-09-17T10:51:00.24" personId="{3FD389B8-4008-413A-9DC7-8E51FDCEDCDC}" id="{915B8EF2-FA18-4852-BD3F-5523AB914512}">
    <text>Przeniesiono z W38</text>
  </threadedComment>
  <threadedComment ref="AY251" dT="2021-09-17T10:51:04.07" personId="{3FD389B8-4008-413A-9DC7-8E51FDCEDCDC}" id="{A2906C34-80C1-4C6B-80D5-384016449B64}">
    <text>Przeniesiono z W38</text>
  </threadedComment>
  <threadedComment ref="AY252" dT="2021-09-17T10:51:07.09" personId="{3FD389B8-4008-413A-9DC7-8E51FDCEDCDC}" id="{2C516C32-BB8D-4710-9412-0323D66E9D90}">
    <text>Przeniesiono z W38</text>
  </threadedComment>
  <threadedComment ref="Q271" dT="2021-01-27T04:22:24.89" personId="{3FD389B8-4008-413A-9DC7-8E51FDCEDCDC}" id="{85EAE162-6A0B-4E38-A826-F0A14F0B0211}">
    <text>Przeniesiono z W4</text>
  </threadedComment>
  <threadedComment ref="Q272" dT="2021-01-27T04:22:24.89" personId="{3FD389B8-4008-413A-9DC7-8E51FDCEDCDC}" id="{A86476E7-03BA-4372-A8E7-8CCFD676C891}">
    <text>Przeniesiono z W4</text>
  </threadedComment>
  <threadedComment ref="V280" dT="2021-03-03T09:49:46.84" personId="{3FD389B8-4008-413A-9DC7-8E51FDCEDCDC}" id="{11063E13-7A04-4299-99FF-2D53AB53D30E}">
    <text>Przeniesiono z W7</text>
  </threadedComment>
  <threadedComment ref="U287" dT="2021-03-03T10:01:30.38" personId="{3FD389B8-4008-413A-9DC7-8E51FDCEDCDC}" id="{B266148C-734A-473B-AE3A-314D4D453586}">
    <text>Przeniesiono z W8.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Y18" dT="2020-09-29T06:03:43.94" personId="{3FD389B8-4008-413A-9DC7-8E51FDCEDCDC}" id="{68079F24-8060-476C-9114-510C8F8E251B}">
    <text>Przeniesiono z W39</text>
  </threadedComment>
  <threadedComment ref="AY20" dT="2020-10-05T05:34:49.13" personId="{3FD389B8-4008-413A-9DC7-8E51FDCEDCDC}" id="{F2782F0C-50AA-4B42-84F0-65A97BAC2BB9}">
    <text>Przeniesiono z W41.</text>
  </threadedComment>
  <threadedComment ref="AZ21" dT="2020-10-13T04:44:00.56" personId="{3FD389B8-4008-413A-9DC7-8E51FDCEDCDC}" id="{AA0DC9E8-8702-4C79-BA24-F9C52F8D0BA5}">
    <text>Przesunięto z W42</text>
  </threadedComment>
  <threadedComment ref="R22" dT="2020-02-07T07:06:46.61" personId="{3FD389B8-4008-413A-9DC7-8E51FDCEDCDC}" id="{ADC59B2D-EABC-4571-BABD-4D67B83B1B45}">
    <text>maszyna wyłączona z produkcji</text>
  </threadedComment>
  <threadedComment ref="AD22" dT="2020-08-03T07:42:56.63" personId="{3FD389B8-4008-413A-9DC7-8E51FDCEDCDC}" id="{999481EF-6A47-46F4-913F-8AAE099E8561}">
    <text>Maszyna wyłączona z produkcji</text>
  </threadedComment>
  <threadedComment ref="AP22" dT="2020-08-03T07:43:08.36" personId="{3FD389B8-4008-413A-9DC7-8E51FDCEDCDC}" id="{87CC8B0C-13CC-4ECB-8A9B-AF599C30E667}">
    <text>Maszyna wyłączona z produkcji</text>
  </threadedComment>
  <threadedComment ref="U24" dT="2020-03-09T05:59:59.89" personId="{3FD389B8-4008-413A-9DC7-8E51FDCEDCDC}" id="{1F2F6640-A2A5-4D7B-97B2-CEAF480EF5DA}">
    <text>Przeniesiono z W9</text>
  </threadedComment>
  <threadedComment ref="BD25" dT="2020-11-02T08:10:38.74" personId="{3FD389B8-4008-413A-9DC7-8E51FDCEDCDC}" id="{6C3E4673-6E73-406E-AC0C-F3E473E679FC}">
    <text>Przeniesiono z W46.</text>
  </threadedComment>
  <threadedComment ref="BE26" dT="2020-11-16T08:16:56.02" personId="{3FD389B8-4008-413A-9DC7-8E51FDCEDCDC}" id="{92490C41-318A-46F7-B3D9-662C78092314}">
    <text>Przeniesiono z W47</text>
  </threadedComment>
  <threadedComment ref="U27" dT="2020-03-09T07:01:33.43" personId="{3FD389B8-4008-413A-9DC7-8E51FDCEDCDC}" id="{7E847CB1-C2FB-4E18-992D-5FA039A3C23F}">
    <text>Przesunięty z W11</text>
  </threadedComment>
  <threadedComment ref="BE27" dT="2020-11-16T08:17:02.71" personId="{3FD389B8-4008-413A-9DC7-8E51FDCEDCDC}" id="{47E96F24-3C29-464A-839C-DB8C033BBF7D}">
    <text>Przeniesiono z W47</text>
  </threadedComment>
  <threadedComment ref="L34" dT="2020-03-09T06:01:53.18" personId="{3FD389B8-4008-413A-9DC7-8E51FDCEDCDC}" id="{4879E35E-075D-4E70-9A4C-E652602EBA5E}">
    <text>Przeniesiono z W02</text>
  </threadedComment>
  <threadedComment ref="AB38" dT="2020-04-24T07:32:50.59" personId="{3FD389B8-4008-413A-9DC7-8E51FDCEDCDC}" id="{AC929E04-B56F-4A06-8FC6-68329E7ABC47}">
    <text>Przeniesiono z W16</text>
  </threadedComment>
  <threadedComment ref="AY39" dT="2020-10-05T05:34:47.01" personId="{3FD389B8-4008-413A-9DC7-8E51FDCEDCDC}" id="{08574E2D-51FC-4002-B7D8-53AFBBBB637D}">
    <text>Przeniesiono z W41.</text>
  </threadedComment>
  <threadedComment ref="AY40" dT="2020-10-05T05:34:49.13" personId="{3FD389B8-4008-413A-9DC7-8E51FDCEDCDC}" id="{020B6A51-2329-459F-B91C-E98EF5A2084C}">
    <text>Przeniesiono z W41.</text>
  </threadedComment>
  <threadedComment ref="AZ41" dT="2020-10-13T04:39:13.98" personId="{3FD389B8-4008-413A-9DC7-8E51FDCEDCDC}" id="{C324CF67-6945-4915-8CA6-747ADEB56E64}">
    <text>Przesuniete z W42</text>
  </threadedComment>
  <threadedComment ref="AZ42" dT="2020-10-06T11:58:50.00" personId="{3FD389B8-4008-413A-9DC7-8E51FDCEDCDC}" id="{E6F05E04-EB60-4583-A11D-EDC0CE2A5DA4}">
    <text>Przeniesiono z W42</text>
  </threadedComment>
  <threadedComment ref="AS44" dT="2020-09-07T05:46:00.07" personId="{3FD389B8-4008-413A-9DC7-8E51FDCEDCDC}" id="{4F44AC20-163F-4D60-81B6-E1455F3CED4D}">
    <text>Przeniesiono z W32.</text>
  </threadedComment>
  <threadedComment ref="BB44" dT="2020-10-27T06:49:38.20" personId="{3FD389B8-4008-413A-9DC7-8E51FDCEDCDC}" id="{FFD19535-0AA5-4B14-9FEB-984609FACDBD}">
    <text>Przesunięto z W44</text>
  </threadedComment>
  <threadedComment ref="AS45" dT="2020-09-07T05:46:00.07" personId="{3FD389B8-4008-413A-9DC7-8E51FDCEDCDC}" id="{C2E1CA26-8573-4EC2-9C34-E5D228E45653}">
    <text>Przeniesiono z W32.</text>
  </threadedComment>
  <threadedComment ref="BB45" dT="2020-10-27T06:49:42.16" personId="{3FD389B8-4008-413A-9DC7-8E51FDCEDCDC}" id="{75361C92-2446-4493-879E-315DD889D342}">
    <text>Przesunięto z W44</text>
  </threadedComment>
  <threadedComment ref="AS46" dT="2020-09-07T05:46:20.24" personId="{3FD389B8-4008-413A-9DC7-8E51FDCEDCDC}" id="{CAE0B75D-B938-47D3-B873-24BC104E1F65}">
    <text>Przeniesiono z W33.</text>
  </threadedComment>
  <threadedComment ref="BF46" dT="2020-11-23T06:51:13.86" personId="{3FD389B8-4008-413A-9DC7-8E51FDCEDCDC}" id="{39DB2193-6C43-4762-87C6-083CDF9E04C4}">
    <text>Przeniesiono z W45</text>
  </threadedComment>
  <threadedComment ref="AS47" dT="2020-09-07T05:46:20.24" personId="{3FD389B8-4008-413A-9DC7-8E51FDCEDCDC}" id="{DC102F12-1DAB-427B-B58D-4CB43D1ACE5C}">
    <text>Przeniesiono z W33.</text>
  </threadedComment>
  <threadedComment ref="BF47" dT="2020-11-23T06:51:13.86" personId="{3FD389B8-4008-413A-9DC7-8E51FDCEDCDC}" id="{96132DC2-6594-44DD-898F-9EFD6EBC4EDB}">
    <text>Przeniesiono z W45</text>
  </threadedComment>
  <threadedComment ref="V48" dT="2020-03-11T11:11:53.04" personId="{3FD389B8-4008-413A-9DC7-8E51FDCEDCDC}" id="{0B15253A-CB3C-45D0-9058-A7F6C55DF778}">
    <text>Przeniesione z W10</text>
  </threadedComment>
  <threadedComment ref="BF48" dT="2020-11-23T07:10:30.88" personId="{3FD389B8-4008-413A-9DC7-8E51FDCEDCDC}" id="{2E4B3F77-16F9-4277-9B0E-561D6FD29E9C}">
    <text>Przeniesiono z W46</text>
  </threadedComment>
  <threadedComment ref="AI49" dT="2020-06-15T05:41:58.43" personId="{3FD389B8-4008-413A-9DC7-8E51FDCEDCDC}" id="{ED775163-3664-4CA4-8CA7-7DAA0167B467}">
    <text>Przeniesiono z W24</text>
  </threadedComment>
  <threadedComment ref="AM57" dT="2020-07-13T09:30:54.28" personId="{3FD389B8-4008-413A-9DC7-8E51FDCEDCDC}" id="{4D45C526-23A8-488F-A6AC-5293D4CD9750}">
    <text>Przeniesiono z W27</text>
  </threadedComment>
  <threadedComment ref="AC60" dT="2020-08-10T04:58:02.05" personId="{3FD389B8-4008-413A-9DC7-8E51FDCEDCDC}" id="{E14545E2-2B25-4BA7-95B3-9DD1CF9B7A18}">
    <text>Przeniesiono z W17</text>
  </threadedComment>
  <threadedComment ref="AY60" dT="2020-10-05T05:34:51.55" personId="{3FD389B8-4008-413A-9DC7-8E51FDCEDCDC}" id="{2E9969A0-F3D7-4D3D-B913-B9D7B3C520AE}">
    <text>Przeniesiono z W41.</text>
  </threadedComment>
  <threadedComment ref="AZ62" dT="2020-10-13T04:43:45.20" personId="{3FD389B8-4008-413A-9DC7-8E51FDCEDCDC}" id="{835AAAAC-696D-4BBE-BA05-5FE6B1A40F35}">
    <text>Przesunięte z W42</text>
  </threadedComment>
  <threadedComment ref="AZ63" dT="2020-10-13T04:38:00.18" personId="{3FD389B8-4008-413A-9DC7-8E51FDCEDCDC}" id="{474E1F7E-5084-4818-9FE4-6779CD205ED9}">
    <text>Przesuniete z W42</text>
  </threadedComment>
  <threadedComment ref="AZ64" dT="2020-10-05T06:55:58.11" personId="{3FD389B8-4008-413A-9DC7-8E51FDCEDCDC}" id="{4DAE1D89-85C3-4520-9E01-4A10A662F12D}">
    <text>Przeniesiono z W42</text>
  </threadedComment>
  <threadedComment ref="T65" dT="2020-03-09T06:19:34.56" personId="{3FD389B8-4008-413A-9DC7-8E51FDCEDCDC}" id="{BCE54DA0-AA0A-4A3B-842D-C328E5A46335}">
    <text>Przesunięte z W7</text>
  </threadedComment>
  <threadedComment ref="T66" dT="2020-03-09T06:19:37.88" personId="{3FD389B8-4008-413A-9DC7-8E51FDCEDCDC}" id="{A300FC0D-78D7-4355-B1BF-22D41EBDB7CE}">
    <text>Przesunięte z W7</text>
  </threadedComment>
  <threadedComment ref="S67" dT="2020-08-03T07:43:13.72" personId="{3FD389B8-4008-413A-9DC7-8E51FDCEDCDC}" id="{F7A3E59B-CA02-4B1B-8EDA-3769C73D989F}">
    <text>Maszyna wyłączona z produkcji</text>
  </threadedComment>
  <threadedComment ref="AE67" dT="2020-08-03T07:43:16.82" personId="{3FD389B8-4008-413A-9DC7-8E51FDCEDCDC}" id="{57677595-4164-463E-8A04-1A08C6E597F6}">
    <text>Maszyna wyłączona z produkcji</text>
  </threadedComment>
  <threadedComment ref="AQ67" dT="2020-08-03T07:43:20.40" personId="{3FD389B8-4008-413A-9DC7-8E51FDCEDCDC}" id="{93DAB5D5-3499-46FA-850F-F55228E74D15}">
    <text>Maszyna wyłączona z produkcji</text>
  </threadedComment>
  <threadedComment ref="AS69" dT="2020-09-07T05:01:50.29" personId="{3FD389B8-4008-413A-9DC7-8E51FDCEDCDC}" id="{57C274BB-7123-4FE5-853A-06441E368E3E}">
    <text>Przeniesiono z W33</text>
  </threadedComment>
  <threadedComment ref="BE69" dT="2020-11-16T06:58:42.79" personId="{3FD389B8-4008-413A-9DC7-8E51FDCEDCDC}" id="{651D06B2-9690-49C7-B06F-1F07ABFC6F76}">
    <text>Przeniesiono z W45</text>
  </threadedComment>
  <threadedComment ref="AT70" dT="2020-09-07T06:01:43.50" personId="{3FD389B8-4008-413A-9DC7-8E51FDCEDCDC}" id="{82C8FCFB-9E77-49DE-9B4D-79E271B02B6C}">
    <text>Przeniesiono z W34</text>
  </threadedComment>
  <threadedComment ref="BF70" dT="2020-11-23T06:49:58.15" personId="{3FD389B8-4008-413A-9DC7-8E51FDCEDCDC}" id="{6407B38D-C490-4E88-8035-D53133B6716C}">
    <text>Przeniesiono z W46</text>
  </threadedComment>
  <threadedComment ref="AJ71" dT="2020-06-23T05:26:17.13" personId="{3FD389B8-4008-413A-9DC7-8E51FDCEDCDC}" id="{B7B604EF-8ACE-4847-A862-EFB0EF057DB9}">
    <text>Przeniesiono z W23</text>
  </threadedComment>
  <threadedComment ref="BG71" dT="2020-11-30T06:47:06.90" personId="{3FD389B8-4008-413A-9DC7-8E51FDCEDCDC}" id="{A21C6A7C-F586-4927-B7FE-050067978FA6}">
    <text>Przeniesiono z W47</text>
  </threadedComment>
  <threadedComment ref="AJ72" dT="2020-06-23T05:26:22.89" personId="{3FD389B8-4008-413A-9DC7-8E51FDCEDCDC}" id="{9BD9580B-A0AF-4C2D-9475-07A3B8D00974}">
    <text>Przeniesiono z W24</text>
  </threadedComment>
  <threadedComment ref="AW79" dT="2020-09-20T04:30:07.94" personId="{3FD389B8-4008-413A-9DC7-8E51FDCEDCDC}" id="{67BA8738-718B-428F-A14B-78A7319F9B22}">
    <text>Przesunięto z W39</text>
  </threadedComment>
  <threadedComment ref="I80" dT="2020-09-20T04:27:59.33" personId="{3FD389B8-4008-413A-9DC7-8E51FDCEDCDC}" id="{E3F90398-B181-4585-A804-489C1558448B}">
    <text>Maszyna wycofana z produkcji</text>
  </threadedComment>
  <threadedComment ref="P82" dT="2020-03-09T06:23:45.57" personId="{3FD389B8-4008-413A-9DC7-8E51FDCEDCDC}" id="{C7903BEA-0529-4EAD-9140-7BAEF72A2C21}">
    <text>Przesunięte z W4</text>
  </threadedComment>
  <threadedComment ref="AY82" dT="2020-09-29T05:43:38.99" personId="{3FD389B8-4008-413A-9DC7-8E51FDCEDCDC}" id="{472FF4CD-6A0C-459E-A9B6-A22C02D20ABD}">
    <text>Maszyna wyłączona z produkcji.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37" dT="2021-09-13T15:46:12.78" personId="{3FD389B8-4008-413A-9DC7-8E51FDCEDCDC}" id="{DF4B9464-FC40-4E62-9317-2474ADE0C509}">
    <text>Pierwszy przegląd w 2022.</text>
  </threadedComment>
  <threadedComment ref="B131" dT="2020-12-01T13:51:02.85" personId="{3FD389B8-4008-413A-9DC7-8E51FDCEDCDC}" id="{C205606C-647A-4874-B960-4A9CE29F3565}">
    <text>Nowy zakres przeglądu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8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9F67E-B471-4DD6-AAAF-76E5BFF6175B}">
  <sheetPr codeName="Sheet2">
    <tabColor theme="4"/>
    <pageSetUpPr fitToPage="1"/>
  </sheetPr>
  <dimension ref="A1:BU187"/>
  <sheetViews>
    <sheetView topLeftCell="C1" zoomScale="70" zoomScaleNormal="70" workbookViewId="0">
      <pane xSplit="7" ySplit="3" topLeftCell="J123" activePane="bottomRight" state="frozen"/>
      <selection activeCell="C1" sqref="C1"/>
      <selection pane="topRight" activeCell="I1" sqref="I1"/>
      <selection pane="bottomLeft" activeCell="C4" sqref="C4"/>
      <selection pane="bottomRight" activeCell="G1" sqref="G1:AF154"/>
    </sheetView>
  </sheetViews>
  <sheetFormatPr defaultColWidth="4" defaultRowHeight="13.2"/>
  <cols>
    <col min="1" max="1" width="26.44140625" hidden="1" customWidth="1"/>
    <col min="2" max="2" width="12" hidden="1" customWidth="1"/>
    <col min="3" max="3" width="4.44140625" style="18" bestFit="1" customWidth="1"/>
    <col min="4" max="6" width="3.44140625" style="18" bestFit="1" customWidth="1"/>
    <col min="7" max="7" width="5.109375" style="18" customWidth="1"/>
    <col min="8" max="8" width="10.44140625" customWidth="1"/>
    <col min="9" max="9" width="57.33203125" customWidth="1"/>
    <col min="10" max="10" width="16.109375" customWidth="1"/>
    <col min="11" max="19" width="5.109375" style="18" hidden="1" customWidth="1"/>
    <col min="20" max="34" width="5.109375" style="18" customWidth="1"/>
    <col min="35" max="35" width="4.88671875" style="18" customWidth="1"/>
    <col min="36" max="36" width="5.109375" style="18" customWidth="1"/>
    <col min="37" max="37" width="4.88671875" style="18" customWidth="1"/>
    <col min="38" max="62" width="5.109375" style="18" customWidth="1"/>
    <col min="63" max="63" width="18.44140625" customWidth="1"/>
    <col min="64" max="64" width="19.5546875" customWidth="1"/>
    <col min="65" max="66" width="2.33203125" bestFit="1" customWidth="1"/>
    <col min="70" max="70" width="20.33203125" customWidth="1"/>
    <col min="71" max="71" width="3.44140625" customWidth="1"/>
    <col min="73" max="73" width="16.88671875" customWidth="1"/>
  </cols>
  <sheetData>
    <row r="1" spans="1:73" ht="33">
      <c r="A1" s="1"/>
      <c r="B1" s="2"/>
      <c r="H1" s="273" t="s">
        <v>341</v>
      </c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73"/>
      <c r="AE1" s="273"/>
      <c r="AF1" s="273"/>
      <c r="AG1" s="273"/>
      <c r="AH1" s="273"/>
      <c r="AI1" s="273"/>
      <c r="AJ1" s="273"/>
      <c r="AK1" s="273"/>
      <c r="AL1" s="273"/>
      <c r="AM1" s="273"/>
      <c r="AN1" s="273"/>
      <c r="AO1" s="273"/>
      <c r="AP1" s="273"/>
      <c r="AQ1" s="273"/>
      <c r="AR1" s="273"/>
      <c r="AS1" s="273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</row>
    <row r="2" spans="1:73" ht="30">
      <c r="A2" s="1"/>
      <c r="B2" s="2"/>
      <c r="H2" s="274" t="s">
        <v>340</v>
      </c>
      <c r="I2" s="274"/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  <c r="U2" s="274"/>
      <c r="V2" s="274"/>
      <c r="W2" s="274"/>
      <c r="X2" s="274"/>
      <c r="Y2" s="274"/>
      <c r="Z2" s="274"/>
      <c r="AA2" s="274"/>
      <c r="AB2" s="274"/>
      <c r="AC2" s="274"/>
      <c r="AD2" s="274"/>
      <c r="AE2" s="274"/>
      <c r="AF2" s="274"/>
      <c r="AG2" s="274"/>
      <c r="AH2" s="274"/>
      <c r="AI2" s="274"/>
      <c r="AJ2" s="274"/>
      <c r="AK2" s="274"/>
      <c r="AL2" s="274"/>
      <c r="AM2" s="274"/>
      <c r="AN2" s="274"/>
      <c r="AO2" s="274"/>
      <c r="AP2" s="274"/>
      <c r="AQ2" s="274"/>
      <c r="AR2" s="274"/>
      <c r="AS2" s="274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</row>
    <row r="3" spans="1:73" ht="25.2" thickBot="1">
      <c r="A3" s="1"/>
      <c r="B3" s="3"/>
      <c r="C3" s="17"/>
      <c r="D3" s="17"/>
      <c r="E3" s="17"/>
      <c r="F3" s="17"/>
      <c r="G3" s="17"/>
      <c r="H3" s="3"/>
      <c r="I3" s="4" t="s">
        <v>2</v>
      </c>
      <c r="J3" s="1044"/>
      <c r="K3" s="1044"/>
      <c r="L3" s="1044"/>
      <c r="M3" s="1044"/>
      <c r="N3" s="1044"/>
      <c r="O3" s="1044"/>
      <c r="P3" s="1044"/>
      <c r="Q3" s="1044"/>
      <c r="R3" s="1044"/>
      <c r="S3" s="1044"/>
      <c r="T3" s="1044"/>
      <c r="U3" s="1044"/>
      <c r="V3" s="1044"/>
      <c r="W3" s="1044"/>
      <c r="X3" s="1044"/>
      <c r="Y3" s="1044"/>
      <c r="Z3" s="1044"/>
      <c r="AA3" s="1044"/>
      <c r="AB3" s="1044"/>
      <c r="AC3" s="1044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</row>
    <row r="4" spans="1:73">
      <c r="A4" s="1"/>
      <c r="B4" s="5"/>
      <c r="C4" s="1053" t="s">
        <v>443</v>
      </c>
      <c r="D4" s="1053"/>
      <c r="E4" s="1053"/>
      <c r="F4" s="1053"/>
      <c r="H4" s="160" t="s">
        <v>3</v>
      </c>
      <c r="I4" s="168" t="s">
        <v>4</v>
      </c>
      <c r="J4" s="166"/>
      <c r="K4" s="1054" t="s">
        <v>334</v>
      </c>
      <c r="L4" s="1054"/>
      <c r="M4" s="1054"/>
      <c r="N4" s="1054"/>
      <c r="O4" s="1055"/>
      <c r="AW4" s="19"/>
      <c r="AX4" s="20"/>
      <c r="BG4" s="19"/>
      <c r="BH4" s="20"/>
    </row>
    <row r="5" spans="1:73" ht="13.8" thickBot="1">
      <c r="A5" s="1"/>
      <c r="B5" s="5"/>
      <c r="C5" s="1053"/>
      <c r="D5" s="1053"/>
      <c r="E5" s="1053"/>
      <c r="F5" s="1053"/>
      <c r="H5" s="161" t="s">
        <v>5</v>
      </c>
      <c r="I5" s="169" t="s">
        <v>445</v>
      </c>
      <c r="J5" s="167"/>
      <c r="K5" s="1056" t="s">
        <v>335</v>
      </c>
      <c r="L5" s="1056"/>
      <c r="M5" s="1056"/>
      <c r="N5" s="1056"/>
      <c r="O5" s="1057"/>
      <c r="AW5" s="19"/>
      <c r="AX5" s="20"/>
      <c r="BG5" s="19"/>
      <c r="BH5" s="20"/>
    </row>
    <row r="6" spans="1:73">
      <c r="A6" s="1"/>
      <c r="B6" s="5"/>
      <c r="C6" s="19"/>
      <c r="D6" s="19"/>
      <c r="E6" s="19"/>
      <c r="H6" s="162" t="s">
        <v>7</v>
      </c>
      <c r="I6" s="163" t="s">
        <v>8</v>
      </c>
      <c r="J6" s="18"/>
      <c r="AW6" s="19"/>
      <c r="AX6" s="20"/>
      <c r="BG6" s="19"/>
      <c r="BH6" s="20"/>
    </row>
    <row r="7" spans="1:73" ht="13.8" thickBot="1">
      <c r="A7" s="1"/>
      <c r="B7" s="5"/>
      <c r="C7" s="19"/>
      <c r="D7" s="19"/>
      <c r="E7" s="19"/>
      <c r="H7" s="164" t="s">
        <v>9</v>
      </c>
      <c r="I7" s="165" t="s">
        <v>10</v>
      </c>
      <c r="J7" s="5"/>
      <c r="AW7" s="19"/>
      <c r="AX7" s="20"/>
      <c r="BG7" s="19"/>
      <c r="BH7" s="20"/>
    </row>
    <row r="8" spans="1:73" hidden="1">
      <c r="A8" s="1"/>
      <c r="B8" s="5"/>
      <c r="C8" s="19"/>
      <c r="D8" s="19"/>
      <c r="E8" s="19"/>
      <c r="F8" s="19"/>
      <c r="G8" s="19"/>
      <c r="AW8" s="19"/>
      <c r="AX8" s="20"/>
      <c r="BG8" s="19"/>
      <c r="BH8" s="20"/>
    </row>
    <row r="9" spans="1:73" hidden="1">
      <c r="A9" s="1"/>
      <c r="B9" s="5"/>
      <c r="C9" s="19"/>
      <c r="D9" s="19"/>
      <c r="E9" s="19"/>
      <c r="F9" s="19"/>
      <c r="G9" s="19"/>
      <c r="AW9" s="19"/>
      <c r="AX9" s="20"/>
      <c r="BG9" s="19"/>
      <c r="BH9" s="20"/>
    </row>
    <row r="10" spans="1:73" hidden="1">
      <c r="A10" s="1"/>
      <c r="B10" s="6"/>
      <c r="C10" s="19"/>
      <c r="D10" s="19"/>
      <c r="E10" s="19"/>
      <c r="F10" s="19"/>
      <c r="G10" s="19"/>
      <c r="J10" s="1"/>
    </row>
    <row r="11" spans="1:73" ht="30.6" thickBot="1">
      <c r="A11" s="1"/>
      <c r="B11" s="2"/>
      <c r="C11" s="114"/>
      <c r="D11" s="114"/>
      <c r="E11" s="114"/>
      <c r="F11" s="114"/>
      <c r="G11" s="67"/>
      <c r="H11" s="275" t="s">
        <v>339</v>
      </c>
      <c r="I11" s="275"/>
      <c r="J11" s="275"/>
      <c r="K11" s="276"/>
      <c r="L11" s="276"/>
      <c r="M11" s="276"/>
      <c r="N11" s="276"/>
      <c r="O11" s="276"/>
      <c r="P11" s="276"/>
      <c r="Q11" s="276"/>
      <c r="R11" s="276"/>
      <c r="S11" s="276"/>
      <c r="T11" s="276"/>
      <c r="U11" s="276"/>
      <c r="V11" s="276"/>
      <c r="W11" s="276"/>
      <c r="X11" s="276"/>
      <c r="Y11" s="276"/>
      <c r="Z11" s="276"/>
      <c r="AA11" s="276"/>
      <c r="AB11" s="276"/>
      <c r="AC11" s="276"/>
      <c r="AD11" s="276"/>
      <c r="AE11" s="276"/>
      <c r="AF11" s="276"/>
      <c r="AG11" s="276"/>
      <c r="AH11" s="276"/>
      <c r="AI11" s="276"/>
      <c r="AJ11" s="276"/>
      <c r="AK11" s="276"/>
      <c r="AL11" s="276"/>
      <c r="AM11" s="276"/>
      <c r="AN11" s="276"/>
      <c r="AO11" s="276"/>
      <c r="AP11" s="276"/>
      <c r="AQ11" s="276"/>
      <c r="AR11" s="276"/>
      <c r="AS11" s="276"/>
      <c r="AT11" s="276"/>
      <c r="AU11" s="276"/>
      <c r="AV11" s="276"/>
      <c r="AW11" s="276"/>
      <c r="AX11" s="276"/>
      <c r="AY11" s="276"/>
      <c r="AZ11" s="276"/>
      <c r="BA11" s="276"/>
      <c r="BB11" s="276"/>
      <c r="BC11" s="276"/>
      <c r="BD11" s="276"/>
      <c r="BE11" s="276"/>
      <c r="BF11" s="276"/>
      <c r="BG11" s="276"/>
      <c r="BH11" s="276"/>
      <c r="BI11" s="276"/>
      <c r="BJ11" s="276"/>
    </row>
    <row r="12" spans="1:73" ht="13.8" thickBot="1">
      <c r="A12" s="1045" t="s">
        <v>11</v>
      </c>
      <c r="B12" s="1047" t="s">
        <v>0</v>
      </c>
      <c r="C12" s="114"/>
      <c r="D12" s="114"/>
      <c r="E12" s="114"/>
      <c r="F12" s="114"/>
      <c r="G12" s="67"/>
      <c r="H12" s="1049" t="s">
        <v>12</v>
      </c>
      <c r="I12" s="1049" t="s">
        <v>13</v>
      </c>
      <c r="J12" s="1051" t="s">
        <v>14</v>
      </c>
      <c r="K12" s="1034" t="s">
        <v>15</v>
      </c>
      <c r="L12" s="1035"/>
      <c r="M12" s="1035"/>
      <c r="N12" s="1035"/>
      <c r="O12" s="1036"/>
      <c r="P12" s="1034" t="s">
        <v>16</v>
      </c>
      <c r="Q12" s="1035"/>
      <c r="R12" s="1035"/>
      <c r="S12" s="1036"/>
      <c r="T12" s="1041" t="s">
        <v>17</v>
      </c>
      <c r="U12" s="1042"/>
      <c r="V12" s="1042"/>
      <c r="W12" s="1043"/>
      <c r="X12" s="1034" t="s">
        <v>446</v>
      </c>
      <c r="Y12" s="1035"/>
      <c r="Z12" s="1035"/>
      <c r="AA12" s="1035"/>
      <c r="AB12" s="1036"/>
      <c r="AC12" s="1034" t="s">
        <v>19</v>
      </c>
      <c r="AD12" s="1035"/>
      <c r="AE12" s="1035"/>
      <c r="AF12" s="1036"/>
      <c r="AG12" s="1041" t="s">
        <v>447</v>
      </c>
      <c r="AH12" s="1042"/>
      <c r="AI12" s="1042"/>
      <c r="AJ12" s="1043"/>
      <c r="AK12" s="1034" t="s">
        <v>21</v>
      </c>
      <c r="AL12" s="1035"/>
      <c r="AM12" s="1035"/>
      <c r="AN12" s="1035"/>
      <c r="AO12" s="1036"/>
      <c r="AP12" s="1034" t="s">
        <v>22</v>
      </c>
      <c r="AQ12" s="1035"/>
      <c r="AR12" s="1035"/>
      <c r="AS12" s="1036"/>
      <c r="AT12" s="1034" t="s">
        <v>23</v>
      </c>
      <c r="AU12" s="1035"/>
      <c r="AV12" s="1035"/>
      <c r="AW12" s="1036"/>
      <c r="AX12" s="1034" t="s">
        <v>24</v>
      </c>
      <c r="AY12" s="1035"/>
      <c r="AZ12" s="1035"/>
      <c r="BA12" s="1035"/>
      <c r="BB12" s="1036"/>
      <c r="BC12" s="1034" t="s">
        <v>25</v>
      </c>
      <c r="BD12" s="1035"/>
      <c r="BE12" s="1035"/>
      <c r="BF12" s="1036"/>
      <c r="BG12" s="1034" t="s">
        <v>26</v>
      </c>
      <c r="BH12" s="1035"/>
      <c r="BI12" s="1035"/>
      <c r="BJ12" s="1036"/>
    </row>
    <row r="13" spans="1:73" ht="13.8" thickBot="1">
      <c r="A13" s="1046"/>
      <c r="B13" s="1048"/>
      <c r="C13" s="19"/>
      <c r="D13" s="19"/>
      <c r="E13" s="19"/>
      <c r="F13" s="19"/>
      <c r="G13" s="19"/>
      <c r="H13" s="1050"/>
      <c r="I13" s="1050"/>
      <c r="J13" s="1052"/>
      <c r="K13" s="68">
        <v>1</v>
      </c>
      <c r="L13" s="69">
        <v>2</v>
      </c>
      <c r="M13" s="69">
        <v>3</v>
      </c>
      <c r="N13" s="69">
        <v>4</v>
      </c>
      <c r="O13" s="70">
        <v>5</v>
      </c>
      <c r="P13" s="71">
        <v>6</v>
      </c>
      <c r="Q13" s="69">
        <v>7</v>
      </c>
      <c r="R13" s="69">
        <v>8</v>
      </c>
      <c r="S13" s="70">
        <v>9</v>
      </c>
      <c r="T13" s="72">
        <v>10</v>
      </c>
      <c r="U13" s="73">
        <v>11</v>
      </c>
      <c r="V13" s="73">
        <v>12</v>
      </c>
      <c r="W13" s="74">
        <v>13</v>
      </c>
      <c r="X13" s="72">
        <v>14</v>
      </c>
      <c r="Y13" s="73">
        <v>15</v>
      </c>
      <c r="Z13" s="73">
        <v>16</v>
      </c>
      <c r="AA13" s="73">
        <v>17</v>
      </c>
      <c r="AB13" s="74">
        <v>18</v>
      </c>
      <c r="AC13" s="72">
        <v>19</v>
      </c>
      <c r="AD13" s="73">
        <v>20</v>
      </c>
      <c r="AE13" s="73">
        <v>21</v>
      </c>
      <c r="AF13" s="74">
        <v>22</v>
      </c>
      <c r="AG13" s="72">
        <v>23</v>
      </c>
      <c r="AH13" s="73">
        <v>24</v>
      </c>
      <c r="AI13" s="73">
        <v>25</v>
      </c>
      <c r="AJ13" s="74">
        <v>26</v>
      </c>
      <c r="AK13" s="72">
        <v>27</v>
      </c>
      <c r="AL13" s="73">
        <v>28</v>
      </c>
      <c r="AM13" s="73">
        <v>29</v>
      </c>
      <c r="AN13" s="73">
        <v>30</v>
      </c>
      <c r="AO13" s="74">
        <v>31</v>
      </c>
      <c r="AP13" s="72">
        <v>32</v>
      </c>
      <c r="AQ13" s="73">
        <v>33</v>
      </c>
      <c r="AR13" s="73">
        <v>34</v>
      </c>
      <c r="AS13" s="74">
        <v>35</v>
      </c>
      <c r="AT13" s="72">
        <v>36</v>
      </c>
      <c r="AU13" s="73">
        <v>37</v>
      </c>
      <c r="AV13" s="73">
        <v>38</v>
      </c>
      <c r="AW13" s="74">
        <v>39</v>
      </c>
      <c r="AX13" s="72">
        <v>40</v>
      </c>
      <c r="AY13" s="73">
        <v>41</v>
      </c>
      <c r="AZ13" s="73">
        <v>42</v>
      </c>
      <c r="BA13" s="73">
        <v>43</v>
      </c>
      <c r="BB13" s="79">
        <v>44</v>
      </c>
      <c r="BC13" s="72">
        <v>45</v>
      </c>
      <c r="BD13" s="73">
        <v>46</v>
      </c>
      <c r="BE13" s="73">
        <v>47</v>
      </c>
      <c r="BF13" s="74">
        <v>48</v>
      </c>
      <c r="BG13" s="69">
        <v>49</v>
      </c>
      <c r="BH13" s="69">
        <v>50</v>
      </c>
      <c r="BI13" s="69">
        <v>51</v>
      </c>
      <c r="BJ13" s="80">
        <v>52</v>
      </c>
    </row>
    <row r="14" spans="1:73" ht="18" customHeight="1" thickBot="1">
      <c r="A14" s="7"/>
      <c r="B14" s="8" t="s">
        <v>1</v>
      </c>
      <c r="G14" s="113"/>
      <c r="BL14" s="41"/>
      <c r="BR14" s="44"/>
      <c r="BU14" s="45"/>
    </row>
    <row r="15" spans="1:73" ht="18.899999999999999" customHeight="1" thickTop="1">
      <c r="A15" s="9"/>
      <c r="B15" s="8" t="s">
        <v>1</v>
      </c>
      <c r="C15" s="1037"/>
      <c r="D15" s="1037"/>
      <c r="E15" s="1037"/>
      <c r="F15" s="1037"/>
      <c r="G15" s="1038" t="s">
        <v>59</v>
      </c>
      <c r="H15" s="176" t="s">
        <v>347</v>
      </c>
      <c r="I15" s="191" t="s">
        <v>348</v>
      </c>
      <c r="J15" s="208">
        <v>1132130</v>
      </c>
      <c r="K15" s="107"/>
      <c r="L15" s="90"/>
      <c r="M15" s="90"/>
      <c r="N15" s="104"/>
      <c r="O15" s="105"/>
      <c r="P15" s="103"/>
      <c r="Q15" s="90"/>
      <c r="R15" s="104"/>
      <c r="S15" s="105"/>
      <c r="T15" s="135"/>
      <c r="U15" s="90"/>
      <c r="V15" s="104"/>
      <c r="W15" s="142"/>
      <c r="X15" s="103" t="s">
        <v>5</v>
      </c>
      <c r="Y15" s="90"/>
      <c r="Z15" s="104"/>
      <c r="AA15" s="104"/>
      <c r="AB15" s="99"/>
      <c r="AC15" s="135"/>
      <c r="AD15" s="104"/>
      <c r="AE15" s="104"/>
      <c r="AF15" s="146"/>
      <c r="AG15" s="103"/>
      <c r="AH15" s="104"/>
      <c r="AI15" s="104"/>
      <c r="AJ15" s="99" t="s">
        <v>5</v>
      </c>
      <c r="AK15" s="135"/>
      <c r="AL15" s="104"/>
      <c r="AM15" s="104"/>
      <c r="AN15" s="90"/>
      <c r="AO15" s="146"/>
      <c r="AP15" s="89"/>
      <c r="AQ15" s="104"/>
      <c r="AR15" s="90"/>
      <c r="AS15" s="99"/>
      <c r="AT15" s="140"/>
      <c r="AU15" s="104"/>
      <c r="AV15" s="90" t="s">
        <v>5</v>
      </c>
      <c r="AW15" s="146"/>
      <c r="AX15" s="89"/>
      <c r="AY15" s="104"/>
      <c r="AZ15" s="90"/>
      <c r="BA15" s="90"/>
      <c r="BB15" s="105"/>
      <c r="BC15" s="140"/>
      <c r="BD15" s="90"/>
      <c r="BE15" s="90"/>
      <c r="BF15" s="142"/>
      <c r="BG15" s="89"/>
      <c r="BH15" s="90"/>
      <c r="BI15" s="90"/>
      <c r="BJ15" s="91"/>
      <c r="BL15" s="41"/>
      <c r="BR15" s="42"/>
      <c r="BU15" s="46"/>
    </row>
    <row r="16" spans="1:73" ht="18.899999999999999" customHeight="1">
      <c r="A16" s="9"/>
      <c r="B16" s="8"/>
      <c r="C16" s="1037"/>
      <c r="D16" s="1037"/>
      <c r="E16" s="1037"/>
      <c r="F16" s="1037"/>
      <c r="G16" s="1039"/>
      <c r="H16" s="177" t="s">
        <v>60</v>
      </c>
      <c r="I16" s="192" t="s">
        <v>61</v>
      </c>
      <c r="J16" s="209">
        <v>1132130</v>
      </c>
      <c r="K16" s="108"/>
      <c r="L16" s="84" t="s">
        <v>5</v>
      </c>
      <c r="M16" s="84"/>
      <c r="N16" s="84"/>
      <c r="O16" s="100"/>
      <c r="P16" s="94"/>
      <c r="Q16" s="84"/>
      <c r="R16" s="84"/>
      <c r="S16" s="101"/>
      <c r="T16" s="136"/>
      <c r="U16" s="85"/>
      <c r="V16" s="84"/>
      <c r="W16" s="87"/>
      <c r="X16" s="94"/>
      <c r="Y16" s="84"/>
      <c r="Z16" s="84"/>
      <c r="AA16" s="84"/>
      <c r="AB16" s="100"/>
      <c r="AC16" s="136"/>
      <c r="AD16" s="84"/>
      <c r="AE16" s="85"/>
      <c r="AF16" s="87"/>
      <c r="AG16" s="92"/>
      <c r="AH16" s="84"/>
      <c r="AI16" s="84"/>
      <c r="AJ16" s="100"/>
      <c r="AK16" s="136"/>
      <c r="AL16" s="84"/>
      <c r="AM16" s="84"/>
      <c r="AN16" s="84"/>
      <c r="AO16" s="87"/>
      <c r="AP16" s="94"/>
      <c r="AQ16" s="85"/>
      <c r="AR16" s="84"/>
      <c r="AS16" s="101"/>
      <c r="AT16" s="136"/>
      <c r="AU16" s="84"/>
      <c r="AV16" s="84"/>
      <c r="AW16" s="87"/>
      <c r="AX16" s="94"/>
      <c r="AY16" s="84"/>
      <c r="AZ16" s="84"/>
      <c r="BA16" s="84"/>
      <c r="BB16" s="100"/>
      <c r="BC16" s="138"/>
      <c r="BD16" s="84"/>
      <c r="BE16" s="85"/>
      <c r="BF16" s="87"/>
      <c r="BG16" s="94"/>
      <c r="BH16" s="84"/>
      <c r="BI16" s="85"/>
      <c r="BJ16" s="93"/>
      <c r="BL16" s="41"/>
      <c r="BR16" s="42"/>
      <c r="BU16" s="46"/>
    </row>
    <row r="17" spans="1:73" ht="18.899999999999999" customHeight="1">
      <c r="A17" s="9" t="s">
        <v>27</v>
      </c>
      <c r="B17" s="8" t="s">
        <v>1</v>
      </c>
      <c r="C17" s="1037"/>
      <c r="D17" s="1037"/>
      <c r="E17" s="1037"/>
      <c r="F17" s="1037"/>
      <c r="G17" s="1039"/>
      <c r="H17" s="76" t="s">
        <v>62</v>
      </c>
      <c r="I17" s="193" t="s">
        <v>63</v>
      </c>
      <c r="J17" s="209">
        <v>1132130</v>
      </c>
      <c r="K17" s="108"/>
      <c r="L17" s="84"/>
      <c r="M17" s="84" t="s">
        <v>5</v>
      </c>
      <c r="N17" s="85"/>
      <c r="O17" s="100"/>
      <c r="P17" s="94"/>
      <c r="Q17" s="84"/>
      <c r="R17" s="84"/>
      <c r="S17" s="101"/>
      <c r="T17" s="136"/>
      <c r="U17" s="84"/>
      <c r="V17" s="84"/>
      <c r="W17" s="87"/>
      <c r="X17" s="94"/>
      <c r="Y17" s="84" t="s">
        <v>5</v>
      </c>
      <c r="Z17" s="85"/>
      <c r="AA17" s="84"/>
      <c r="AB17" s="100"/>
      <c r="AC17" s="136"/>
      <c r="AD17" s="84"/>
      <c r="AE17" s="85"/>
      <c r="AF17" s="87"/>
      <c r="AG17" s="94"/>
      <c r="AH17" s="84"/>
      <c r="AI17" s="84"/>
      <c r="AJ17" s="100"/>
      <c r="AK17" s="136" t="s">
        <v>5</v>
      </c>
      <c r="AL17" s="85"/>
      <c r="AM17" s="84"/>
      <c r="AN17" s="84"/>
      <c r="AO17" s="87"/>
      <c r="AP17" s="94"/>
      <c r="AQ17" s="85"/>
      <c r="AR17" s="84"/>
      <c r="AS17" s="100"/>
      <c r="AT17" s="136"/>
      <c r="AU17" s="84"/>
      <c r="AV17" s="84"/>
      <c r="AW17" s="87" t="s">
        <v>5</v>
      </c>
      <c r="AX17" s="92"/>
      <c r="AY17" s="84"/>
      <c r="AZ17" s="84"/>
      <c r="BA17" s="84"/>
      <c r="BB17" s="100"/>
      <c r="BC17" s="138"/>
      <c r="BD17" s="84"/>
      <c r="BE17" s="84"/>
      <c r="BF17" s="87"/>
      <c r="BG17" s="94"/>
      <c r="BH17" s="84"/>
      <c r="BI17" s="84"/>
      <c r="BJ17" s="93"/>
      <c r="BL17" s="41"/>
      <c r="BR17" s="42"/>
      <c r="BU17" s="46"/>
    </row>
    <row r="18" spans="1:73" ht="18.899999999999999" customHeight="1">
      <c r="A18" s="9"/>
      <c r="B18" s="8"/>
      <c r="C18" s="1037"/>
      <c r="D18" s="1037"/>
      <c r="E18" s="1037"/>
      <c r="F18" s="1037"/>
      <c r="G18" s="1039"/>
      <c r="H18" s="177" t="s">
        <v>64</v>
      </c>
      <c r="I18" s="193" t="s">
        <v>65</v>
      </c>
      <c r="J18" s="209">
        <v>1132130</v>
      </c>
      <c r="K18" s="108"/>
      <c r="L18" s="84"/>
      <c r="M18" s="84" t="s">
        <v>5</v>
      </c>
      <c r="N18" s="84"/>
      <c r="O18" s="100"/>
      <c r="P18" s="94"/>
      <c r="Q18" s="84"/>
      <c r="R18" s="84"/>
      <c r="S18" s="100"/>
      <c r="T18" s="138"/>
      <c r="U18" s="84"/>
      <c r="V18" s="85"/>
      <c r="W18" s="87"/>
      <c r="X18" s="94"/>
      <c r="Y18" s="84"/>
      <c r="Z18" s="84"/>
      <c r="AA18" s="84"/>
      <c r="AB18" s="100"/>
      <c r="AC18" s="136"/>
      <c r="AD18" s="84"/>
      <c r="AE18" s="84"/>
      <c r="AF18" s="88"/>
      <c r="AG18" s="94"/>
      <c r="AH18" s="85"/>
      <c r="AI18" s="84"/>
      <c r="AJ18" s="100"/>
      <c r="AK18" s="136" t="s">
        <v>7</v>
      </c>
      <c r="AL18" s="84"/>
      <c r="AM18" s="84"/>
      <c r="AN18" s="84"/>
      <c r="AO18" s="87"/>
      <c r="AP18" s="94"/>
      <c r="AQ18" s="84"/>
      <c r="AR18" s="85"/>
      <c r="AS18" s="100"/>
      <c r="AT18" s="138"/>
      <c r="AU18" s="84"/>
      <c r="AV18" s="84"/>
      <c r="AW18" s="87"/>
      <c r="AX18" s="94"/>
      <c r="AY18" s="84"/>
      <c r="AZ18" s="84"/>
      <c r="BA18" s="84"/>
      <c r="BB18" s="100"/>
      <c r="BC18" s="136"/>
      <c r="BD18" s="85"/>
      <c r="BE18" s="84"/>
      <c r="BF18" s="88"/>
      <c r="BG18" s="94"/>
      <c r="BH18" s="84"/>
      <c r="BI18" s="84"/>
      <c r="BJ18" s="93"/>
      <c r="BL18" s="41"/>
      <c r="BR18" s="42"/>
      <c r="BU18" s="46"/>
    </row>
    <row r="19" spans="1:73" ht="18.899999999999999" customHeight="1">
      <c r="A19" s="9"/>
      <c r="B19" s="8"/>
      <c r="C19" s="1037"/>
      <c r="D19" s="1037"/>
      <c r="E19" s="1037"/>
      <c r="F19" s="1037"/>
      <c r="G19" s="1039"/>
      <c r="H19" s="178" t="s">
        <v>66</v>
      </c>
      <c r="I19" s="192" t="s">
        <v>67</v>
      </c>
      <c r="J19" s="209">
        <v>1132161</v>
      </c>
      <c r="K19" s="109"/>
      <c r="L19" s="84"/>
      <c r="M19" s="84" t="s">
        <v>5</v>
      </c>
      <c r="N19" s="84"/>
      <c r="O19" s="100"/>
      <c r="P19" s="94"/>
      <c r="Q19" s="84"/>
      <c r="R19" s="84"/>
      <c r="S19" s="101"/>
      <c r="T19" s="136"/>
      <c r="U19" s="84"/>
      <c r="V19" s="84"/>
      <c r="W19" s="88"/>
      <c r="X19" s="94"/>
      <c r="Y19" s="84"/>
      <c r="Z19" s="84"/>
      <c r="AA19" s="84"/>
      <c r="AB19" s="100"/>
      <c r="AC19" s="136"/>
      <c r="AD19" s="84"/>
      <c r="AE19" s="85"/>
      <c r="AF19" s="87"/>
      <c r="AG19" s="94"/>
      <c r="AH19" s="84"/>
      <c r="AI19" s="85"/>
      <c r="AJ19" s="100"/>
      <c r="AK19" s="136"/>
      <c r="AL19" s="84"/>
      <c r="AM19" s="84"/>
      <c r="AN19" s="84"/>
      <c r="AO19" s="87"/>
      <c r="AP19" s="94"/>
      <c r="AQ19" s="85"/>
      <c r="AR19" s="84"/>
      <c r="AS19" s="100"/>
      <c r="AT19" s="136"/>
      <c r="AU19" s="85"/>
      <c r="AV19" s="84"/>
      <c r="AW19" s="87"/>
      <c r="AX19" s="94"/>
      <c r="AY19" s="84"/>
      <c r="AZ19" s="84"/>
      <c r="BA19" s="84"/>
      <c r="BB19" s="100"/>
      <c r="BC19" s="138"/>
      <c r="BD19" s="84"/>
      <c r="BE19" s="84"/>
      <c r="BF19" s="87"/>
      <c r="BG19" s="92"/>
      <c r="BH19" s="84"/>
      <c r="BI19" s="84"/>
      <c r="BJ19" s="93"/>
      <c r="BL19" s="41"/>
      <c r="BR19" s="42"/>
      <c r="BU19" s="46"/>
    </row>
    <row r="20" spans="1:73" ht="18.899999999999999" customHeight="1">
      <c r="A20" s="9"/>
      <c r="B20" s="8"/>
      <c r="C20" s="1037"/>
      <c r="D20" s="1037"/>
      <c r="E20" s="1037"/>
      <c r="F20" s="1037"/>
      <c r="G20" s="1039"/>
      <c r="H20" s="76" t="s">
        <v>68</v>
      </c>
      <c r="I20" s="194" t="s">
        <v>69</v>
      </c>
      <c r="J20" s="209">
        <v>1132130</v>
      </c>
      <c r="K20" s="109"/>
      <c r="L20" s="84"/>
      <c r="M20" s="84"/>
      <c r="N20" s="85" t="s">
        <v>5</v>
      </c>
      <c r="O20" s="101"/>
      <c r="P20" s="94"/>
      <c r="Q20" s="84"/>
      <c r="R20" s="85"/>
      <c r="S20" s="101"/>
      <c r="T20" s="136"/>
      <c r="U20" s="84"/>
      <c r="V20" s="85"/>
      <c r="W20" s="88"/>
      <c r="X20" s="94"/>
      <c r="Y20" s="84"/>
      <c r="Z20" s="85" t="s">
        <v>5</v>
      </c>
      <c r="AA20" s="85"/>
      <c r="AB20" s="100"/>
      <c r="AC20" s="136"/>
      <c r="AD20" s="85"/>
      <c r="AE20" s="85"/>
      <c r="AF20" s="87"/>
      <c r="AG20" s="94"/>
      <c r="AH20" s="85"/>
      <c r="AI20" s="85"/>
      <c r="AJ20" s="100"/>
      <c r="AK20" s="136"/>
      <c r="AL20" s="85" t="s">
        <v>5</v>
      </c>
      <c r="AM20" s="85"/>
      <c r="AN20" s="84"/>
      <c r="AO20" s="87"/>
      <c r="AP20" s="92"/>
      <c r="AQ20" s="85"/>
      <c r="AR20" s="84"/>
      <c r="AS20" s="100"/>
      <c r="AT20" s="138"/>
      <c r="AU20" s="85"/>
      <c r="AV20" s="84"/>
      <c r="AW20" s="87"/>
      <c r="AX20" s="92" t="s">
        <v>5</v>
      </c>
      <c r="AY20" s="85"/>
      <c r="AZ20" s="84"/>
      <c r="BA20" s="84"/>
      <c r="BB20" s="101"/>
      <c r="BC20" s="138"/>
      <c r="BD20" s="84"/>
      <c r="BE20" s="84"/>
      <c r="BF20" s="88"/>
      <c r="BG20" s="92"/>
      <c r="BH20" s="84"/>
      <c r="BI20" s="84"/>
      <c r="BJ20" s="93"/>
      <c r="BL20" s="41"/>
      <c r="BR20" s="42"/>
      <c r="BU20" s="46"/>
    </row>
    <row r="21" spans="1:73" ht="18.899999999999999" customHeight="1">
      <c r="A21" s="9"/>
      <c r="B21" s="8"/>
      <c r="C21" s="1037"/>
      <c r="D21" s="1037"/>
      <c r="E21" s="1037"/>
      <c r="F21" s="1037"/>
      <c r="G21" s="1039"/>
      <c r="H21" s="177" t="s">
        <v>70</v>
      </c>
      <c r="I21" s="195" t="s">
        <v>71</v>
      </c>
      <c r="J21" s="209">
        <v>1132130</v>
      </c>
      <c r="K21" s="108"/>
      <c r="L21" s="84"/>
      <c r="M21" s="84"/>
      <c r="N21" s="84" t="s">
        <v>5</v>
      </c>
      <c r="O21" s="100"/>
      <c r="P21" s="94"/>
      <c r="Q21" s="84"/>
      <c r="R21" s="84"/>
      <c r="S21" s="101"/>
      <c r="T21" s="136"/>
      <c r="U21" s="85"/>
      <c r="V21" s="84"/>
      <c r="W21" s="87"/>
      <c r="X21" s="94"/>
      <c r="Y21" s="84"/>
      <c r="Z21" s="84"/>
      <c r="AA21" s="84"/>
      <c r="AB21" s="100"/>
      <c r="AC21" s="136"/>
      <c r="AD21" s="84"/>
      <c r="AE21" s="85"/>
      <c r="AF21" s="87"/>
      <c r="AG21" s="92"/>
      <c r="AH21" s="84"/>
      <c r="AI21" s="84"/>
      <c r="AJ21" s="100"/>
      <c r="AK21" s="136"/>
      <c r="AL21" s="84" t="s">
        <v>7</v>
      </c>
      <c r="AM21" s="84"/>
      <c r="AN21" s="84"/>
      <c r="AO21" s="87"/>
      <c r="AP21" s="94"/>
      <c r="AQ21" s="85"/>
      <c r="AR21" s="84"/>
      <c r="AS21" s="101"/>
      <c r="AT21" s="136"/>
      <c r="AU21" s="84"/>
      <c r="AV21" s="84"/>
      <c r="AW21" s="87"/>
      <c r="AX21" s="94"/>
      <c r="AY21" s="84"/>
      <c r="AZ21" s="84"/>
      <c r="BA21" s="84"/>
      <c r="BB21" s="100"/>
      <c r="BC21" s="138"/>
      <c r="BD21" s="84"/>
      <c r="BE21" s="85"/>
      <c r="BF21" s="87"/>
      <c r="BG21" s="94"/>
      <c r="BH21" s="84"/>
      <c r="BI21" s="85"/>
      <c r="BJ21" s="93"/>
      <c r="BL21" s="41"/>
      <c r="BR21" s="42"/>
      <c r="BU21" s="46"/>
    </row>
    <row r="22" spans="1:73" ht="18.899999999999999" customHeight="1">
      <c r="A22" s="9"/>
      <c r="B22" s="8"/>
      <c r="C22" s="1037"/>
      <c r="D22" s="1037"/>
      <c r="E22" s="1037"/>
      <c r="F22" s="1037"/>
      <c r="G22" s="1039"/>
      <c r="H22" s="178" t="s">
        <v>72</v>
      </c>
      <c r="I22" s="194" t="s">
        <v>73</v>
      </c>
      <c r="J22" s="209">
        <v>1132130</v>
      </c>
      <c r="K22" s="108"/>
      <c r="L22" s="84"/>
      <c r="M22" s="84"/>
      <c r="N22" s="84"/>
      <c r="O22" s="101" t="s">
        <v>5</v>
      </c>
      <c r="P22" s="94"/>
      <c r="Q22" s="84"/>
      <c r="R22" s="84"/>
      <c r="S22" s="100"/>
      <c r="T22" s="138"/>
      <c r="U22" s="84"/>
      <c r="V22" s="84"/>
      <c r="W22" s="87"/>
      <c r="X22" s="94"/>
      <c r="Y22" s="84"/>
      <c r="Z22" s="84"/>
      <c r="AA22" s="85" t="s">
        <v>5</v>
      </c>
      <c r="AB22" s="100"/>
      <c r="AC22" s="136"/>
      <c r="AD22" s="84"/>
      <c r="AE22" s="84"/>
      <c r="AF22" s="88"/>
      <c r="AG22" s="94"/>
      <c r="AH22" s="84"/>
      <c r="AI22" s="84"/>
      <c r="AJ22" s="100"/>
      <c r="AK22" s="136"/>
      <c r="AL22" s="84"/>
      <c r="AM22" s="85" t="s">
        <v>5</v>
      </c>
      <c r="AN22" s="84"/>
      <c r="AO22" s="87"/>
      <c r="AP22" s="94"/>
      <c r="AQ22" s="84"/>
      <c r="AR22" s="85"/>
      <c r="AS22" s="100"/>
      <c r="AT22" s="136"/>
      <c r="AU22" s="84"/>
      <c r="AV22" s="84"/>
      <c r="AW22" s="87"/>
      <c r="AX22" s="94"/>
      <c r="AY22" s="85" t="s">
        <v>5</v>
      </c>
      <c r="AZ22" s="84"/>
      <c r="BA22" s="84"/>
      <c r="BB22" s="100"/>
      <c r="BC22" s="136"/>
      <c r="BD22" s="85"/>
      <c r="BE22" s="84"/>
      <c r="BF22" s="87"/>
      <c r="BG22" s="94"/>
      <c r="BH22" s="84"/>
      <c r="BI22" s="84"/>
      <c r="BJ22" s="95"/>
      <c r="BL22" s="41"/>
      <c r="BR22" s="42"/>
      <c r="BU22" s="46"/>
    </row>
    <row r="23" spans="1:73" ht="18.899999999999999" customHeight="1">
      <c r="A23" s="9"/>
      <c r="B23" s="8"/>
      <c r="C23" s="1037"/>
      <c r="D23" s="1037"/>
      <c r="E23" s="1037"/>
      <c r="F23" s="1037"/>
      <c r="G23" s="1039"/>
      <c r="H23" s="178" t="s">
        <v>74</v>
      </c>
      <c r="I23" s="200" t="s">
        <v>75</v>
      </c>
      <c r="J23" s="209">
        <v>1132130</v>
      </c>
      <c r="K23" s="108"/>
      <c r="L23" s="84"/>
      <c r="M23" s="84"/>
      <c r="N23" s="84"/>
      <c r="O23" s="100"/>
      <c r="P23" s="94" t="s">
        <v>5</v>
      </c>
      <c r="Q23" s="84"/>
      <c r="R23" s="84"/>
      <c r="S23" s="100"/>
      <c r="T23" s="136"/>
      <c r="U23" s="84"/>
      <c r="V23" s="84"/>
      <c r="W23" s="87"/>
      <c r="X23" s="94"/>
      <c r="Y23" s="84"/>
      <c r="Z23" s="84"/>
      <c r="AA23" s="84" t="s">
        <v>5</v>
      </c>
      <c r="AB23" s="100"/>
      <c r="AC23" s="136"/>
      <c r="AD23" s="84"/>
      <c r="AE23" s="84"/>
      <c r="AF23" s="87"/>
      <c r="AG23" s="94"/>
      <c r="AH23" s="84"/>
      <c r="AI23" s="84"/>
      <c r="AJ23" s="100"/>
      <c r="AK23" s="136"/>
      <c r="AL23" s="84"/>
      <c r="AM23" s="84" t="s">
        <v>5</v>
      </c>
      <c r="AN23" s="84"/>
      <c r="AO23" s="87"/>
      <c r="AP23" s="94"/>
      <c r="AQ23" s="84"/>
      <c r="AR23" s="84"/>
      <c r="AS23" s="100"/>
      <c r="AT23" s="136"/>
      <c r="AU23" s="84"/>
      <c r="AV23" s="84"/>
      <c r="AW23" s="87"/>
      <c r="AX23" s="94"/>
      <c r="AY23" s="84" t="s">
        <v>5</v>
      </c>
      <c r="AZ23" s="84"/>
      <c r="BA23" s="84"/>
      <c r="BB23" s="100"/>
      <c r="BC23" s="136"/>
      <c r="BD23" s="84"/>
      <c r="BE23" s="84"/>
      <c r="BF23" s="87"/>
      <c r="BG23" s="94"/>
      <c r="BH23" s="84"/>
      <c r="BI23" s="84"/>
      <c r="BJ23" s="93"/>
      <c r="BL23" s="41"/>
      <c r="BR23" s="42"/>
      <c r="BU23" s="46"/>
    </row>
    <row r="24" spans="1:73" ht="18.899999999999999" customHeight="1">
      <c r="A24" s="9"/>
      <c r="B24" s="8" t="s">
        <v>1</v>
      </c>
      <c r="C24" s="1037"/>
      <c r="D24" s="1037"/>
      <c r="E24" s="1037"/>
      <c r="F24" s="1037"/>
      <c r="G24" s="1039"/>
      <c r="H24" s="77" t="s">
        <v>76</v>
      </c>
      <c r="I24" s="194" t="s">
        <v>77</v>
      </c>
      <c r="J24" s="209">
        <v>1132130</v>
      </c>
      <c r="K24" s="108"/>
      <c r="L24" s="84"/>
      <c r="M24" s="84"/>
      <c r="N24" s="84"/>
      <c r="O24" s="100" t="s">
        <v>5</v>
      </c>
      <c r="P24" s="94"/>
      <c r="Q24" s="84"/>
      <c r="R24" s="84"/>
      <c r="S24" s="100"/>
      <c r="T24" s="136"/>
      <c r="U24" s="84"/>
      <c r="V24" s="84"/>
      <c r="W24" s="87"/>
      <c r="X24" s="94"/>
      <c r="Y24" s="84"/>
      <c r="Z24" s="84"/>
      <c r="AA24" s="84" t="s">
        <v>5</v>
      </c>
      <c r="AB24" s="100"/>
      <c r="AC24" s="136"/>
      <c r="AD24" s="84"/>
      <c r="AE24" s="84"/>
      <c r="AF24" s="87"/>
      <c r="AG24" s="94"/>
      <c r="AH24" s="84"/>
      <c r="AI24" s="84"/>
      <c r="AJ24" s="100"/>
      <c r="AK24" s="136"/>
      <c r="AL24" s="84"/>
      <c r="AM24" s="84" t="s">
        <v>5</v>
      </c>
      <c r="AN24" s="84"/>
      <c r="AO24" s="87"/>
      <c r="AP24" s="94"/>
      <c r="AQ24" s="84"/>
      <c r="AR24" s="84"/>
      <c r="AS24" s="100"/>
      <c r="AT24" s="136"/>
      <c r="AU24" s="84"/>
      <c r="AV24" s="84"/>
      <c r="AW24" s="87"/>
      <c r="AX24" s="94"/>
      <c r="AY24" s="84" t="s">
        <v>5</v>
      </c>
      <c r="AZ24" s="84"/>
      <c r="BA24" s="84"/>
      <c r="BB24" s="100"/>
      <c r="BC24" s="136"/>
      <c r="BD24" s="84"/>
      <c r="BE24" s="84"/>
      <c r="BF24" s="87"/>
      <c r="BG24" s="94"/>
      <c r="BH24" s="84"/>
      <c r="BI24" s="84"/>
      <c r="BJ24" s="93"/>
      <c r="BL24" s="41"/>
      <c r="BR24" s="43"/>
      <c r="BU24" s="46"/>
    </row>
    <row r="25" spans="1:73" ht="18.899999999999999" customHeight="1">
      <c r="A25" s="9"/>
      <c r="B25" s="8"/>
      <c r="C25" s="1037"/>
      <c r="D25" s="1037"/>
      <c r="E25" s="1037"/>
      <c r="F25" s="1037"/>
      <c r="G25" s="1039"/>
      <c r="H25" s="179" t="s">
        <v>78</v>
      </c>
      <c r="I25" s="200" t="s">
        <v>79</v>
      </c>
      <c r="J25" s="209">
        <v>1132130</v>
      </c>
      <c r="K25" s="109"/>
      <c r="L25" s="84"/>
      <c r="M25" s="84"/>
      <c r="N25" s="85"/>
      <c r="O25" s="101" t="s">
        <v>5</v>
      </c>
      <c r="P25" s="94"/>
      <c r="Q25" s="84"/>
      <c r="R25" s="85"/>
      <c r="S25" s="101"/>
      <c r="T25" s="136"/>
      <c r="U25" s="84"/>
      <c r="V25" s="85"/>
      <c r="W25" s="88"/>
      <c r="X25" s="94"/>
      <c r="Y25" s="84"/>
      <c r="Z25" s="85"/>
      <c r="AA25" s="85"/>
      <c r="AB25" s="100"/>
      <c r="AC25" s="136"/>
      <c r="AD25" s="85"/>
      <c r="AE25" s="85"/>
      <c r="AF25" s="87"/>
      <c r="AG25" s="94"/>
      <c r="AH25" s="85"/>
      <c r="AI25" s="85"/>
      <c r="AJ25" s="100"/>
      <c r="AK25" s="136"/>
      <c r="AL25" s="85"/>
      <c r="AM25" s="85" t="s">
        <v>7</v>
      </c>
      <c r="AN25" s="84"/>
      <c r="AO25" s="87"/>
      <c r="AP25" s="92"/>
      <c r="AQ25" s="85"/>
      <c r="AR25" s="84"/>
      <c r="AS25" s="100"/>
      <c r="AT25" s="138"/>
      <c r="AU25" s="85"/>
      <c r="AV25" s="84"/>
      <c r="AW25" s="87"/>
      <c r="AX25" s="92"/>
      <c r="AY25" s="85"/>
      <c r="AZ25" s="84"/>
      <c r="BA25" s="84"/>
      <c r="BB25" s="101"/>
      <c r="BC25" s="138"/>
      <c r="BD25" s="84"/>
      <c r="BE25" s="84"/>
      <c r="BF25" s="88"/>
      <c r="BG25" s="92"/>
      <c r="BH25" s="84"/>
      <c r="BI25" s="84"/>
      <c r="BJ25" s="93"/>
      <c r="BL25" s="41"/>
      <c r="BR25" s="43"/>
      <c r="BU25" s="46"/>
    </row>
    <row r="26" spans="1:73" ht="18.899999999999999" customHeight="1">
      <c r="A26" s="9"/>
      <c r="B26" s="8"/>
      <c r="C26" s="1037"/>
      <c r="D26" s="1037"/>
      <c r="E26" s="1037"/>
      <c r="F26" s="1037"/>
      <c r="G26" s="1039"/>
      <c r="H26" s="177" t="s">
        <v>80</v>
      </c>
      <c r="I26" s="195" t="s">
        <v>81</v>
      </c>
      <c r="J26" s="209">
        <v>1132130</v>
      </c>
      <c r="K26" s="108"/>
      <c r="L26" s="84"/>
      <c r="M26" s="84"/>
      <c r="N26" s="84"/>
      <c r="O26" s="100"/>
      <c r="P26" s="94" t="s">
        <v>5</v>
      </c>
      <c r="Q26" s="84"/>
      <c r="R26" s="84"/>
      <c r="S26" s="101"/>
      <c r="T26" s="136"/>
      <c r="U26" s="85"/>
      <c r="V26" s="84"/>
      <c r="W26" s="87"/>
      <c r="X26" s="94"/>
      <c r="Y26" s="84"/>
      <c r="Z26" s="84"/>
      <c r="AA26" s="84"/>
      <c r="AB26" s="100" t="s">
        <v>5</v>
      </c>
      <c r="AC26" s="136"/>
      <c r="AD26" s="84"/>
      <c r="AE26" s="85"/>
      <c r="AF26" s="87"/>
      <c r="AG26" s="92"/>
      <c r="AH26" s="84"/>
      <c r="AI26" s="84"/>
      <c r="AJ26" s="100"/>
      <c r="AK26" s="136"/>
      <c r="AL26" s="84"/>
      <c r="AM26" s="84"/>
      <c r="AN26" s="84" t="s">
        <v>5</v>
      </c>
      <c r="AO26" s="87"/>
      <c r="AP26" s="94"/>
      <c r="AQ26" s="85"/>
      <c r="AR26" s="84"/>
      <c r="AS26" s="101"/>
      <c r="AT26" s="136"/>
      <c r="AU26" s="84"/>
      <c r="AV26" s="84"/>
      <c r="AW26" s="87"/>
      <c r="AX26" s="94"/>
      <c r="AY26" s="84"/>
      <c r="AZ26" s="84" t="s">
        <v>5</v>
      </c>
      <c r="BA26" s="84"/>
      <c r="BB26" s="100"/>
      <c r="BC26" s="138"/>
      <c r="BD26" s="84"/>
      <c r="BE26" s="85"/>
      <c r="BF26" s="87"/>
      <c r="BG26" s="94"/>
      <c r="BH26" s="84"/>
      <c r="BI26" s="85"/>
      <c r="BJ26" s="93"/>
      <c r="BL26" s="41"/>
      <c r="BR26" s="43"/>
    </row>
    <row r="27" spans="1:73" ht="18.899999999999999" customHeight="1">
      <c r="A27" s="9"/>
      <c r="B27" s="8"/>
      <c r="C27" s="1037"/>
      <c r="D27" s="1037"/>
      <c r="E27" s="1037"/>
      <c r="F27" s="1037"/>
      <c r="G27" s="1039"/>
      <c r="H27" s="180" t="s">
        <v>82</v>
      </c>
      <c r="I27" s="194" t="s">
        <v>83</v>
      </c>
      <c r="J27" s="209">
        <v>1132130</v>
      </c>
      <c r="K27" s="108"/>
      <c r="L27" s="84"/>
      <c r="M27" s="84"/>
      <c r="N27" s="85"/>
      <c r="O27" s="100"/>
      <c r="P27" s="94" t="s">
        <v>5</v>
      </c>
      <c r="Q27" s="84"/>
      <c r="R27" s="84"/>
      <c r="S27" s="100"/>
      <c r="T27" s="136"/>
      <c r="U27" s="84"/>
      <c r="V27" s="84"/>
      <c r="W27" s="87"/>
      <c r="X27" s="94"/>
      <c r="Y27" s="84"/>
      <c r="Z27" s="85"/>
      <c r="AA27" s="84"/>
      <c r="AB27" s="100"/>
      <c r="AC27" s="136"/>
      <c r="AD27" s="84"/>
      <c r="AE27" s="84"/>
      <c r="AF27" s="87"/>
      <c r="AG27" s="94"/>
      <c r="AH27" s="84"/>
      <c r="AI27" s="84"/>
      <c r="AJ27" s="100"/>
      <c r="AK27" s="136"/>
      <c r="AL27" s="85"/>
      <c r="AM27" s="84"/>
      <c r="AN27" s="84"/>
      <c r="AO27" s="87"/>
      <c r="AP27" s="94"/>
      <c r="AQ27" s="84"/>
      <c r="AR27" s="84"/>
      <c r="AS27" s="100"/>
      <c r="AT27" s="136"/>
      <c r="AU27" s="84"/>
      <c r="AV27" s="84"/>
      <c r="AW27" s="87"/>
      <c r="AX27" s="92"/>
      <c r="AY27" s="84"/>
      <c r="AZ27" s="84"/>
      <c r="BA27" s="84"/>
      <c r="BB27" s="100"/>
      <c r="BC27" s="136"/>
      <c r="BD27" s="84"/>
      <c r="BE27" s="84"/>
      <c r="BF27" s="87"/>
      <c r="BG27" s="94"/>
      <c r="BH27" s="84"/>
      <c r="BI27" s="84"/>
      <c r="BJ27" s="93"/>
      <c r="BL27" s="41"/>
      <c r="BR27" s="43"/>
    </row>
    <row r="28" spans="1:73" ht="18.899999999999999" customHeight="1">
      <c r="A28" s="9" t="s">
        <v>27</v>
      </c>
      <c r="B28" s="8" t="s">
        <v>1</v>
      </c>
      <c r="C28" s="1037"/>
      <c r="D28" s="1037"/>
      <c r="E28" s="1037"/>
      <c r="F28" s="1037"/>
      <c r="G28" s="1039"/>
      <c r="H28" s="77" t="s">
        <v>84</v>
      </c>
      <c r="I28" s="200" t="s">
        <v>85</v>
      </c>
      <c r="J28" s="209">
        <v>1132130</v>
      </c>
      <c r="K28" s="108"/>
      <c r="L28" s="85"/>
      <c r="M28" s="84"/>
      <c r="N28" s="84"/>
      <c r="O28" s="100"/>
      <c r="P28" s="94"/>
      <c r="Q28" s="84" t="s">
        <v>5</v>
      </c>
      <c r="R28" s="84"/>
      <c r="S28" s="100"/>
      <c r="T28" s="136"/>
      <c r="U28" s="84"/>
      <c r="V28" s="84"/>
      <c r="W28" s="87"/>
      <c r="X28" s="92"/>
      <c r="Y28" s="84"/>
      <c r="Z28" s="84"/>
      <c r="AA28" s="84"/>
      <c r="AB28" s="100"/>
      <c r="AC28" s="136" t="s">
        <v>5</v>
      </c>
      <c r="AD28" s="84"/>
      <c r="AE28" s="84"/>
      <c r="AF28" s="87"/>
      <c r="AG28" s="94"/>
      <c r="AH28" s="84"/>
      <c r="AI28" s="84"/>
      <c r="AJ28" s="101"/>
      <c r="AK28" s="136"/>
      <c r="AL28" s="84"/>
      <c r="AM28" s="84"/>
      <c r="AN28" s="84"/>
      <c r="AO28" s="87" t="s">
        <v>5</v>
      </c>
      <c r="AP28" s="94"/>
      <c r="AQ28" s="84"/>
      <c r="AR28" s="84"/>
      <c r="AS28" s="100"/>
      <c r="AT28" s="136"/>
      <c r="AU28" s="84"/>
      <c r="AV28" s="85"/>
      <c r="AW28" s="87"/>
      <c r="AX28" s="94"/>
      <c r="AY28" s="84"/>
      <c r="AZ28" s="84"/>
      <c r="BA28" s="84" t="s">
        <v>5</v>
      </c>
      <c r="BB28" s="100"/>
      <c r="BC28" s="136"/>
      <c r="BD28" s="84"/>
      <c r="BE28" s="84"/>
      <c r="BF28" s="87"/>
      <c r="BG28" s="94"/>
      <c r="BH28" s="84"/>
      <c r="BI28" s="84"/>
      <c r="BJ28" s="93"/>
      <c r="BL28" s="41"/>
    </row>
    <row r="29" spans="1:73" ht="18.899999999999999" customHeight="1">
      <c r="A29" s="9" t="s">
        <v>27</v>
      </c>
      <c r="B29" s="8" t="s">
        <v>1</v>
      </c>
      <c r="C29" s="1037"/>
      <c r="D29" s="1037"/>
      <c r="E29" s="1037"/>
      <c r="F29" s="1037"/>
      <c r="G29" s="1039"/>
      <c r="H29" s="75" t="s">
        <v>86</v>
      </c>
      <c r="I29" s="200" t="s">
        <v>87</v>
      </c>
      <c r="J29" s="209">
        <v>1132130</v>
      </c>
      <c r="K29" s="108"/>
      <c r="L29" s="85"/>
      <c r="M29" s="84"/>
      <c r="N29" s="84"/>
      <c r="O29" s="100"/>
      <c r="P29" s="94"/>
      <c r="Q29" s="84" t="s">
        <v>5</v>
      </c>
      <c r="R29" s="84"/>
      <c r="S29" s="100"/>
      <c r="T29" s="136"/>
      <c r="U29" s="84"/>
      <c r="V29" s="84"/>
      <c r="W29" s="87"/>
      <c r="X29" s="92"/>
      <c r="Y29" s="84"/>
      <c r="Z29" s="84"/>
      <c r="AA29" s="84"/>
      <c r="AB29" s="100"/>
      <c r="AC29" s="136" t="s">
        <v>5</v>
      </c>
      <c r="AD29" s="84"/>
      <c r="AE29" s="84"/>
      <c r="AF29" s="87"/>
      <c r="AG29" s="94"/>
      <c r="AH29" s="84"/>
      <c r="AI29" s="84"/>
      <c r="AJ29" s="101"/>
      <c r="AK29" s="136"/>
      <c r="AL29" s="84"/>
      <c r="AM29" s="84"/>
      <c r="AN29" s="84"/>
      <c r="AO29" s="87" t="s">
        <v>5</v>
      </c>
      <c r="AP29" s="94"/>
      <c r="AQ29" s="84"/>
      <c r="AR29" s="84"/>
      <c r="AS29" s="100"/>
      <c r="AT29" s="136"/>
      <c r="AU29" s="84"/>
      <c r="AV29" s="85"/>
      <c r="AW29" s="87"/>
      <c r="AX29" s="94"/>
      <c r="AY29" s="84"/>
      <c r="AZ29" s="84"/>
      <c r="BA29" s="84" t="s">
        <v>5</v>
      </c>
      <c r="BB29" s="100"/>
      <c r="BC29" s="136"/>
      <c r="BD29" s="84"/>
      <c r="BE29" s="84"/>
      <c r="BF29" s="87"/>
      <c r="BG29" s="94"/>
      <c r="BH29" s="84"/>
      <c r="BI29" s="84"/>
      <c r="BJ29" s="93"/>
      <c r="BL29" s="41"/>
    </row>
    <row r="30" spans="1:73" ht="18.899999999999999" customHeight="1">
      <c r="A30" s="9"/>
      <c r="B30" s="8"/>
      <c r="C30" s="1037"/>
      <c r="D30" s="1037"/>
      <c r="E30" s="1037"/>
      <c r="F30" s="1037"/>
      <c r="G30" s="1039"/>
      <c r="H30" s="76" t="s">
        <v>88</v>
      </c>
      <c r="I30" s="194" t="s">
        <v>351</v>
      </c>
      <c r="J30" s="209">
        <v>1132130</v>
      </c>
      <c r="K30" s="108"/>
      <c r="L30" s="84"/>
      <c r="M30" s="84"/>
      <c r="N30" s="84"/>
      <c r="O30" s="100"/>
      <c r="P30" s="94"/>
      <c r="Q30" s="84"/>
      <c r="R30" s="84"/>
      <c r="S30" s="100"/>
      <c r="T30" s="136" t="s">
        <v>5</v>
      </c>
      <c r="U30" s="84"/>
      <c r="V30" s="84"/>
      <c r="W30" s="87"/>
      <c r="X30" s="94"/>
      <c r="Y30" s="84"/>
      <c r="Z30" s="84"/>
      <c r="AA30" s="84"/>
      <c r="AB30" s="100"/>
      <c r="AC30" s="136"/>
      <c r="AD30" s="84" t="s">
        <v>5</v>
      </c>
      <c r="AE30" s="84"/>
      <c r="AF30" s="87"/>
      <c r="AG30" s="94"/>
      <c r="AH30" s="84"/>
      <c r="AI30" s="84"/>
      <c r="AJ30" s="100"/>
      <c r="AK30" s="136"/>
      <c r="AL30" s="84"/>
      <c r="AM30" s="84"/>
      <c r="AN30" s="84"/>
      <c r="AO30" s="87"/>
      <c r="AP30" s="94" t="s">
        <v>5</v>
      </c>
      <c r="AQ30" s="84"/>
      <c r="AR30" s="84"/>
      <c r="AS30" s="100"/>
      <c r="AT30" s="136"/>
      <c r="AU30" s="84"/>
      <c r="AV30" s="84"/>
      <c r="AW30" s="87"/>
      <c r="AX30" s="94"/>
      <c r="AY30" s="84"/>
      <c r="AZ30" s="84"/>
      <c r="BA30" s="84"/>
      <c r="BB30" s="100" t="s">
        <v>5</v>
      </c>
      <c r="BC30" s="136"/>
      <c r="BD30" s="84"/>
      <c r="BE30" s="84"/>
      <c r="BF30" s="87"/>
      <c r="BG30" s="94"/>
      <c r="BH30" s="84"/>
      <c r="BI30" s="84"/>
      <c r="BJ30" s="93"/>
      <c r="BL30" s="41"/>
    </row>
    <row r="31" spans="1:73" ht="18.899999999999999" customHeight="1">
      <c r="A31" s="9"/>
      <c r="B31" s="8"/>
      <c r="C31" s="1037"/>
      <c r="D31" s="1037"/>
      <c r="E31" s="1037"/>
      <c r="F31" s="1037"/>
      <c r="G31" s="1039"/>
      <c r="H31" s="177" t="s">
        <v>91</v>
      </c>
      <c r="I31" s="194" t="s">
        <v>92</v>
      </c>
      <c r="J31" s="209">
        <v>1132130</v>
      </c>
      <c r="K31" s="108"/>
      <c r="L31" s="84"/>
      <c r="M31" s="84"/>
      <c r="N31" s="84"/>
      <c r="O31" s="100"/>
      <c r="P31" s="94"/>
      <c r="Q31" s="84"/>
      <c r="R31" s="84"/>
      <c r="S31" s="100" t="s">
        <v>9</v>
      </c>
      <c r="T31" s="136"/>
      <c r="U31" s="84"/>
      <c r="V31" s="84"/>
      <c r="W31" s="87"/>
      <c r="X31" s="94"/>
      <c r="Y31" s="84"/>
      <c r="Z31" s="84"/>
      <c r="AA31" s="84"/>
      <c r="AB31" s="100"/>
      <c r="AC31" s="136"/>
      <c r="AD31" s="84"/>
      <c r="AE31" s="84"/>
      <c r="AF31" s="87"/>
      <c r="AG31" s="94"/>
      <c r="AH31" s="84"/>
      <c r="AI31" s="84"/>
      <c r="AJ31" s="100"/>
      <c r="AK31" s="136"/>
      <c r="AL31" s="84"/>
      <c r="AM31" s="84"/>
      <c r="AN31" s="84"/>
      <c r="AO31" s="87"/>
      <c r="AP31" s="94"/>
      <c r="AQ31" s="84"/>
      <c r="AR31" s="84"/>
      <c r="AS31" s="100"/>
      <c r="AT31" s="136"/>
      <c r="AU31" s="84"/>
      <c r="AV31" s="84"/>
      <c r="AW31" s="87"/>
      <c r="AX31" s="94"/>
      <c r="AY31" s="84"/>
      <c r="AZ31" s="84"/>
      <c r="BA31" s="84"/>
      <c r="BB31" s="100"/>
      <c r="BC31" s="136"/>
      <c r="BD31" s="84"/>
      <c r="BE31" s="84"/>
      <c r="BF31" s="87"/>
      <c r="BG31" s="94"/>
      <c r="BH31" s="84"/>
      <c r="BI31" s="84"/>
      <c r="BJ31" s="93"/>
      <c r="BL31" s="41"/>
    </row>
    <row r="32" spans="1:73" ht="18.899999999999999" customHeight="1">
      <c r="A32" s="9"/>
      <c r="B32" s="8"/>
      <c r="C32" s="1037"/>
      <c r="D32" s="1037"/>
      <c r="E32" s="1037"/>
      <c r="F32" s="1037"/>
      <c r="G32" s="1039"/>
      <c r="H32" s="177" t="s">
        <v>89</v>
      </c>
      <c r="I32" s="194" t="s">
        <v>90</v>
      </c>
      <c r="J32" s="267">
        <v>1132130</v>
      </c>
      <c r="K32" s="108"/>
      <c r="L32" s="84"/>
      <c r="M32" s="84"/>
      <c r="N32" s="84"/>
      <c r="O32" s="100"/>
      <c r="P32" s="94"/>
      <c r="Q32" s="84"/>
      <c r="R32" s="84"/>
      <c r="S32" s="100" t="s">
        <v>5</v>
      </c>
      <c r="T32" s="136"/>
      <c r="U32" s="84"/>
      <c r="V32" s="84"/>
      <c r="W32" s="87"/>
      <c r="X32" s="94"/>
      <c r="Y32" s="84"/>
      <c r="Z32" s="84"/>
      <c r="AA32" s="84"/>
      <c r="AB32" s="100"/>
      <c r="AC32" s="136"/>
      <c r="AD32" s="84"/>
      <c r="AE32" s="84" t="s">
        <v>5</v>
      </c>
      <c r="AF32" s="87"/>
      <c r="AG32" s="94"/>
      <c r="AH32" s="84"/>
      <c r="AI32" s="84"/>
      <c r="AJ32" s="100"/>
      <c r="AK32" s="136"/>
      <c r="AL32" s="84"/>
      <c r="AM32" s="84"/>
      <c r="AN32" s="84"/>
      <c r="AO32" s="87"/>
      <c r="AP32" s="94"/>
      <c r="AQ32" s="84" t="s">
        <v>5</v>
      </c>
      <c r="AR32" s="84"/>
      <c r="AS32" s="100"/>
      <c r="AT32" s="136"/>
      <c r="AU32" s="84"/>
      <c r="AV32" s="84"/>
      <c r="AW32" s="87"/>
      <c r="AX32" s="94"/>
      <c r="AY32" s="84"/>
      <c r="AZ32" s="84"/>
      <c r="BA32" s="84"/>
      <c r="BB32" s="100"/>
      <c r="BC32" s="136" t="s">
        <v>5</v>
      </c>
      <c r="BD32" s="84"/>
      <c r="BE32" s="84"/>
      <c r="BF32" s="87"/>
      <c r="BG32" s="94"/>
      <c r="BH32" s="84"/>
      <c r="BI32" s="84"/>
      <c r="BJ32" s="93"/>
      <c r="BL32" s="41"/>
    </row>
    <row r="33" spans="1:64" ht="18.899999999999999" customHeight="1" thickBot="1">
      <c r="A33" s="9" t="s">
        <v>28</v>
      </c>
      <c r="B33" s="8" t="s">
        <v>1</v>
      </c>
      <c r="C33" s="1037"/>
      <c r="D33" s="1037"/>
      <c r="E33" s="1037"/>
      <c r="F33" s="1037"/>
      <c r="G33" s="1040"/>
      <c r="H33" s="112" t="s">
        <v>93</v>
      </c>
      <c r="I33" s="201" t="s">
        <v>58</v>
      </c>
      <c r="J33" s="206">
        <v>1132130</v>
      </c>
      <c r="K33" s="110"/>
      <c r="L33" s="123"/>
      <c r="M33" s="97"/>
      <c r="N33" s="97"/>
      <c r="O33" s="102"/>
      <c r="P33" s="96"/>
      <c r="Q33" s="97"/>
      <c r="R33" s="97"/>
      <c r="S33" s="102" t="s">
        <v>5</v>
      </c>
      <c r="T33" s="137"/>
      <c r="U33" s="97"/>
      <c r="V33" s="97"/>
      <c r="W33" s="141"/>
      <c r="X33" s="199"/>
      <c r="Y33" s="97"/>
      <c r="Z33" s="97"/>
      <c r="AA33" s="97"/>
      <c r="AB33" s="102"/>
      <c r="AC33" s="137"/>
      <c r="AD33" s="97"/>
      <c r="AE33" s="97" t="s">
        <v>5</v>
      </c>
      <c r="AF33" s="141"/>
      <c r="AG33" s="96"/>
      <c r="AH33" s="97"/>
      <c r="AI33" s="97"/>
      <c r="AJ33" s="198"/>
      <c r="AK33" s="137"/>
      <c r="AL33" s="97"/>
      <c r="AM33" s="97"/>
      <c r="AN33" s="97"/>
      <c r="AO33" s="141"/>
      <c r="AP33" s="96"/>
      <c r="AQ33" s="97" t="s">
        <v>5</v>
      </c>
      <c r="AR33" s="97"/>
      <c r="AS33" s="102"/>
      <c r="AT33" s="137"/>
      <c r="AU33" s="97"/>
      <c r="AV33" s="123"/>
      <c r="AW33" s="141"/>
      <c r="AX33" s="96"/>
      <c r="AY33" s="97"/>
      <c r="AZ33" s="97"/>
      <c r="BA33" s="97"/>
      <c r="BB33" s="102"/>
      <c r="BC33" s="137" t="s">
        <v>5</v>
      </c>
      <c r="BD33" s="97"/>
      <c r="BE33" s="97"/>
      <c r="BF33" s="141"/>
      <c r="BG33" s="96"/>
      <c r="BH33" s="97"/>
      <c r="BI33" s="97"/>
      <c r="BJ33" s="98"/>
      <c r="BL33" s="41"/>
    </row>
    <row r="34" spans="1:64" ht="18.899999999999999" customHeight="1">
      <c r="A34" s="7" t="s">
        <v>28</v>
      </c>
      <c r="B34" s="8" t="s">
        <v>1</v>
      </c>
      <c r="C34" s="1037"/>
      <c r="D34" s="1037"/>
      <c r="E34" s="1037"/>
      <c r="F34" s="1037"/>
      <c r="G34" s="1038" t="s">
        <v>94</v>
      </c>
      <c r="H34" s="183" t="s">
        <v>95</v>
      </c>
      <c r="I34" s="207" t="s">
        <v>96</v>
      </c>
      <c r="J34" s="208">
        <v>1132161</v>
      </c>
      <c r="K34" s="122"/>
      <c r="L34" s="90"/>
      <c r="M34" s="90"/>
      <c r="N34" s="90"/>
      <c r="O34" s="99"/>
      <c r="P34" s="103"/>
      <c r="Q34" s="90"/>
      <c r="R34" s="90"/>
      <c r="S34" s="99"/>
      <c r="T34" s="135" t="s">
        <v>5</v>
      </c>
      <c r="U34" s="90"/>
      <c r="V34" s="90"/>
      <c r="W34" s="146"/>
      <c r="X34" s="103"/>
      <c r="Y34" s="90"/>
      <c r="Z34" s="90"/>
      <c r="AA34" s="90"/>
      <c r="AB34" s="99"/>
      <c r="AC34" s="135"/>
      <c r="AD34" s="90"/>
      <c r="AE34" s="90"/>
      <c r="AF34" s="146" t="s">
        <v>5</v>
      </c>
      <c r="AG34" s="103"/>
      <c r="AH34" s="90"/>
      <c r="AI34" s="90"/>
      <c r="AJ34" s="99"/>
      <c r="AK34" s="135"/>
      <c r="AL34" s="90"/>
      <c r="AM34" s="90"/>
      <c r="AN34" s="90"/>
      <c r="AO34" s="146"/>
      <c r="AP34" s="103"/>
      <c r="AQ34" s="90"/>
      <c r="AR34" s="90" t="s">
        <v>5</v>
      </c>
      <c r="AS34" s="99"/>
      <c r="AT34" s="135"/>
      <c r="AU34" s="90"/>
      <c r="AV34" s="90"/>
      <c r="AW34" s="146"/>
      <c r="AX34" s="103"/>
      <c r="AY34" s="90"/>
      <c r="AZ34" s="90"/>
      <c r="BA34" s="90"/>
      <c r="BB34" s="99"/>
      <c r="BC34" s="135"/>
      <c r="BD34" s="90" t="s">
        <v>5</v>
      </c>
      <c r="BE34" s="90"/>
      <c r="BF34" s="146"/>
      <c r="BG34" s="103"/>
      <c r="BH34" s="90"/>
      <c r="BI34" s="90"/>
      <c r="BJ34" s="91"/>
      <c r="BL34" s="5"/>
    </row>
    <row r="35" spans="1:64" ht="18.899999999999999" customHeight="1">
      <c r="A35" s="7" t="s">
        <v>28</v>
      </c>
      <c r="B35" s="8" t="s">
        <v>1</v>
      </c>
      <c r="C35" s="1037"/>
      <c r="D35" s="1037"/>
      <c r="E35" s="1037"/>
      <c r="F35" s="1037"/>
      <c r="G35" s="1039"/>
      <c r="H35" s="76" t="s">
        <v>97</v>
      </c>
      <c r="I35" s="194" t="s">
        <v>98</v>
      </c>
      <c r="J35" s="209">
        <v>1132161</v>
      </c>
      <c r="K35" s="109"/>
      <c r="L35" s="84"/>
      <c r="M35" s="84"/>
      <c r="N35" s="85"/>
      <c r="O35" s="101"/>
      <c r="P35" s="94"/>
      <c r="Q35" s="84"/>
      <c r="R35" s="85"/>
      <c r="S35" s="101"/>
      <c r="T35" s="136" t="s">
        <v>5</v>
      </c>
      <c r="U35" s="84"/>
      <c r="V35" s="85"/>
      <c r="W35" s="88"/>
      <c r="X35" s="94"/>
      <c r="Y35" s="84"/>
      <c r="Z35" s="85"/>
      <c r="AA35" s="85"/>
      <c r="AB35" s="100"/>
      <c r="AC35" s="136"/>
      <c r="AD35" s="85"/>
      <c r="AE35" s="85"/>
      <c r="AF35" s="87" t="s">
        <v>5</v>
      </c>
      <c r="AG35" s="94"/>
      <c r="AH35" s="85"/>
      <c r="AI35" s="85"/>
      <c r="AJ35" s="100"/>
      <c r="AK35" s="136"/>
      <c r="AL35" s="85"/>
      <c r="AM35" s="85"/>
      <c r="AN35" s="84"/>
      <c r="AO35" s="87"/>
      <c r="AP35" s="92"/>
      <c r="AQ35" s="85"/>
      <c r="AR35" s="84" t="s">
        <v>5</v>
      </c>
      <c r="AS35" s="100"/>
      <c r="AT35" s="138"/>
      <c r="AU35" s="85"/>
      <c r="AV35" s="84"/>
      <c r="AW35" s="87"/>
      <c r="AX35" s="92"/>
      <c r="AY35" s="85"/>
      <c r="AZ35" s="84"/>
      <c r="BA35" s="84"/>
      <c r="BB35" s="101"/>
      <c r="BC35" s="138"/>
      <c r="BD35" s="84" t="s">
        <v>5</v>
      </c>
      <c r="BE35" s="84"/>
      <c r="BF35" s="88"/>
      <c r="BG35" s="92"/>
      <c r="BH35" s="84"/>
      <c r="BI35" s="84"/>
      <c r="BJ35" s="93"/>
      <c r="BL35" s="5"/>
    </row>
    <row r="36" spans="1:64" ht="18.899999999999999" customHeight="1">
      <c r="A36" s="7"/>
      <c r="B36" s="8"/>
      <c r="C36" s="1037"/>
      <c r="D36" s="1037"/>
      <c r="E36" s="1037"/>
      <c r="F36" s="1037"/>
      <c r="G36" s="1039"/>
      <c r="H36" s="75" t="s">
        <v>99</v>
      </c>
      <c r="I36" s="200" t="s">
        <v>100</v>
      </c>
      <c r="J36" s="209">
        <v>1132161</v>
      </c>
      <c r="K36" s="108"/>
      <c r="L36" s="84"/>
      <c r="M36" s="84"/>
      <c r="N36" s="84"/>
      <c r="O36" s="100"/>
      <c r="P36" s="94"/>
      <c r="Q36" s="84"/>
      <c r="R36" s="84"/>
      <c r="S36" s="101"/>
      <c r="T36" s="136" t="s">
        <v>7</v>
      </c>
      <c r="U36" s="85"/>
      <c r="V36" s="84"/>
      <c r="W36" s="87"/>
      <c r="X36" s="94"/>
      <c r="Y36" s="84"/>
      <c r="Z36" s="84"/>
      <c r="AA36" s="84"/>
      <c r="AB36" s="100"/>
      <c r="AC36" s="136"/>
      <c r="AD36" s="84"/>
      <c r="AE36" s="85"/>
      <c r="AF36" s="87"/>
      <c r="AG36" s="92"/>
      <c r="AH36" s="84"/>
      <c r="AI36" s="84"/>
      <c r="AJ36" s="100"/>
      <c r="AK36" s="136"/>
      <c r="AL36" s="84"/>
      <c r="AM36" s="84"/>
      <c r="AN36" s="84"/>
      <c r="AO36" s="87"/>
      <c r="AP36" s="94"/>
      <c r="AQ36" s="85"/>
      <c r="AR36" s="84" t="s">
        <v>7</v>
      </c>
      <c r="AS36" s="101"/>
      <c r="AT36" s="136"/>
      <c r="AU36" s="84"/>
      <c r="AV36" s="84"/>
      <c r="AW36" s="87"/>
      <c r="AX36" s="94"/>
      <c r="AY36" s="84"/>
      <c r="AZ36" s="84"/>
      <c r="BA36" s="84"/>
      <c r="BB36" s="100"/>
      <c r="BC36" s="138"/>
      <c r="BD36" s="84"/>
      <c r="BE36" s="85"/>
      <c r="BF36" s="87"/>
      <c r="BG36" s="94"/>
      <c r="BH36" s="84"/>
      <c r="BI36" s="85"/>
      <c r="BJ36" s="93"/>
      <c r="BL36" s="5"/>
    </row>
    <row r="37" spans="1:64" ht="18.899999999999999" customHeight="1">
      <c r="A37" s="10"/>
      <c r="B37" s="8" t="s">
        <v>1</v>
      </c>
      <c r="C37" s="1037"/>
      <c r="D37" s="1037"/>
      <c r="E37" s="1037"/>
      <c r="F37" s="1037"/>
      <c r="G37" s="1039"/>
      <c r="H37" s="75" t="s">
        <v>101</v>
      </c>
      <c r="I37" s="200" t="s">
        <v>102</v>
      </c>
      <c r="J37" s="209">
        <v>1132161</v>
      </c>
      <c r="K37" s="108"/>
      <c r="L37" s="85"/>
      <c r="M37" s="84"/>
      <c r="N37" s="84"/>
      <c r="O37" s="100"/>
      <c r="P37" s="94"/>
      <c r="Q37" s="84"/>
      <c r="R37" s="84"/>
      <c r="S37" s="100"/>
      <c r="T37" s="136"/>
      <c r="U37" s="84"/>
      <c r="V37" s="84" t="s">
        <v>5</v>
      </c>
      <c r="W37" s="87"/>
      <c r="X37" s="92"/>
      <c r="Y37" s="84"/>
      <c r="Z37" s="84"/>
      <c r="AA37" s="84"/>
      <c r="AB37" s="100"/>
      <c r="AC37" s="136"/>
      <c r="AD37" s="84"/>
      <c r="AE37" s="84"/>
      <c r="AF37" s="87"/>
      <c r="AG37" s="94"/>
      <c r="AH37" s="84" t="s">
        <v>5</v>
      </c>
      <c r="AI37" s="84"/>
      <c r="AJ37" s="101"/>
      <c r="AK37" s="136"/>
      <c r="AL37" s="84"/>
      <c r="AM37" s="84"/>
      <c r="AN37" s="84"/>
      <c r="AO37" s="87"/>
      <c r="AP37" s="94"/>
      <c r="AQ37" s="84"/>
      <c r="AR37" s="84"/>
      <c r="AS37" s="100"/>
      <c r="AT37" s="136" t="s">
        <v>5</v>
      </c>
      <c r="AU37" s="84"/>
      <c r="AV37" s="85"/>
      <c r="AW37" s="87"/>
      <c r="AX37" s="94"/>
      <c r="AY37" s="84"/>
      <c r="AZ37" s="84"/>
      <c r="BA37" s="84"/>
      <c r="BB37" s="100"/>
      <c r="BC37" s="136"/>
      <c r="BD37" s="84"/>
      <c r="BE37" s="84"/>
      <c r="BF37" s="87" t="s">
        <v>5</v>
      </c>
      <c r="BG37" s="94"/>
      <c r="BH37" s="84"/>
      <c r="BI37" s="84"/>
      <c r="BJ37" s="93"/>
      <c r="BL37" s="11"/>
    </row>
    <row r="38" spans="1:64" ht="18.899999999999999" customHeight="1">
      <c r="A38" s="10"/>
      <c r="B38" s="8" t="s">
        <v>1</v>
      </c>
      <c r="C38" s="1037"/>
      <c r="D38" s="1037"/>
      <c r="E38" s="1037"/>
      <c r="F38" s="1037"/>
      <c r="G38" s="1039"/>
      <c r="H38" s="75" t="s">
        <v>103</v>
      </c>
      <c r="I38" s="200" t="s">
        <v>104</v>
      </c>
      <c r="J38" s="209">
        <v>1132161</v>
      </c>
      <c r="K38" s="108"/>
      <c r="L38" s="84"/>
      <c r="M38" s="84"/>
      <c r="N38" s="84"/>
      <c r="O38" s="100"/>
      <c r="P38" s="94"/>
      <c r="Q38" s="84"/>
      <c r="R38" s="84"/>
      <c r="S38" s="100"/>
      <c r="T38" s="136"/>
      <c r="U38" s="84"/>
      <c r="V38" s="84" t="s">
        <v>5</v>
      </c>
      <c r="W38" s="88"/>
      <c r="X38" s="94"/>
      <c r="Y38" s="84"/>
      <c r="Z38" s="84"/>
      <c r="AA38" s="84"/>
      <c r="AB38" s="100"/>
      <c r="AC38" s="136"/>
      <c r="AD38" s="84"/>
      <c r="AE38" s="84"/>
      <c r="AF38" s="87"/>
      <c r="AG38" s="94"/>
      <c r="AH38" s="84" t="s">
        <v>5</v>
      </c>
      <c r="AI38" s="85"/>
      <c r="AJ38" s="100"/>
      <c r="AK38" s="136"/>
      <c r="AL38" s="84"/>
      <c r="AM38" s="84"/>
      <c r="AN38" s="84"/>
      <c r="AO38" s="87"/>
      <c r="AP38" s="94"/>
      <c r="AQ38" s="84"/>
      <c r="AR38" s="84"/>
      <c r="AS38" s="100"/>
      <c r="AT38" s="136" t="s">
        <v>5</v>
      </c>
      <c r="AU38" s="85"/>
      <c r="AV38" s="84"/>
      <c r="AW38" s="87"/>
      <c r="AX38" s="94"/>
      <c r="AY38" s="84"/>
      <c r="AZ38" s="84"/>
      <c r="BA38" s="84"/>
      <c r="BB38" s="100"/>
      <c r="BC38" s="136"/>
      <c r="BD38" s="84"/>
      <c r="BE38" s="84"/>
      <c r="BF38" s="87" t="s">
        <v>5</v>
      </c>
      <c r="BG38" s="92"/>
      <c r="BH38" s="84"/>
      <c r="BI38" s="84"/>
      <c r="BJ38" s="93"/>
      <c r="BL38" s="11"/>
    </row>
    <row r="39" spans="1:64" ht="18.899999999999999" customHeight="1">
      <c r="A39" s="9"/>
      <c r="B39" s="8" t="s">
        <v>1</v>
      </c>
      <c r="C39" s="1037"/>
      <c r="D39" s="1037"/>
      <c r="E39" s="1037"/>
      <c r="F39" s="1037"/>
      <c r="G39" s="1039"/>
      <c r="H39" s="77" t="s">
        <v>105</v>
      </c>
      <c r="I39" s="194" t="s">
        <v>106</v>
      </c>
      <c r="J39" s="209">
        <v>1132161</v>
      </c>
      <c r="K39" s="108"/>
      <c r="L39" s="84"/>
      <c r="M39" s="84"/>
      <c r="N39" s="84"/>
      <c r="O39" s="100"/>
      <c r="P39" s="94"/>
      <c r="Q39" s="84"/>
      <c r="R39" s="86"/>
      <c r="S39" s="100"/>
      <c r="T39" s="136"/>
      <c r="U39" s="84"/>
      <c r="V39" s="84"/>
      <c r="W39" s="87" t="s">
        <v>5</v>
      </c>
      <c r="X39" s="94"/>
      <c r="Y39" s="84"/>
      <c r="Z39" s="84"/>
      <c r="AA39" s="84"/>
      <c r="AB39" s="100"/>
      <c r="AC39" s="136"/>
      <c r="AD39" s="86"/>
      <c r="AE39" s="84"/>
      <c r="AF39" s="87"/>
      <c r="AG39" s="94"/>
      <c r="AH39" s="84"/>
      <c r="AI39" s="84" t="s">
        <v>5</v>
      </c>
      <c r="AJ39" s="100"/>
      <c r="AK39" s="136"/>
      <c r="AL39" s="84"/>
      <c r="AM39" s="84"/>
      <c r="AN39" s="84"/>
      <c r="AO39" s="87"/>
      <c r="AP39" s="197"/>
      <c r="AQ39" s="84"/>
      <c r="AR39" s="84"/>
      <c r="AS39" s="100"/>
      <c r="AT39" s="136"/>
      <c r="AU39" s="84" t="s">
        <v>5</v>
      </c>
      <c r="AV39" s="84"/>
      <c r="AW39" s="87"/>
      <c r="AX39" s="94"/>
      <c r="AY39" s="84"/>
      <c r="AZ39" s="84"/>
      <c r="BA39" s="84"/>
      <c r="BB39" s="196"/>
      <c r="BC39" s="136"/>
      <c r="BD39" s="84"/>
      <c r="BE39" s="84"/>
      <c r="BF39" s="87"/>
      <c r="BG39" s="94" t="s">
        <v>5</v>
      </c>
      <c r="BH39" s="84"/>
      <c r="BI39" s="84"/>
      <c r="BJ39" s="93"/>
      <c r="BL39" s="11"/>
    </row>
    <row r="40" spans="1:64" ht="18.899999999999999" customHeight="1">
      <c r="A40" s="9"/>
      <c r="B40" s="8" t="s">
        <v>1</v>
      </c>
      <c r="C40" s="1037"/>
      <c r="D40" s="1037"/>
      <c r="E40" s="1037"/>
      <c r="F40" s="1037"/>
      <c r="G40" s="1039"/>
      <c r="H40" s="76" t="s">
        <v>107</v>
      </c>
      <c r="I40" s="194" t="s">
        <v>108</v>
      </c>
      <c r="J40" s="209">
        <v>1132161</v>
      </c>
      <c r="K40" s="108"/>
      <c r="L40" s="84"/>
      <c r="M40" s="84"/>
      <c r="N40" s="84"/>
      <c r="O40" s="100"/>
      <c r="P40" s="94"/>
      <c r="Q40" s="84"/>
      <c r="R40" s="86"/>
      <c r="S40" s="100"/>
      <c r="T40" s="136"/>
      <c r="U40" s="84"/>
      <c r="V40" s="84"/>
      <c r="W40" s="87" t="s">
        <v>7</v>
      </c>
      <c r="X40" s="94"/>
      <c r="Y40" s="84"/>
      <c r="Z40" s="84"/>
      <c r="AA40" s="84"/>
      <c r="AB40" s="100"/>
      <c r="AC40" s="136"/>
      <c r="AD40" s="86"/>
      <c r="AE40" s="84"/>
      <c r="AF40" s="87"/>
      <c r="AG40" s="94"/>
      <c r="AH40" s="84"/>
      <c r="AI40" s="84"/>
      <c r="AJ40" s="100"/>
      <c r="AK40" s="136"/>
      <c r="AL40" s="84"/>
      <c r="AM40" s="84"/>
      <c r="AN40" s="84"/>
      <c r="AO40" s="87"/>
      <c r="AP40" s="197"/>
      <c r="AQ40" s="84"/>
      <c r="AR40" s="84"/>
      <c r="AS40" s="100"/>
      <c r="AT40" s="136"/>
      <c r="AU40" s="84" t="s">
        <v>7</v>
      </c>
      <c r="AV40" s="84"/>
      <c r="AW40" s="87"/>
      <c r="AX40" s="94"/>
      <c r="AY40" s="84"/>
      <c r="AZ40" s="84"/>
      <c r="BA40" s="84"/>
      <c r="BB40" s="196"/>
      <c r="BC40" s="136"/>
      <c r="BD40" s="84"/>
      <c r="BE40" s="84"/>
      <c r="BF40" s="87"/>
      <c r="BG40" s="94"/>
      <c r="BH40" s="84"/>
      <c r="BI40" s="84"/>
      <c r="BJ40" s="93"/>
      <c r="BL40" s="11"/>
    </row>
    <row r="41" spans="1:64" ht="18.899999999999999" customHeight="1">
      <c r="A41" s="7"/>
      <c r="B41" s="8" t="s">
        <v>1</v>
      </c>
      <c r="C41" s="1037"/>
      <c r="D41" s="1037"/>
      <c r="E41" s="1037"/>
      <c r="F41" s="1037"/>
      <c r="G41" s="1039"/>
      <c r="H41" s="77" t="s">
        <v>109</v>
      </c>
      <c r="I41" s="200" t="s">
        <v>336</v>
      </c>
      <c r="J41" s="209">
        <v>1132161</v>
      </c>
      <c r="K41" s="108"/>
      <c r="L41" s="84" t="s">
        <v>5</v>
      </c>
      <c r="M41" s="84"/>
      <c r="N41" s="84"/>
      <c r="O41" s="100"/>
      <c r="P41" s="94"/>
      <c r="Q41" s="84"/>
      <c r="R41" s="85"/>
      <c r="S41" s="100"/>
      <c r="T41" s="136"/>
      <c r="U41" s="84"/>
      <c r="V41" s="84"/>
      <c r="W41" s="87"/>
      <c r="X41" s="94" t="s">
        <v>5</v>
      </c>
      <c r="Y41" s="84"/>
      <c r="Z41" s="84"/>
      <c r="AA41" s="84"/>
      <c r="AB41" s="100"/>
      <c r="AC41" s="136"/>
      <c r="AD41" s="85"/>
      <c r="AE41" s="84"/>
      <c r="AF41" s="87"/>
      <c r="AG41" s="94"/>
      <c r="AH41" s="84"/>
      <c r="AI41" s="84"/>
      <c r="AJ41" s="100" t="s">
        <v>5</v>
      </c>
      <c r="AK41" s="136"/>
      <c r="AL41" s="84"/>
      <c r="AM41" s="84"/>
      <c r="AN41" s="84"/>
      <c r="AO41" s="87"/>
      <c r="AP41" s="92"/>
      <c r="AQ41" s="84"/>
      <c r="AR41" s="84"/>
      <c r="AS41" s="100"/>
      <c r="AT41" s="136"/>
      <c r="AU41" s="84"/>
      <c r="AV41" s="84" t="s">
        <v>5</v>
      </c>
      <c r="AW41" s="87"/>
      <c r="AX41" s="94"/>
      <c r="AY41" s="84"/>
      <c r="AZ41" s="84"/>
      <c r="BA41" s="84"/>
      <c r="BB41" s="101"/>
      <c r="BC41" s="136"/>
      <c r="BD41" s="84"/>
      <c r="BE41" s="84"/>
      <c r="BF41" s="87"/>
      <c r="BG41" s="94"/>
      <c r="BH41" s="84" t="s">
        <v>5</v>
      </c>
      <c r="BI41" s="84"/>
      <c r="BJ41" s="93"/>
      <c r="BL41" s="11"/>
    </row>
    <row r="42" spans="1:64" ht="18.899999999999999" customHeight="1">
      <c r="A42" s="7"/>
      <c r="B42" s="8"/>
      <c r="C42" s="1037"/>
      <c r="D42" s="1037"/>
      <c r="E42" s="1037"/>
      <c r="F42" s="1037"/>
      <c r="G42" s="1039"/>
      <c r="H42" s="77" t="s">
        <v>110</v>
      </c>
      <c r="I42" s="200" t="s">
        <v>111</v>
      </c>
      <c r="J42" s="209">
        <v>1132161</v>
      </c>
      <c r="K42" s="108"/>
      <c r="L42" s="84" t="s">
        <v>5</v>
      </c>
      <c r="M42" s="84"/>
      <c r="N42" s="84"/>
      <c r="O42" s="100"/>
      <c r="P42" s="94"/>
      <c r="Q42" s="84"/>
      <c r="R42" s="84"/>
      <c r="S42" s="100"/>
      <c r="T42" s="136"/>
      <c r="U42" s="84"/>
      <c r="V42" s="84"/>
      <c r="W42" s="87"/>
      <c r="X42" s="94" t="s">
        <v>5</v>
      </c>
      <c r="Y42" s="84"/>
      <c r="Z42" s="84"/>
      <c r="AA42" s="84"/>
      <c r="AB42" s="100"/>
      <c r="AC42" s="136"/>
      <c r="AD42" s="84"/>
      <c r="AE42" s="84"/>
      <c r="AF42" s="87"/>
      <c r="AG42" s="94"/>
      <c r="AH42" s="84"/>
      <c r="AI42" s="84"/>
      <c r="AJ42" s="100" t="s">
        <v>5</v>
      </c>
      <c r="AK42" s="136"/>
      <c r="AL42" s="84"/>
      <c r="AM42" s="84"/>
      <c r="AN42" s="84"/>
      <c r="AO42" s="87"/>
      <c r="AP42" s="94"/>
      <c r="AQ42" s="84"/>
      <c r="AR42" s="84"/>
      <c r="AS42" s="100"/>
      <c r="AT42" s="136"/>
      <c r="AU42" s="84"/>
      <c r="AV42" s="84" t="s">
        <v>5</v>
      </c>
      <c r="AW42" s="87"/>
      <c r="AX42" s="94"/>
      <c r="AY42" s="84"/>
      <c r="AZ42" s="84"/>
      <c r="BA42" s="84"/>
      <c r="BB42" s="100"/>
      <c r="BC42" s="136"/>
      <c r="BD42" s="84"/>
      <c r="BE42" s="84"/>
      <c r="BF42" s="87"/>
      <c r="BG42" s="94"/>
      <c r="BH42" s="84" t="s">
        <v>5</v>
      </c>
      <c r="BI42" s="84"/>
      <c r="BJ42" s="93"/>
      <c r="BL42" s="11"/>
    </row>
    <row r="43" spans="1:64" ht="18.899999999999999" customHeight="1">
      <c r="A43" s="7"/>
      <c r="B43" s="8" t="s">
        <v>1</v>
      </c>
      <c r="C43" s="1037"/>
      <c r="D43" s="1037"/>
      <c r="E43" s="1037"/>
      <c r="F43" s="1037"/>
      <c r="G43" s="1039"/>
      <c r="H43" s="75" t="s">
        <v>112</v>
      </c>
      <c r="I43" s="200" t="s">
        <v>113</v>
      </c>
      <c r="J43" s="209">
        <v>1132161</v>
      </c>
      <c r="K43" s="108"/>
      <c r="L43" s="84"/>
      <c r="M43" s="84" t="s">
        <v>5</v>
      </c>
      <c r="N43" s="84"/>
      <c r="O43" s="100"/>
      <c r="P43" s="94"/>
      <c r="Q43" s="84"/>
      <c r="R43" s="84"/>
      <c r="S43" s="100"/>
      <c r="T43" s="136"/>
      <c r="U43" s="84"/>
      <c r="V43" s="84"/>
      <c r="W43" s="87"/>
      <c r="X43" s="94" t="s">
        <v>5</v>
      </c>
      <c r="Y43" s="84"/>
      <c r="Z43" s="84"/>
      <c r="AA43" s="84"/>
      <c r="AB43" s="100"/>
      <c r="AC43" s="136"/>
      <c r="AD43" s="84"/>
      <c r="AE43" s="84"/>
      <c r="AF43" s="87"/>
      <c r="AG43" s="94"/>
      <c r="AH43" s="84"/>
      <c r="AI43" s="84"/>
      <c r="AJ43" s="100" t="s">
        <v>5</v>
      </c>
      <c r="AK43" s="136"/>
      <c r="AL43" s="84"/>
      <c r="AM43" s="84"/>
      <c r="AN43" s="84"/>
      <c r="AO43" s="87"/>
      <c r="AP43" s="94"/>
      <c r="AQ43" s="84"/>
      <c r="AR43" s="84"/>
      <c r="AS43" s="100"/>
      <c r="AT43" s="136"/>
      <c r="AU43" s="84"/>
      <c r="AV43" s="84" t="s">
        <v>5</v>
      </c>
      <c r="AW43" s="87"/>
      <c r="AX43" s="94"/>
      <c r="AY43" s="84"/>
      <c r="AZ43" s="84"/>
      <c r="BA43" s="84"/>
      <c r="BB43" s="100"/>
      <c r="BC43" s="136"/>
      <c r="BD43" s="84"/>
      <c r="BE43" s="84"/>
      <c r="BF43" s="87"/>
      <c r="BG43" s="94"/>
      <c r="BH43" s="84" t="s">
        <v>5</v>
      </c>
      <c r="BI43" s="84"/>
      <c r="BJ43" s="93"/>
      <c r="BL43" s="11"/>
    </row>
    <row r="44" spans="1:64" ht="18.899999999999999" customHeight="1">
      <c r="A44" s="7"/>
      <c r="B44" s="8" t="s">
        <v>1</v>
      </c>
      <c r="C44" s="1037"/>
      <c r="D44" s="1037"/>
      <c r="E44" s="1037"/>
      <c r="F44" s="1037"/>
      <c r="G44" s="1039"/>
      <c r="H44" s="180" t="s">
        <v>114</v>
      </c>
      <c r="I44" s="195" t="s">
        <v>115</v>
      </c>
      <c r="J44" s="209">
        <v>1132161</v>
      </c>
      <c r="K44" s="108"/>
      <c r="L44" s="84"/>
      <c r="M44" s="84" t="s">
        <v>5</v>
      </c>
      <c r="N44" s="84"/>
      <c r="O44" s="100"/>
      <c r="P44" s="94"/>
      <c r="Q44" s="84"/>
      <c r="R44" s="84"/>
      <c r="S44" s="100"/>
      <c r="T44" s="136"/>
      <c r="U44" s="84"/>
      <c r="V44" s="84"/>
      <c r="W44" s="87"/>
      <c r="X44" s="94"/>
      <c r="Y44" s="84"/>
      <c r="Z44" s="84"/>
      <c r="AA44" s="84"/>
      <c r="AB44" s="100"/>
      <c r="AC44" s="136"/>
      <c r="AD44" s="84"/>
      <c r="AE44" s="84"/>
      <c r="AF44" s="87"/>
      <c r="AG44" s="94"/>
      <c r="AH44" s="84"/>
      <c r="AI44" s="84"/>
      <c r="AJ44" s="100" t="s">
        <v>7</v>
      </c>
      <c r="AK44" s="136"/>
      <c r="AL44" s="84"/>
      <c r="AM44" s="84"/>
      <c r="AN44" s="84"/>
      <c r="AO44" s="87"/>
      <c r="AP44" s="94"/>
      <c r="AQ44" s="84"/>
      <c r="AR44" s="84"/>
      <c r="AS44" s="100"/>
      <c r="AT44" s="136"/>
      <c r="AU44" s="84"/>
      <c r="AV44" s="84"/>
      <c r="AW44" s="87"/>
      <c r="AX44" s="94"/>
      <c r="AY44" s="84"/>
      <c r="AZ44" s="84"/>
      <c r="BA44" s="84"/>
      <c r="BB44" s="100"/>
      <c r="BC44" s="136"/>
      <c r="BD44" s="84"/>
      <c r="BE44" s="84"/>
      <c r="BF44" s="87"/>
      <c r="BG44" s="94"/>
      <c r="BH44" s="84" t="s">
        <v>7</v>
      </c>
      <c r="BI44" s="84"/>
      <c r="BJ44" s="93"/>
      <c r="BL44" s="11"/>
    </row>
    <row r="45" spans="1:64" ht="18.899999999999999" customHeight="1">
      <c r="A45" s="7"/>
      <c r="B45" s="8"/>
      <c r="C45" s="1037"/>
      <c r="D45" s="1037"/>
      <c r="E45" s="1037"/>
      <c r="F45" s="1037"/>
      <c r="G45" s="1039"/>
      <c r="H45" s="76" t="s">
        <v>116</v>
      </c>
      <c r="I45" s="194" t="s">
        <v>117</v>
      </c>
      <c r="J45" s="209">
        <v>1132161</v>
      </c>
      <c r="K45" s="108"/>
      <c r="L45" s="84"/>
      <c r="M45" s="84" t="s">
        <v>5</v>
      </c>
      <c r="N45" s="84"/>
      <c r="O45" s="100"/>
      <c r="P45" s="94"/>
      <c r="Q45" s="84"/>
      <c r="R45" s="84"/>
      <c r="S45" s="100"/>
      <c r="T45" s="136"/>
      <c r="U45" s="84"/>
      <c r="V45" s="84"/>
      <c r="W45" s="87"/>
      <c r="X45" s="94"/>
      <c r="Y45" s="84" t="s">
        <v>5</v>
      </c>
      <c r="Z45" s="84"/>
      <c r="AA45" s="84"/>
      <c r="AB45" s="100"/>
      <c r="AC45" s="136"/>
      <c r="AD45" s="84"/>
      <c r="AE45" s="84"/>
      <c r="AF45" s="87"/>
      <c r="AG45" s="94"/>
      <c r="AH45" s="84"/>
      <c r="AI45" s="84"/>
      <c r="AJ45" s="100"/>
      <c r="AK45" s="136" t="s">
        <v>5</v>
      </c>
      <c r="AL45" s="84"/>
      <c r="AM45" s="84"/>
      <c r="AN45" s="84"/>
      <c r="AO45" s="87"/>
      <c r="AP45" s="94"/>
      <c r="AQ45" s="84"/>
      <c r="AR45" s="84"/>
      <c r="AS45" s="100"/>
      <c r="AT45" s="136"/>
      <c r="AU45" s="84"/>
      <c r="AV45" s="84"/>
      <c r="AW45" s="87" t="s">
        <v>5</v>
      </c>
      <c r="AX45" s="94"/>
      <c r="AY45" s="84"/>
      <c r="AZ45" s="84"/>
      <c r="BA45" s="84"/>
      <c r="BB45" s="100"/>
      <c r="BC45" s="136"/>
      <c r="BD45" s="84"/>
      <c r="BE45" s="84"/>
      <c r="BF45" s="87"/>
      <c r="BG45" s="94"/>
      <c r="BH45" s="84"/>
      <c r="BI45" s="84" t="s">
        <v>5</v>
      </c>
      <c r="BJ45" s="93"/>
      <c r="BL45" s="11"/>
    </row>
    <row r="46" spans="1:64" ht="18.899999999999999" customHeight="1">
      <c r="A46" s="7" t="s">
        <v>28</v>
      </c>
      <c r="B46" s="8" t="s">
        <v>1</v>
      </c>
      <c r="C46" s="1037"/>
      <c r="D46" s="1037"/>
      <c r="E46" s="1037"/>
      <c r="F46" s="1037"/>
      <c r="G46" s="1039"/>
      <c r="H46" s="75" t="s">
        <v>118</v>
      </c>
      <c r="I46" s="200" t="s">
        <v>119</v>
      </c>
      <c r="J46" s="209">
        <v>1132161</v>
      </c>
      <c r="K46" s="108"/>
      <c r="L46" s="84"/>
      <c r="M46" s="84" t="s">
        <v>5</v>
      </c>
      <c r="N46" s="84"/>
      <c r="O46" s="100"/>
      <c r="P46" s="94"/>
      <c r="Q46" s="84"/>
      <c r="R46" s="85"/>
      <c r="S46" s="100"/>
      <c r="T46" s="136"/>
      <c r="U46" s="84"/>
      <c r="V46" s="84"/>
      <c r="W46" s="87"/>
      <c r="X46" s="94"/>
      <c r="Y46" s="84"/>
      <c r="Z46" s="84"/>
      <c r="AA46" s="84"/>
      <c r="AB46" s="100"/>
      <c r="AC46" s="136"/>
      <c r="AD46" s="85"/>
      <c r="AE46" s="84"/>
      <c r="AF46" s="87"/>
      <c r="AG46" s="94"/>
      <c r="AH46" s="84"/>
      <c r="AI46" s="84"/>
      <c r="AJ46" s="100"/>
      <c r="AK46" s="136" t="s">
        <v>7</v>
      </c>
      <c r="AL46" s="84"/>
      <c r="AM46" s="84"/>
      <c r="AN46" s="84"/>
      <c r="AO46" s="87"/>
      <c r="AP46" s="92"/>
      <c r="AQ46" s="84"/>
      <c r="AR46" s="84"/>
      <c r="AS46" s="100"/>
      <c r="AT46" s="136"/>
      <c r="AU46" s="84"/>
      <c r="AV46" s="84"/>
      <c r="AW46" s="87"/>
      <c r="AX46" s="94"/>
      <c r="AY46" s="84"/>
      <c r="AZ46" s="84"/>
      <c r="BA46" s="84"/>
      <c r="BB46" s="101"/>
      <c r="BC46" s="136"/>
      <c r="BD46" s="84"/>
      <c r="BE46" s="84"/>
      <c r="BF46" s="87"/>
      <c r="BG46" s="94"/>
      <c r="BH46" s="84"/>
      <c r="BI46" s="84" t="s">
        <v>7</v>
      </c>
      <c r="BJ46" s="93"/>
      <c r="BL46" s="11"/>
    </row>
    <row r="47" spans="1:64" ht="18.899999999999999" customHeight="1">
      <c r="A47" s="7" t="s">
        <v>28</v>
      </c>
      <c r="B47" s="8" t="s">
        <v>1</v>
      </c>
      <c r="C47" s="1037"/>
      <c r="D47" s="1037"/>
      <c r="E47" s="1037"/>
      <c r="F47" s="1037"/>
      <c r="G47" s="1039"/>
      <c r="H47" s="76" t="s">
        <v>120</v>
      </c>
      <c r="I47" s="195" t="s">
        <v>121</v>
      </c>
      <c r="J47" s="209">
        <v>1132161</v>
      </c>
      <c r="K47" s="108"/>
      <c r="L47" s="84"/>
      <c r="M47" s="84"/>
      <c r="N47" s="84" t="s">
        <v>5</v>
      </c>
      <c r="O47" s="100"/>
      <c r="P47" s="94"/>
      <c r="Q47" s="84"/>
      <c r="R47" s="84"/>
      <c r="S47" s="100"/>
      <c r="T47" s="136"/>
      <c r="U47" s="84"/>
      <c r="V47" s="84"/>
      <c r="W47" s="87"/>
      <c r="X47" s="94"/>
      <c r="Y47" s="84"/>
      <c r="Z47" s="84" t="s">
        <v>5</v>
      </c>
      <c r="AA47" s="84"/>
      <c r="AB47" s="100"/>
      <c r="AC47" s="136"/>
      <c r="AD47" s="84"/>
      <c r="AE47" s="84"/>
      <c r="AF47" s="87"/>
      <c r="AG47" s="94"/>
      <c r="AH47" s="84"/>
      <c r="AI47" s="84"/>
      <c r="AJ47" s="100"/>
      <c r="AK47" s="136"/>
      <c r="AL47" s="84" t="s">
        <v>5</v>
      </c>
      <c r="AM47" s="84"/>
      <c r="AN47" s="84"/>
      <c r="AO47" s="87"/>
      <c r="AP47" s="94"/>
      <c r="AQ47" s="84"/>
      <c r="AR47" s="84"/>
      <c r="AS47" s="100"/>
      <c r="AT47" s="136"/>
      <c r="AU47" s="84"/>
      <c r="AV47" s="84"/>
      <c r="AW47" s="87"/>
      <c r="AX47" s="94" t="s">
        <v>5</v>
      </c>
      <c r="AY47" s="84"/>
      <c r="AZ47" s="84"/>
      <c r="BA47" s="84"/>
      <c r="BB47" s="100"/>
      <c r="BC47" s="136"/>
      <c r="BD47" s="84"/>
      <c r="BE47" s="84"/>
      <c r="BF47" s="87"/>
      <c r="BG47" s="94"/>
      <c r="BH47" s="84"/>
      <c r="BI47" s="84"/>
      <c r="BJ47" s="93"/>
      <c r="BL47" s="11"/>
    </row>
    <row r="48" spans="1:64" ht="18.899999999999999" customHeight="1">
      <c r="A48" s="7" t="s">
        <v>28</v>
      </c>
      <c r="B48" s="8" t="s">
        <v>1</v>
      </c>
      <c r="C48" s="1037"/>
      <c r="D48" s="1037"/>
      <c r="E48" s="1037"/>
      <c r="F48" s="1037"/>
      <c r="G48" s="1039"/>
      <c r="H48" s="77" t="s">
        <v>122</v>
      </c>
      <c r="I48" s="194" t="s">
        <v>123</v>
      </c>
      <c r="J48" s="209">
        <v>1132161</v>
      </c>
      <c r="K48" s="108"/>
      <c r="L48" s="84"/>
      <c r="M48" s="84"/>
      <c r="N48" s="84" t="s">
        <v>5</v>
      </c>
      <c r="O48" s="100"/>
      <c r="P48" s="94"/>
      <c r="Q48" s="84"/>
      <c r="R48" s="84"/>
      <c r="S48" s="100"/>
      <c r="T48" s="136"/>
      <c r="U48" s="84"/>
      <c r="V48" s="84"/>
      <c r="W48" s="87"/>
      <c r="X48" s="94"/>
      <c r="Y48" s="84"/>
      <c r="Z48" s="84"/>
      <c r="AA48" s="84"/>
      <c r="AB48" s="100"/>
      <c r="AC48" s="136"/>
      <c r="AD48" s="84"/>
      <c r="AE48" s="84"/>
      <c r="AF48" s="87"/>
      <c r="AG48" s="94"/>
      <c r="AH48" s="84"/>
      <c r="AI48" s="84"/>
      <c r="AJ48" s="100"/>
      <c r="AK48" s="136"/>
      <c r="AL48" s="84" t="s">
        <v>7</v>
      </c>
      <c r="AM48" s="84"/>
      <c r="AN48" s="84"/>
      <c r="AO48" s="87"/>
      <c r="AP48" s="94"/>
      <c r="AQ48" s="84"/>
      <c r="AR48" s="84"/>
      <c r="AS48" s="100"/>
      <c r="AT48" s="136"/>
      <c r="AU48" s="84"/>
      <c r="AV48" s="84"/>
      <c r="AW48" s="87"/>
      <c r="AX48" s="94"/>
      <c r="AY48" s="84"/>
      <c r="AZ48" s="84"/>
      <c r="BA48" s="84"/>
      <c r="BB48" s="100"/>
      <c r="BC48" s="136"/>
      <c r="BD48" s="84"/>
      <c r="BE48" s="84"/>
      <c r="BF48" s="87"/>
      <c r="BG48" s="94"/>
      <c r="BH48" s="84"/>
      <c r="BI48" s="84"/>
      <c r="BJ48" s="93"/>
      <c r="BL48" s="11"/>
    </row>
    <row r="49" spans="1:64" ht="18.899999999999999" customHeight="1">
      <c r="A49" s="9" t="s">
        <v>28</v>
      </c>
      <c r="B49" s="8" t="s">
        <v>1</v>
      </c>
      <c r="C49" s="1037"/>
      <c r="D49" s="1037"/>
      <c r="E49" s="1037"/>
      <c r="F49" s="1037"/>
      <c r="G49" s="1039"/>
      <c r="H49" s="75" t="s">
        <v>124</v>
      </c>
      <c r="I49" s="200" t="s">
        <v>125</v>
      </c>
      <c r="J49" s="209">
        <v>1132161</v>
      </c>
      <c r="K49" s="108"/>
      <c r="L49" s="84"/>
      <c r="M49" s="84"/>
      <c r="N49" s="84"/>
      <c r="O49" s="100" t="s">
        <v>5</v>
      </c>
      <c r="P49" s="94"/>
      <c r="Q49" s="84"/>
      <c r="R49" s="84"/>
      <c r="S49" s="100"/>
      <c r="T49" s="136"/>
      <c r="U49" s="84"/>
      <c r="V49" s="84"/>
      <c r="W49" s="87"/>
      <c r="X49" s="94"/>
      <c r="Y49" s="84"/>
      <c r="Z49" s="84" t="s">
        <v>5</v>
      </c>
      <c r="AA49" s="84"/>
      <c r="AB49" s="100"/>
      <c r="AC49" s="136"/>
      <c r="AD49" s="84"/>
      <c r="AE49" s="84"/>
      <c r="AF49" s="87"/>
      <c r="AG49" s="94"/>
      <c r="AH49" s="84"/>
      <c r="AI49" s="84"/>
      <c r="AJ49" s="100"/>
      <c r="AK49" s="136"/>
      <c r="AL49" s="84" t="s">
        <v>5</v>
      </c>
      <c r="AM49" s="84"/>
      <c r="AN49" s="84"/>
      <c r="AO49" s="87"/>
      <c r="AP49" s="94"/>
      <c r="AQ49" s="84"/>
      <c r="AR49" s="84"/>
      <c r="AS49" s="100"/>
      <c r="AT49" s="136"/>
      <c r="AU49" s="84"/>
      <c r="AV49" s="84"/>
      <c r="AW49" s="87"/>
      <c r="AX49" s="84" t="s">
        <v>5</v>
      </c>
      <c r="AY49" s="84"/>
      <c r="AZ49" s="84"/>
      <c r="BA49" s="84"/>
      <c r="BB49" s="100"/>
      <c r="BC49" s="136"/>
      <c r="BD49" s="84"/>
      <c r="BE49" s="84"/>
      <c r="BF49" s="87"/>
      <c r="BG49" s="94"/>
      <c r="BH49" s="84"/>
      <c r="BI49" s="84"/>
      <c r="BJ49" s="93"/>
      <c r="BL49" s="11"/>
    </row>
    <row r="50" spans="1:64" ht="18.899999999999999" customHeight="1">
      <c r="A50" s="9" t="s">
        <v>28</v>
      </c>
      <c r="B50" s="8" t="s">
        <v>1</v>
      </c>
      <c r="C50" s="1037"/>
      <c r="D50" s="1037"/>
      <c r="E50" s="1037"/>
      <c r="F50" s="1037"/>
      <c r="G50" s="1039"/>
      <c r="H50" s="76" t="s">
        <v>126</v>
      </c>
      <c r="I50" s="194" t="s">
        <v>127</v>
      </c>
      <c r="J50" s="209">
        <v>1132161</v>
      </c>
      <c r="K50" s="108"/>
      <c r="L50" s="84"/>
      <c r="M50" s="84"/>
      <c r="N50" s="84"/>
      <c r="O50" s="100" t="s">
        <v>5</v>
      </c>
      <c r="P50" s="94"/>
      <c r="Q50" s="84"/>
      <c r="R50" s="84"/>
      <c r="S50" s="100"/>
      <c r="T50" s="136"/>
      <c r="U50" s="84"/>
      <c r="V50" s="84"/>
      <c r="W50" s="87"/>
      <c r="X50" s="94"/>
      <c r="Y50" s="84"/>
      <c r="Z50" s="84" t="s">
        <v>5</v>
      </c>
      <c r="AA50" s="84"/>
      <c r="AB50" s="100"/>
      <c r="AC50" s="136"/>
      <c r="AD50" s="84"/>
      <c r="AE50" s="84"/>
      <c r="AF50" s="87"/>
      <c r="AG50" s="94"/>
      <c r="AH50" s="84"/>
      <c r="AI50" s="84"/>
      <c r="AJ50" s="100"/>
      <c r="AK50" s="136"/>
      <c r="AL50" s="84" t="s">
        <v>5</v>
      </c>
      <c r="AM50" s="84"/>
      <c r="AN50" s="84"/>
      <c r="AO50" s="87"/>
      <c r="AP50" s="94"/>
      <c r="AQ50" s="84"/>
      <c r="AR50" s="84"/>
      <c r="AS50" s="100"/>
      <c r="AT50" s="136"/>
      <c r="AU50" s="84"/>
      <c r="AV50" s="84"/>
      <c r="AW50" s="87"/>
      <c r="AX50" s="84" t="s">
        <v>5</v>
      </c>
      <c r="AY50" s="84"/>
      <c r="AZ50" s="84"/>
      <c r="BA50" s="84"/>
      <c r="BB50" s="100"/>
      <c r="BC50" s="136"/>
      <c r="BD50" s="84"/>
      <c r="BE50" s="84"/>
      <c r="BF50" s="87"/>
      <c r="BG50" s="94"/>
      <c r="BH50" s="84"/>
      <c r="BI50" s="84"/>
      <c r="BJ50" s="93"/>
      <c r="BL50" s="11"/>
    </row>
    <row r="51" spans="1:64" ht="18.899999999999999" customHeight="1">
      <c r="A51" s="9"/>
      <c r="B51" s="8"/>
      <c r="C51" s="1037"/>
      <c r="D51" s="1037"/>
      <c r="E51" s="1037"/>
      <c r="F51" s="1037"/>
      <c r="G51" s="1039"/>
      <c r="H51" s="77" t="s">
        <v>128</v>
      </c>
      <c r="I51" s="200" t="s">
        <v>129</v>
      </c>
      <c r="J51" s="209">
        <v>1132161</v>
      </c>
      <c r="K51" s="108"/>
      <c r="L51" s="84"/>
      <c r="M51" s="84"/>
      <c r="N51" s="84"/>
      <c r="O51" s="100" t="s">
        <v>5</v>
      </c>
      <c r="P51" s="94"/>
      <c r="Q51" s="85"/>
      <c r="R51" s="84"/>
      <c r="S51" s="100"/>
      <c r="T51" s="136"/>
      <c r="U51" s="84"/>
      <c r="V51" s="84"/>
      <c r="W51" s="87"/>
      <c r="X51" s="94"/>
      <c r="Y51" s="84"/>
      <c r="Z51" s="84"/>
      <c r="AA51" s="84" t="s">
        <v>5</v>
      </c>
      <c r="AB51" s="100"/>
      <c r="AC51" s="138"/>
      <c r="AD51" s="84"/>
      <c r="AE51" s="84"/>
      <c r="AF51" s="87"/>
      <c r="AG51" s="94"/>
      <c r="AH51" s="84"/>
      <c r="AI51" s="84"/>
      <c r="AJ51" s="100"/>
      <c r="AK51" s="136"/>
      <c r="AL51" s="84"/>
      <c r="AM51" s="84" t="s">
        <v>5</v>
      </c>
      <c r="AN51" s="84"/>
      <c r="AO51" s="88"/>
      <c r="AP51" s="94"/>
      <c r="AQ51" s="84"/>
      <c r="AR51" s="84"/>
      <c r="AS51" s="100"/>
      <c r="AT51" s="136"/>
      <c r="AU51" s="84"/>
      <c r="AV51" s="84"/>
      <c r="AW51" s="87"/>
      <c r="AX51" s="94"/>
      <c r="AY51" s="84" t="s">
        <v>5</v>
      </c>
      <c r="AZ51" s="84"/>
      <c r="BA51" s="85"/>
      <c r="BB51" s="100"/>
      <c r="BC51" s="136"/>
      <c r="BD51" s="84"/>
      <c r="BE51" s="84"/>
      <c r="BF51" s="87"/>
      <c r="BG51" s="94"/>
      <c r="BH51" s="84"/>
      <c r="BI51" s="84"/>
      <c r="BJ51" s="93"/>
      <c r="BL51" s="11"/>
    </row>
    <row r="52" spans="1:64" ht="18.899999999999999" customHeight="1">
      <c r="A52" s="9"/>
      <c r="B52" s="8"/>
      <c r="C52" s="1037"/>
      <c r="D52" s="1037"/>
      <c r="E52" s="1037"/>
      <c r="F52" s="1037"/>
      <c r="G52" s="1039"/>
      <c r="H52" s="77" t="s">
        <v>138</v>
      </c>
      <c r="I52" s="200" t="s">
        <v>338</v>
      </c>
      <c r="J52" s="209">
        <v>1132161</v>
      </c>
      <c r="K52" s="108"/>
      <c r="L52" s="84"/>
      <c r="M52" s="84"/>
      <c r="N52" s="84"/>
      <c r="O52" s="100" t="s">
        <v>5</v>
      </c>
      <c r="P52" s="94"/>
      <c r="Q52" s="85"/>
      <c r="R52" s="84"/>
      <c r="S52" s="100"/>
      <c r="T52" s="136"/>
      <c r="U52" s="84"/>
      <c r="V52" s="84"/>
      <c r="W52" s="87"/>
      <c r="X52" s="94"/>
      <c r="Y52" s="84"/>
      <c r="Z52" s="84"/>
      <c r="AA52" s="84"/>
      <c r="AB52" s="100"/>
      <c r="AC52" s="138"/>
      <c r="AD52" s="84"/>
      <c r="AE52" s="84"/>
      <c r="AF52" s="87"/>
      <c r="AG52" s="94"/>
      <c r="AH52" s="84"/>
      <c r="AI52" s="84"/>
      <c r="AJ52" s="100"/>
      <c r="AK52" s="136"/>
      <c r="AL52" s="84"/>
      <c r="AM52" s="84"/>
      <c r="AN52" s="84"/>
      <c r="AO52" s="88"/>
      <c r="AP52" s="94"/>
      <c r="AQ52" s="84"/>
      <c r="AR52" s="84"/>
      <c r="AS52" s="100"/>
      <c r="AT52" s="136"/>
      <c r="AU52" s="84"/>
      <c r="AV52" s="84"/>
      <c r="AW52" s="87"/>
      <c r="AX52" s="94"/>
      <c r="AY52" s="84"/>
      <c r="AZ52" s="84"/>
      <c r="BA52" s="85"/>
      <c r="BB52" s="100"/>
      <c r="BC52" s="136"/>
      <c r="BD52" s="84"/>
      <c r="BE52" s="84"/>
      <c r="BF52" s="87"/>
      <c r="BG52" s="94"/>
      <c r="BH52" s="84"/>
      <c r="BI52" s="84"/>
      <c r="BJ52" s="93"/>
      <c r="BL52" s="11"/>
    </row>
    <row r="53" spans="1:64" ht="18.899999999999999" customHeight="1">
      <c r="A53" s="9"/>
      <c r="B53" s="8"/>
      <c r="C53" s="1037"/>
      <c r="D53" s="1037"/>
      <c r="E53" s="1037"/>
      <c r="F53" s="1037"/>
      <c r="G53" s="1039"/>
      <c r="H53" s="75" t="s">
        <v>130</v>
      </c>
      <c r="I53" s="200" t="s">
        <v>131</v>
      </c>
      <c r="J53" s="209">
        <v>1132161</v>
      </c>
      <c r="K53" s="108"/>
      <c r="L53" s="84"/>
      <c r="M53" s="84"/>
      <c r="N53" s="84"/>
      <c r="O53" s="100"/>
      <c r="P53" s="94" t="s">
        <v>5</v>
      </c>
      <c r="Q53" s="84"/>
      <c r="R53" s="84"/>
      <c r="S53" s="100"/>
      <c r="T53" s="136"/>
      <c r="U53" s="84"/>
      <c r="V53" s="84"/>
      <c r="W53" s="87"/>
      <c r="X53" s="94"/>
      <c r="Y53" s="84"/>
      <c r="Z53" s="84"/>
      <c r="AA53" s="84"/>
      <c r="AB53" s="100"/>
      <c r="AC53" s="136"/>
      <c r="AD53" s="84"/>
      <c r="AE53" s="84"/>
      <c r="AF53" s="87"/>
      <c r="AG53" s="94"/>
      <c r="AH53" s="84"/>
      <c r="AI53" s="84"/>
      <c r="AJ53" s="100"/>
      <c r="AK53" s="136"/>
      <c r="AL53" s="84"/>
      <c r="AM53" s="84"/>
      <c r="AN53" s="84"/>
      <c r="AO53" s="87"/>
      <c r="AP53" s="94"/>
      <c r="AQ53" s="84"/>
      <c r="AR53" s="84"/>
      <c r="AS53" s="100"/>
      <c r="AT53" s="136"/>
      <c r="AU53" s="84"/>
      <c r="AV53" s="84"/>
      <c r="AW53" s="87"/>
      <c r="AX53" s="94"/>
      <c r="AY53" s="84"/>
      <c r="AZ53" s="84"/>
      <c r="BA53" s="84"/>
      <c r="BB53" s="100"/>
      <c r="BC53" s="136"/>
      <c r="BD53" s="84"/>
      <c r="BE53" s="84"/>
      <c r="BF53" s="87"/>
      <c r="BG53" s="94"/>
      <c r="BH53" s="84"/>
      <c r="BI53" s="84"/>
      <c r="BJ53" s="93"/>
      <c r="BL53" s="11"/>
    </row>
    <row r="54" spans="1:64" ht="18.899999999999999" customHeight="1">
      <c r="A54" s="9"/>
      <c r="B54" s="8"/>
      <c r="C54" s="1037"/>
      <c r="D54" s="1037"/>
      <c r="E54" s="1037"/>
      <c r="F54" s="1037"/>
      <c r="G54" s="1039"/>
      <c r="H54" s="75" t="s">
        <v>132</v>
      </c>
      <c r="I54" s="200" t="s">
        <v>133</v>
      </c>
      <c r="J54" s="209">
        <v>1132161</v>
      </c>
      <c r="K54" s="108"/>
      <c r="L54" s="84"/>
      <c r="M54" s="84"/>
      <c r="N54" s="84"/>
      <c r="O54" s="100"/>
      <c r="P54" s="94"/>
      <c r="Q54" s="84" t="s">
        <v>5</v>
      </c>
      <c r="R54" s="84"/>
      <c r="S54" s="100"/>
      <c r="T54" s="136"/>
      <c r="U54" s="84"/>
      <c r="V54" s="84"/>
      <c r="W54" s="87"/>
      <c r="X54" s="94"/>
      <c r="Y54" s="84"/>
      <c r="Z54" s="84"/>
      <c r="AA54" s="84"/>
      <c r="AB54" s="100" t="s">
        <v>5</v>
      </c>
      <c r="AC54" s="136"/>
      <c r="AD54" s="84"/>
      <c r="AE54" s="84"/>
      <c r="AF54" s="87"/>
      <c r="AG54" s="94"/>
      <c r="AH54" s="84"/>
      <c r="AI54" s="84"/>
      <c r="AJ54" s="100"/>
      <c r="AK54" s="136"/>
      <c r="AL54" s="84"/>
      <c r="AM54" s="84"/>
      <c r="AN54" s="84" t="s">
        <v>5</v>
      </c>
      <c r="AO54" s="87"/>
      <c r="AP54" s="94"/>
      <c r="AQ54" s="84"/>
      <c r="AR54" s="84"/>
      <c r="AS54" s="100"/>
      <c r="AT54" s="136"/>
      <c r="AU54" s="84"/>
      <c r="AV54" s="84"/>
      <c r="AW54" s="87"/>
      <c r="AX54" s="94"/>
      <c r="AY54" s="84"/>
      <c r="AZ54" s="84" t="s">
        <v>5</v>
      </c>
      <c r="BA54" s="84"/>
      <c r="BB54" s="100"/>
      <c r="BC54" s="136"/>
      <c r="BD54" s="84"/>
      <c r="BE54" s="84"/>
      <c r="BF54" s="87"/>
      <c r="BG54" s="94"/>
      <c r="BH54" s="84"/>
      <c r="BI54" s="84"/>
      <c r="BJ54" s="93"/>
      <c r="BL54" s="11"/>
    </row>
    <row r="55" spans="1:64" ht="18.899999999999999" customHeight="1">
      <c r="A55" s="9" t="s">
        <v>28</v>
      </c>
      <c r="B55" s="8" t="s">
        <v>1</v>
      </c>
      <c r="C55" s="1037"/>
      <c r="D55" s="1037"/>
      <c r="E55" s="1037"/>
      <c r="F55" s="1037"/>
      <c r="G55" s="1039"/>
      <c r="H55" s="180" t="s">
        <v>134</v>
      </c>
      <c r="I55" s="195" t="s">
        <v>135</v>
      </c>
      <c r="J55" s="209">
        <v>1132161</v>
      </c>
      <c r="K55" s="108"/>
      <c r="L55" s="84"/>
      <c r="M55" s="84"/>
      <c r="N55" s="84"/>
      <c r="O55" s="100"/>
      <c r="P55" s="94" t="s">
        <v>5</v>
      </c>
      <c r="Q55" s="84"/>
      <c r="R55" s="84"/>
      <c r="S55" s="100"/>
      <c r="T55" s="136"/>
      <c r="U55" s="84"/>
      <c r="V55" s="84"/>
      <c r="W55" s="87"/>
      <c r="X55" s="94"/>
      <c r="Y55" s="84"/>
      <c r="Z55" s="84"/>
      <c r="AA55" s="84"/>
      <c r="AB55" s="100"/>
      <c r="AC55" s="136"/>
      <c r="AD55" s="84"/>
      <c r="AE55" s="84"/>
      <c r="AF55" s="87"/>
      <c r="AG55" s="94"/>
      <c r="AH55" s="84"/>
      <c r="AI55" s="84"/>
      <c r="AJ55" s="100"/>
      <c r="AK55" s="136"/>
      <c r="AL55" s="84"/>
      <c r="AM55" s="84"/>
      <c r="AN55" s="84" t="s">
        <v>7</v>
      </c>
      <c r="AO55" s="87"/>
      <c r="AP55" s="94"/>
      <c r="AQ55" s="84"/>
      <c r="AR55" s="84"/>
      <c r="AS55" s="100"/>
      <c r="AT55" s="136"/>
      <c r="AU55" s="84"/>
      <c r="AV55" s="84"/>
      <c r="AW55" s="87"/>
      <c r="AX55" s="94"/>
      <c r="AY55" s="84"/>
      <c r="AZ55" s="84"/>
      <c r="BA55" s="84"/>
      <c r="BB55" s="100"/>
      <c r="BC55" s="136"/>
      <c r="BD55" s="84"/>
      <c r="BE55" s="84"/>
      <c r="BF55" s="87"/>
      <c r="BG55" s="94"/>
      <c r="BH55" s="84"/>
      <c r="BI55" s="84"/>
      <c r="BJ55" s="93"/>
      <c r="BL55" s="11"/>
    </row>
    <row r="56" spans="1:64" ht="18.899999999999999" customHeight="1" thickBot="1">
      <c r="A56" s="9"/>
      <c r="B56" s="8"/>
      <c r="C56" s="1037"/>
      <c r="D56" s="1037"/>
      <c r="E56" s="1037"/>
      <c r="F56" s="1037"/>
      <c r="G56" s="1039"/>
      <c r="H56" s="78" t="s">
        <v>136</v>
      </c>
      <c r="I56" s="201" t="s">
        <v>137</v>
      </c>
      <c r="J56" s="210">
        <v>1132161</v>
      </c>
      <c r="K56" s="108"/>
      <c r="L56" s="84"/>
      <c r="M56" s="84"/>
      <c r="N56" s="84"/>
      <c r="O56" s="100"/>
      <c r="P56" s="94"/>
      <c r="Q56" s="84" t="s">
        <v>5</v>
      </c>
      <c r="R56" s="84"/>
      <c r="S56" s="100"/>
      <c r="T56" s="136"/>
      <c r="U56" s="84"/>
      <c r="V56" s="84"/>
      <c r="W56" s="87"/>
      <c r="X56" s="94"/>
      <c r="Y56" s="84"/>
      <c r="Z56" s="84"/>
      <c r="AA56" s="84"/>
      <c r="AB56" s="100"/>
      <c r="AC56" s="136" t="s">
        <v>5</v>
      </c>
      <c r="AD56" s="84"/>
      <c r="AE56" s="84"/>
      <c r="AF56" s="87"/>
      <c r="AG56" s="94"/>
      <c r="AH56" s="84"/>
      <c r="AI56" s="84"/>
      <c r="AJ56" s="100"/>
      <c r="AK56" s="136"/>
      <c r="AL56" s="84"/>
      <c r="AM56" s="84"/>
      <c r="AN56" s="84"/>
      <c r="AO56" s="87" t="s">
        <v>5</v>
      </c>
      <c r="AP56" s="94"/>
      <c r="AQ56" s="84"/>
      <c r="AR56" s="84"/>
      <c r="AS56" s="100"/>
      <c r="AT56" s="136"/>
      <c r="AU56" s="84"/>
      <c r="AV56" s="84"/>
      <c r="AW56" s="87"/>
      <c r="AX56" s="94"/>
      <c r="AY56" s="84"/>
      <c r="AZ56" s="84"/>
      <c r="BA56" s="84" t="s">
        <v>5</v>
      </c>
      <c r="BB56" s="100"/>
      <c r="BC56" s="136"/>
      <c r="BD56" s="84"/>
      <c r="BE56" s="84"/>
      <c r="BF56" s="87"/>
      <c r="BG56" s="94"/>
      <c r="BH56" s="84"/>
      <c r="BI56" s="84"/>
      <c r="BJ56" s="93"/>
      <c r="BL56" s="11"/>
    </row>
    <row r="57" spans="1:64" ht="18.899999999999999" customHeight="1">
      <c r="A57" s="9"/>
      <c r="B57" s="8"/>
      <c r="C57" s="1037"/>
      <c r="D57" s="1037"/>
      <c r="E57" s="1037"/>
      <c r="F57" s="1037"/>
      <c r="G57" s="1038" t="s">
        <v>139</v>
      </c>
      <c r="H57" s="159" t="s">
        <v>140</v>
      </c>
      <c r="I57" s="195" t="s">
        <v>141</v>
      </c>
      <c r="J57" s="267">
        <v>1132120</v>
      </c>
      <c r="K57" s="122"/>
      <c r="L57" s="90"/>
      <c r="M57" s="90"/>
      <c r="N57" s="90"/>
      <c r="O57" s="99"/>
      <c r="P57" s="103"/>
      <c r="Q57" s="90"/>
      <c r="R57" s="90" t="s">
        <v>5</v>
      </c>
      <c r="S57" s="99"/>
      <c r="T57" s="135"/>
      <c r="U57" s="90"/>
      <c r="V57" s="90"/>
      <c r="W57" s="146"/>
      <c r="X57" s="103"/>
      <c r="Y57" s="90"/>
      <c r="Z57" s="90"/>
      <c r="AA57" s="90"/>
      <c r="AB57" s="99"/>
      <c r="AC57" s="135"/>
      <c r="AD57" s="90" t="s">
        <v>5</v>
      </c>
      <c r="AE57" s="90"/>
      <c r="AF57" s="146"/>
      <c r="AG57" s="103"/>
      <c r="AH57" s="90"/>
      <c r="AI57" s="90"/>
      <c r="AJ57" s="99"/>
      <c r="AK57" s="135"/>
      <c r="AL57" s="90"/>
      <c r="AM57" s="90"/>
      <c r="AN57" s="90"/>
      <c r="AO57" s="146"/>
      <c r="AP57" s="103" t="s">
        <v>5</v>
      </c>
      <c r="AQ57" s="90"/>
      <c r="AR57" s="90"/>
      <c r="AS57" s="99"/>
      <c r="AT57" s="135"/>
      <c r="AU57" s="90"/>
      <c r="AV57" s="90"/>
      <c r="AW57" s="146"/>
      <c r="AX57" s="103"/>
      <c r="AY57" s="90"/>
      <c r="AZ57" s="90"/>
      <c r="BA57" s="90"/>
      <c r="BB57" s="99" t="s">
        <v>5</v>
      </c>
      <c r="BC57" s="135"/>
      <c r="BD57" s="90"/>
      <c r="BE57" s="90"/>
      <c r="BF57" s="146"/>
      <c r="BG57" s="103"/>
      <c r="BH57" s="90"/>
      <c r="BI57" s="90"/>
      <c r="BJ57" s="91"/>
      <c r="BL57" s="11"/>
    </row>
    <row r="58" spans="1:64" ht="18.899999999999999" customHeight="1">
      <c r="A58" s="9"/>
      <c r="B58" s="8"/>
      <c r="C58" s="1037"/>
      <c r="D58" s="1037"/>
      <c r="E58" s="1037"/>
      <c r="F58" s="1037"/>
      <c r="G58" s="1039"/>
      <c r="H58" s="76" t="s">
        <v>142</v>
      </c>
      <c r="I58" s="194" t="s">
        <v>143</v>
      </c>
      <c r="J58" s="268">
        <v>1132120</v>
      </c>
      <c r="K58" s="108"/>
      <c r="L58" s="84"/>
      <c r="M58" s="84"/>
      <c r="N58" s="84"/>
      <c r="O58" s="100"/>
      <c r="P58" s="94"/>
      <c r="Q58" s="84"/>
      <c r="R58" s="84" t="s">
        <v>9</v>
      </c>
      <c r="S58" s="100"/>
      <c r="T58" s="136"/>
      <c r="U58" s="84"/>
      <c r="V58" s="84"/>
      <c r="W58" s="87"/>
      <c r="X58" s="94"/>
      <c r="Y58" s="84"/>
      <c r="Z58" s="84"/>
      <c r="AA58" s="84"/>
      <c r="AB58" s="100"/>
      <c r="AC58" s="136"/>
      <c r="AD58" s="84"/>
      <c r="AE58" s="84"/>
      <c r="AF58" s="87"/>
      <c r="AG58" s="94"/>
      <c r="AH58" s="84"/>
      <c r="AI58" s="84"/>
      <c r="AJ58" s="100"/>
      <c r="AK58" s="136"/>
      <c r="AL58" s="84"/>
      <c r="AM58" s="84"/>
      <c r="AN58" s="84"/>
      <c r="AO58" s="87"/>
      <c r="AP58" s="94"/>
      <c r="AQ58" s="84"/>
      <c r="AR58" s="84"/>
      <c r="AS58" s="100"/>
      <c r="AT58" s="136"/>
      <c r="AU58" s="84"/>
      <c r="AV58" s="84"/>
      <c r="AW58" s="87"/>
      <c r="AX58" s="94"/>
      <c r="AY58" s="84"/>
      <c r="AZ58" s="84"/>
      <c r="BA58" s="84"/>
      <c r="BB58" s="100"/>
      <c r="BC58" s="136"/>
      <c r="BD58" s="84"/>
      <c r="BE58" s="84"/>
      <c r="BF58" s="87"/>
      <c r="BG58" s="94"/>
      <c r="BH58" s="84"/>
      <c r="BI58" s="84"/>
      <c r="BJ58" s="93"/>
      <c r="BL58" s="11"/>
    </row>
    <row r="59" spans="1:64" ht="18.899999999999999" customHeight="1">
      <c r="A59" s="9"/>
      <c r="B59" s="8"/>
      <c r="C59" s="1037"/>
      <c r="D59" s="1037"/>
      <c r="E59" s="1037"/>
      <c r="F59" s="1037"/>
      <c r="G59" s="1039"/>
      <c r="H59" s="179" t="s">
        <v>144</v>
      </c>
      <c r="I59" s="200" t="s">
        <v>145</v>
      </c>
      <c r="J59" s="209">
        <v>1132120</v>
      </c>
      <c r="K59" s="108"/>
      <c r="L59" s="84"/>
      <c r="M59" s="84"/>
      <c r="N59" s="84"/>
      <c r="O59" s="100"/>
      <c r="P59" s="94"/>
      <c r="Q59" s="84"/>
      <c r="R59" s="84" t="s">
        <v>5</v>
      </c>
      <c r="S59" s="100"/>
      <c r="T59" s="136"/>
      <c r="U59" s="84"/>
      <c r="V59" s="84"/>
      <c r="W59" s="87"/>
      <c r="X59" s="94"/>
      <c r="Y59" s="84"/>
      <c r="Z59" s="84"/>
      <c r="AA59" s="84"/>
      <c r="AB59" s="100"/>
      <c r="AC59" s="136"/>
      <c r="AD59" s="84" t="s">
        <v>5</v>
      </c>
      <c r="AE59" s="84"/>
      <c r="AF59" s="87"/>
      <c r="AG59" s="94"/>
      <c r="AH59" s="84"/>
      <c r="AI59" s="84"/>
      <c r="AJ59" s="100"/>
      <c r="AK59" s="136"/>
      <c r="AL59" s="84"/>
      <c r="AM59" s="84"/>
      <c r="AN59" s="84"/>
      <c r="AO59" s="87"/>
      <c r="AP59" s="94" t="s">
        <v>5</v>
      </c>
      <c r="AQ59" s="84"/>
      <c r="AR59" s="84"/>
      <c r="AS59" s="100"/>
      <c r="AT59" s="136"/>
      <c r="AU59" s="84"/>
      <c r="AV59" s="84"/>
      <c r="AW59" s="87"/>
      <c r="AX59" s="94"/>
      <c r="AY59" s="84"/>
      <c r="AZ59" s="84"/>
      <c r="BA59" s="84"/>
      <c r="BB59" s="100" t="s">
        <v>5</v>
      </c>
      <c r="BC59" s="136"/>
      <c r="BD59" s="84"/>
      <c r="BE59" s="84"/>
      <c r="BF59" s="87"/>
      <c r="BG59" s="94"/>
      <c r="BH59" s="84"/>
      <c r="BI59" s="84"/>
      <c r="BJ59" s="93"/>
      <c r="BL59" s="11"/>
    </row>
    <row r="60" spans="1:64" ht="18.899999999999999" customHeight="1">
      <c r="A60" s="9"/>
      <c r="B60" s="8"/>
      <c r="C60" s="1037"/>
      <c r="D60" s="1037"/>
      <c r="E60" s="1037"/>
      <c r="F60" s="1037"/>
      <c r="G60" s="1039"/>
      <c r="H60" s="75" t="s">
        <v>146</v>
      </c>
      <c r="I60" s="200" t="s">
        <v>147</v>
      </c>
      <c r="J60" s="268">
        <v>1132120</v>
      </c>
      <c r="K60" s="108"/>
      <c r="L60" s="84"/>
      <c r="M60" s="84"/>
      <c r="N60" s="84"/>
      <c r="O60" s="100"/>
      <c r="P60" s="94"/>
      <c r="Q60" s="84"/>
      <c r="R60" s="84"/>
      <c r="S60" s="100" t="s">
        <v>5</v>
      </c>
      <c r="T60" s="136"/>
      <c r="U60" s="84"/>
      <c r="V60" s="84"/>
      <c r="W60" s="87"/>
      <c r="X60" s="94"/>
      <c r="Y60" s="84"/>
      <c r="Z60" s="84"/>
      <c r="AA60" s="84"/>
      <c r="AB60" s="100"/>
      <c r="AC60" s="136"/>
      <c r="AD60" s="84"/>
      <c r="AE60" s="84" t="s">
        <v>5</v>
      </c>
      <c r="AF60" s="87"/>
      <c r="AG60" s="94"/>
      <c r="AH60" s="84"/>
      <c r="AI60" s="84"/>
      <c r="AJ60" s="100"/>
      <c r="AK60" s="136"/>
      <c r="AL60" s="84"/>
      <c r="AM60" s="84"/>
      <c r="AN60" s="84"/>
      <c r="AO60" s="87"/>
      <c r="AP60" s="94"/>
      <c r="AQ60" s="84" t="s">
        <v>5</v>
      </c>
      <c r="AR60" s="84"/>
      <c r="AS60" s="100"/>
      <c r="AT60" s="136"/>
      <c r="AU60" s="84"/>
      <c r="AV60" s="84"/>
      <c r="AW60" s="87"/>
      <c r="AX60" s="94"/>
      <c r="AY60" s="84"/>
      <c r="AZ60" s="84"/>
      <c r="BA60" s="84"/>
      <c r="BB60" s="100"/>
      <c r="BC60" s="136" t="s">
        <v>5</v>
      </c>
      <c r="BD60" s="84"/>
      <c r="BE60" s="84"/>
      <c r="BF60" s="87"/>
      <c r="BG60" s="94"/>
      <c r="BH60" s="84"/>
      <c r="BI60" s="84"/>
      <c r="BJ60" s="93"/>
      <c r="BL60" s="11"/>
    </row>
    <row r="61" spans="1:64" ht="18.899999999999999" customHeight="1">
      <c r="A61" s="9"/>
      <c r="B61" s="8"/>
      <c r="C61" s="1037"/>
      <c r="D61" s="1037"/>
      <c r="E61" s="1037"/>
      <c r="F61" s="1037"/>
      <c r="G61" s="1039"/>
      <c r="H61" s="75" t="s">
        <v>148</v>
      </c>
      <c r="I61" s="200" t="s">
        <v>149</v>
      </c>
      <c r="J61" s="209">
        <v>1132120</v>
      </c>
      <c r="K61" s="108"/>
      <c r="L61" s="84"/>
      <c r="M61" s="84"/>
      <c r="N61" s="84"/>
      <c r="O61" s="100"/>
      <c r="P61" s="94"/>
      <c r="Q61" s="84"/>
      <c r="R61" s="84"/>
      <c r="S61" s="100" t="s">
        <v>9</v>
      </c>
      <c r="T61" s="136"/>
      <c r="U61" s="84"/>
      <c r="V61" s="84"/>
      <c r="W61" s="87"/>
      <c r="X61" s="94"/>
      <c r="Y61" s="84"/>
      <c r="Z61" s="84"/>
      <c r="AA61" s="84"/>
      <c r="AB61" s="100"/>
      <c r="AC61" s="136"/>
      <c r="AD61" s="84"/>
      <c r="AE61" s="84"/>
      <c r="AF61" s="87"/>
      <c r="AG61" s="94"/>
      <c r="AH61" s="84"/>
      <c r="AI61" s="84"/>
      <c r="AJ61" s="100"/>
      <c r="AK61" s="136"/>
      <c r="AL61" s="84"/>
      <c r="AM61" s="84"/>
      <c r="AN61" s="84"/>
      <c r="AO61" s="87"/>
      <c r="AP61" s="94"/>
      <c r="AQ61" s="84"/>
      <c r="AR61" s="84"/>
      <c r="AS61" s="100"/>
      <c r="AT61" s="136"/>
      <c r="AU61" s="84"/>
      <c r="AV61" s="84"/>
      <c r="AW61" s="87"/>
      <c r="AX61" s="94"/>
      <c r="AY61" s="84"/>
      <c r="AZ61" s="84"/>
      <c r="BA61" s="84"/>
      <c r="BB61" s="100"/>
      <c r="BC61" s="136"/>
      <c r="BD61" s="84"/>
      <c r="BE61" s="84"/>
      <c r="BF61" s="87"/>
      <c r="BG61" s="94"/>
      <c r="BH61" s="84"/>
      <c r="BI61" s="84"/>
      <c r="BJ61" s="93"/>
      <c r="BL61" s="11"/>
    </row>
    <row r="62" spans="1:64" ht="18.899999999999999" customHeight="1">
      <c r="A62" s="9"/>
      <c r="B62" s="8"/>
      <c r="C62" s="1037"/>
      <c r="D62" s="1037"/>
      <c r="E62" s="1037"/>
      <c r="F62" s="1037"/>
      <c r="G62" s="1039"/>
      <c r="H62" s="179" t="s">
        <v>150</v>
      </c>
      <c r="I62" s="200" t="s">
        <v>151</v>
      </c>
      <c r="J62" s="209">
        <v>1132120</v>
      </c>
      <c r="K62" s="108"/>
      <c r="L62" s="84"/>
      <c r="M62" s="84"/>
      <c r="N62" s="84"/>
      <c r="O62" s="100"/>
      <c r="P62" s="94"/>
      <c r="Q62" s="84"/>
      <c r="R62" s="84"/>
      <c r="S62" s="100" t="s">
        <v>5</v>
      </c>
      <c r="T62" s="136"/>
      <c r="U62" s="84"/>
      <c r="V62" s="84"/>
      <c r="W62" s="87"/>
      <c r="X62" s="94"/>
      <c r="Y62" s="84"/>
      <c r="Z62" s="84"/>
      <c r="AA62" s="84"/>
      <c r="AB62" s="100"/>
      <c r="AC62" s="136"/>
      <c r="AD62" s="84"/>
      <c r="AE62" s="84" t="s">
        <v>5</v>
      </c>
      <c r="AF62" s="87"/>
      <c r="AG62" s="94"/>
      <c r="AH62" s="84"/>
      <c r="AI62" s="84"/>
      <c r="AJ62" s="100"/>
      <c r="AK62" s="136"/>
      <c r="AL62" s="84"/>
      <c r="AM62" s="84"/>
      <c r="AN62" s="84"/>
      <c r="AO62" s="87"/>
      <c r="AP62" s="94"/>
      <c r="AQ62" s="84" t="s">
        <v>5</v>
      </c>
      <c r="AR62" s="84"/>
      <c r="AS62" s="100"/>
      <c r="AT62" s="136"/>
      <c r="AU62" s="84"/>
      <c r="AV62" s="84"/>
      <c r="AW62" s="87"/>
      <c r="AX62" s="94"/>
      <c r="AY62" s="84"/>
      <c r="AZ62" s="84"/>
      <c r="BA62" s="84"/>
      <c r="BB62" s="100"/>
      <c r="BC62" s="136" t="s">
        <v>5</v>
      </c>
      <c r="BD62" s="84"/>
      <c r="BE62" s="84"/>
      <c r="BF62" s="87"/>
      <c r="BG62" s="94"/>
      <c r="BH62" s="84"/>
      <c r="BI62" s="84"/>
      <c r="BJ62" s="93"/>
      <c r="BL62" s="11"/>
    </row>
    <row r="63" spans="1:64" ht="18.899999999999999" customHeight="1">
      <c r="A63" s="9"/>
      <c r="B63" s="8"/>
      <c r="C63" s="1037"/>
      <c r="D63" s="1037"/>
      <c r="E63" s="1037"/>
      <c r="F63" s="1037"/>
      <c r="G63" s="1039"/>
      <c r="H63" s="180" t="s">
        <v>152</v>
      </c>
      <c r="I63" s="195" t="s">
        <v>153</v>
      </c>
      <c r="J63" s="267">
        <v>1132121</v>
      </c>
      <c r="K63" s="108"/>
      <c r="L63" s="84"/>
      <c r="M63" s="84"/>
      <c r="N63" s="84"/>
      <c r="O63" s="100"/>
      <c r="P63" s="94"/>
      <c r="Q63" s="84"/>
      <c r="R63" s="84"/>
      <c r="S63" s="100"/>
      <c r="T63" s="136" t="s">
        <v>5</v>
      </c>
      <c r="U63" s="84"/>
      <c r="V63" s="84"/>
      <c r="W63" s="87"/>
      <c r="X63" s="94"/>
      <c r="Y63" s="84"/>
      <c r="Z63" s="84"/>
      <c r="AA63" s="84"/>
      <c r="AB63" s="100"/>
      <c r="AC63" s="136"/>
      <c r="AD63" s="84"/>
      <c r="AE63" s="84"/>
      <c r="AF63" s="87" t="s">
        <v>5</v>
      </c>
      <c r="AG63" s="94"/>
      <c r="AH63" s="84"/>
      <c r="AI63" s="84"/>
      <c r="AJ63" s="100"/>
      <c r="AK63" s="136"/>
      <c r="AL63" s="84"/>
      <c r="AM63" s="84"/>
      <c r="AN63" s="84"/>
      <c r="AO63" s="87"/>
      <c r="AP63" s="94"/>
      <c r="AQ63" s="84"/>
      <c r="AR63" s="84" t="s">
        <v>5</v>
      </c>
      <c r="AS63" s="100"/>
      <c r="AT63" s="136"/>
      <c r="AU63" s="84"/>
      <c r="AV63" s="84"/>
      <c r="AW63" s="87"/>
      <c r="AX63" s="94"/>
      <c r="AY63" s="84"/>
      <c r="AZ63" s="84"/>
      <c r="BA63" s="84"/>
      <c r="BB63" s="100"/>
      <c r="BC63" s="136"/>
      <c r="BD63" s="84" t="s">
        <v>5</v>
      </c>
      <c r="BE63" s="84"/>
      <c r="BF63" s="87"/>
      <c r="BG63" s="94"/>
      <c r="BH63" s="84"/>
      <c r="BI63" s="84"/>
      <c r="BJ63" s="93"/>
      <c r="BL63" s="11"/>
    </row>
    <row r="64" spans="1:64" ht="18.899999999999999" customHeight="1">
      <c r="A64" s="9"/>
      <c r="B64" s="8"/>
      <c r="C64" s="1037"/>
      <c r="D64" s="1037"/>
      <c r="E64" s="1037"/>
      <c r="F64" s="1037"/>
      <c r="G64" s="1039"/>
      <c r="H64" s="76" t="s">
        <v>154</v>
      </c>
      <c r="I64" s="194" t="s">
        <v>155</v>
      </c>
      <c r="J64" s="268">
        <v>1132121</v>
      </c>
      <c r="K64" s="108"/>
      <c r="L64" s="84"/>
      <c r="M64" s="84"/>
      <c r="N64" s="84"/>
      <c r="O64" s="100"/>
      <c r="P64" s="94"/>
      <c r="Q64" s="84"/>
      <c r="R64" s="84"/>
      <c r="S64" s="100"/>
      <c r="T64" s="136" t="s">
        <v>9</v>
      </c>
      <c r="U64" s="84"/>
      <c r="V64" s="84"/>
      <c r="W64" s="87"/>
      <c r="X64" s="94"/>
      <c r="Y64" s="84"/>
      <c r="Z64" s="84"/>
      <c r="AA64" s="84"/>
      <c r="AB64" s="100"/>
      <c r="AC64" s="136"/>
      <c r="AD64" s="84"/>
      <c r="AE64" s="84"/>
      <c r="AF64" s="87"/>
      <c r="AG64" s="94"/>
      <c r="AH64" s="84"/>
      <c r="AI64" s="84"/>
      <c r="AJ64" s="100"/>
      <c r="AK64" s="136"/>
      <c r="AL64" s="84"/>
      <c r="AM64" s="84"/>
      <c r="AN64" s="84"/>
      <c r="AO64" s="87"/>
      <c r="AP64" s="94"/>
      <c r="AQ64" s="84"/>
      <c r="AR64" s="84"/>
      <c r="AS64" s="100"/>
      <c r="AT64" s="136"/>
      <c r="AU64" s="84"/>
      <c r="AV64" s="84"/>
      <c r="AW64" s="87"/>
      <c r="AX64" s="94"/>
      <c r="AY64" s="84"/>
      <c r="AZ64" s="84"/>
      <c r="BA64" s="84"/>
      <c r="BB64" s="100"/>
      <c r="BC64" s="136"/>
      <c r="BD64" s="84"/>
      <c r="BE64" s="84"/>
      <c r="BF64" s="87"/>
      <c r="BG64" s="94"/>
      <c r="BH64" s="84"/>
      <c r="BI64" s="84"/>
      <c r="BJ64" s="93"/>
      <c r="BL64" s="11"/>
    </row>
    <row r="65" spans="1:64" ht="18.899999999999999" customHeight="1">
      <c r="A65" s="9"/>
      <c r="B65" s="8"/>
      <c r="C65" s="1037"/>
      <c r="D65" s="1037"/>
      <c r="E65" s="1037"/>
      <c r="F65" s="1037"/>
      <c r="G65" s="1039"/>
      <c r="H65" s="179" t="s">
        <v>156</v>
      </c>
      <c r="I65" s="200" t="s">
        <v>157</v>
      </c>
      <c r="J65" s="209">
        <v>1132121</v>
      </c>
      <c r="K65" s="108"/>
      <c r="L65" s="84"/>
      <c r="M65" s="84"/>
      <c r="N65" s="84"/>
      <c r="O65" s="100"/>
      <c r="P65" s="94"/>
      <c r="Q65" s="84"/>
      <c r="R65" s="84"/>
      <c r="S65" s="100"/>
      <c r="T65" s="136" t="s">
        <v>5</v>
      </c>
      <c r="U65" s="84"/>
      <c r="V65" s="84"/>
      <c r="W65" s="87"/>
      <c r="X65" s="94"/>
      <c r="Y65" s="84"/>
      <c r="Z65" s="84"/>
      <c r="AA65" s="84"/>
      <c r="AB65" s="100"/>
      <c r="AC65" s="136"/>
      <c r="AD65" s="84"/>
      <c r="AE65" s="84"/>
      <c r="AF65" s="87" t="s">
        <v>5</v>
      </c>
      <c r="AG65" s="94"/>
      <c r="AH65" s="84"/>
      <c r="AI65" s="84"/>
      <c r="AJ65" s="100"/>
      <c r="AK65" s="136"/>
      <c r="AL65" s="84"/>
      <c r="AM65" s="84"/>
      <c r="AN65" s="84"/>
      <c r="AO65" s="87"/>
      <c r="AP65" s="94"/>
      <c r="AQ65" s="84"/>
      <c r="AR65" s="84" t="s">
        <v>5</v>
      </c>
      <c r="AS65" s="100"/>
      <c r="AT65" s="136"/>
      <c r="AU65" s="84"/>
      <c r="AV65" s="84"/>
      <c r="AW65" s="87"/>
      <c r="AX65" s="94"/>
      <c r="AY65" s="84"/>
      <c r="AZ65" s="84"/>
      <c r="BA65" s="84"/>
      <c r="BB65" s="100"/>
      <c r="BC65" s="136"/>
      <c r="BD65" s="84" t="s">
        <v>5</v>
      </c>
      <c r="BE65" s="84"/>
      <c r="BF65" s="87"/>
      <c r="BG65" s="94"/>
      <c r="BH65" s="84"/>
      <c r="BI65" s="84"/>
      <c r="BJ65" s="93"/>
      <c r="BL65" s="11"/>
    </row>
    <row r="66" spans="1:64" ht="18.899999999999999" customHeight="1">
      <c r="A66" s="9"/>
      <c r="B66" s="8"/>
      <c r="C66" s="1037"/>
      <c r="D66" s="1037"/>
      <c r="E66" s="1037"/>
      <c r="F66" s="1037"/>
      <c r="G66" s="1039"/>
      <c r="H66" s="76" t="s">
        <v>158</v>
      </c>
      <c r="I66" s="194" t="s">
        <v>159</v>
      </c>
      <c r="J66" s="209">
        <v>1132120</v>
      </c>
      <c r="K66" s="108"/>
      <c r="L66" s="84"/>
      <c r="M66" s="84"/>
      <c r="N66" s="84"/>
      <c r="O66" s="100"/>
      <c r="P66" s="94"/>
      <c r="Q66" s="84"/>
      <c r="R66" s="84"/>
      <c r="S66" s="100"/>
      <c r="T66" s="136"/>
      <c r="U66" s="84" t="s">
        <v>5</v>
      </c>
      <c r="V66" s="84"/>
      <c r="W66" s="87"/>
      <c r="X66" s="94"/>
      <c r="Y66" s="84"/>
      <c r="Z66" s="84"/>
      <c r="AA66" s="84"/>
      <c r="AB66" s="100"/>
      <c r="AC66" s="136"/>
      <c r="AD66" s="84"/>
      <c r="AE66" s="84"/>
      <c r="AF66" s="87"/>
      <c r="AG66" s="94" t="s">
        <v>5</v>
      </c>
      <c r="AH66" s="84"/>
      <c r="AI66" s="84"/>
      <c r="AJ66" s="100"/>
      <c r="AK66" s="136"/>
      <c r="AL66" s="84"/>
      <c r="AM66" s="84"/>
      <c r="AN66" s="84"/>
      <c r="AO66" s="87"/>
      <c r="AP66" s="94"/>
      <c r="AQ66" s="84"/>
      <c r="AR66" s="84"/>
      <c r="AS66" s="100" t="s">
        <v>5</v>
      </c>
      <c r="AT66" s="136"/>
      <c r="AU66" s="84"/>
      <c r="AV66" s="84"/>
      <c r="AW66" s="87"/>
      <c r="AX66" s="94"/>
      <c r="AY66" s="84"/>
      <c r="AZ66" s="84"/>
      <c r="BA66" s="84"/>
      <c r="BB66" s="100"/>
      <c r="BC66" s="136"/>
      <c r="BD66" s="84"/>
      <c r="BE66" s="84" t="s">
        <v>5</v>
      </c>
      <c r="BF66" s="87"/>
      <c r="BG66" s="94"/>
      <c r="BH66" s="84"/>
      <c r="BI66" s="84"/>
      <c r="BJ66" s="93"/>
      <c r="BL66" s="11"/>
    </row>
    <row r="67" spans="1:64" ht="18.899999999999999" customHeight="1">
      <c r="A67" s="9"/>
      <c r="B67" s="8"/>
      <c r="C67" s="1037"/>
      <c r="D67" s="1037"/>
      <c r="E67" s="1037"/>
      <c r="F67" s="1037"/>
      <c r="G67" s="1039"/>
      <c r="H67" s="179" t="s">
        <v>160</v>
      </c>
      <c r="I67" s="200" t="s">
        <v>161</v>
      </c>
      <c r="J67" s="209">
        <v>1132120</v>
      </c>
      <c r="K67" s="108"/>
      <c r="L67" s="84"/>
      <c r="M67" s="84"/>
      <c r="N67" s="84"/>
      <c r="O67" s="100"/>
      <c r="P67" s="94"/>
      <c r="Q67" s="84"/>
      <c r="R67" s="84"/>
      <c r="S67" s="100"/>
      <c r="T67" s="136"/>
      <c r="U67" s="84" t="s">
        <v>9</v>
      </c>
      <c r="V67" s="84"/>
      <c r="W67" s="87"/>
      <c r="X67" s="94"/>
      <c r="Y67" s="84"/>
      <c r="Z67" s="84"/>
      <c r="AA67" s="84"/>
      <c r="AB67" s="100"/>
      <c r="AC67" s="136"/>
      <c r="AD67" s="84"/>
      <c r="AE67" s="84"/>
      <c r="AF67" s="87"/>
      <c r="AG67" s="94"/>
      <c r="AH67" s="84"/>
      <c r="AI67" s="84"/>
      <c r="AJ67" s="100"/>
      <c r="AK67" s="136"/>
      <c r="AL67" s="84"/>
      <c r="AM67" s="84"/>
      <c r="AN67" s="84"/>
      <c r="AO67" s="87"/>
      <c r="AP67" s="94"/>
      <c r="AQ67" s="84"/>
      <c r="AR67" s="84"/>
      <c r="AS67" s="100"/>
      <c r="AT67" s="136"/>
      <c r="AU67" s="84"/>
      <c r="AV67" s="84"/>
      <c r="AW67" s="87"/>
      <c r="AX67" s="94"/>
      <c r="AY67" s="84"/>
      <c r="AZ67" s="84"/>
      <c r="BA67" s="84"/>
      <c r="BB67" s="100"/>
      <c r="BC67" s="136"/>
      <c r="BD67" s="84"/>
      <c r="BE67" s="84"/>
      <c r="BF67" s="87"/>
      <c r="BG67" s="94"/>
      <c r="BH67" s="84"/>
      <c r="BI67" s="84"/>
      <c r="BJ67" s="93"/>
      <c r="BL67" s="11"/>
    </row>
    <row r="68" spans="1:64" ht="18.899999999999999" customHeight="1" thickBot="1">
      <c r="A68" s="9"/>
      <c r="B68" s="8"/>
      <c r="C68" s="1037"/>
      <c r="D68" s="1037"/>
      <c r="E68" s="1037"/>
      <c r="F68" s="1037"/>
      <c r="G68" s="1040"/>
      <c r="H68" s="181" t="s">
        <v>162</v>
      </c>
      <c r="I68" s="202" t="s">
        <v>163</v>
      </c>
      <c r="J68" s="210">
        <v>1132120</v>
      </c>
      <c r="K68" s="110"/>
      <c r="L68" s="97"/>
      <c r="M68" s="97"/>
      <c r="N68" s="97"/>
      <c r="O68" s="102"/>
      <c r="P68" s="96"/>
      <c r="Q68" s="97"/>
      <c r="R68" s="97"/>
      <c r="S68" s="102"/>
      <c r="T68" s="137"/>
      <c r="U68" s="97" t="s">
        <v>7</v>
      </c>
      <c r="V68" s="97"/>
      <c r="W68" s="141"/>
      <c r="X68" s="96"/>
      <c r="Y68" s="97"/>
      <c r="Z68" s="97"/>
      <c r="AA68" s="97"/>
      <c r="AB68" s="102"/>
      <c r="AC68" s="137"/>
      <c r="AD68" s="97"/>
      <c r="AE68" s="97"/>
      <c r="AF68" s="141"/>
      <c r="AG68" s="96"/>
      <c r="AH68" s="97"/>
      <c r="AI68" s="97"/>
      <c r="AJ68" s="102"/>
      <c r="AK68" s="137"/>
      <c r="AL68" s="97"/>
      <c r="AM68" s="97"/>
      <c r="AN68" s="97"/>
      <c r="AO68" s="141"/>
      <c r="AP68" s="96"/>
      <c r="AQ68" s="97"/>
      <c r="AR68" s="97"/>
      <c r="AS68" s="102" t="s">
        <v>7</v>
      </c>
      <c r="AT68" s="137"/>
      <c r="AU68" s="97"/>
      <c r="AV68" s="97"/>
      <c r="AW68" s="141"/>
      <c r="AX68" s="96"/>
      <c r="AY68" s="97"/>
      <c r="AZ68" s="97"/>
      <c r="BA68" s="97"/>
      <c r="BB68" s="102"/>
      <c r="BC68" s="137"/>
      <c r="BD68" s="97"/>
      <c r="BE68" s="97"/>
      <c r="BF68" s="141"/>
      <c r="BG68" s="96"/>
      <c r="BH68" s="97"/>
      <c r="BI68" s="97"/>
      <c r="BJ68" s="98"/>
      <c r="BL68" s="11"/>
    </row>
    <row r="69" spans="1:64" ht="18.899999999999999" customHeight="1">
      <c r="A69" s="9"/>
      <c r="B69" s="8"/>
      <c r="C69" s="1037"/>
      <c r="D69" s="1037"/>
      <c r="E69" s="1037"/>
      <c r="F69" s="1037"/>
      <c r="G69" s="1038" t="s">
        <v>164</v>
      </c>
      <c r="H69" s="211" t="s">
        <v>165</v>
      </c>
      <c r="I69" s="203" t="s">
        <v>166</v>
      </c>
      <c r="J69" s="208">
        <v>1131802</v>
      </c>
      <c r="K69" s="122"/>
      <c r="L69" s="90"/>
      <c r="M69" s="90"/>
      <c r="N69" s="90"/>
      <c r="O69" s="99"/>
      <c r="P69" s="103"/>
      <c r="Q69" s="90"/>
      <c r="R69" s="90"/>
      <c r="S69" s="99"/>
      <c r="T69" s="135"/>
      <c r="U69" s="90"/>
      <c r="V69" s="90" t="s">
        <v>5</v>
      </c>
      <c r="W69" s="146"/>
      <c r="X69" s="103"/>
      <c r="Y69" s="90"/>
      <c r="Z69" s="90"/>
      <c r="AA69" s="90"/>
      <c r="AB69" s="99"/>
      <c r="AC69" s="135"/>
      <c r="AD69" s="90"/>
      <c r="AE69" s="90"/>
      <c r="AF69" s="146"/>
      <c r="AG69" s="103"/>
      <c r="AH69" s="90" t="s">
        <v>5</v>
      </c>
      <c r="AI69" s="90"/>
      <c r="AJ69" s="99"/>
      <c r="AK69" s="135"/>
      <c r="AL69" s="90"/>
      <c r="AM69" s="90"/>
      <c r="AN69" s="90"/>
      <c r="AO69" s="146"/>
      <c r="AP69" s="103"/>
      <c r="AQ69" s="90"/>
      <c r="AR69" s="90"/>
      <c r="AS69" s="99"/>
      <c r="AT69" s="135" t="s">
        <v>5</v>
      </c>
      <c r="AU69" s="90"/>
      <c r="AV69" s="90"/>
      <c r="AW69" s="146"/>
      <c r="AX69" s="103"/>
      <c r="AY69" s="90"/>
      <c r="AZ69" s="90"/>
      <c r="BA69" s="90"/>
      <c r="BB69" s="99"/>
      <c r="BC69" s="135"/>
      <c r="BD69" s="90"/>
      <c r="BE69" s="90"/>
      <c r="BF69" s="146" t="s">
        <v>5</v>
      </c>
      <c r="BG69" s="103"/>
      <c r="BH69" s="90"/>
      <c r="BI69" s="90"/>
      <c r="BJ69" s="91"/>
      <c r="BL69" s="11"/>
    </row>
    <row r="70" spans="1:64" ht="18.899999999999999" customHeight="1">
      <c r="A70" s="9"/>
      <c r="B70" s="8"/>
      <c r="C70" s="1037"/>
      <c r="D70" s="1037"/>
      <c r="E70" s="1037"/>
      <c r="F70" s="1037"/>
      <c r="G70" s="1039"/>
      <c r="H70" s="179" t="s">
        <v>167</v>
      </c>
      <c r="I70" s="200" t="s">
        <v>168</v>
      </c>
      <c r="J70" s="209">
        <v>1132140</v>
      </c>
      <c r="K70" s="108"/>
      <c r="L70" s="84"/>
      <c r="M70" s="84"/>
      <c r="N70" s="84"/>
      <c r="O70" s="100"/>
      <c r="P70" s="94"/>
      <c r="Q70" s="84"/>
      <c r="R70" s="84"/>
      <c r="S70" s="100"/>
      <c r="T70" s="136"/>
      <c r="U70" s="84"/>
      <c r="V70" s="84" t="s">
        <v>5</v>
      </c>
      <c r="W70" s="87"/>
      <c r="X70" s="94"/>
      <c r="Y70" s="84"/>
      <c r="Z70" s="84"/>
      <c r="AA70" s="84"/>
      <c r="AB70" s="100"/>
      <c r="AC70" s="136"/>
      <c r="AD70" s="84"/>
      <c r="AE70" s="84"/>
      <c r="AF70" s="87"/>
      <c r="AG70" s="94"/>
      <c r="AH70" s="84" t="s">
        <v>5</v>
      </c>
      <c r="AI70" s="84"/>
      <c r="AJ70" s="100"/>
      <c r="AK70" s="136"/>
      <c r="AL70" s="84"/>
      <c r="AM70" s="84"/>
      <c r="AN70" s="84"/>
      <c r="AO70" s="87"/>
      <c r="AP70" s="94"/>
      <c r="AQ70" s="84"/>
      <c r="AR70" s="84"/>
      <c r="AS70" s="100"/>
      <c r="AT70" s="136" t="s">
        <v>5</v>
      </c>
      <c r="AU70" s="84"/>
      <c r="AV70" s="84"/>
      <c r="AW70" s="87"/>
      <c r="AX70" s="94"/>
      <c r="AY70" s="84"/>
      <c r="AZ70" s="84"/>
      <c r="BA70" s="84"/>
      <c r="BB70" s="100"/>
      <c r="BC70" s="136"/>
      <c r="BD70" s="84"/>
      <c r="BE70" s="84"/>
      <c r="BF70" s="87" t="s">
        <v>5</v>
      </c>
      <c r="BG70" s="94"/>
      <c r="BH70" s="84"/>
      <c r="BI70" s="84"/>
      <c r="BJ70" s="93"/>
      <c r="BL70" s="11"/>
    </row>
    <row r="71" spans="1:64" ht="18.899999999999999" customHeight="1">
      <c r="A71" s="9"/>
      <c r="B71" s="8"/>
      <c r="C71" s="1037"/>
      <c r="D71" s="1037"/>
      <c r="E71" s="1037"/>
      <c r="F71" s="1037"/>
      <c r="G71" s="1039"/>
      <c r="H71" s="179" t="s">
        <v>169</v>
      </c>
      <c r="I71" s="200" t="s">
        <v>170</v>
      </c>
      <c r="J71" s="209">
        <v>1132140</v>
      </c>
      <c r="K71" s="108"/>
      <c r="L71" s="84"/>
      <c r="M71" s="84"/>
      <c r="N71" s="84"/>
      <c r="O71" s="100"/>
      <c r="P71" s="94"/>
      <c r="Q71" s="84"/>
      <c r="R71" s="84"/>
      <c r="S71" s="100"/>
      <c r="T71" s="136"/>
      <c r="U71" s="84"/>
      <c r="V71" s="84"/>
      <c r="W71" s="87" t="s">
        <v>5</v>
      </c>
      <c r="X71" s="94"/>
      <c r="Y71" s="84"/>
      <c r="Z71" s="84"/>
      <c r="AA71" s="84"/>
      <c r="AB71" s="100"/>
      <c r="AC71" s="136"/>
      <c r="AD71" s="84"/>
      <c r="AE71" s="84"/>
      <c r="AF71" s="87"/>
      <c r="AG71" s="94"/>
      <c r="AH71" s="84"/>
      <c r="AI71" s="84" t="s">
        <v>5</v>
      </c>
      <c r="AJ71" s="100"/>
      <c r="AK71" s="136"/>
      <c r="AL71" s="84"/>
      <c r="AM71" s="84"/>
      <c r="AN71" s="84"/>
      <c r="AO71" s="87"/>
      <c r="AP71" s="94"/>
      <c r="AQ71" s="84"/>
      <c r="AR71" s="84"/>
      <c r="AS71" s="100"/>
      <c r="AT71" s="136"/>
      <c r="AU71" s="84" t="s">
        <v>5</v>
      </c>
      <c r="AV71" s="84"/>
      <c r="AW71" s="87"/>
      <c r="AX71" s="94"/>
      <c r="AY71" s="84"/>
      <c r="AZ71" s="84"/>
      <c r="BA71" s="84"/>
      <c r="BB71" s="100"/>
      <c r="BC71" s="136"/>
      <c r="BD71" s="84"/>
      <c r="BE71" s="84"/>
      <c r="BF71" s="87"/>
      <c r="BG71" s="94" t="s">
        <v>5</v>
      </c>
      <c r="BH71" s="84"/>
      <c r="BI71" s="84"/>
      <c r="BJ71" s="93"/>
      <c r="BL71" s="11"/>
    </row>
    <row r="72" spans="1:64" ht="18.899999999999999" customHeight="1">
      <c r="A72" s="9"/>
      <c r="B72" s="8"/>
      <c r="C72" s="1037"/>
      <c r="D72" s="1037"/>
      <c r="E72" s="1037"/>
      <c r="F72" s="1037"/>
      <c r="G72" s="1039"/>
      <c r="H72" s="179" t="s">
        <v>171</v>
      </c>
      <c r="I72" s="200" t="s">
        <v>172</v>
      </c>
      <c r="J72" s="209">
        <v>1132140</v>
      </c>
      <c r="K72" s="108"/>
      <c r="L72" s="84"/>
      <c r="M72" s="84"/>
      <c r="N72" s="84"/>
      <c r="O72" s="100"/>
      <c r="P72" s="94"/>
      <c r="Q72" s="84"/>
      <c r="R72" s="84"/>
      <c r="S72" s="100"/>
      <c r="T72" s="136"/>
      <c r="U72" s="84"/>
      <c r="V72" s="84"/>
      <c r="W72" s="87"/>
      <c r="X72" s="94"/>
      <c r="Y72" s="84"/>
      <c r="Z72" s="84"/>
      <c r="AA72" s="84"/>
      <c r="AB72" s="100"/>
      <c r="AC72" s="136"/>
      <c r="AD72" s="84"/>
      <c r="AE72" s="84"/>
      <c r="AF72" s="87"/>
      <c r="AG72" s="94"/>
      <c r="AH72" s="84"/>
      <c r="AI72" s="84" t="s">
        <v>7</v>
      </c>
      <c r="AJ72" s="100"/>
      <c r="AK72" s="136"/>
      <c r="AL72" s="84"/>
      <c r="AM72" s="84"/>
      <c r="AN72" s="84"/>
      <c r="AO72" s="87"/>
      <c r="AP72" s="94"/>
      <c r="AQ72" s="84"/>
      <c r="AR72" s="84"/>
      <c r="AS72" s="100"/>
      <c r="AT72" s="136"/>
      <c r="AU72" s="84"/>
      <c r="AV72" s="84"/>
      <c r="AW72" s="87"/>
      <c r="AX72" s="94"/>
      <c r="AY72" s="84"/>
      <c r="AZ72" s="84"/>
      <c r="BA72" s="84"/>
      <c r="BB72" s="100"/>
      <c r="BC72" s="136"/>
      <c r="BD72" s="84"/>
      <c r="BE72" s="84"/>
      <c r="BF72" s="87"/>
      <c r="BG72" s="94" t="s">
        <v>7</v>
      </c>
      <c r="BH72" s="84"/>
      <c r="BI72" s="84"/>
      <c r="BJ72" s="93"/>
      <c r="BL72" s="11"/>
    </row>
    <row r="73" spans="1:64" ht="18.899999999999999" customHeight="1">
      <c r="A73" s="9"/>
      <c r="B73" s="8"/>
      <c r="C73" s="1037"/>
      <c r="D73" s="1037"/>
      <c r="E73" s="1037"/>
      <c r="F73" s="1037"/>
      <c r="G73" s="1039"/>
      <c r="H73" s="179" t="s">
        <v>173</v>
      </c>
      <c r="I73" s="200" t="s">
        <v>174</v>
      </c>
      <c r="J73" s="209">
        <v>1132140</v>
      </c>
      <c r="K73" s="108"/>
      <c r="L73" s="84" t="s">
        <v>5</v>
      </c>
      <c r="M73" s="84"/>
      <c r="N73" s="84"/>
      <c r="O73" s="100"/>
      <c r="P73" s="94"/>
      <c r="Q73" s="84"/>
      <c r="R73" s="84"/>
      <c r="S73" s="100"/>
      <c r="T73" s="136"/>
      <c r="U73" s="84"/>
      <c r="V73" s="84"/>
      <c r="W73" s="87"/>
      <c r="X73" s="94" t="s">
        <v>5</v>
      </c>
      <c r="Y73" s="84"/>
      <c r="Z73" s="84"/>
      <c r="AA73" s="84"/>
      <c r="AB73" s="100"/>
      <c r="AC73" s="136"/>
      <c r="AD73" s="84"/>
      <c r="AE73" s="84"/>
      <c r="AF73" s="87"/>
      <c r="AG73" s="94"/>
      <c r="AH73" s="84"/>
      <c r="AI73" s="84"/>
      <c r="AJ73" s="100" t="s">
        <v>5</v>
      </c>
      <c r="AK73" s="136"/>
      <c r="AL73" s="84"/>
      <c r="AM73" s="84"/>
      <c r="AN73" s="84"/>
      <c r="AO73" s="87"/>
      <c r="AP73" s="94"/>
      <c r="AQ73" s="84"/>
      <c r="AR73" s="84"/>
      <c r="AS73" s="100"/>
      <c r="AT73" s="136"/>
      <c r="AU73" s="84"/>
      <c r="AV73" s="84" t="s">
        <v>5</v>
      </c>
      <c r="AW73" s="87"/>
      <c r="AX73" s="94"/>
      <c r="AY73" s="84"/>
      <c r="AZ73" s="84"/>
      <c r="BA73" s="84"/>
      <c r="BB73" s="100"/>
      <c r="BC73" s="136"/>
      <c r="BD73" s="84"/>
      <c r="BE73" s="84"/>
      <c r="BF73" s="87"/>
      <c r="BG73" s="94"/>
      <c r="BH73" s="84" t="s">
        <v>5</v>
      </c>
      <c r="BI73" s="84"/>
      <c r="BJ73" s="93"/>
      <c r="BL73" s="11"/>
    </row>
    <row r="74" spans="1:64" ht="18.899999999999999" customHeight="1">
      <c r="A74" s="9"/>
      <c r="B74" s="8"/>
      <c r="C74" s="1037"/>
      <c r="D74" s="1037"/>
      <c r="E74" s="1037"/>
      <c r="F74" s="1037"/>
      <c r="G74" s="1039"/>
      <c r="H74" s="179" t="s">
        <v>175</v>
      </c>
      <c r="I74" s="200" t="s">
        <v>176</v>
      </c>
      <c r="J74" s="209">
        <v>1132140</v>
      </c>
      <c r="K74" s="108"/>
      <c r="L74" s="84" t="s">
        <v>5</v>
      </c>
      <c r="M74" s="84"/>
      <c r="N74" s="84"/>
      <c r="O74" s="100"/>
      <c r="P74" s="94"/>
      <c r="Q74" s="84"/>
      <c r="R74" s="84"/>
      <c r="S74" s="100"/>
      <c r="T74" s="136"/>
      <c r="U74" s="84"/>
      <c r="V74" s="84"/>
      <c r="W74" s="87"/>
      <c r="X74" s="94"/>
      <c r="Y74" s="84"/>
      <c r="Z74" s="84"/>
      <c r="AA74" s="84"/>
      <c r="AB74" s="100"/>
      <c r="AC74" s="136"/>
      <c r="AD74" s="84"/>
      <c r="AE74" s="84"/>
      <c r="AF74" s="87"/>
      <c r="AG74" s="94"/>
      <c r="AH74" s="84"/>
      <c r="AI74" s="84"/>
      <c r="AJ74" s="100" t="s">
        <v>7</v>
      </c>
      <c r="AK74" s="136"/>
      <c r="AL74" s="84"/>
      <c r="AM74" s="84"/>
      <c r="AN74" s="84"/>
      <c r="AO74" s="87"/>
      <c r="AP74" s="94"/>
      <c r="AQ74" s="84"/>
      <c r="AR74" s="84"/>
      <c r="AS74" s="100"/>
      <c r="AT74" s="136"/>
      <c r="AU74" s="84"/>
      <c r="AV74" s="84"/>
      <c r="AW74" s="87"/>
      <c r="AX74" s="94"/>
      <c r="AY74" s="84"/>
      <c r="AZ74" s="84"/>
      <c r="BA74" s="84"/>
      <c r="BB74" s="100"/>
      <c r="BC74" s="136"/>
      <c r="BD74" s="84"/>
      <c r="BE74" s="84"/>
      <c r="BF74" s="87"/>
      <c r="BG74" s="94"/>
      <c r="BH74" s="84" t="s">
        <v>7</v>
      </c>
      <c r="BI74" s="84"/>
      <c r="BJ74" s="93"/>
      <c r="BL74" s="11"/>
    </row>
    <row r="75" spans="1:64" ht="18.899999999999999" customHeight="1">
      <c r="A75" s="9"/>
      <c r="B75" s="8"/>
      <c r="C75" s="1037"/>
      <c r="D75" s="1037"/>
      <c r="E75" s="1037"/>
      <c r="F75" s="1037"/>
      <c r="G75" s="1039"/>
      <c r="H75" s="179" t="s">
        <v>177</v>
      </c>
      <c r="I75" s="200" t="s">
        <v>178</v>
      </c>
      <c r="J75" s="209">
        <v>1132140</v>
      </c>
      <c r="K75" s="108"/>
      <c r="L75" s="84"/>
      <c r="M75" s="84" t="s">
        <v>5</v>
      </c>
      <c r="N75" s="84"/>
      <c r="O75" s="100"/>
      <c r="P75" s="94"/>
      <c r="Q75" s="84"/>
      <c r="R75" s="84"/>
      <c r="S75" s="100"/>
      <c r="T75" s="136"/>
      <c r="U75" s="84"/>
      <c r="V75" s="84"/>
      <c r="W75" s="87"/>
      <c r="X75" s="94"/>
      <c r="Y75" s="84" t="s">
        <v>5</v>
      </c>
      <c r="Z75" s="84"/>
      <c r="AA75" s="84"/>
      <c r="AB75" s="100"/>
      <c r="AC75" s="136"/>
      <c r="AD75" s="84"/>
      <c r="AE75" s="84"/>
      <c r="AF75" s="87"/>
      <c r="AG75" s="94"/>
      <c r="AH75" s="84"/>
      <c r="AI75" s="84"/>
      <c r="AJ75" s="100"/>
      <c r="AK75" s="136" t="s">
        <v>5</v>
      </c>
      <c r="AL75" s="84"/>
      <c r="AM75" s="84"/>
      <c r="AN75" s="84"/>
      <c r="AO75" s="87"/>
      <c r="AP75" s="94"/>
      <c r="AQ75" s="84"/>
      <c r="AR75" s="84"/>
      <c r="AS75" s="100"/>
      <c r="AT75" s="136"/>
      <c r="AU75" s="84"/>
      <c r="AV75" s="84"/>
      <c r="AW75" s="87" t="s">
        <v>5</v>
      </c>
      <c r="AX75" s="94"/>
      <c r="AY75" s="84"/>
      <c r="AZ75" s="84"/>
      <c r="BA75" s="84"/>
      <c r="BB75" s="100"/>
      <c r="BC75" s="136"/>
      <c r="BD75" s="84"/>
      <c r="BE75" s="84"/>
      <c r="BF75" s="87"/>
      <c r="BG75" s="94"/>
      <c r="BH75" s="84"/>
      <c r="BI75" s="84" t="s">
        <v>5</v>
      </c>
      <c r="BJ75" s="93"/>
      <c r="BL75" s="11"/>
    </row>
    <row r="76" spans="1:64" ht="18.899999999999999" customHeight="1">
      <c r="A76" s="9"/>
      <c r="B76" s="8"/>
      <c r="C76" s="1037"/>
      <c r="D76" s="1037"/>
      <c r="E76" s="1037"/>
      <c r="F76" s="1037"/>
      <c r="G76" s="1039"/>
      <c r="H76" s="179" t="s">
        <v>179</v>
      </c>
      <c r="I76" s="200" t="s">
        <v>180</v>
      </c>
      <c r="J76" s="209">
        <v>1132140</v>
      </c>
      <c r="K76" s="108"/>
      <c r="L76" s="84"/>
      <c r="M76" s="84" t="s">
        <v>5</v>
      </c>
      <c r="N76" s="84"/>
      <c r="O76" s="100"/>
      <c r="P76" s="94"/>
      <c r="Q76" s="84"/>
      <c r="R76" s="84"/>
      <c r="S76" s="100"/>
      <c r="T76" s="136"/>
      <c r="U76" s="84"/>
      <c r="V76" s="84"/>
      <c r="W76" s="87"/>
      <c r="X76" s="94"/>
      <c r="Y76" s="84" t="s">
        <v>5</v>
      </c>
      <c r="Z76" s="84"/>
      <c r="AA76" s="84"/>
      <c r="AB76" s="100"/>
      <c r="AC76" s="136"/>
      <c r="AD76" s="84"/>
      <c r="AE76" s="84"/>
      <c r="AF76" s="87"/>
      <c r="AG76" s="94"/>
      <c r="AH76" s="84"/>
      <c r="AI76" s="84"/>
      <c r="AJ76" s="100"/>
      <c r="AK76" s="136" t="s">
        <v>5</v>
      </c>
      <c r="AL76" s="84"/>
      <c r="AM76" s="84"/>
      <c r="AN76" s="84"/>
      <c r="AO76" s="87"/>
      <c r="AP76" s="94"/>
      <c r="AQ76" s="84"/>
      <c r="AR76" s="84"/>
      <c r="AS76" s="100"/>
      <c r="AT76" s="136"/>
      <c r="AU76" s="84"/>
      <c r="AV76" s="84"/>
      <c r="AW76" s="87" t="s">
        <v>5</v>
      </c>
      <c r="AX76" s="94"/>
      <c r="AY76" s="84"/>
      <c r="AZ76" s="84"/>
      <c r="BA76" s="84"/>
      <c r="BB76" s="100"/>
      <c r="BC76" s="136"/>
      <c r="BD76" s="84"/>
      <c r="BE76" s="84"/>
      <c r="BF76" s="87"/>
      <c r="BG76" s="94"/>
      <c r="BH76" s="84"/>
      <c r="BI76" s="84" t="s">
        <v>5</v>
      </c>
      <c r="BJ76" s="93"/>
      <c r="BL76" s="11"/>
    </row>
    <row r="77" spans="1:64" ht="18.899999999999999" customHeight="1">
      <c r="A77" s="9"/>
      <c r="B77" s="8"/>
      <c r="C77" s="1037"/>
      <c r="D77" s="1037"/>
      <c r="E77" s="1037"/>
      <c r="F77" s="1037"/>
      <c r="G77" s="1039"/>
      <c r="H77" s="179" t="s">
        <v>181</v>
      </c>
      <c r="I77" s="200" t="s">
        <v>182</v>
      </c>
      <c r="J77" s="209">
        <v>1131802</v>
      </c>
      <c r="K77" s="108"/>
      <c r="L77" s="84"/>
      <c r="M77" s="84"/>
      <c r="N77" s="84" t="s">
        <v>5</v>
      </c>
      <c r="O77" s="100"/>
      <c r="P77" s="94"/>
      <c r="Q77" s="84"/>
      <c r="R77" s="84"/>
      <c r="S77" s="100"/>
      <c r="T77" s="136"/>
      <c r="U77" s="84"/>
      <c r="V77" s="84"/>
      <c r="W77" s="87"/>
      <c r="X77" s="94"/>
      <c r="Y77" s="84"/>
      <c r="Z77" s="84" t="s">
        <v>5</v>
      </c>
      <c r="AA77" s="84"/>
      <c r="AB77" s="100"/>
      <c r="AC77" s="136"/>
      <c r="AD77" s="84"/>
      <c r="AE77" s="84"/>
      <c r="AF77" s="87"/>
      <c r="AG77" s="94"/>
      <c r="AH77" s="84"/>
      <c r="AI77" s="84"/>
      <c r="AJ77" s="100"/>
      <c r="AK77" s="136"/>
      <c r="AL77" s="84" t="s">
        <v>5</v>
      </c>
      <c r="AM77" s="84"/>
      <c r="AN77" s="84"/>
      <c r="AO77" s="87"/>
      <c r="AP77" s="94"/>
      <c r="AQ77" s="84"/>
      <c r="AR77" s="84"/>
      <c r="AS77" s="100"/>
      <c r="AT77" s="136"/>
      <c r="AU77" s="84"/>
      <c r="AV77" s="84"/>
      <c r="AW77" s="87"/>
      <c r="AX77" s="94" t="s">
        <v>5</v>
      </c>
      <c r="AY77" s="84"/>
      <c r="AZ77" s="84"/>
      <c r="BA77" s="84"/>
      <c r="BB77" s="100"/>
      <c r="BC77" s="136"/>
      <c r="BD77" s="84"/>
      <c r="BE77" s="84"/>
      <c r="BF77" s="87"/>
      <c r="BG77" s="94"/>
      <c r="BH77" s="84"/>
      <c r="BI77" s="84"/>
      <c r="BJ77" s="93"/>
      <c r="BL77" s="11"/>
    </row>
    <row r="78" spans="1:64" ht="18.899999999999999" customHeight="1">
      <c r="A78" s="9"/>
      <c r="B78" s="8"/>
      <c r="C78" s="1037"/>
      <c r="D78" s="1037"/>
      <c r="E78" s="1037"/>
      <c r="F78" s="1037"/>
      <c r="G78" s="1039"/>
      <c r="H78" s="179" t="s">
        <v>183</v>
      </c>
      <c r="I78" s="200" t="s">
        <v>184</v>
      </c>
      <c r="J78" s="209">
        <v>1131802</v>
      </c>
      <c r="K78" s="108"/>
      <c r="L78" s="84"/>
      <c r="M78" s="84"/>
      <c r="N78" s="84" t="s">
        <v>5</v>
      </c>
      <c r="O78" s="100"/>
      <c r="P78" s="94"/>
      <c r="Q78" s="84"/>
      <c r="R78" s="84"/>
      <c r="S78" s="100"/>
      <c r="T78" s="136"/>
      <c r="U78" s="84"/>
      <c r="V78" s="84"/>
      <c r="W78" s="87"/>
      <c r="X78" s="94"/>
      <c r="Y78" s="84"/>
      <c r="Z78" s="84" t="s">
        <v>5</v>
      </c>
      <c r="AA78" s="84"/>
      <c r="AB78" s="100"/>
      <c r="AC78" s="136"/>
      <c r="AD78" s="84"/>
      <c r="AE78" s="84"/>
      <c r="AF78" s="87"/>
      <c r="AG78" s="94"/>
      <c r="AH78" s="84"/>
      <c r="AI78" s="84"/>
      <c r="AJ78" s="100"/>
      <c r="AK78" s="136"/>
      <c r="AL78" s="84" t="s">
        <v>5</v>
      </c>
      <c r="AM78" s="84"/>
      <c r="AN78" s="84"/>
      <c r="AO78" s="87"/>
      <c r="AP78" s="94"/>
      <c r="AQ78" s="84"/>
      <c r="AR78" s="84"/>
      <c r="AS78" s="100"/>
      <c r="AT78" s="136"/>
      <c r="AU78" s="84"/>
      <c r="AV78" s="84"/>
      <c r="AW78" s="87"/>
      <c r="AX78" s="94" t="s">
        <v>5</v>
      </c>
      <c r="AY78" s="84"/>
      <c r="AZ78" s="84"/>
      <c r="BA78" s="84"/>
      <c r="BB78" s="100"/>
      <c r="BC78" s="136"/>
      <c r="BD78" s="84"/>
      <c r="BE78" s="84"/>
      <c r="BF78" s="87"/>
      <c r="BG78" s="94"/>
      <c r="BH78" s="84"/>
      <c r="BI78" s="84"/>
      <c r="BJ78" s="93"/>
      <c r="BL78" s="11"/>
    </row>
    <row r="79" spans="1:64" ht="18.899999999999999" customHeight="1" thickBot="1">
      <c r="A79" s="9"/>
      <c r="B79" s="8"/>
      <c r="C79" s="1037"/>
      <c r="D79" s="1037"/>
      <c r="E79" s="1037"/>
      <c r="F79" s="1037"/>
      <c r="G79" s="1040"/>
      <c r="H79" s="112" t="s">
        <v>185</v>
      </c>
      <c r="I79" s="201" t="s">
        <v>186</v>
      </c>
      <c r="J79" s="206">
        <v>1131802</v>
      </c>
      <c r="K79" s="108"/>
      <c r="L79" s="84"/>
      <c r="M79" s="84"/>
      <c r="N79" s="84" t="s">
        <v>5</v>
      </c>
      <c r="O79" s="100"/>
      <c r="P79" s="94"/>
      <c r="Q79" s="84"/>
      <c r="R79" s="84"/>
      <c r="S79" s="100"/>
      <c r="T79" s="136"/>
      <c r="U79" s="84"/>
      <c r="V79" s="84"/>
      <c r="W79" s="87"/>
      <c r="X79" s="94"/>
      <c r="Y79" s="84"/>
      <c r="Z79" s="84"/>
      <c r="AA79" s="84"/>
      <c r="AB79" s="100"/>
      <c r="AC79" s="136"/>
      <c r="AD79" s="84"/>
      <c r="AE79" s="84"/>
      <c r="AF79" s="87"/>
      <c r="AG79" s="94"/>
      <c r="AH79" s="84"/>
      <c r="AI79" s="84"/>
      <c r="AJ79" s="100"/>
      <c r="AK79" s="136"/>
      <c r="AL79" s="84" t="s">
        <v>7</v>
      </c>
      <c r="AM79" s="84"/>
      <c r="AN79" s="84"/>
      <c r="AO79" s="87"/>
      <c r="AP79" s="94"/>
      <c r="AQ79" s="84"/>
      <c r="AR79" s="84"/>
      <c r="AS79" s="100"/>
      <c r="AT79" s="136"/>
      <c r="AU79" s="84"/>
      <c r="AV79" s="84"/>
      <c r="AW79" s="87"/>
      <c r="AX79" s="94"/>
      <c r="AY79" s="84"/>
      <c r="AZ79" s="84"/>
      <c r="BA79" s="84"/>
      <c r="BB79" s="100"/>
      <c r="BC79" s="136"/>
      <c r="BD79" s="84"/>
      <c r="BE79" s="84"/>
      <c r="BF79" s="87"/>
      <c r="BG79" s="94"/>
      <c r="BH79" s="84"/>
      <c r="BI79" s="84"/>
      <c r="BJ79" s="93"/>
      <c r="BL79" s="11"/>
    </row>
    <row r="80" spans="1:64" ht="18.899999999999999" customHeight="1">
      <c r="A80" s="9"/>
      <c r="B80" s="8"/>
      <c r="C80" s="1037"/>
      <c r="D80" s="1037"/>
      <c r="E80" s="1037"/>
      <c r="F80" s="1037"/>
      <c r="G80" s="1039" t="s">
        <v>189</v>
      </c>
      <c r="H80" s="179" t="s">
        <v>190</v>
      </c>
      <c r="I80" s="200" t="s">
        <v>191</v>
      </c>
      <c r="J80" s="209">
        <v>1132160</v>
      </c>
      <c r="K80" s="122"/>
      <c r="L80" s="90"/>
      <c r="M80" s="90"/>
      <c r="N80" s="90"/>
      <c r="O80" s="99" t="s">
        <v>5</v>
      </c>
      <c r="P80" s="103"/>
      <c r="Q80" s="90"/>
      <c r="R80" s="90"/>
      <c r="S80" s="99"/>
      <c r="T80" s="135"/>
      <c r="U80" s="90"/>
      <c r="V80" s="90"/>
      <c r="W80" s="146"/>
      <c r="X80" s="103"/>
      <c r="Y80" s="90"/>
      <c r="Z80" s="90"/>
      <c r="AA80" s="90" t="s">
        <v>5</v>
      </c>
      <c r="AB80" s="99"/>
      <c r="AC80" s="135"/>
      <c r="AD80" s="90"/>
      <c r="AE80" s="90"/>
      <c r="AF80" s="146"/>
      <c r="AG80" s="103"/>
      <c r="AH80" s="90"/>
      <c r="AI80" s="90"/>
      <c r="AJ80" s="99"/>
      <c r="AK80" s="135"/>
      <c r="AL80" s="90"/>
      <c r="AM80" s="90" t="s">
        <v>5</v>
      </c>
      <c r="AN80" s="90"/>
      <c r="AO80" s="146"/>
      <c r="AP80" s="103"/>
      <c r="AQ80" s="90"/>
      <c r="AR80" s="90"/>
      <c r="AS80" s="99"/>
      <c r="AT80" s="135"/>
      <c r="AU80" s="90"/>
      <c r="AV80" s="90"/>
      <c r="AW80" s="146"/>
      <c r="AX80" s="103"/>
      <c r="AY80" s="90" t="s">
        <v>5</v>
      </c>
      <c r="AZ80" s="90"/>
      <c r="BA80" s="90"/>
      <c r="BB80" s="99"/>
      <c r="BC80" s="135"/>
      <c r="BD80" s="90"/>
      <c r="BE80" s="90"/>
      <c r="BF80" s="146"/>
      <c r="BG80" s="103"/>
      <c r="BH80" s="90"/>
      <c r="BI80" s="90"/>
      <c r="BJ80" s="91"/>
      <c r="BL80" s="11"/>
    </row>
    <row r="81" spans="1:64" ht="18.899999999999999" customHeight="1">
      <c r="A81" s="9"/>
      <c r="B81" s="8"/>
      <c r="C81" s="1037"/>
      <c r="D81" s="1037"/>
      <c r="E81" s="1037"/>
      <c r="F81" s="1037"/>
      <c r="G81" s="1039"/>
      <c r="H81" s="179" t="s">
        <v>192</v>
      </c>
      <c r="I81" s="200" t="s">
        <v>193</v>
      </c>
      <c r="J81" s="209">
        <v>1132160</v>
      </c>
      <c r="K81" s="108"/>
      <c r="L81" s="84"/>
      <c r="M81" s="84"/>
      <c r="N81" s="84"/>
      <c r="O81" s="100"/>
      <c r="P81" s="94" t="s">
        <v>5</v>
      </c>
      <c r="Q81" s="84"/>
      <c r="R81" s="84"/>
      <c r="S81" s="100"/>
      <c r="T81" s="136"/>
      <c r="U81" s="84"/>
      <c r="V81" s="84"/>
      <c r="W81" s="87"/>
      <c r="X81" s="94"/>
      <c r="Y81" s="84"/>
      <c r="Z81" s="84"/>
      <c r="AA81" s="84" t="s">
        <v>5</v>
      </c>
      <c r="AB81" s="100"/>
      <c r="AC81" s="136"/>
      <c r="AD81" s="84"/>
      <c r="AE81" s="84"/>
      <c r="AF81" s="87"/>
      <c r="AG81" s="94"/>
      <c r="AH81" s="84"/>
      <c r="AI81" s="84"/>
      <c r="AJ81" s="100"/>
      <c r="AK81" s="136"/>
      <c r="AL81" s="84"/>
      <c r="AM81" s="84" t="s">
        <v>5</v>
      </c>
      <c r="AN81" s="84"/>
      <c r="AO81" s="87"/>
      <c r="AP81" s="94"/>
      <c r="AQ81" s="84"/>
      <c r="AR81" s="84"/>
      <c r="AS81" s="100"/>
      <c r="AT81" s="136"/>
      <c r="AU81" s="84"/>
      <c r="AV81" s="84"/>
      <c r="AW81" s="87"/>
      <c r="AX81" s="94"/>
      <c r="AY81" s="84" t="s">
        <v>5</v>
      </c>
      <c r="AZ81" s="84"/>
      <c r="BA81" s="84"/>
      <c r="BB81" s="100"/>
      <c r="BC81" s="136"/>
      <c r="BD81" s="84"/>
      <c r="BE81" s="84"/>
      <c r="BF81" s="87"/>
      <c r="BG81" s="94"/>
      <c r="BH81" s="84"/>
      <c r="BI81" s="84"/>
      <c r="BJ81" s="93"/>
      <c r="BL81" s="11"/>
    </row>
    <row r="82" spans="1:64" ht="18.899999999999999" customHeight="1">
      <c r="A82" s="9"/>
      <c r="B82" s="8"/>
      <c r="C82" s="1037"/>
      <c r="D82" s="1037"/>
      <c r="E82" s="1037"/>
      <c r="F82" s="1037"/>
      <c r="G82" s="1039"/>
      <c r="H82" s="179" t="s">
        <v>194</v>
      </c>
      <c r="I82" s="200" t="s">
        <v>193</v>
      </c>
      <c r="J82" s="209">
        <v>1132160</v>
      </c>
      <c r="K82" s="108"/>
      <c r="L82" s="84"/>
      <c r="M82" s="84"/>
      <c r="N82" s="84"/>
      <c r="O82" s="100"/>
      <c r="P82" s="94" t="s">
        <v>5</v>
      </c>
      <c r="Q82" s="84"/>
      <c r="R82" s="84"/>
      <c r="S82" s="100"/>
      <c r="T82" s="136"/>
      <c r="U82" s="84"/>
      <c r="V82" s="84"/>
      <c r="W82" s="87"/>
      <c r="X82" s="94"/>
      <c r="Y82" s="84"/>
      <c r="Z82" s="84"/>
      <c r="AA82" s="84"/>
      <c r="AB82" s="100" t="s">
        <v>5</v>
      </c>
      <c r="AC82" s="136"/>
      <c r="AD82" s="84"/>
      <c r="AE82" s="84"/>
      <c r="AF82" s="87"/>
      <c r="AG82" s="94"/>
      <c r="AH82" s="84"/>
      <c r="AI82" s="84"/>
      <c r="AJ82" s="100"/>
      <c r="AK82" s="136"/>
      <c r="AL82" s="84"/>
      <c r="AM82" s="84"/>
      <c r="AN82" s="84" t="s">
        <v>5</v>
      </c>
      <c r="AO82" s="87"/>
      <c r="AP82" s="94"/>
      <c r="AQ82" s="84"/>
      <c r="AR82" s="84"/>
      <c r="AS82" s="100"/>
      <c r="AT82" s="136"/>
      <c r="AU82" s="84"/>
      <c r="AV82" s="84"/>
      <c r="AW82" s="87"/>
      <c r="AX82" s="94"/>
      <c r="AY82" s="84"/>
      <c r="AZ82" s="84" t="s">
        <v>5</v>
      </c>
      <c r="BA82" s="84"/>
      <c r="BB82" s="100"/>
      <c r="BC82" s="136"/>
      <c r="BD82" s="84"/>
      <c r="BE82" s="84"/>
      <c r="BF82" s="87"/>
      <c r="BG82" s="94"/>
      <c r="BH82" s="84"/>
      <c r="BI82" s="84"/>
      <c r="BJ82" s="93"/>
      <c r="BL82" s="11"/>
    </row>
    <row r="83" spans="1:64" ht="18.899999999999999" customHeight="1">
      <c r="A83" s="9"/>
      <c r="B83" s="8"/>
      <c r="C83" s="1037"/>
      <c r="D83" s="1037"/>
      <c r="E83" s="1037"/>
      <c r="F83" s="1037"/>
      <c r="G83" s="1039"/>
      <c r="H83" s="179" t="s">
        <v>195</v>
      </c>
      <c r="I83" s="200" t="s">
        <v>196</v>
      </c>
      <c r="J83" s="209">
        <v>1132160</v>
      </c>
      <c r="K83" s="108"/>
      <c r="L83" s="84"/>
      <c r="M83" s="84"/>
      <c r="N83" s="84"/>
      <c r="O83" s="100"/>
      <c r="P83" s="94" t="s">
        <v>5</v>
      </c>
      <c r="Q83" s="84"/>
      <c r="R83" s="84"/>
      <c r="S83" s="100"/>
      <c r="T83" s="136"/>
      <c r="U83" s="84"/>
      <c r="V83" s="84"/>
      <c r="W83" s="87"/>
      <c r="X83" s="94"/>
      <c r="Y83" s="84"/>
      <c r="Z83" s="84"/>
      <c r="AA83" s="84"/>
      <c r="AB83" s="100"/>
      <c r="AC83" s="136"/>
      <c r="AD83" s="84"/>
      <c r="AE83" s="84"/>
      <c r="AF83" s="87"/>
      <c r="AG83" s="94"/>
      <c r="AH83" s="84"/>
      <c r="AI83" s="84"/>
      <c r="AJ83" s="100"/>
      <c r="AK83" s="136"/>
      <c r="AL83" s="84"/>
      <c r="AM83" s="84"/>
      <c r="AN83" s="84" t="s">
        <v>7</v>
      </c>
      <c r="AO83" s="87"/>
      <c r="AP83" s="94"/>
      <c r="AQ83" s="84"/>
      <c r="AR83" s="84"/>
      <c r="AS83" s="100"/>
      <c r="AT83" s="136"/>
      <c r="AU83" s="84"/>
      <c r="AV83" s="84"/>
      <c r="AW83" s="87"/>
      <c r="AX83" s="94"/>
      <c r="AY83" s="84"/>
      <c r="AZ83" s="84"/>
      <c r="BA83" s="84"/>
      <c r="BB83" s="100"/>
      <c r="BC83" s="136"/>
      <c r="BD83" s="84"/>
      <c r="BE83" s="84"/>
      <c r="BF83" s="87"/>
      <c r="BG83" s="94"/>
      <c r="BH83" s="84"/>
      <c r="BI83" s="84"/>
      <c r="BJ83" s="93"/>
      <c r="BL83" s="11"/>
    </row>
    <row r="84" spans="1:64" ht="18.899999999999999" customHeight="1">
      <c r="A84" s="9"/>
      <c r="B84" s="8"/>
      <c r="C84" s="1037"/>
      <c r="D84" s="1037"/>
      <c r="E84" s="1037"/>
      <c r="F84" s="1037"/>
      <c r="G84" s="1039"/>
      <c r="H84" s="179" t="s">
        <v>197</v>
      </c>
      <c r="I84" s="200" t="s">
        <v>198</v>
      </c>
      <c r="J84" s="209">
        <v>1132160</v>
      </c>
      <c r="K84" s="108"/>
      <c r="L84" s="84"/>
      <c r="M84" s="84"/>
      <c r="N84" s="84"/>
      <c r="O84" s="100"/>
      <c r="P84" s="94"/>
      <c r="Q84" s="84" t="s">
        <v>5</v>
      </c>
      <c r="R84" s="84"/>
      <c r="S84" s="100"/>
      <c r="T84" s="136"/>
      <c r="U84" s="84"/>
      <c r="V84" s="84"/>
      <c r="W84" s="87"/>
      <c r="X84" s="94"/>
      <c r="Y84" s="84"/>
      <c r="Z84" s="84"/>
      <c r="AA84" s="84"/>
      <c r="AB84" s="100"/>
      <c r="AC84" s="136" t="s">
        <v>5</v>
      </c>
      <c r="AD84" s="84"/>
      <c r="AE84" s="84"/>
      <c r="AF84" s="87"/>
      <c r="AG84" s="94"/>
      <c r="AH84" s="84"/>
      <c r="AI84" s="84"/>
      <c r="AJ84" s="100"/>
      <c r="AK84" s="136"/>
      <c r="AL84" s="84"/>
      <c r="AM84" s="84"/>
      <c r="AN84" s="84"/>
      <c r="AO84" s="87" t="s">
        <v>5</v>
      </c>
      <c r="AP84" s="94"/>
      <c r="AQ84" s="84"/>
      <c r="AR84" s="84"/>
      <c r="AS84" s="100"/>
      <c r="AT84" s="136"/>
      <c r="AU84" s="84"/>
      <c r="AV84" s="84"/>
      <c r="AW84" s="87"/>
      <c r="AX84" s="94"/>
      <c r="AY84" s="84"/>
      <c r="AZ84" s="84"/>
      <c r="BA84" s="84" t="s">
        <v>5</v>
      </c>
      <c r="BB84" s="100"/>
      <c r="BC84" s="136"/>
      <c r="BD84" s="84"/>
      <c r="BE84" s="84"/>
      <c r="BF84" s="87"/>
      <c r="BG84" s="94"/>
      <c r="BH84" s="84"/>
      <c r="BI84" s="84"/>
      <c r="BJ84" s="93"/>
      <c r="BL84" s="11"/>
    </row>
    <row r="85" spans="1:64" ht="18.899999999999999" customHeight="1">
      <c r="A85" s="9"/>
      <c r="B85" s="8"/>
      <c r="C85" s="1037"/>
      <c r="D85" s="1037"/>
      <c r="E85" s="1037"/>
      <c r="F85" s="1037"/>
      <c r="G85" s="1039"/>
      <c r="H85" s="179" t="s">
        <v>187</v>
      </c>
      <c r="I85" s="200" t="s">
        <v>188</v>
      </c>
      <c r="J85" s="209">
        <v>1132140</v>
      </c>
      <c r="K85" s="108"/>
      <c r="L85" s="84"/>
      <c r="M85" s="84"/>
      <c r="N85" s="84"/>
      <c r="O85" s="100"/>
      <c r="P85" s="94"/>
      <c r="Q85" s="84" t="s">
        <v>5</v>
      </c>
      <c r="R85" s="84"/>
      <c r="S85" s="100"/>
      <c r="T85" s="136"/>
      <c r="U85" s="84"/>
      <c r="V85" s="84"/>
      <c r="W85" s="87"/>
      <c r="X85" s="94"/>
      <c r="Y85" s="84"/>
      <c r="Z85" s="84"/>
      <c r="AA85" s="84"/>
      <c r="AB85" s="100"/>
      <c r="AC85" s="136"/>
      <c r="AD85" s="84"/>
      <c r="AE85" s="84"/>
      <c r="AF85" s="87"/>
      <c r="AG85" s="94"/>
      <c r="AH85" s="84"/>
      <c r="AI85" s="84"/>
      <c r="AJ85" s="100"/>
      <c r="AK85" s="136"/>
      <c r="AL85" s="84"/>
      <c r="AM85" s="84"/>
      <c r="AN85" s="84"/>
      <c r="AO85" s="87" t="s">
        <v>7</v>
      </c>
      <c r="AP85" s="94"/>
      <c r="AQ85" s="84"/>
      <c r="AR85" s="84"/>
      <c r="AS85" s="100"/>
      <c r="AT85" s="136"/>
      <c r="AU85" s="84"/>
      <c r="AV85" s="84"/>
      <c r="AW85" s="87"/>
      <c r="AX85" s="94"/>
      <c r="AY85" s="84"/>
      <c r="AZ85" s="84"/>
      <c r="BA85" s="84"/>
      <c r="BB85" s="100"/>
      <c r="BC85" s="136"/>
      <c r="BD85" s="84"/>
      <c r="BE85" s="84"/>
      <c r="BF85" s="87"/>
      <c r="BG85" s="94"/>
      <c r="BH85" s="84"/>
      <c r="BI85" s="84"/>
      <c r="BJ85" s="93"/>
      <c r="BL85" s="11"/>
    </row>
    <row r="86" spans="1:64" ht="18.899999999999999" customHeight="1">
      <c r="A86" s="9"/>
      <c r="B86" s="8"/>
      <c r="C86" s="1037"/>
      <c r="D86" s="1037"/>
      <c r="E86" s="1037"/>
      <c r="F86" s="1037"/>
      <c r="G86" s="1039"/>
      <c r="H86" s="179" t="s">
        <v>199</v>
      </c>
      <c r="I86" s="200" t="s">
        <v>349</v>
      </c>
      <c r="J86" s="209">
        <v>1132160</v>
      </c>
      <c r="K86" s="108"/>
      <c r="L86" s="84"/>
      <c r="M86" s="84"/>
      <c r="N86" s="84"/>
      <c r="O86" s="100"/>
      <c r="P86" s="94"/>
      <c r="Q86" s="84"/>
      <c r="R86" s="84" t="s">
        <v>5</v>
      </c>
      <c r="S86" s="100"/>
      <c r="T86" s="136"/>
      <c r="U86" s="84"/>
      <c r="V86" s="84"/>
      <c r="W86" s="87"/>
      <c r="X86" s="94"/>
      <c r="Y86" s="84"/>
      <c r="Z86" s="84"/>
      <c r="AA86" s="84"/>
      <c r="AB86" s="100"/>
      <c r="AC86" s="136"/>
      <c r="AD86" s="84" t="s">
        <v>5</v>
      </c>
      <c r="AE86" s="84"/>
      <c r="AF86" s="87"/>
      <c r="AG86" s="94"/>
      <c r="AH86" s="84"/>
      <c r="AI86" s="84"/>
      <c r="AJ86" s="100"/>
      <c r="AK86" s="136"/>
      <c r="AL86" s="84"/>
      <c r="AM86" s="84"/>
      <c r="AN86" s="84"/>
      <c r="AO86" s="87"/>
      <c r="AP86" s="94" t="s">
        <v>5</v>
      </c>
      <c r="AQ86" s="84"/>
      <c r="AR86" s="84"/>
      <c r="AS86" s="100"/>
      <c r="AT86" s="136"/>
      <c r="AU86" s="84"/>
      <c r="AV86" s="84"/>
      <c r="AW86" s="87"/>
      <c r="AX86" s="94"/>
      <c r="AY86" s="84"/>
      <c r="AZ86" s="84"/>
      <c r="BA86" s="84"/>
      <c r="BB86" s="100" t="s">
        <v>5</v>
      </c>
      <c r="BC86" s="136"/>
      <c r="BD86" s="84"/>
      <c r="BE86" s="84"/>
      <c r="BF86" s="87"/>
      <c r="BG86" s="94"/>
      <c r="BH86" s="84"/>
      <c r="BI86" s="84"/>
      <c r="BJ86" s="93"/>
      <c r="BL86" s="11"/>
    </row>
    <row r="87" spans="1:64" ht="18.899999999999999" customHeight="1">
      <c r="A87" s="9"/>
      <c r="B87" s="8"/>
      <c r="C87" s="1037"/>
      <c r="D87" s="1037"/>
      <c r="E87" s="1037"/>
      <c r="F87" s="1037"/>
      <c r="G87" s="1039"/>
      <c r="H87" s="179" t="s">
        <v>200</v>
      </c>
      <c r="I87" s="200" t="s">
        <v>201</v>
      </c>
      <c r="J87" s="209">
        <v>1132160</v>
      </c>
      <c r="K87" s="108"/>
      <c r="L87" s="84"/>
      <c r="M87" s="84"/>
      <c r="N87" s="84"/>
      <c r="O87" s="100"/>
      <c r="P87" s="94"/>
      <c r="Q87" s="84"/>
      <c r="R87" s="84" t="s">
        <v>7</v>
      </c>
      <c r="S87" s="100"/>
      <c r="T87" s="136"/>
      <c r="U87" s="84"/>
      <c r="V87" s="84"/>
      <c r="W87" s="87"/>
      <c r="X87" s="94"/>
      <c r="Y87" s="84"/>
      <c r="Z87" s="84"/>
      <c r="AA87" s="84"/>
      <c r="AB87" s="100"/>
      <c r="AC87" s="136"/>
      <c r="AD87" s="84"/>
      <c r="AE87" s="84"/>
      <c r="AF87" s="87"/>
      <c r="AG87" s="94"/>
      <c r="AH87" s="84"/>
      <c r="AI87" s="84"/>
      <c r="AJ87" s="100"/>
      <c r="AK87" s="136"/>
      <c r="AL87" s="84"/>
      <c r="AM87" s="84"/>
      <c r="AN87" s="84"/>
      <c r="AO87" s="87"/>
      <c r="AP87" s="94" t="s">
        <v>7</v>
      </c>
      <c r="AQ87" s="84"/>
      <c r="AR87" s="84"/>
      <c r="AS87" s="100"/>
      <c r="AT87" s="136"/>
      <c r="AU87" s="84"/>
      <c r="AV87" s="84"/>
      <c r="AW87" s="87"/>
      <c r="AX87" s="94"/>
      <c r="AY87" s="84"/>
      <c r="AZ87" s="84"/>
      <c r="BA87" s="84"/>
      <c r="BB87" s="100"/>
      <c r="BC87" s="136"/>
      <c r="BD87" s="84"/>
      <c r="BE87" s="84"/>
      <c r="BF87" s="87"/>
      <c r="BG87" s="94"/>
      <c r="BH87" s="84"/>
      <c r="BI87" s="84"/>
      <c r="BJ87" s="93"/>
      <c r="BL87" s="11"/>
    </row>
    <row r="88" spans="1:64" ht="18.899999999999999" customHeight="1">
      <c r="A88" s="9"/>
      <c r="B88" s="8"/>
      <c r="C88" s="1037"/>
      <c r="D88" s="1037"/>
      <c r="E88" s="1037"/>
      <c r="F88" s="1037"/>
      <c r="G88" s="1039"/>
      <c r="H88" s="179" t="s">
        <v>202</v>
      </c>
      <c r="I88" s="200" t="s">
        <v>350</v>
      </c>
      <c r="J88" s="209">
        <v>1132160</v>
      </c>
      <c r="K88" s="108"/>
      <c r="L88" s="84"/>
      <c r="M88" s="84"/>
      <c r="N88" s="84"/>
      <c r="O88" s="100"/>
      <c r="P88" s="94"/>
      <c r="Q88" s="84"/>
      <c r="R88" s="84" t="s">
        <v>5</v>
      </c>
      <c r="S88" s="100"/>
      <c r="T88" s="136"/>
      <c r="U88" s="84"/>
      <c r="V88" s="84"/>
      <c r="W88" s="87"/>
      <c r="X88" s="94"/>
      <c r="Y88" s="84"/>
      <c r="Z88" s="84"/>
      <c r="AA88" s="84"/>
      <c r="AB88" s="100"/>
      <c r="AC88" s="136"/>
      <c r="AD88" s="84" t="s">
        <v>5</v>
      </c>
      <c r="AE88" s="84"/>
      <c r="AF88" s="87"/>
      <c r="AG88" s="94"/>
      <c r="AH88" s="84"/>
      <c r="AI88" s="84"/>
      <c r="AJ88" s="100"/>
      <c r="AK88" s="136"/>
      <c r="AL88" s="84"/>
      <c r="AM88" s="84"/>
      <c r="AN88" s="84"/>
      <c r="AO88" s="87"/>
      <c r="AP88" s="94" t="s">
        <v>5</v>
      </c>
      <c r="AQ88" s="84"/>
      <c r="AR88" s="84"/>
      <c r="AS88" s="100"/>
      <c r="AT88" s="136"/>
      <c r="AU88" s="84"/>
      <c r="AV88" s="84"/>
      <c r="AW88" s="87"/>
      <c r="AX88" s="94"/>
      <c r="AY88" s="84"/>
      <c r="AZ88" s="84"/>
      <c r="BA88" s="84"/>
      <c r="BB88" s="100" t="s">
        <v>5</v>
      </c>
      <c r="BC88" s="136"/>
      <c r="BD88" s="84"/>
      <c r="BE88" s="84"/>
      <c r="BF88" s="87"/>
      <c r="BG88" s="94"/>
      <c r="BH88" s="84"/>
      <c r="BI88" s="84"/>
      <c r="BJ88" s="93"/>
      <c r="BL88" s="11"/>
    </row>
    <row r="89" spans="1:64" ht="18.899999999999999" customHeight="1" thickBot="1">
      <c r="A89" s="9"/>
      <c r="B89" s="8"/>
      <c r="C89" s="1037"/>
      <c r="D89" s="1037"/>
      <c r="E89" s="1037"/>
      <c r="F89" s="1037"/>
      <c r="G89" s="1040"/>
      <c r="H89" s="181" t="s">
        <v>203</v>
      </c>
      <c r="I89" s="202" t="s">
        <v>204</v>
      </c>
      <c r="J89" s="210">
        <v>1132160</v>
      </c>
      <c r="K89" s="110"/>
      <c r="L89" s="97"/>
      <c r="M89" s="97"/>
      <c r="N89" s="97"/>
      <c r="O89" s="102"/>
      <c r="P89" s="96"/>
      <c r="Q89" s="97"/>
      <c r="R89" s="97"/>
      <c r="S89" s="102" t="s">
        <v>5</v>
      </c>
      <c r="T89" s="137"/>
      <c r="U89" s="97"/>
      <c r="V89" s="97"/>
      <c r="W89" s="141"/>
      <c r="X89" s="96"/>
      <c r="Y89" s="97"/>
      <c r="Z89" s="97"/>
      <c r="AA89" s="97"/>
      <c r="AB89" s="102"/>
      <c r="AC89" s="137"/>
      <c r="AD89" s="97"/>
      <c r="AE89" s="97" t="s">
        <v>5</v>
      </c>
      <c r="AF89" s="141"/>
      <c r="AG89" s="96"/>
      <c r="AH89" s="97"/>
      <c r="AI89" s="97"/>
      <c r="AJ89" s="102"/>
      <c r="AK89" s="137"/>
      <c r="AL89" s="97"/>
      <c r="AM89" s="97"/>
      <c r="AN89" s="97"/>
      <c r="AO89" s="141"/>
      <c r="AP89" s="96"/>
      <c r="AQ89" s="97" t="s">
        <v>5</v>
      </c>
      <c r="AR89" s="97"/>
      <c r="AS89" s="102"/>
      <c r="AT89" s="137"/>
      <c r="AU89" s="97"/>
      <c r="AV89" s="97"/>
      <c r="AW89" s="141"/>
      <c r="AX89" s="96"/>
      <c r="AY89" s="97"/>
      <c r="AZ89" s="97"/>
      <c r="BA89" s="97"/>
      <c r="BB89" s="102"/>
      <c r="BC89" s="137" t="s">
        <v>5</v>
      </c>
      <c r="BD89" s="97"/>
      <c r="BE89" s="97"/>
      <c r="BF89" s="141"/>
      <c r="BG89" s="96"/>
      <c r="BH89" s="97"/>
      <c r="BI89" s="97"/>
      <c r="BJ89" s="98"/>
      <c r="BL89" s="11"/>
    </row>
    <row r="90" spans="1:64" ht="18.899999999999999" customHeight="1">
      <c r="A90" s="9"/>
      <c r="B90" s="8"/>
      <c r="C90" s="1037"/>
      <c r="D90" s="1037"/>
      <c r="E90" s="1037"/>
      <c r="F90" s="1037"/>
      <c r="G90" s="1013" t="s">
        <v>205</v>
      </c>
      <c r="H90" s="183" t="s">
        <v>206</v>
      </c>
      <c r="I90" s="203" t="s">
        <v>207</v>
      </c>
      <c r="J90" s="208">
        <v>1131806</v>
      </c>
      <c r="K90" s="115"/>
      <c r="L90" s="116"/>
      <c r="M90" s="116"/>
      <c r="N90" s="116"/>
      <c r="O90" s="117"/>
      <c r="P90" s="118"/>
      <c r="Q90" s="116"/>
      <c r="R90" s="116" t="s">
        <v>5</v>
      </c>
      <c r="S90" s="117"/>
      <c r="T90" s="150"/>
      <c r="U90" s="116"/>
      <c r="V90" s="116"/>
      <c r="W90" s="147"/>
      <c r="X90" s="118"/>
      <c r="Y90" s="116"/>
      <c r="Z90" s="116"/>
      <c r="AA90" s="116"/>
      <c r="AB90" s="117"/>
      <c r="AC90" s="150"/>
      <c r="AD90" s="116"/>
      <c r="AE90" s="116" t="s">
        <v>5</v>
      </c>
      <c r="AF90" s="147"/>
      <c r="AG90" s="118"/>
      <c r="AH90" s="116"/>
      <c r="AI90" s="116"/>
      <c r="AJ90" s="117"/>
      <c r="AK90" s="150"/>
      <c r="AL90" s="116"/>
      <c r="AM90" s="116"/>
      <c r="AN90" s="116"/>
      <c r="AO90" s="147"/>
      <c r="AP90" s="118"/>
      <c r="AQ90" s="116" t="s">
        <v>5</v>
      </c>
      <c r="AR90" s="116"/>
      <c r="AS90" s="117"/>
      <c r="AT90" s="150"/>
      <c r="AU90" s="116"/>
      <c r="AV90" s="116"/>
      <c r="AW90" s="147"/>
      <c r="AX90" s="118"/>
      <c r="AY90" s="116"/>
      <c r="AZ90" s="116"/>
      <c r="BA90" s="116"/>
      <c r="BB90" s="117"/>
      <c r="BC90" s="150" t="s">
        <v>5</v>
      </c>
      <c r="BD90" s="116"/>
      <c r="BE90" s="116"/>
      <c r="BF90" s="147"/>
      <c r="BG90" s="118"/>
      <c r="BH90" s="116"/>
      <c r="BI90" s="116"/>
      <c r="BJ90" s="119"/>
      <c r="BL90" s="11"/>
    </row>
    <row r="91" spans="1:64" ht="18.899999999999999" customHeight="1">
      <c r="A91" s="9"/>
      <c r="B91" s="8"/>
      <c r="C91" s="1037"/>
      <c r="D91" s="1037"/>
      <c r="E91" s="1037"/>
      <c r="F91" s="1037"/>
      <c r="G91" s="1014"/>
      <c r="H91" s="77" t="s">
        <v>208</v>
      </c>
      <c r="I91" s="200" t="s">
        <v>209</v>
      </c>
      <c r="J91" s="209">
        <v>1131806</v>
      </c>
      <c r="K91" s="108"/>
      <c r="L91" s="84"/>
      <c r="M91" s="84"/>
      <c r="N91" s="84"/>
      <c r="O91" s="100"/>
      <c r="P91" s="94"/>
      <c r="Q91" s="84"/>
      <c r="R91" s="84"/>
      <c r="S91" s="100"/>
      <c r="T91" s="136" t="s">
        <v>5</v>
      </c>
      <c r="U91" s="84"/>
      <c r="V91" s="84"/>
      <c r="W91" s="87"/>
      <c r="X91" s="94"/>
      <c r="Y91" s="84"/>
      <c r="Z91" s="84"/>
      <c r="AA91" s="84"/>
      <c r="AB91" s="100"/>
      <c r="AC91" s="136"/>
      <c r="AD91" s="84"/>
      <c r="AE91" s="84"/>
      <c r="AF91" s="87" t="s">
        <v>5</v>
      </c>
      <c r="AG91" s="94"/>
      <c r="AH91" s="84"/>
      <c r="AI91" s="84"/>
      <c r="AJ91" s="100"/>
      <c r="AK91" s="136"/>
      <c r="AL91" s="84"/>
      <c r="AM91" s="84"/>
      <c r="AN91" s="84"/>
      <c r="AO91" s="87"/>
      <c r="AP91" s="94"/>
      <c r="AQ91" s="84"/>
      <c r="AR91" s="84" t="s">
        <v>5</v>
      </c>
      <c r="AS91" s="100"/>
      <c r="AT91" s="136"/>
      <c r="AU91" s="84"/>
      <c r="AV91" s="84"/>
      <c r="AW91" s="87"/>
      <c r="AX91" s="94"/>
      <c r="AY91" s="84"/>
      <c r="AZ91" s="84"/>
      <c r="BA91" s="84"/>
      <c r="BB91" s="100"/>
      <c r="BC91" s="136"/>
      <c r="BD91" s="84" t="s">
        <v>5</v>
      </c>
      <c r="BE91" s="84"/>
      <c r="BF91" s="87"/>
      <c r="BG91" s="94"/>
      <c r="BH91" s="84"/>
      <c r="BI91" s="84"/>
      <c r="BJ91" s="93"/>
      <c r="BL91" s="11"/>
    </row>
    <row r="92" spans="1:64" ht="18.899999999999999" customHeight="1">
      <c r="A92" s="9"/>
      <c r="B92" s="8"/>
      <c r="C92" s="1037"/>
      <c r="D92" s="1037"/>
      <c r="E92" s="1037"/>
      <c r="F92" s="1037"/>
      <c r="G92" s="1014"/>
      <c r="H92" s="77" t="s">
        <v>210</v>
      </c>
      <c r="I92" s="200" t="s">
        <v>211</v>
      </c>
      <c r="J92" s="209">
        <v>1131806</v>
      </c>
      <c r="K92" s="108"/>
      <c r="L92" s="84"/>
      <c r="M92" s="84"/>
      <c r="N92" s="84"/>
      <c r="O92" s="100"/>
      <c r="P92" s="94"/>
      <c r="Q92" s="84"/>
      <c r="R92" s="84"/>
      <c r="S92" s="100"/>
      <c r="T92" s="136" t="s">
        <v>5</v>
      </c>
      <c r="U92" s="84"/>
      <c r="V92" s="84"/>
      <c r="W92" s="87"/>
      <c r="X92" s="94"/>
      <c r="Y92" s="84"/>
      <c r="Z92" s="84"/>
      <c r="AA92" s="84"/>
      <c r="AB92" s="100"/>
      <c r="AC92" s="136"/>
      <c r="AD92" s="84"/>
      <c r="AE92" s="84"/>
      <c r="AF92" s="87" t="s">
        <v>5</v>
      </c>
      <c r="AG92" s="94"/>
      <c r="AH92" s="84"/>
      <c r="AI92" s="84"/>
      <c r="AJ92" s="100"/>
      <c r="AK92" s="136"/>
      <c r="AL92" s="84"/>
      <c r="AM92" s="84"/>
      <c r="AN92" s="84"/>
      <c r="AO92" s="87"/>
      <c r="AP92" s="94"/>
      <c r="AQ92" s="84"/>
      <c r="AR92" s="84" t="s">
        <v>5</v>
      </c>
      <c r="AS92" s="100"/>
      <c r="AT92" s="136"/>
      <c r="AU92" s="84"/>
      <c r="AV92" s="84"/>
      <c r="AW92" s="87"/>
      <c r="AX92" s="94"/>
      <c r="AY92" s="84"/>
      <c r="AZ92" s="84"/>
      <c r="BA92" s="84"/>
      <c r="BB92" s="100"/>
      <c r="BC92" s="136"/>
      <c r="BD92" s="84" t="s">
        <v>5</v>
      </c>
      <c r="BE92" s="84"/>
      <c r="BF92" s="87"/>
      <c r="BG92" s="94"/>
      <c r="BH92" s="84"/>
      <c r="BI92" s="84"/>
      <c r="BJ92" s="93"/>
      <c r="BL92" s="11"/>
    </row>
    <row r="93" spans="1:64" ht="18.899999999999999" customHeight="1">
      <c r="A93" s="9"/>
      <c r="B93" s="8"/>
      <c r="C93" s="1037"/>
      <c r="D93" s="1037"/>
      <c r="E93" s="1037"/>
      <c r="F93" s="1037"/>
      <c r="G93" s="1014"/>
      <c r="H93" s="77" t="s">
        <v>213</v>
      </c>
      <c r="I93" s="200" t="s">
        <v>214</v>
      </c>
      <c r="J93" s="209">
        <v>1131806</v>
      </c>
      <c r="K93" s="108"/>
      <c r="L93" s="84"/>
      <c r="M93" s="84"/>
      <c r="N93" s="84"/>
      <c r="O93" s="100"/>
      <c r="P93" s="94"/>
      <c r="Q93" s="84"/>
      <c r="R93" s="84"/>
      <c r="S93" s="100"/>
      <c r="T93" s="136"/>
      <c r="U93" s="84" t="s">
        <v>5</v>
      </c>
      <c r="V93" s="84"/>
      <c r="W93" s="87"/>
      <c r="X93" s="94"/>
      <c r="Y93" s="84"/>
      <c r="Z93" s="84"/>
      <c r="AA93" s="84"/>
      <c r="AB93" s="100"/>
      <c r="AC93" s="136"/>
      <c r="AD93" s="84"/>
      <c r="AE93" s="84"/>
      <c r="AF93" s="87"/>
      <c r="AG93" s="94" t="s">
        <v>5</v>
      </c>
      <c r="AH93" s="84"/>
      <c r="AI93" s="84"/>
      <c r="AJ93" s="100"/>
      <c r="AK93" s="136"/>
      <c r="AL93" s="84"/>
      <c r="AM93" s="84"/>
      <c r="AN93" s="84"/>
      <c r="AO93" s="87"/>
      <c r="AP93" s="94"/>
      <c r="AQ93" s="84"/>
      <c r="AR93" s="84"/>
      <c r="AS93" s="100" t="s">
        <v>5</v>
      </c>
      <c r="AT93" s="136"/>
      <c r="AU93" s="84"/>
      <c r="AV93" s="84"/>
      <c r="AW93" s="87"/>
      <c r="AX93" s="94"/>
      <c r="AY93" s="84"/>
      <c r="AZ93" s="84"/>
      <c r="BA93" s="84"/>
      <c r="BB93" s="100"/>
      <c r="BC93" s="136"/>
      <c r="BD93" s="84"/>
      <c r="BE93" s="84" t="s">
        <v>5</v>
      </c>
      <c r="BF93" s="87"/>
      <c r="BG93" s="94"/>
      <c r="BH93" s="84"/>
      <c r="BI93" s="84"/>
      <c r="BJ93" s="93"/>
      <c r="BL93" s="11"/>
    </row>
    <row r="94" spans="1:64" ht="18.899999999999999" customHeight="1">
      <c r="A94" s="9"/>
      <c r="B94" s="8"/>
      <c r="C94" s="1037"/>
      <c r="D94" s="1037"/>
      <c r="E94" s="1037"/>
      <c r="F94" s="1037"/>
      <c r="G94" s="1014"/>
      <c r="H94" s="77" t="s">
        <v>215</v>
      </c>
      <c r="I94" s="200" t="s">
        <v>216</v>
      </c>
      <c r="J94" s="209">
        <v>1131818</v>
      </c>
      <c r="K94" s="108"/>
      <c r="L94" s="84"/>
      <c r="M94" s="84"/>
      <c r="N94" s="84"/>
      <c r="O94" s="100"/>
      <c r="P94" s="94"/>
      <c r="Q94" s="84"/>
      <c r="R94" s="84"/>
      <c r="S94" s="100"/>
      <c r="T94" s="136"/>
      <c r="U94" s="84" t="s">
        <v>5</v>
      </c>
      <c r="V94" s="84"/>
      <c r="W94" s="87"/>
      <c r="X94" s="94"/>
      <c r="Y94" s="84"/>
      <c r="Z94" s="84"/>
      <c r="AA94" s="84"/>
      <c r="AB94" s="100"/>
      <c r="AC94" s="136"/>
      <c r="AD94" s="84"/>
      <c r="AE94" s="84"/>
      <c r="AF94" s="87"/>
      <c r="AG94" s="94" t="s">
        <v>5</v>
      </c>
      <c r="AH94" s="84"/>
      <c r="AI94" s="84"/>
      <c r="AJ94" s="100"/>
      <c r="AK94" s="136"/>
      <c r="AL94" s="84"/>
      <c r="AM94" s="84"/>
      <c r="AN94" s="84"/>
      <c r="AO94" s="87"/>
      <c r="AP94" s="94"/>
      <c r="AQ94" s="84"/>
      <c r="AR94" s="84"/>
      <c r="AS94" s="100" t="s">
        <v>5</v>
      </c>
      <c r="AT94" s="136"/>
      <c r="AU94" s="84"/>
      <c r="AV94" s="84"/>
      <c r="AW94" s="87"/>
      <c r="AX94" s="94"/>
      <c r="AY94" s="84"/>
      <c r="AZ94" s="84"/>
      <c r="BA94" s="84"/>
      <c r="BB94" s="100"/>
      <c r="BC94" s="136"/>
      <c r="BD94" s="84"/>
      <c r="BE94" s="84" t="s">
        <v>5</v>
      </c>
      <c r="BF94" s="87"/>
      <c r="BG94" s="94"/>
      <c r="BH94" s="84"/>
      <c r="BI94" s="84"/>
      <c r="BJ94" s="93"/>
      <c r="BL94" s="11"/>
    </row>
    <row r="95" spans="1:64" ht="18.899999999999999" customHeight="1">
      <c r="A95" s="9"/>
      <c r="B95" s="8"/>
      <c r="C95" s="1037"/>
      <c r="D95" s="1037"/>
      <c r="E95" s="1037"/>
      <c r="F95" s="1037"/>
      <c r="G95" s="1014"/>
      <c r="H95" s="77" t="s">
        <v>217</v>
      </c>
      <c r="I95" s="200" t="s">
        <v>218</v>
      </c>
      <c r="J95" s="209">
        <v>1131806</v>
      </c>
      <c r="K95" s="108"/>
      <c r="L95" s="84"/>
      <c r="M95" s="84"/>
      <c r="N95" s="84"/>
      <c r="O95" s="100"/>
      <c r="P95" s="94"/>
      <c r="Q95" s="84"/>
      <c r="R95" s="84"/>
      <c r="S95" s="100"/>
      <c r="T95" s="136"/>
      <c r="U95" s="84" t="s">
        <v>5</v>
      </c>
      <c r="V95" s="84"/>
      <c r="W95" s="87"/>
      <c r="X95" s="94"/>
      <c r="Y95" s="84"/>
      <c r="Z95" s="84"/>
      <c r="AA95" s="84"/>
      <c r="AB95" s="100"/>
      <c r="AC95" s="136"/>
      <c r="AD95" s="84"/>
      <c r="AE95" s="84"/>
      <c r="AF95" s="87"/>
      <c r="AG95" s="94" t="s">
        <v>5</v>
      </c>
      <c r="AH95" s="84"/>
      <c r="AI95" s="84"/>
      <c r="AJ95" s="100"/>
      <c r="AK95" s="136"/>
      <c r="AL95" s="84"/>
      <c r="AM95" s="84"/>
      <c r="AN95" s="84"/>
      <c r="AO95" s="87"/>
      <c r="AP95" s="94"/>
      <c r="AQ95" s="84"/>
      <c r="AR95" s="84"/>
      <c r="AS95" s="100" t="s">
        <v>5</v>
      </c>
      <c r="AT95" s="136"/>
      <c r="AU95" s="84"/>
      <c r="AV95" s="84"/>
      <c r="AW95" s="87"/>
      <c r="AX95" s="94"/>
      <c r="AY95" s="84"/>
      <c r="AZ95" s="84"/>
      <c r="BA95" s="84"/>
      <c r="BB95" s="100"/>
      <c r="BC95" s="136"/>
      <c r="BD95" s="84"/>
      <c r="BE95" s="84" t="s">
        <v>5</v>
      </c>
      <c r="BF95" s="87"/>
      <c r="BG95" s="94"/>
      <c r="BH95" s="84"/>
      <c r="BI95" s="84"/>
      <c r="BJ95" s="93"/>
      <c r="BL95" s="11"/>
    </row>
    <row r="96" spans="1:64" ht="18.899999999999999" customHeight="1">
      <c r="A96" s="9"/>
      <c r="B96" s="8"/>
      <c r="C96" s="1037"/>
      <c r="D96" s="1037"/>
      <c r="E96" s="1037"/>
      <c r="F96" s="1037"/>
      <c r="G96" s="1014"/>
      <c r="H96" s="77" t="s">
        <v>219</v>
      </c>
      <c r="I96" s="200" t="s">
        <v>220</v>
      </c>
      <c r="J96" s="209">
        <v>1131806</v>
      </c>
      <c r="K96" s="108"/>
      <c r="L96" s="84"/>
      <c r="M96" s="84"/>
      <c r="N96" s="84"/>
      <c r="O96" s="100"/>
      <c r="P96" s="94"/>
      <c r="Q96" s="84"/>
      <c r="R96" s="84"/>
      <c r="S96" s="100"/>
      <c r="T96" s="136"/>
      <c r="U96" s="84"/>
      <c r="V96" s="84" t="s">
        <v>5</v>
      </c>
      <c r="W96" s="87"/>
      <c r="X96" s="94"/>
      <c r="Y96" s="84"/>
      <c r="Z96" s="84"/>
      <c r="AA96" s="84"/>
      <c r="AB96" s="100"/>
      <c r="AC96" s="136"/>
      <c r="AD96" s="84"/>
      <c r="AE96" s="84"/>
      <c r="AF96" s="87"/>
      <c r="AG96" s="94"/>
      <c r="AH96" s="84" t="s">
        <v>5</v>
      </c>
      <c r="AI96" s="84"/>
      <c r="AJ96" s="100"/>
      <c r="AK96" s="136"/>
      <c r="AL96" s="84"/>
      <c r="AM96" s="84"/>
      <c r="AN96" s="84"/>
      <c r="AO96" s="87"/>
      <c r="AP96" s="94"/>
      <c r="AQ96" s="84"/>
      <c r="AR96" s="84"/>
      <c r="AS96" s="100"/>
      <c r="AT96" s="136" t="s">
        <v>5</v>
      </c>
      <c r="AU96" s="84"/>
      <c r="AV96" s="84"/>
      <c r="AW96" s="87"/>
      <c r="AX96" s="94"/>
      <c r="AY96" s="84"/>
      <c r="AZ96" s="84"/>
      <c r="BA96" s="84"/>
      <c r="BB96" s="100"/>
      <c r="BC96" s="136"/>
      <c r="BD96" s="84"/>
      <c r="BE96" s="84"/>
      <c r="BF96" s="87" t="s">
        <v>5</v>
      </c>
      <c r="BG96" s="94"/>
      <c r="BH96" s="84"/>
      <c r="BI96" s="84"/>
      <c r="BJ96" s="93"/>
      <c r="BL96" s="11"/>
    </row>
    <row r="97" spans="1:64" ht="18.899999999999999" customHeight="1">
      <c r="A97" s="9"/>
      <c r="B97" s="8"/>
      <c r="C97" s="1037"/>
      <c r="D97" s="1037"/>
      <c r="E97" s="1037"/>
      <c r="F97" s="1037"/>
      <c r="G97" s="1014"/>
      <c r="H97" s="77" t="s">
        <v>221</v>
      </c>
      <c r="I97" s="200" t="s">
        <v>337</v>
      </c>
      <c r="J97" s="209">
        <v>1131812</v>
      </c>
      <c r="K97" s="108"/>
      <c r="L97" s="84"/>
      <c r="M97" s="84"/>
      <c r="N97" s="84"/>
      <c r="O97" s="100"/>
      <c r="P97" s="94"/>
      <c r="Q97" s="84"/>
      <c r="R97" s="84"/>
      <c r="S97" s="100"/>
      <c r="T97" s="136"/>
      <c r="U97" s="84"/>
      <c r="V97" s="84" t="s">
        <v>5</v>
      </c>
      <c r="W97" s="87"/>
      <c r="X97" s="94"/>
      <c r="Y97" s="84"/>
      <c r="Z97" s="84"/>
      <c r="AA97" s="84"/>
      <c r="AB97" s="100"/>
      <c r="AC97" s="136"/>
      <c r="AD97" s="84"/>
      <c r="AE97" s="84"/>
      <c r="AF97" s="87"/>
      <c r="AG97" s="94"/>
      <c r="AH97" s="84" t="s">
        <v>5</v>
      </c>
      <c r="AI97" s="84"/>
      <c r="AJ97" s="100"/>
      <c r="AK97" s="136"/>
      <c r="AL97" s="84"/>
      <c r="AM97" s="84"/>
      <c r="AN97" s="84"/>
      <c r="AO97" s="87"/>
      <c r="AP97" s="94"/>
      <c r="AQ97" s="84"/>
      <c r="AR97" s="84"/>
      <c r="AS97" s="100"/>
      <c r="AT97" s="136" t="s">
        <v>5</v>
      </c>
      <c r="AU97" s="84"/>
      <c r="AV97" s="84"/>
      <c r="AW97" s="87"/>
      <c r="AX97" s="94"/>
      <c r="AY97" s="84"/>
      <c r="AZ97" s="84"/>
      <c r="BA97" s="84"/>
      <c r="BB97" s="100"/>
      <c r="BC97" s="136"/>
      <c r="BD97" s="84"/>
      <c r="BE97" s="84"/>
      <c r="BF97" s="87" t="s">
        <v>5</v>
      </c>
      <c r="BG97" s="94"/>
      <c r="BH97" s="84"/>
      <c r="BI97" s="84"/>
      <c r="BJ97" s="93"/>
      <c r="BL97" s="11"/>
    </row>
    <row r="98" spans="1:64" ht="18.899999999999999" customHeight="1">
      <c r="A98" s="9"/>
      <c r="B98" s="8"/>
      <c r="C98" s="1037"/>
      <c r="D98" s="1037"/>
      <c r="E98" s="1037"/>
      <c r="F98" s="1037"/>
      <c r="G98" s="1014"/>
      <c r="H98" s="77" t="s">
        <v>222</v>
      </c>
      <c r="I98" s="200" t="s">
        <v>223</v>
      </c>
      <c r="J98" s="209">
        <v>1131806</v>
      </c>
      <c r="K98" s="108"/>
      <c r="L98" s="84"/>
      <c r="M98" s="84"/>
      <c r="N98" s="84"/>
      <c r="O98" s="100"/>
      <c r="P98" s="94"/>
      <c r="Q98" s="84"/>
      <c r="R98" s="84"/>
      <c r="S98" s="100"/>
      <c r="T98" s="136"/>
      <c r="U98" s="84"/>
      <c r="V98" s="84" t="s">
        <v>5</v>
      </c>
      <c r="W98" s="87"/>
      <c r="X98" s="94"/>
      <c r="Y98" s="84"/>
      <c r="Z98" s="84"/>
      <c r="AA98" s="84"/>
      <c r="AB98" s="100"/>
      <c r="AC98" s="136"/>
      <c r="AD98" s="84"/>
      <c r="AE98" s="84"/>
      <c r="AF98" s="87"/>
      <c r="AG98" s="94"/>
      <c r="AH98" s="84" t="s">
        <v>5</v>
      </c>
      <c r="AI98" s="84"/>
      <c r="AJ98" s="100"/>
      <c r="AK98" s="136"/>
      <c r="AL98" s="84"/>
      <c r="AM98" s="84"/>
      <c r="AN98" s="84"/>
      <c r="AO98" s="87"/>
      <c r="AP98" s="94"/>
      <c r="AQ98" s="84"/>
      <c r="AR98" s="84"/>
      <c r="AS98" s="100"/>
      <c r="AT98" s="136" t="s">
        <v>5</v>
      </c>
      <c r="AU98" s="84"/>
      <c r="AV98" s="84"/>
      <c r="AW98" s="87"/>
      <c r="AX98" s="94"/>
      <c r="AY98" s="84"/>
      <c r="AZ98" s="84"/>
      <c r="BA98" s="84"/>
      <c r="BB98" s="100"/>
      <c r="BC98" s="136"/>
      <c r="BD98" s="84"/>
      <c r="BE98" s="84"/>
      <c r="BF98" s="87" t="s">
        <v>5</v>
      </c>
      <c r="BG98" s="94"/>
      <c r="BH98" s="84"/>
      <c r="BI98" s="84"/>
      <c r="BJ98" s="93"/>
      <c r="BL98" s="11"/>
    </row>
    <row r="99" spans="1:64" ht="18.899999999999999" customHeight="1">
      <c r="A99" s="9"/>
      <c r="B99" s="8"/>
      <c r="C99" s="1037"/>
      <c r="D99" s="1037"/>
      <c r="E99" s="1037"/>
      <c r="F99" s="1037"/>
      <c r="G99" s="1014"/>
      <c r="H99" s="77" t="s">
        <v>224</v>
      </c>
      <c r="I99" s="200" t="s">
        <v>356</v>
      </c>
      <c r="J99" s="209">
        <v>1131812</v>
      </c>
      <c r="K99" s="108"/>
      <c r="L99" s="84"/>
      <c r="M99" s="84"/>
      <c r="N99" s="84"/>
      <c r="O99" s="100"/>
      <c r="P99" s="94"/>
      <c r="Q99" s="84"/>
      <c r="R99" s="84"/>
      <c r="S99" s="100"/>
      <c r="T99" s="136"/>
      <c r="U99" s="84"/>
      <c r="V99" s="84"/>
      <c r="W99" s="87" t="s">
        <v>5</v>
      </c>
      <c r="X99" s="94"/>
      <c r="Y99" s="84"/>
      <c r="Z99" s="84"/>
      <c r="AA99" s="84"/>
      <c r="AB99" s="100"/>
      <c r="AC99" s="136"/>
      <c r="AD99" s="84"/>
      <c r="AE99" s="84"/>
      <c r="AF99" s="87"/>
      <c r="AG99" s="94"/>
      <c r="AH99" s="84"/>
      <c r="AI99" s="84" t="s">
        <v>5</v>
      </c>
      <c r="AJ99" s="100"/>
      <c r="AK99" s="136"/>
      <c r="AL99" s="84"/>
      <c r="AM99" s="84"/>
      <c r="AN99" s="84"/>
      <c r="AO99" s="87"/>
      <c r="AP99" s="94"/>
      <c r="AQ99" s="84"/>
      <c r="AR99" s="84"/>
      <c r="AS99" s="100"/>
      <c r="AT99" s="136"/>
      <c r="AU99" s="84" t="s">
        <v>5</v>
      </c>
      <c r="AV99" s="84"/>
      <c r="AW99" s="87"/>
      <c r="AX99" s="94"/>
      <c r="AY99" s="84"/>
      <c r="AZ99" s="84"/>
      <c r="BA99" s="84"/>
      <c r="BB99" s="100"/>
      <c r="BC99" s="136"/>
      <c r="BD99" s="84"/>
      <c r="BE99" s="84"/>
      <c r="BF99" s="87"/>
      <c r="BG99" s="94" t="s">
        <v>5</v>
      </c>
      <c r="BH99" s="84"/>
      <c r="BI99" s="84"/>
      <c r="BJ99" s="93"/>
      <c r="BL99" s="11"/>
    </row>
    <row r="100" spans="1:64" ht="18.899999999999999" customHeight="1">
      <c r="A100" s="9"/>
      <c r="B100" s="8"/>
      <c r="C100" s="1037"/>
      <c r="D100" s="1037"/>
      <c r="E100" s="1037"/>
      <c r="F100" s="1037"/>
      <c r="G100" s="1014"/>
      <c r="H100" s="77" t="s">
        <v>225</v>
      </c>
      <c r="I100" s="200" t="s">
        <v>357</v>
      </c>
      <c r="J100" s="209">
        <v>1131812</v>
      </c>
      <c r="K100" s="108"/>
      <c r="L100" s="84"/>
      <c r="M100" s="84"/>
      <c r="N100" s="84"/>
      <c r="O100" s="100"/>
      <c r="P100" s="94"/>
      <c r="Q100" s="84"/>
      <c r="R100" s="84"/>
      <c r="S100" s="100"/>
      <c r="T100" s="136"/>
      <c r="U100" s="84"/>
      <c r="V100" s="84"/>
      <c r="W100" s="87" t="s">
        <v>5</v>
      </c>
      <c r="X100" s="94"/>
      <c r="Y100" s="84"/>
      <c r="Z100" s="84"/>
      <c r="AA100" s="84"/>
      <c r="AB100" s="100"/>
      <c r="AC100" s="136"/>
      <c r="AD100" s="84"/>
      <c r="AE100" s="84"/>
      <c r="AF100" s="87"/>
      <c r="AG100" s="94"/>
      <c r="AH100" s="84"/>
      <c r="AI100" s="84" t="s">
        <v>5</v>
      </c>
      <c r="AJ100" s="100"/>
      <c r="AK100" s="136"/>
      <c r="AL100" s="84"/>
      <c r="AM100" s="84"/>
      <c r="AN100" s="84"/>
      <c r="AO100" s="87"/>
      <c r="AP100" s="94"/>
      <c r="AQ100" s="84"/>
      <c r="AR100" s="84"/>
      <c r="AS100" s="100"/>
      <c r="AT100" s="136"/>
      <c r="AU100" s="84" t="s">
        <v>5</v>
      </c>
      <c r="AV100" s="84"/>
      <c r="AW100" s="87"/>
      <c r="AX100" s="94"/>
      <c r="AY100" s="84"/>
      <c r="AZ100" s="84"/>
      <c r="BA100" s="84"/>
      <c r="BB100" s="100"/>
      <c r="BC100" s="136"/>
      <c r="BD100" s="84"/>
      <c r="BE100" s="84"/>
      <c r="BF100" s="87"/>
      <c r="BG100" s="94" t="s">
        <v>5</v>
      </c>
      <c r="BH100" s="84"/>
      <c r="BI100" s="84"/>
      <c r="BJ100" s="93"/>
      <c r="BL100" s="11"/>
    </row>
    <row r="101" spans="1:64" ht="18.899999999999999" customHeight="1">
      <c r="A101" s="9"/>
      <c r="B101" s="8"/>
      <c r="C101" s="1037"/>
      <c r="D101" s="1037"/>
      <c r="E101" s="1037"/>
      <c r="F101" s="1037"/>
      <c r="G101" s="1014"/>
      <c r="H101" s="77" t="s">
        <v>355</v>
      </c>
      <c r="I101" s="200" t="s">
        <v>352</v>
      </c>
      <c r="J101" s="209">
        <v>1131807</v>
      </c>
      <c r="K101" s="108"/>
      <c r="L101" s="84"/>
      <c r="M101" s="84"/>
      <c r="N101" s="84"/>
      <c r="O101" s="100"/>
      <c r="P101" s="94"/>
      <c r="Q101" s="84"/>
      <c r="R101" s="84"/>
      <c r="S101" s="100"/>
      <c r="T101" s="136"/>
      <c r="U101" s="84"/>
      <c r="V101" s="84"/>
      <c r="W101" s="87" t="s">
        <v>5</v>
      </c>
      <c r="X101" s="94"/>
      <c r="Y101" s="84"/>
      <c r="Z101" s="84"/>
      <c r="AA101" s="84"/>
      <c r="AB101" s="100"/>
      <c r="AC101" s="136"/>
      <c r="AD101" s="84"/>
      <c r="AE101" s="84"/>
      <c r="AF101" s="87"/>
      <c r="AG101" s="94"/>
      <c r="AH101" s="84"/>
      <c r="AI101" s="84" t="s">
        <v>5</v>
      </c>
      <c r="AJ101" s="100"/>
      <c r="AK101" s="136"/>
      <c r="AL101" s="84"/>
      <c r="AM101" s="84"/>
      <c r="AN101" s="84"/>
      <c r="AO101" s="87"/>
      <c r="AP101" s="94"/>
      <c r="AQ101" s="84"/>
      <c r="AR101" s="84"/>
      <c r="AS101" s="100"/>
      <c r="AT101" s="136"/>
      <c r="AU101" s="84" t="s">
        <v>9</v>
      </c>
      <c r="AV101" s="84"/>
      <c r="AW101" s="87"/>
      <c r="AX101" s="94"/>
      <c r="AY101" s="84"/>
      <c r="AZ101" s="84"/>
      <c r="BA101" s="84"/>
      <c r="BB101" s="100"/>
      <c r="BC101" s="136"/>
      <c r="BD101" s="84"/>
      <c r="BE101" s="84"/>
      <c r="BF101" s="87"/>
      <c r="BG101" s="94" t="s">
        <v>5</v>
      </c>
      <c r="BH101" s="84"/>
      <c r="BI101" s="84"/>
      <c r="BJ101" s="93"/>
      <c r="BL101" s="11"/>
    </row>
    <row r="102" spans="1:64" ht="18.899999999999999" customHeight="1" thickBot="1">
      <c r="A102" s="9"/>
      <c r="B102" s="8"/>
      <c r="C102" s="1037"/>
      <c r="D102" s="1037"/>
      <c r="E102" s="1037"/>
      <c r="F102" s="1037"/>
      <c r="G102" s="1014"/>
      <c r="H102" s="78" t="s">
        <v>444</v>
      </c>
      <c r="I102" s="201" t="s">
        <v>343</v>
      </c>
      <c r="J102" s="206">
        <v>1131806</v>
      </c>
      <c r="K102" s="108"/>
      <c r="L102" s="84" t="s">
        <v>5</v>
      </c>
      <c r="M102" s="84"/>
      <c r="N102" s="84"/>
      <c r="O102" s="100"/>
      <c r="P102" s="94"/>
      <c r="Q102" s="84"/>
      <c r="R102" s="84"/>
      <c r="S102" s="100"/>
      <c r="T102" s="136"/>
      <c r="U102" s="84"/>
      <c r="V102" s="84"/>
      <c r="W102" s="87"/>
      <c r="X102" s="94" t="s">
        <v>5</v>
      </c>
      <c r="Y102" s="84"/>
      <c r="Z102" s="84"/>
      <c r="AA102" s="84"/>
      <c r="AB102" s="100"/>
      <c r="AC102" s="136"/>
      <c r="AD102" s="84"/>
      <c r="AE102" s="84"/>
      <c r="AF102" s="87"/>
      <c r="AG102" s="94"/>
      <c r="AH102" s="84"/>
      <c r="AI102" s="84"/>
      <c r="AJ102" s="100" t="s">
        <v>5</v>
      </c>
      <c r="AK102" s="136"/>
      <c r="AL102" s="84"/>
      <c r="AM102" s="84"/>
      <c r="AN102" s="84"/>
      <c r="AO102" s="87"/>
      <c r="AP102" s="94"/>
      <c r="AQ102" s="84"/>
      <c r="AR102" s="84"/>
      <c r="AS102" s="100"/>
      <c r="AT102" s="136"/>
      <c r="AU102" s="84"/>
      <c r="AV102" s="84" t="s">
        <v>5</v>
      </c>
      <c r="AW102" s="87"/>
      <c r="AX102" s="94"/>
      <c r="AY102" s="84"/>
      <c r="AZ102" s="84"/>
      <c r="BA102" s="84"/>
      <c r="BB102" s="100"/>
      <c r="BC102" s="136"/>
      <c r="BD102" s="84"/>
      <c r="BE102" s="84"/>
      <c r="BF102" s="87"/>
      <c r="BG102" s="94"/>
      <c r="BH102" s="84" t="s">
        <v>5</v>
      </c>
      <c r="BI102" s="84"/>
      <c r="BJ102" s="93"/>
      <c r="BL102" s="11"/>
    </row>
    <row r="103" spans="1:64" ht="18.899999999999999" customHeight="1">
      <c r="A103" s="9"/>
      <c r="B103" s="8"/>
      <c r="C103" s="1037"/>
      <c r="D103" s="1037"/>
      <c r="E103" s="1037"/>
      <c r="F103" s="1037"/>
      <c r="G103" s="1013" t="s">
        <v>226</v>
      </c>
      <c r="H103" s="179" t="s">
        <v>227</v>
      </c>
      <c r="I103" s="200" t="s">
        <v>228</v>
      </c>
      <c r="J103" s="209">
        <v>1131812</v>
      </c>
      <c r="K103" s="122"/>
      <c r="L103" s="90"/>
      <c r="M103" s="1028" t="s">
        <v>5</v>
      </c>
      <c r="N103" s="90"/>
      <c r="O103" s="99"/>
      <c r="P103" s="103"/>
      <c r="Q103" s="90"/>
      <c r="R103" s="90"/>
      <c r="S103" s="99"/>
      <c r="T103" s="135"/>
      <c r="U103" s="90"/>
      <c r="V103" s="90"/>
      <c r="W103" s="146"/>
      <c r="X103" s="103"/>
      <c r="Y103" s="1028" t="s">
        <v>5</v>
      </c>
      <c r="Z103" s="90"/>
      <c r="AA103" s="90"/>
      <c r="AB103" s="99"/>
      <c r="AC103" s="135"/>
      <c r="AD103" s="90"/>
      <c r="AE103" s="90"/>
      <c r="AF103" s="146"/>
      <c r="AG103" s="103"/>
      <c r="AH103" s="90"/>
      <c r="AI103" s="90"/>
      <c r="AJ103" s="99"/>
      <c r="AK103" s="1030" t="s">
        <v>5</v>
      </c>
      <c r="AL103" s="90"/>
      <c r="AM103" s="90"/>
      <c r="AN103" s="90"/>
      <c r="AO103" s="146"/>
      <c r="AP103" s="103"/>
      <c r="AQ103" s="90"/>
      <c r="AR103" s="90"/>
      <c r="AS103" s="99"/>
      <c r="AT103" s="135"/>
      <c r="AU103" s="90"/>
      <c r="AV103" s="90"/>
      <c r="AW103" s="1032" t="s">
        <v>5</v>
      </c>
      <c r="AX103" s="103"/>
      <c r="AY103" s="90"/>
      <c r="AZ103" s="90"/>
      <c r="BA103" s="90"/>
      <c r="BB103" s="99"/>
      <c r="BC103" s="135"/>
      <c r="BD103" s="90"/>
      <c r="BE103" s="90"/>
      <c r="BF103" s="146"/>
      <c r="BG103" s="103"/>
      <c r="BH103" s="90"/>
      <c r="BI103" s="1028" t="s">
        <v>5</v>
      </c>
      <c r="BJ103" s="91"/>
      <c r="BL103" s="11"/>
    </row>
    <row r="104" spans="1:64" ht="18.899999999999999" customHeight="1" thickBot="1">
      <c r="A104" s="9"/>
      <c r="B104" s="8"/>
      <c r="C104" s="1037"/>
      <c r="D104" s="1037"/>
      <c r="E104" s="1037"/>
      <c r="F104" s="1037"/>
      <c r="G104" s="1015"/>
      <c r="H104" s="180" t="s">
        <v>229</v>
      </c>
      <c r="I104" s="204" t="s">
        <v>230</v>
      </c>
      <c r="J104" s="206">
        <v>1131812</v>
      </c>
      <c r="K104" s="110"/>
      <c r="L104" s="97"/>
      <c r="M104" s="1029"/>
      <c r="N104" s="97"/>
      <c r="O104" s="102"/>
      <c r="P104" s="96"/>
      <c r="Q104" s="97"/>
      <c r="R104" s="97"/>
      <c r="S104" s="102"/>
      <c r="T104" s="137"/>
      <c r="U104" s="97"/>
      <c r="V104" s="97"/>
      <c r="W104" s="141"/>
      <c r="X104" s="96"/>
      <c r="Y104" s="1029"/>
      <c r="Z104" s="97"/>
      <c r="AA104" s="97"/>
      <c r="AB104" s="102"/>
      <c r="AC104" s="137"/>
      <c r="AD104" s="97"/>
      <c r="AE104" s="97"/>
      <c r="AF104" s="141"/>
      <c r="AG104" s="96"/>
      <c r="AH104" s="97"/>
      <c r="AI104" s="97"/>
      <c r="AJ104" s="102"/>
      <c r="AK104" s="1031"/>
      <c r="AL104" s="97"/>
      <c r="AM104" s="97"/>
      <c r="AN104" s="97"/>
      <c r="AO104" s="141"/>
      <c r="AP104" s="96"/>
      <c r="AQ104" s="97"/>
      <c r="AR104" s="97"/>
      <c r="AS104" s="102"/>
      <c r="AT104" s="137"/>
      <c r="AU104" s="97"/>
      <c r="AV104" s="97"/>
      <c r="AW104" s="1033"/>
      <c r="AX104" s="96"/>
      <c r="AY104" s="97"/>
      <c r="AZ104" s="97"/>
      <c r="BA104" s="97"/>
      <c r="BB104" s="102"/>
      <c r="BC104" s="137"/>
      <c r="BD104" s="97"/>
      <c r="BE104" s="97"/>
      <c r="BF104" s="141"/>
      <c r="BG104" s="96"/>
      <c r="BH104" s="97"/>
      <c r="BI104" s="1029"/>
      <c r="BJ104" s="98"/>
      <c r="BL104" s="11"/>
    </row>
    <row r="105" spans="1:64" ht="18.899999999999999" customHeight="1">
      <c r="A105" s="9"/>
      <c r="B105" s="8"/>
      <c r="C105" s="1037"/>
      <c r="D105" s="1037"/>
      <c r="E105" s="1037"/>
      <c r="F105" s="1037"/>
      <c r="G105" s="1021" t="s">
        <v>231</v>
      </c>
      <c r="H105" s="111" t="s">
        <v>232</v>
      </c>
      <c r="I105" s="203" t="s">
        <v>233</v>
      </c>
      <c r="J105" s="209">
        <v>1131822</v>
      </c>
      <c r="K105" s="122"/>
      <c r="L105" s="90"/>
      <c r="M105" s="90"/>
      <c r="N105" s="90" t="s">
        <v>5</v>
      </c>
      <c r="O105" s="99"/>
      <c r="P105" s="103"/>
      <c r="Q105" s="90"/>
      <c r="R105" s="90"/>
      <c r="S105" s="99"/>
      <c r="T105" s="135"/>
      <c r="U105" s="90"/>
      <c r="V105" s="90"/>
      <c r="W105" s="146"/>
      <c r="X105" s="103"/>
      <c r="Y105" s="90"/>
      <c r="Z105" s="90" t="s">
        <v>5</v>
      </c>
      <c r="AA105" s="90"/>
      <c r="AB105" s="99"/>
      <c r="AC105" s="135"/>
      <c r="AD105" s="90"/>
      <c r="AE105" s="90"/>
      <c r="AF105" s="146"/>
      <c r="AG105" s="103"/>
      <c r="AH105" s="90"/>
      <c r="AI105" s="90"/>
      <c r="AJ105" s="99"/>
      <c r="AK105" s="135"/>
      <c r="AL105" s="90" t="s">
        <v>5</v>
      </c>
      <c r="AM105" s="90"/>
      <c r="AN105" s="90"/>
      <c r="AO105" s="146"/>
      <c r="AP105" s="103"/>
      <c r="AQ105" s="90"/>
      <c r="AR105" s="90"/>
      <c r="AS105" s="99"/>
      <c r="AT105" s="135"/>
      <c r="AU105" s="90"/>
      <c r="AV105" s="90"/>
      <c r="AW105" s="146"/>
      <c r="AX105" s="103" t="s">
        <v>5</v>
      </c>
      <c r="AY105" s="90"/>
      <c r="AZ105" s="90"/>
      <c r="BA105" s="90"/>
      <c r="BB105" s="99"/>
      <c r="BC105" s="135"/>
      <c r="BD105" s="90"/>
      <c r="BE105" s="90"/>
      <c r="BF105" s="146"/>
      <c r="BG105" s="103"/>
      <c r="BH105" s="90"/>
      <c r="BI105" s="90"/>
      <c r="BJ105" s="91"/>
      <c r="BL105" s="11"/>
    </row>
    <row r="106" spans="1:64" ht="18.899999999999999" customHeight="1">
      <c r="A106" s="9"/>
      <c r="B106" s="8"/>
      <c r="C106" s="1037"/>
      <c r="D106" s="1037"/>
      <c r="E106" s="1037"/>
      <c r="F106" s="1037"/>
      <c r="G106" s="1014"/>
      <c r="H106" s="179" t="s">
        <v>234</v>
      </c>
      <c r="I106" s="200" t="s">
        <v>235</v>
      </c>
      <c r="J106" s="209">
        <v>1131822</v>
      </c>
      <c r="K106" s="108"/>
      <c r="L106" s="84"/>
      <c r="M106" s="84"/>
      <c r="N106" s="84" t="s">
        <v>5</v>
      </c>
      <c r="O106" s="100"/>
      <c r="P106" s="94"/>
      <c r="Q106" s="84"/>
      <c r="R106" s="84"/>
      <c r="S106" s="100"/>
      <c r="T106" s="136"/>
      <c r="U106" s="84"/>
      <c r="V106" s="84"/>
      <c r="W106" s="87"/>
      <c r="X106" s="94"/>
      <c r="Y106" s="84"/>
      <c r="Z106" s="84" t="s">
        <v>5</v>
      </c>
      <c r="AA106" s="84"/>
      <c r="AB106" s="100"/>
      <c r="AC106" s="136"/>
      <c r="AD106" s="84"/>
      <c r="AE106" s="84"/>
      <c r="AF106" s="87"/>
      <c r="AG106" s="94"/>
      <c r="AH106" s="84"/>
      <c r="AI106" s="84"/>
      <c r="AJ106" s="100"/>
      <c r="AK106" s="136"/>
      <c r="AL106" s="84" t="s">
        <v>5</v>
      </c>
      <c r="AM106" s="84"/>
      <c r="AN106" s="84"/>
      <c r="AO106" s="87"/>
      <c r="AP106" s="94"/>
      <c r="AQ106" s="84"/>
      <c r="AR106" s="84"/>
      <c r="AS106" s="100"/>
      <c r="AT106" s="136"/>
      <c r="AU106" s="84"/>
      <c r="AV106" s="84"/>
      <c r="AW106" s="87"/>
      <c r="AX106" s="94" t="s">
        <v>5</v>
      </c>
      <c r="AY106" s="84"/>
      <c r="AZ106" s="84"/>
      <c r="BA106" s="84"/>
      <c r="BB106" s="100"/>
      <c r="BC106" s="136"/>
      <c r="BD106" s="84"/>
      <c r="BE106" s="84"/>
      <c r="BF106" s="87"/>
      <c r="BG106" s="94"/>
      <c r="BH106" s="84"/>
      <c r="BI106" s="84"/>
      <c r="BJ106" s="93"/>
      <c r="BL106" s="11"/>
    </row>
    <row r="107" spans="1:64" ht="18.899999999999999" customHeight="1">
      <c r="A107" s="9"/>
      <c r="B107" s="8"/>
      <c r="C107" s="1037"/>
      <c r="D107" s="1037"/>
      <c r="E107" s="1037"/>
      <c r="F107" s="1037"/>
      <c r="G107" s="1014"/>
      <c r="H107" s="179" t="s">
        <v>236</v>
      </c>
      <c r="I107" s="200" t="s">
        <v>237</v>
      </c>
      <c r="J107" s="209">
        <v>1131822</v>
      </c>
      <c r="K107" s="108"/>
      <c r="L107" s="84"/>
      <c r="M107" s="84"/>
      <c r="N107" s="84" t="s">
        <v>5</v>
      </c>
      <c r="O107" s="100"/>
      <c r="P107" s="94"/>
      <c r="Q107" s="84"/>
      <c r="R107" s="84"/>
      <c r="S107" s="100"/>
      <c r="T107" s="136"/>
      <c r="U107" s="84"/>
      <c r="V107" s="84"/>
      <c r="W107" s="87"/>
      <c r="X107" s="94"/>
      <c r="Y107" s="84"/>
      <c r="Z107" s="84" t="s">
        <v>5</v>
      </c>
      <c r="AA107" s="84"/>
      <c r="AB107" s="100"/>
      <c r="AC107" s="136"/>
      <c r="AD107" s="84"/>
      <c r="AE107" s="84"/>
      <c r="AF107" s="87"/>
      <c r="AG107" s="94"/>
      <c r="AH107" s="84"/>
      <c r="AI107" s="84"/>
      <c r="AJ107" s="100"/>
      <c r="AK107" s="136"/>
      <c r="AL107" s="84" t="s">
        <v>5</v>
      </c>
      <c r="AM107" s="84"/>
      <c r="AN107" s="84"/>
      <c r="AO107" s="87"/>
      <c r="AP107" s="94"/>
      <c r="AQ107" s="84"/>
      <c r="AR107" s="84"/>
      <c r="AS107" s="100"/>
      <c r="AT107" s="136"/>
      <c r="AU107" s="84"/>
      <c r="AV107" s="84"/>
      <c r="AW107" s="87"/>
      <c r="AX107" s="94" t="s">
        <v>5</v>
      </c>
      <c r="AY107" s="84"/>
      <c r="AZ107" s="84"/>
      <c r="BA107" s="84"/>
      <c r="BB107" s="100"/>
      <c r="BC107" s="136"/>
      <c r="BD107" s="84"/>
      <c r="BE107" s="84"/>
      <c r="BF107" s="87"/>
      <c r="BG107" s="94"/>
      <c r="BH107" s="84"/>
      <c r="BI107" s="84"/>
      <c r="BJ107" s="93"/>
      <c r="BL107" s="11"/>
    </row>
    <row r="108" spans="1:64" ht="18.899999999999999" customHeight="1" thickBot="1">
      <c r="A108" s="9"/>
      <c r="B108" s="8"/>
      <c r="C108" s="1037"/>
      <c r="D108" s="1037"/>
      <c r="E108" s="1037"/>
      <c r="F108" s="1037"/>
      <c r="G108" s="1015"/>
      <c r="H108" s="181" t="s">
        <v>238</v>
      </c>
      <c r="I108" s="202" t="s">
        <v>239</v>
      </c>
      <c r="J108" s="210">
        <v>1131812</v>
      </c>
      <c r="K108" s="110"/>
      <c r="L108" s="97"/>
      <c r="M108" s="97"/>
      <c r="N108" s="97"/>
      <c r="O108" s="102" t="s">
        <v>5</v>
      </c>
      <c r="P108" s="96"/>
      <c r="Q108" s="97"/>
      <c r="R108" s="97"/>
      <c r="S108" s="102"/>
      <c r="T108" s="137"/>
      <c r="U108" s="97"/>
      <c r="V108" s="97"/>
      <c r="W108" s="141"/>
      <c r="X108" s="96"/>
      <c r="Y108" s="97"/>
      <c r="Z108" s="97"/>
      <c r="AA108" s="97" t="s">
        <v>5</v>
      </c>
      <c r="AB108" s="102"/>
      <c r="AC108" s="137"/>
      <c r="AD108" s="97"/>
      <c r="AE108" s="97"/>
      <c r="AF108" s="141"/>
      <c r="AG108" s="96"/>
      <c r="AH108" s="97"/>
      <c r="AI108" s="97"/>
      <c r="AJ108" s="102"/>
      <c r="AK108" s="137"/>
      <c r="AL108" s="97"/>
      <c r="AM108" s="97" t="s">
        <v>5</v>
      </c>
      <c r="AN108" s="97"/>
      <c r="AO108" s="141"/>
      <c r="AP108" s="96"/>
      <c r="AQ108" s="97"/>
      <c r="AR108" s="97"/>
      <c r="AS108" s="102"/>
      <c r="AT108" s="137"/>
      <c r="AU108" s="97"/>
      <c r="AV108" s="97"/>
      <c r="AW108" s="141"/>
      <c r="AX108" s="96"/>
      <c r="AY108" s="97" t="s">
        <v>5</v>
      </c>
      <c r="AZ108" s="97"/>
      <c r="BA108" s="97"/>
      <c r="BB108" s="102"/>
      <c r="BC108" s="137"/>
      <c r="BD108" s="97"/>
      <c r="BE108" s="97"/>
      <c r="BF108" s="141"/>
      <c r="BG108" s="96"/>
      <c r="BH108" s="97"/>
      <c r="BI108" s="97"/>
      <c r="BJ108" s="98"/>
      <c r="BL108" s="11"/>
    </row>
    <row r="109" spans="1:64" ht="18.899999999999999" customHeight="1">
      <c r="A109" s="9"/>
      <c r="B109" s="8"/>
      <c r="C109" s="1037"/>
      <c r="D109" s="1037"/>
      <c r="E109" s="1037"/>
      <c r="F109" s="1037"/>
      <c r="G109" s="1021" t="s">
        <v>240</v>
      </c>
      <c r="H109" s="179" t="s">
        <v>241</v>
      </c>
      <c r="I109" s="200" t="s">
        <v>242</v>
      </c>
      <c r="J109" s="209">
        <v>1131807</v>
      </c>
      <c r="K109" s="122"/>
      <c r="L109" s="90"/>
      <c r="M109" s="90"/>
      <c r="N109" s="90"/>
      <c r="O109" s="99" t="s">
        <v>5</v>
      </c>
      <c r="P109" s="103"/>
      <c r="Q109" s="90"/>
      <c r="R109" s="90"/>
      <c r="S109" s="99"/>
      <c r="T109" s="135"/>
      <c r="U109" s="90"/>
      <c r="V109" s="90"/>
      <c r="W109" s="146"/>
      <c r="X109" s="103"/>
      <c r="Y109" s="90"/>
      <c r="Z109" s="90"/>
      <c r="AA109" s="90" t="s">
        <v>5</v>
      </c>
      <c r="AB109" s="99"/>
      <c r="AC109" s="135"/>
      <c r="AD109" s="90"/>
      <c r="AE109" s="90"/>
      <c r="AF109" s="146"/>
      <c r="AG109" s="103"/>
      <c r="AH109" s="90"/>
      <c r="AI109" s="90"/>
      <c r="AJ109" s="99"/>
      <c r="AK109" s="135"/>
      <c r="AL109" s="90"/>
      <c r="AM109" s="90" t="s">
        <v>5</v>
      </c>
      <c r="AN109" s="90"/>
      <c r="AO109" s="146"/>
      <c r="AP109" s="103"/>
      <c r="AQ109" s="90"/>
      <c r="AR109" s="90"/>
      <c r="AS109" s="99"/>
      <c r="AT109" s="135"/>
      <c r="AU109" s="90"/>
      <c r="AV109" s="90"/>
      <c r="AW109" s="146"/>
      <c r="AX109" s="103"/>
      <c r="AY109" s="90" t="s">
        <v>5</v>
      </c>
      <c r="AZ109" s="90"/>
      <c r="BA109" s="90"/>
      <c r="BB109" s="99"/>
      <c r="BC109" s="135"/>
      <c r="BD109" s="90"/>
      <c r="BE109" s="90"/>
      <c r="BF109" s="146"/>
      <c r="BG109" s="103"/>
      <c r="BH109" s="90"/>
      <c r="BI109" s="90"/>
      <c r="BJ109" s="91"/>
      <c r="BL109" s="11"/>
    </row>
    <row r="110" spans="1:64" ht="18.899999999999999" customHeight="1">
      <c r="A110" s="9"/>
      <c r="B110" s="8"/>
      <c r="C110" s="1037"/>
      <c r="D110" s="1037"/>
      <c r="E110" s="1037"/>
      <c r="F110" s="1037"/>
      <c r="G110" s="1014"/>
      <c r="H110" s="179" t="s">
        <v>243</v>
      </c>
      <c r="I110" s="200" t="s">
        <v>244</v>
      </c>
      <c r="J110" s="209">
        <v>1131807</v>
      </c>
      <c r="K110" s="108"/>
      <c r="L110" s="84"/>
      <c r="M110" s="84"/>
      <c r="N110" s="84"/>
      <c r="O110" s="100"/>
      <c r="P110" s="94"/>
      <c r="Q110" s="84"/>
      <c r="R110" s="84" t="s">
        <v>5</v>
      </c>
      <c r="S110" s="100"/>
      <c r="T110" s="136"/>
      <c r="U110" s="84"/>
      <c r="V110" s="84"/>
      <c r="W110" s="87"/>
      <c r="X110" s="94"/>
      <c r="Y110" s="84"/>
      <c r="Z110" s="84"/>
      <c r="AA110" s="84"/>
      <c r="AB110" s="100" t="s">
        <v>5</v>
      </c>
      <c r="AC110" s="136"/>
      <c r="AD110" s="84"/>
      <c r="AE110" s="84"/>
      <c r="AF110" s="87"/>
      <c r="AG110" s="94"/>
      <c r="AH110" s="84"/>
      <c r="AI110" s="84"/>
      <c r="AJ110" s="100"/>
      <c r="AK110" s="136"/>
      <c r="AL110" s="84"/>
      <c r="AM110" s="84"/>
      <c r="AN110" s="84" t="s">
        <v>5</v>
      </c>
      <c r="AO110" s="87"/>
      <c r="AP110" s="94"/>
      <c r="AQ110" s="84"/>
      <c r="AR110" s="84"/>
      <c r="AS110" s="100"/>
      <c r="AT110" s="136"/>
      <c r="AU110" s="84"/>
      <c r="AV110" s="84"/>
      <c r="AW110" s="87"/>
      <c r="AX110" s="94"/>
      <c r="AY110" s="84"/>
      <c r="AZ110" s="84" t="s">
        <v>5</v>
      </c>
      <c r="BA110" s="84"/>
      <c r="BB110" s="100"/>
      <c r="BC110" s="136"/>
      <c r="BD110" s="84"/>
      <c r="BE110" s="84"/>
      <c r="BF110" s="87"/>
      <c r="BG110" s="94"/>
      <c r="BH110" s="84"/>
      <c r="BI110" s="84"/>
      <c r="BJ110" s="93"/>
      <c r="BL110" s="11"/>
    </row>
    <row r="111" spans="1:64" ht="18.899999999999999" customHeight="1">
      <c r="A111" s="9"/>
      <c r="B111" s="8"/>
      <c r="C111" s="1037"/>
      <c r="D111" s="1037"/>
      <c r="E111" s="1037"/>
      <c r="F111" s="1037"/>
      <c r="G111" s="1014"/>
      <c r="H111" s="179" t="s">
        <v>245</v>
      </c>
      <c r="I111" s="200" t="s">
        <v>246</v>
      </c>
      <c r="J111" s="209">
        <v>1131807</v>
      </c>
      <c r="K111" s="108"/>
      <c r="L111" s="84"/>
      <c r="M111" s="84"/>
      <c r="N111" s="84"/>
      <c r="O111" s="100"/>
      <c r="P111" s="94" t="s">
        <v>5</v>
      </c>
      <c r="Q111" s="84"/>
      <c r="R111" s="84"/>
      <c r="S111" s="100"/>
      <c r="T111" s="136"/>
      <c r="U111" s="84"/>
      <c r="V111" s="84"/>
      <c r="W111" s="87"/>
      <c r="X111" s="94"/>
      <c r="Y111" s="84"/>
      <c r="Z111" s="84"/>
      <c r="AA111" s="84"/>
      <c r="AB111" s="100" t="s">
        <v>5</v>
      </c>
      <c r="AC111" s="136"/>
      <c r="AD111" s="84"/>
      <c r="AE111" s="84"/>
      <c r="AF111" s="87"/>
      <c r="AG111" s="94"/>
      <c r="AH111" s="84"/>
      <c r="AI111" s="84"/>
      <c r="AJ111" s="100"/>
      <c r="AK111" s="136"/>
      <c r="AL111" s="84"/>
      <c r="AM111" s="84"/>
      <c r="AN111" s="84" t="s">
        <v>5</v>
      </c>
      <c r="AO111" s="87"/>
      <c r="AP111" s="94"/>
      <c r="AQ111" s="84"/>
      <c r="AR111" s="84"/>
      <c r="AS111" s="100"/>
      <c r="AT111" s="136"/>
      <c r="AU111" s="84"/>
      <c r="AV111" s="84"/>
      <c r="AW111" s="87"/>
      <c r="AX111" s="94"/>
      <c r="AY111" s="84"/>
      <c r="AZ111" s="84" t="s">
        <v>5</v>
      </c>
      <c r="BA111" s="84"/>
      <c r="BB111" s="100"/>
      <c r="BC111" s="136"/>
      <c r="BD111" s="84"/>
      <c r="BE111" s="84"/>
      <c r="BF111" s="87"/>
      <c r="BG111" s="94"/>
      <c r="BH111" s="84"/>
      <c r="BI111" s="84"/>
      <c r="BJ111" s="93"/>
      <c r="BL111" s="11"/>
    </row>
    <row r="112" spans="1:64" ht="18.899999999999999" customHeight="1" thickBot="1">
      <c r="A112" s="9"/>
      <c r="B112" s="8"/>
      <c r="C112" s="1037"/>
      <c r="D112" s="1037"/>
      <c r="E112" s="1037"/>
      <c r="F112" s="1037"/>
      <c r="G112" s="1015"/>
      <c r="H112" s="182" t="s">
        <v>247</v>
      </c>
      <c r="I112" s="202" t="s">
        <v>248</v>
      </c>
      <c r="J112" s="210">
        <v>1131807</v>
      </c>
      <c r="K112" s="110"/>
      <c r="L112" s="97"/>
      <c r="M112" s="97"/>
      <c r="N112" s="97" t="s">
        <v>5</v>
      </c>
      <c r="O112" s="102"/>
      <c r="P112" s="96"/>
      <c r="Q112" s="97"/>
      <c r="R112" s="97"/>
      <c r="S112" s="102"/>
      <c r="T112" s="137"/>
      <c r="U112" s="97"/>
      <c r="V112" s="97"/>
      <c r="W112" s="141"/>
      <c r="X112" s="96"/>
      <c r="Y112" s="97"/>
      <c r="Z112" s="97"/>
      <c r="AA112" s="97"/>
      <c r="AB112" s="102"/>
      <c r="AC112" s="144" t="s">
        <v>5</v>
      </c>
      <c r="AD112" s="125"/>
      <c r="AE112" s="125"/>
      <c r="AF112" s="148"/>
      <c r="AG112" s="96"/>
      <c r="AH112" s="97"/>
      <c r="AI112" s="97"/>
      <c r="AJ112" s="102"/>
      <c r="AK112" s="137"/>
      <c r="AL112" s="97"/>
      <c r="AM112" s="97"/>
      <c r="AN112" s="97"/>
      <c r="AO112" s="141" t="s">
        <v>5</v>
      </c>
      <c r="AP112" s="127"/>
      <c r="AQ112" s="125"/>
      <c r="AR112" s="125"/>
      <c r="AS112" s="126"/>
      <c r="AT112" s="137"/>
      <c r="AU112" s="97"/>
      <c r="AV112" s="97"/>
      <c r="AW112" s="141"/>
      <c r="AX112" s="96"/>
      <c r="AY112" s="97"/>
      <c r="AZ112" s="97"/>
      <c r="BA112" s="97" t="s">
        <v>5</v>
      </c>
      <c r="BB112" s="102"/>
      <c r="BC112" s="144"/>
      <c r="BD112" s="125"/>
      <c r="BE112" s="125"/>
      <c r="BF112" s="148"/>
      <c r="BG112" s="96"/>
      <c r="BH112" s="97"/>
      <c r="BI112" s="97"/>
      <c r="BJ112" s="98"/>
      <c r="BL112" s="11"/>
    </row>
    <row r="113" spans="1:64" ht="18.899999999999999" customHeight="1">
      <c r="A113" s="9"/>
      <c r="B113" s="8"/>
      <c r="C113" s="1037"/>
      <c r="D113" s="1037"/>
      <c r="E113" s="1037"/>
      <c r="F113" s="1037"/>
      <c r="G113" s="1021" t="s">
        <v>249</v>
      </c>
      <c r="H113" s="179" t="s">
        <v>250</v>
      </c>
      <c r="I113" s="200" t="s">
        <v>251</v>
      </c>
      <c r="J113" s="209">
        <v>1132210</v>
      </c>
      <c r="K113" s="115"/>
      <c r="L113" s="116"/>
      <c r="M113" s="116"/>
      <c r="N113" s="116"/>
      <c r="O113" s="117"/>
      <c r="P113" s="118"/>
      <c r="Q113" s="116"/>
      <c r="R113" s="116"/>
      <c r="S113" s="117"/>
      <c r="T113" s="150" t="s">
        <v>5</v>
      </c>
      <c r="U113" s="116"/>
      <c r="V113" s="116"/>
      <c r="W113" s="147"/>
      <c r="X113" s="118"/>
      <c r="Y113" s="116"/>
      <c r="Z113" s="116"/>
      <c r="AA113" s="116"/>
      <c r="AB113" s="147"/>
      <c r="AC113" s="103" t="s">
        <v>5</v>
      </c>
      <c r="AD113" s="90"/>
      <c r="AE113" s="90"/>
      <c r="AF113" s="99"/>
      <c r="AG113" s="150"/>
      <c r="AH113" s="116"/>
      <c r="AI113" s="116"/>
      <c r="AJ113" s="117"/>
      <c r="AK113" s="150"/>
      <c r="AL113" s="116"/>
      <c r="AM113" s="116"/>
      <c r="AN113" s="116"/>
      <c r="AO113" s="147" t="s">
        <v>5</v>
      </c>
      <c r="AP113" s="103"/>
      <c r="AQ113" s="90"/>
      <c r="AR113" s="90"/>
      <c r="AS113" s="99"/>
      <c r="AT113" s="150"/>
      <c r="AU113" s="116"/>
      <c r="AV113" s="116"/>
      <c r="AW113" s="147"/>
      <c r="AX113" s="118"/>
      <c r="AY113" s="116"/>
      <c r="AZ113" s="116"/>
      <c r="BA113" s="116" t="s">
        <v>5</v>
      </c>
      <c r="BB113" s="147"/>
      <c r="BC113" s="103"/>
      <c r="BD113" s="90"/>
      <c r="BE113" s="90"/>
      <c r="BF113" s="99"/>
      <c r="BG113" s="150"/>
      <c r="BH113" s="116"/>
      <c r="BI113" s="116"/>
      <c r="BJ113" s="119"/>
      <c r="BL113" s="11"/>
    </row>
    <row r="114" spans="1:64" ht="18.899999999999999" customHeight="1">
      <c r="A114" s="9"/>
      <c r="B114" s="8"/>
      <c r="C114" s="1037"/>
      <c r="D114" s="1037"/>
      <c r="E114" s="1037"/>
      <c r="F114" s="1037"/>
      <c r="G114" s="1014"/>
      <c r="H114" s="1022" t="s">
        <v>252</v>
      </c>
      <c r="I114" s="200" t="s">
        <v>253</v>
      </c>
      <c r="J114" s="1025">
        <v>1132210</v>
      </c>
      <c r="K114" s="108"/>
      <c r="L114" s="84"/>
      <c r="M114" s="84"/>
      <c r="N114" s="84"/>
      <c r="O114" s="100"/>
      <c r="P114" s="94"/>
      <c r="Q114" s="84"/>
      <c r="R114" s="84" t="s">
        <v>5</v>
      </c>
      <c r="S114" s="100"/>
      <c r="T114" s="136"/>
      <c r="U114" s="84"/>
      <c r="V114" s="84"/>
      <c r="W114" s="87"/>
      <c r="X114" s="94"/>
      <c r="Y114" s="84"/>
      <c r="Z114" s="84"/>
      <c r="AA114" s="84"/>
      <c r="AB114" s="87"/>
      <c r="AC114" s="94"/>
      <c r="AD114" s="84" t="s">
        <v>5</v>
      </c>
      <c r="AE114" s="84"/>
      <c r="AF114" s="100"/>
      <c r="AG114" s="136"/>
      <c r="AH114" s="84"/>
      <c r="AI114" s="84"/>
      <c r="AJ114" s="100"/>
      <c r="AK114" s="136"/>
      <c r="AL114" s="84"/>
      <c r="AM114" s="84"/>
      <c r="AN114" s="84"/>
      <c r="AO114" s="87"/>
      <c r="AP114" s="94" t="s">
        <v>5</v>
      </c>
      <c r="AQ114" s="84"/>
      <c r="AR114" s="84"/>
      <c r="AS114" s="100"/>
      <c r="AT114" s="136"/>
      <c r="AU114" s="84"/>
      <c r="AV114" s="84"/>
      <c r="AW114" s="87"/>
      <c r="AX114" s="94"/>
      <c r="AY114" s="84"/>
      <c r="AZ114" s="84"/>
      <c r="BA114" s="84"/>
      <c r="BB114" s="87" t="s">
        <v>5</v>
      </c>
      <c r="BC114" s="94"/>
      <c r="BD114" s="84"/>
      <c r="BE114" s="84"/>
      <c r="BF114" s="100"/>
      <c r="BG114" s="136"/>
      <c r="BH114" s="84"/>
      <c r="BI114" s="84"/>
      <c r="BJ114" s="93"/>
      <c r="BL114" s="11"/>
    </row>
    <row r="115" spans="1:64" ht="18.899999999999999" customHeight="1">
      <c r="A115" s="9"/>
      <c r="B115" s="8"/>
      <c r="C115" s="1037"/>
      <c r="D115" s="1037"/>
      <c r="E115" s="1037"/>
      <c r="F115" s="1037"/>
      <c r="G115" s="1014"/>
      <c r="H115" s="1023"/>
      <c r="I115" s="200" t="s">
        <v>254</v>
      </c>
      <c r="J115" s="1026"/>
      <c r="K115" s="108"/>
      <c r="L115" s="84"/>
      <c r="M115" s="84"/>
      <c r="N115" s="84"/>
      <c r="O115" s="100"/>
      <c r="P115" s="94"/>
      <c r="Q115" s="84"/>
      <c r="R115" s="84"/>
      <c r="S115" s="100" t="s">
        <v>5</v>
      </c>
      <c r="T115" s="136"/>
      <c r="U115" s="84"/>
      <c r="V115" s="84"/>
      <c r="W115" s="87"/>
      <c r="X115" s="94"/>
      <c r="Y115" s="84"/>
      <c r="Z115" s="84"/>
      <c r="AA115" s="84"/>
      <c r="AB115" s="87"/>
      <c r="AC115" s="94"/>
      <c r="AD115" s="84"/>
      <c r="AE115" s="84" t="s">
        <v>5</v>
      </c>
      <c r="AF115" s="100"/>
      <c r="AG115" s="136"/>
      <c r="AH115" s="84"/>
      <c r="AI115" s="84"/>
      <c r="AJ115" s="100"/>
      <c r="AK115" s="136"/>
      <c r="AL115" s="84"/>
      <c r="AM115" s="84"/>
      <c r="AN115" s="84"/>
      <c r="AO115" s="87"/>
      <c r="AP115" s="94"/>
      <c r="AQ115" s="84" t="s">
        <v>5</v>
      </c>
      <c r="AR115" s="84"/>
      <c r="AS115" s="100"/>
      <c r="AT115" s="136"/>
      <c r="AU115" s="84"/>
      <c r="AV115" s="84"/>
      <c r="AW115" s="87"/>
      <c r="AX115" s="94"/>
      <c r="AY115" s="84"/>
      <c r="AZ115" s="84"/>
      <c r="BA115" s="84"/>
      <c r="BB115" s="87"/>
      <c r="BC115" s="94" t="s">
        <v>5</v>
      </c>
      <c r="BD115" s="84"/>
      <c r="BE115" s="84"/>
      <c r="BF115" s="100"/>
      <c r="BG115" s="136"/>
      <c r="BH115" s="84"/>
      <c r="BI115" s="84"/>
      <c r="BJ115" s="93"/>
      <c r="BL115" s="11"/>
    </row>
    <row r="116" spans="1:64" ht="18.899999999999999" customHeight="1">
      <c r="A116" s="9"/>
      <c r="B116" s="8"/>
      <c r="C116" s="1037"/>
      <c r="D116" s="1037"/>
      <c r="E116" s="1037"/>
      <c r="F116" s="1037"/>
      <c r="G116" s="1014"/>
      <c r="H116" s="1023"/>
      <c r="I116" s="200" t="s">
        <v>255</v>
      </c>
      <c r="J116" s="1026"/>
      <c r="K116" s="108"/>
      <c r="L116" s="84"/>
      <c r="M116" s="84"/>
      <c r="N116" s="84"/>
      <c r="O116" s="100"/>
      <c r="P116" s="94"/>
      <c r="Q116" s="84"/>
      <c r="R116" s="84"/>
      <c r="S116" s="100"/>
      <c r="T116" s="136" t="s">
        <v>5</v>
      </c>
      <c r="U116" s="84"/>
      <c r="V116" s="84"/>
      <c r="W116" s="87"/>
      <c r="X116" s="94"/>
      <c r="Y116" s="84"/>
      <c r="Z116" s="84"/>
      <c r="AA116" s="84"/>
      <c r="AB116" s="87"/>
      <c r="AC116" s="94"/>
      <c r="AD116" s="84"/>
      <c r="AE116" s="84"/>
      <c r="AF116" s="100" t="s">
        <v>5</v>
      </c>
      <c r="AG116" s="136"/>
      <c r="AH116" s="84"/>
      <c r="AI116" s="84"/>
      <c r="AJ116" s="100"/>
      <c r="AK116" s="136"/>
      <c r="AL116" s="84"/>
      <c r="AM116" s="84"/>
      <c r="AN116" s="84"/>
      <c r="AO116" s="87"/>
      <c r="AP116" s="94"/>
      <c r="AQ116" s="84"/>
      <c r="AR116" s="84" t="s">
        <v>5</v>
      </c>
      <c r="AS116" s="100"/>
      <c r="AT116" s="136"/>
      <c r="AU116" s="84"/>
      <c r="AV116" s="84"/>
      <c r="AW116" s="87"/>
      <c r="AX116" s="94"/>
      <c r="AY116" s="84"/>
      <c r="AZ116" s="84"/>
      <c r="BA116" s="84"/>
      <c r="BB116" s="87"/>
      <c r="BC116" s="94"/>
      <c r="BD116" s="84" t="s">
        <v>5</v>
      </c>
      <c r="BE116" s="84"/>
      <c r="BF116" s="100"/>
      <c r="BG116" s="136"/>
      <c r="BH116" s="84"/>
      <c r="BI116" s="84"/>
      <c r="BJ116" s="93"/>
      <c r="BL116" s="11"/>
    </row>
    <row r="117" spans="1:64" ht="18.899999999999999" customHeight="1">
      <c r="A117" s="9"/>
      <c r="B117" s="8"/>
      <c r="C117" s="1037"/>
      <c r="D117" s="1037"/>
      <c r="E117" s="1037"/>
      <c r="F117" s="1037"/>
      <c r="G117" s="1014"/>
      <c r="H117" s="1024"/>
      <c r="I117" s="195" t="s">
        <v>256</v>
      </c>
      <c r="J117" s="1027"/>
      <c r="K117" s="108"/>
      <c r="L117" s="84"/>
      <c r="M117" s="84"/>
      <c r="N117" s="84"/>
      <c r="O117" s="100"/>
      <c r="P117" s="94"/>
      <c r="Q117" s="84"/>
      <c r="R117" s="84"/>
      <c r="S117" s="100"/>
      <c r="T117" s="136"/>
      <c r="U117" s="84" t="s">
        <v>5</v>
      </c>
      <c r="V117" s="84"/>
      <c r="W117" s="87"/>
      <c r="X117" s="94"/>
      <c r="Y117" s="84"/>
      <c r="Z117" s="84"/>
      <c r="AA117" s="84"/>
      <c r="AB117" s="87"/>
      <c r="AC117" s="94"/>
      <c r="AD117" s="84"/>
      <c r="AE117" s="84"/>
      <c r="AF117" s="100"/>
      <c r="AG117" s="136" t="s">
        <v>5</v>
      </c>
      <c r="AH117" s="84"/>
      <c r="AI117" s="84"/>
      <c r="AJ117" s="100"/>
      <c r="AK117" s="136"/>
      <c r="AL117" s="84"/>
      <c r="AM117" s="84"/>
      <c r="AN117" s="84"/>
      <c r="AO117" s="87"/>
      <c r="AP117" s="94"/>
      <c r="AQ117" s="84"/>
      <c r="AR117" s="84"/>
      <c r="AS117" s="100" t="s">
        <v>5</v>
      </c>
      <c r="AT117" s="136"/>
      <c r="AU117" s="84"/>
      <c r="AV117" s="84"/>
      <c r="AW117" s="87"/>
      <c r="AX117" s="94"/>
      <c r="AY117" s="84"/>
      <c r="AZ117" s="84"/>
      <c r="BA117" s="84"/>
      <c r="BB117" s="87"/>
      <c r="BC117" s="94"/>
      <c r="BD117" s="84"/>
      <c r="BE117" s="84" t="s">
        <v>5</v>
      </c>
      <c r="BF117" s="100"/>
      <c r="BG117" s="136"/>
      <c r="BH117" s="84"/>
      <c r="BI117" s="84"/>
      <c r="BJ117" s="93"/>
      <c r="BL117" s="11"/>
    </row>
    <row r="118" spans="1:64" ht="18.899999999999999" customHeight="1">
      <c r="A118" s="9"/>
      <c r="B118" s="8"/>
      <c r="C118" s="1037"/>
      <c r="D118" s="1037"/>
      <c r="E118" s="1037"/>
      <c r="F118" s="1037"/>
      <c r="G118" s="1014"/>
      <c r="H118" s="76" t="s">
        <v>257</v>
      </c>
      <c r="I118" s="194" t="s">
        <v>258</v>
      </c>
      <c r="J118" s="268">
        <v>1132210</v>
      </c>
      <c r="K118" s="108"/>
      <c r="L118" s="84"/>
      <c r="M118" s="84"/>
      <c r="N118" s="84"/>
      <c r="O118" s="100"/>
      <c r="P118" s="94"/>
      <c r="Q118" s="84"/>
      <c r="R118" s="84"/>
      <c r="S118" s="100"/>
      <c r="T118" s="136"/>
      <c r="U118" s="84" t="s">
        <v>5</v>
      </c>
      <c r="V118" s="84"/>
      <c r="W118" s="87"/>
      <c r="X118" s="94"/>
      <c r="Y118" s="84"/>
      <c r="Z118" s="84"/>
      <c r="AA118" s="84"/>
      <c r="AB118" s="87"/>
      <c r="AC118" s="94"/>
      <c r="AD118" s="84"/>
      <c r="AE118" s="84"/>
      <c r="AF118" s="100" t="s">
        <v>5</v>
      </c>
      <c r="AG118" s="136"/>
      <c r="AH118" s="84"/>
      <c r="AI118" s="84"/>
      <c r="AJ118" s="100"/>
      <c r="AK118" s="136"/>
      <c r="AL118" s="84"/>
      <c r="AM118" s="84"/>
      <c r="AN118" s="84"/>
      <c r="AO118" s="87"/>
      <c r="AP118" s="94"/>
      <c r="AQ118" s="84"/>
      <c r="AR118" s="84" t="s">
        <v>5</v>
      </c>
      <c r="AS118" s="100"/>
      <c r="AT118" s="136"/>
      <c r="AU118" s="84"/>
      <c r="AV118" s="84"/>
      <c r="AW118" s="87"/>
      <c r="AX118" s="94"/>
      <c r="AY118" s="84"/>
      <c r="AZ118" s="84"/>
      <c r="BA118" s="84"/>
      <c r="BB118" s="87"/>
      <c r="BC118" s="94"/>
      <c r="BD118" s="84" t="s">
        <v>5</v>
      </c>
      <c r="BE118" s="84"/>
      <c r="BF118" s="100"/>
      <c r="BG118" s="136"/>
      <c r="BH118" s="84"/>
      <c r="BI118" s="84"/>
      <c r="BJ118" s="93"/>
      <c r="BL118" s="11"/>
    </row>
    <row r="119" spans="1:64" ht="18.899999999999999" customHeight="1" thickBot="1">
      <c r="A119" s="9"/>
      <c r="B119" s="8"/>
      <c r="C119" s="1037"/>
      <c r="D119" s="1037"/>
      <c r="E119" s="1037"/>
      <c r="F119" s="1037"/>
      <c r="G119" s="1015"/>
      <c r="H119" s="181" t="s">
        <v>259</v>
      </c>
      <c r="I119" s="202" t="s">
        <v>260</v>
      </c>
      <c r="J119" s="210">
        <v>1132210</v>
      </c>
      <c r="K119" s="124"/>
      <c r="L119" s="125"/>
      <c r="M119" s="125"/>
      <c r="N119" s="125"/>
      <c r="O119" s="126"/>
      <c r="P119" s="127"/>
      <c r="Q119" s="125"/>
      <c r="R119" s="125"/>
      <c r="S119" s="126"/>
      <c r="T119" s="144" t="s">
        <v>9</v>
      </c>
      <c r="U119" s="125"/>
      <c r="V119" s="125"/>
      <c r="W119" s="148"/>
      <c r="X119" s="127"/>
      <c r="Y119" s="125"/>
      <c r="Z119" s="125"/>
      <c r="AA119" s="125"/>
      <c r="AB119" s="148"/>
      <c r="AC119" s="96"/>
      <c r="AD119" s="97"/>
      <c r="AE119" s="97"/>
      <c r="AF119" s="102"/>
      <c r="AG119" s="144"/>
      <c r="AH119" s="125"/>
      <c r="AI119" s="125"/>
      <c r="AJ119" s="126"/>
      <c r="AK119" s="144"/>
      <c r="AL119" s="125"/>
      <c r="AM119" s="125"/>
      <c r="AN119" s="125"/>
      <c r="AO119" s="148"/>
      <c r="AP119" s="96"/>
      <c r="AQ119" s="97"/>
      <c r="AR119" s="97"/>
      <c r="AS119" s="102"/>
      <c r="AT119" s="144"/>
      <c r="AU119" s="125"/>
      <c r="AV119" s="125"/>
      <c r="AW119" s="148"/>
      <c r="AX119" s="127"/>
      <c r="AY119" s="125"/>
      <c r="AZ119" s="125"/>
      <c r="BA119" s="125"/>
      <c r="BB119" s="148"/>
      <c r="BC119" s="96"/>
      <c r="BD119" s="97"/>
      <c r="BE119" s="97"/>
      <c r="BF119" s="102"/>
      <c r="BG119" s="144"/>
      <c r="BH119" s="125"/>
      <c r="BI119" s="125"/>
      <c r="BJ119" s="128"/>
      <c r="BL119" s="11"/>
    </row>
    <row r="120" spans="1:64" ht="18.899999999999999" customHeight="1">
      <c r="A120" s="9"/>
      <c r="B120" s="8"/>
      <c r="C120" s="1037"/>
      <c r="D120" s="1037"/>
      <c r="E120" s="1037"/>
      <c r="F120" s="1037"/>
      <c r="G120" s="1021" t="s">
        <v>261</v>
      </c>
      <c r="H120" s="179" t="s">
        <v>262</v>
      </c>
      <c r="I120" s="200" t="s">
        <v>263</v>
      </c>
      <c r="J120" s="209">
        <v>1132220</v>
      </c>
      <c r="K120" s="122"/>
      <c r="L120" s="90"/>
      <c r="M120" s="90"/>
      <c r="N120" s="90"/>
      <c r="O120" s="99"/>
      <c r="P120" s="103"/>
      <c r="Q120" s="90"/>
      <c r="R120" s="90"/>
      <c r="S120" s="99"/>
      <c r="T120" s="135"/>
      <c r="U120" s="90" t="s">
        <v>5</v>
      </c>
      <c r="V120" s="90"/>
      <c r="W120" s="146"/>
      <c r="X120" s="103"/>
      <c r="Y120" s="90"/>
      <c r="Z120" s="90"/>
      <c r="AA120" s="90"/>
      <c r="AB120" s="99"/>
      <c r="AC120" s="150"/>
      <c r="AD120" s="116"/>
      <c r="AE120" s="116"/>
      <c r="AF120" s="147"/>
      <c r="AG120" s="103" t="s">
        <v>5</v>
      </c>
      <c r="AH120" s="90"/>
      <c r="AI120" s="90"/>
      <c r="AJ120" s="99"/>
      <c r="AK120" s="135"/>
      <c r="AL120" s="90"/>
      <c r="AM120" s="90"/>
      <c r="AN120" s="90"/>
      <c r="AO120" s="146"/>
      <c r="AP120" s="118"/>
      <c r="AQ120" s="116"/>
      <c r="AR120" s="116"/>
      <c r="AS120" s="117" t="s">
        <v>5</v>
      </c>
      <c r="AT120" s="135"/>
      <c r="AU120" s="90"/>
      <c r="AV120" s="90"/>
      <c r="AW120" s="146"/>
      <c r="AX120" s="103"/>
      <c r="AY120" s="90"/>
      <c r="AZ120" s="90"/>
      <c r="BA120" s="90"/>
      <c r="BB120" s="99"/>
      <c r="BC120" s="150"/>
      <c r="BD120" s="116"/>
      <c r="BE120" s="116" t="s">
        <v>5</v>
      </c>
      <c r="BF120" s="147"/>
      <c r="BG120" s="103"/>
      <c r="BH120" s="90"/>
      <c r="BI120" s="90"/>
      <c r="BJ120" s="91"/>
      <c r="BL120" s="11"/>
    </row>
    <row r="121" spans="1:64" ht="18.899999999999999" customHeight="1">
      <c r="A121" s="9"/>
      <c r="B121" s="8"/>
      <c r="C121" s="1037"/>
      <c r="D121" s="1037"/>
      <c r="E121" s="1037"/>
      <c r="F121" s="1037"/>
      <c r="G121" s="1014"/>
      <c r="H121" s="76" t="s">
        <v>264</v>
      </c>
      <c r="I121" s="200" t="s">
        <v>265</v>
      </c>
      <c r="J121" s="268">
        <v>1132220</v>
      </c>
      <c r="K121" s="108"/>
      <c r="L121" s="84"/>
      <c r="M121" s="84"/>
      <c r="N121" s="84"/>
      <c r="O121" s="100"/>
      <c r="P121" s="94"/>
      <c r="Q121" s="84"/>
      <c r="R121" s="84"/>
      <c r="S121" s="100"/>
      <c r="T121" s="136"/>
      <c r="U121" s="84" t="s">
        <v>5</v>
      </c>
      <c r="V121" s="84"/>
      <c r="W121" s="87"/>
      <c r="X121" s="94"/>
      <c r="Y121" s="84"/>
      <c r="Z121" s="84"/>
      <c r="AA121" s="84"/>
      <c r="AB121" s="100"/>
      <c r="AC121" s="136"/>
      <c r="AD121" s="84"/>
      <c r="AE121" s="84"/>
      <c r="AF121" s="87"/>
      <c r="AG121" s="94" t="s">
        <v>5</v>
      </c>
      <c r="AH121" s="84"/>
      <c r="AI121" s="84"/>
      <c r="AJ121" s="100"/>
      <c r="AK121" s="136"/>
      <c r="AL121" s="84"/>
      <c r="AM121" s="84"/>
      <c r="AN121" s="84"/>
      <c r="AO121" s="87"/>
      <c r="AP121" s="94"/>
      <c r="AQ121" s="84"/>
      <c r="AR121" s="84"/>
      <c r="AS121" s="100" t="s">
        <v>5</v>
      </c>
      <c r="AT121" s="136"/>
      <c r="AU121" s="84"/>
      <c r="AV121" s="84"/>
      <c r="AW121" s="87"/>
      <c r="AX121" s="94"/>
      <c r="AY121" s="84"/>
      <c r="AZ121" s="84"/>
      <c r="BA121" s="84"/>
      <c r="BB121" s="100"/>
      <c r="BC121" s="136"/>
      <c r="BD121" s="84"/>
      <c r="BE121" s="84" t="s">
        <v>5</v>
      </c>
      <c r="BF121" s="87"/>
      <c r="BG121" s="94"/>
      <c r="BH121" s="84"/>
      <c r="BI121" s="84"/>
      <c r="BJ121" s="93"/>
      <c r="BL121" s="11"/>
    </row>
    <row r="122" spans="1:64" ht="18.899999999999999" customHeight="1">
      <c r="A122" s="9"/>
      <c r="B122" s="8"/>
      <c r="C122" s="1037"/>
      <c r="D122" s="1037"/>
      <c r="E122" s="1037"/>
      <c r="F122" s="1037"/>
      <c r="G122" s="1014"/>
      <c r="H122" s="179" t="s">
        <v>268</v>
      </c>
      <c r="I122" s="200" t="s">
        <v>358</v>
      </c>
      <c r="J122" s="209">
        <v>1132220</v>
      </c>
      <c r="K122" s="108"/>
      <c r="L122" s="84"/>
      <c r="M122" s="84"/>
      <c r="N122" s="84"/>
      <c r="O122" s="100"/>
      <c r="P122" s="94"/>
      <c r="Q122" s="84"/>
      <c r="R122" s="84"/>
      <c r="S122" s="100"/>
      <c r="T122" s="136"/>
      <c r="U122" s="84" t="s">
        <v>5</v>
      </c>
      <c r="V122" s="84"/>
      <c r="W122" s="87"/>
      <c r="X122" s="94"/>
      <c r="Y122" s="84"/>
      <c r="Z122" s="84"/>
      <c r="AA122" s="84"/>
      <c r="AB122" s="100"/>
      <c r="AC122" s="136"/>
      <c r="AD122" s="84"/>
      <c r="AE122" s="84"/>
      <c r="AF122" s="87"/>
      <c r="AG122" s="94" t="s">
        <v>5</v>
      </c>
      <c r="AH122" s="84"/>
      <c r="AI122" s="84"/>
      <c r="AJ122" s="100"/>
      <c r="AK122" s="136"/>
      <c r="AL122" s="84"/>
      <c r="AM122" s="84"/>
      <c r="AN122" s="84"/>
      <c r="AO122" s="87"/>
      <c r="AP122" s="94"/>
      <c r="AQ122" s="84"/>
      <c r="AR122" s="84"/>
      <c r="AS122" s="100" t="s">
        <v>5</v>
      </c>
      <c r="AT122" s="136"/>
      <c r="AU122" s="84"/>
      <c r="AV122" s="84"/>
      <c r="AW122" s="87"/>
      <c r="AX122" s="94"/>
      <c r="AY122" s="84"/>
      <c r="AZ122" s="84"/>
      <c r="BA122" s="84"/>
      <c r="BB122" s="100"/>
      <c r="BC122" s="136"/>
      <c r="BD122" s="84"/>
      <c r="BE122" s="84" t="s">
        <v>5</v>
      </c>
      <c r="BF122" s="87"/>
      <c r="BG122" s="94"/>
      <c r="BH122" s="84"/>
      <c r="BI122" s="84"/>
      <c r="BJ122" s="93"/>
      <c r="BL122" s="11"/>
    </row>
    <row r="123" spans="1:64" ht="18.899999999999999" customHeight="1">
      <c r="A123" s="9"/>
      <c r="B123" s="8"/>
      <c r="C123" s="1037"/>
      <c r="D123" s="1037"/>
      <c r="E123" s="1037"/>
      <c r="F123" s="1037"/>
      <c r="G123" s="1014"/>
      <c r="H123" s="179" t="s">
        <v>266</v>
      </c>
      <c r="I123" s="200" t="s">
        <v>267</v>
      </c>
      <c r="J123" s="209">
        <v>1132220</v>
      </c>
      <c r="K123" s="108"/>
      <c r="L123" s="84"/>
      <c r="M123" s="84"/>
      <c r="N123" s="84"/>
      <c r="O123" s="100"/>
      <c r="P123" s="94"/>
      <c r="Q123" s="84"/>
      <c r="R123" s="84"/>
      <c r="S123" s="100"/>
      <c r="T123" s="136"/>
      <c r="U123" s="84" t="s">
        <v>5</v>
      </c>
      <c r="V123" s="84"/>
      <c r="W123" s="87"/>
      <c r="X123" s="94"/>
      <c r="Y123" s="84"/>
      <c r="Z123" s="84"/>
      <c r="AA123" s="84"/>
      <c r="AB123" s="100"/>
      <c r="AC123" s="136"/>
      <c r="AD123" s="84"/>
      <c r="AE123" s="84"/>
      <c r="AF123" s="87"/>
      <c r="AG123" s="94" t="s">
        <v>5</v>
      </c>
      <c r="AH123" s="84"/>
      <c r="AI123" s="84"/>
      <c r="AJ123" s="100"/>
      <c r="AK123" s="136"/>
      <c r="AL123" s="84"/>
      <c r="AM123" s="84"/>
      <c r="AN123" s="84"/>
      <c r="AO123" s="87"/>
      <c r="AP123" s="94"/>
      <c r="AQ123" s="84"/>
      <c r="AR123" s="84"/>
      <c r="AS123" s="100" t="s">
        <v>5</v>
      </c>
      <c r="AT123" s="136"/>
      <c r="AU123" s="84"/>
      <c r="AV123" s="84"/>
      <c r="AW123" s="87"/>
      <c r="AX123" s="94"/>
      <c r="AY123" s="84"/>
      <c r="AZ123" s="84"/>
      <c r="BA123" s="84"/>
      <c r="BB123" s="100"/>
      <c r="BC123" s="136"/>
      <c r="BD123" s="84"/>
      <c r="BE123" s="84" t="s">
        <v>5</v>
      </c>
      <c r="BF123" s="87"/>
      <c r="BG123" s="94"/>
      <c r="BH123" s="84"/>
      <c r="BI123" s="84"/>
      <c r="BJ123" s="93"/>
      <c r="BL123" s="11"/>
    </row>
    <row r="124" spans="1:64" ht="18.899999999999999" customHeight="1" thickBot="1">
      <c r="A124" s="9"/>
      <c r="B124" s="8"/>
      <c r="C124" s="1037"/>
      <c r="D124" s="1037"/>
      <c r="E124" s="1037"/>
      <c r="F124" s="1037"/>
      <c r="G124" s="1015"/>
      <c r="H124" s="184" t="s">
        <v>269</v>
      </c>
      <c r="I124" s="201" t="s">
        <v>270</v>
      </c>
      <c r="J124" s="206">
        <v>1132220</v>
      </c>
      <c r="K124" s="110"/>
      <c r="L124" s="97"/>
      <c r="M124" s="97"/>
      <c r="N124" s="97"/>
      <c r="O124" s="102"/>
      <c r="P124" s="96"/>
      <c r="Q124" s="97"/>
      <c r="R124" s="97"/>
      <c r="S124" s="102"/>
      <c r="T124" s="137"/>
      <c r="U124" s="97" t="s">
        <v>5</v>
      </c>
      <c r="V124" s="97"/>
      <c r="W124" s="141"/>
      <c r="X124" s="96"/>
      <c r="Y124" s="97"/>
      <c r="Z124" s="97"/>
      <c r="AA124" s="97"/>
      <c r="AB124" s="102"/>
      <c r="AC124" s="137"/>
      <c r="AD124" s="97"/>
      <c r="AE124" s="97"/>
      <c r="AF124" s="141"/>
      <c r="AG124" s="96" t="s">
        <v>5</v>
      </c>
      <c r="AH124" s="97"/>
      <c r="AI124" s="97"/>
      <c r="AJ124" s="102"/>
      <c r="AK124" s="137"/>
      <c r="AL124" s="97"/>
      <c r="AM124" s="97"/>
      <c r="AN124" s="97"/>
      <c r="AO124" s="141"/>
      <c r="AP124" s="96"/>
      <c r="AQ124" s="97"/>
      <c r="AR124" s="97"/>
      <c r="AS124" s="102" t="s">
        <v>5</v>
      </c>
      <c r="AT124" s="137"/>
      <c r="AU124" s="97"/>
      <c r="AV124" s="97"/>
      <c r="AW124" s="141"/>
      <c r="AX124" s="96"/>
      <c r="AY124" s="97"/>
      <c r="AZ124" s="97"/>
      <c r="BA124" s="97"/>
      <c r="BB124" s="102"/>
      <c r="BC124" s="137"/>
      <c r="BD124" s="97"/>
      <c r="BE124" s="97" t="s">
        <v>5</v>
      </c>
      <c r="BF124" s="141"/>
      <c r="BG124" s="96"/>
      <c r="BH124" s="97"/>
      <c r="BI124" s="97"/>
      <c r="BJ124" s="98"/>
      <c r="BL124" s="11"/>
    </row>
    <row r="125" spans="1:64" ht="18.899999999999999" customHeight="1">
      <c r="A125" s="9"/>
      <c r="B125" s="8"/>
      <c r="C125" s="1037"/>
      <c r="D125" s="1037"/>
      <c r="E125" s="1037"/>
      <c r="F125" s="1037"/>
      <c r="G125" s="1021" t="s">
        <v>271</v>
      </c>
      <c r="H125" s="183" t="s">
        <v>272</v>
      </c>
      <c r="I125" s="203" t="s">
        <v>273</v>
      </c>
      <c r="J125" s="208">
        <v>1132220</v>
      </c>
      <c r="K125" s="122"/>
      <c r="L125" s="90"/>
      <c r="M125" s="90"/>
      <c r="N125" s="90"/>
      <c r="O125" s="99"/>
      <c r="P125" s="103"/>
      <c r="Q125" s="90"/>
      <c r="R125" s="90"/>
      <c r="S125" s="99"/>
      <c r="T125" s="135"/>
      <c r="U125" s="90"/>
      <c r="V125" s="90" t="s">
        <v>5</v>
      </c>
      <c r="W125" s="146"/>
      <c r="X125" s="103"/>
      <c r="Y125" s="90"/>
      <c r="Z125" s="90"/>
      <c r="AA125" s="90"/>
      <c r="AB125" s="99"/>
      <c r="AC125" s="135"/>
      <c r="AD125" s="90"/>
      <c r="AE125" s="90"/>
      <c r="AF125" s="146"/>
      <c r="AG125" s="103"/>
      <c r="AH125" s="90" t="s">
        <v>5</v>
      </c>
      <c r="AI125" s="90"/>
      <c r="AJ125" s="99"/>
      <c r="AK125" s="135"/>
      <c r="AL125" s="90"/>
      <c r="AM125" s="90"/>
      <c r="AN125" s="90"/>
      <c r="AO125" s="146"/>
      <c r="AP125" s="103"/>
      <c r="AQ125" s="90"/>
      <c r="AR125" s="90"/>
      <c r="AS125" s="99"/>
      <c r="AT125" s="135" t="s">
        <v>5</v>
      </c>
      <c r="AU125" s="90"/>
      <c r="AV125" s="90"/>
      <c r="AW125" s="146"/>
      <c r="AX125" s="103"/>
      <c r="AY125" s="90"/>
      <c r="AZ125" s="90"/>
      <c r="BA125" s="90"/>
      <c r="BB125" s="99"/>
      <c r="BC125" s="135"/>
      <c r="BD125" s="90"/>
      <c r="BE125" s="90"/>
      <c r="BF125" s="146" t="s">
        <v>5</v>
      </c>
      <c r="BG125" s="103"/>
      <c r="BH125" s="90"/>
      <c r="BI125" s="90"/>
      <c r="BJ125" s="91"/>
      <c r="BL125" s="11"/>
    </row>
    <row r="126" spans="1:64" ht="18.899999999999999" customHeight="1" thickBot="1">
      <c r="A126" s="9"/>
      <c r="B126" s="8"/>
      <c r="C126" s="1037"/>
      <c r="D126" s="1037"/>
      <c r="E126" s="1037"/>
      <c r="F126" s="1037"/>
      <c r="G126" s="1014"/>
      <c r="H126" s="78" t="s">
        <v>274</v>
      </c>
      <c r="I126" s="201" t="s">
        <v>275</v>
      </c>
      <c r="J126" s="206">
        <v>1132220</v>
      </c>
      <c r="K126" s="108"/>
      <c r="L126" s="84"/>
      <c r="M126" s="84"/>
      <c r="N126" s="84"/>
      <c r="O126" s="100"/>
      <c r="P126" s="94"/>
      <c r="Q126" s="84"/>
      <c r="R126" s="84"/>
      <c r="S126" s="100"/>
      <c r="T126" s="136"/>
      <c r="U126" s="84"/>
      <c r="V126" s="84" t="s">
        <v>5</v>
      </c>
      <c r="W126" s="87"/>
      <c r="X126" s="94"/>
      <c r="Y126" s="84"/>
      <c r="Z126" s="84"/>
      <c r="AA126" s="84"/>
      <c r="AB126" s="100"/>
      <c r="AC126" s="136"/>
      <c r="AD126" s="84"/>
      <c r="AE126" s="84"/>
      <c r="AF126" s="87"/>
      <c r="AG126" s="94"/>
      <c r="AH126" s="84" t="s">
        <v>5</v>
      </c>
      <c r="AI126" s="84"/>
      <c r="AJ126" s="100"/>
      <c r="AK126" s="136"/>
      <c r="AL126" s="84"/>
      <c r="AM126" s="84"/>
      <c r="AN126" s="84"/>
      <c r="AO126" s="87"/>
      <c r="AP126" s="94"/>
      <c r="AQ126" s="84"/>
      <c r="AR126" s="84"/>
      <c r="AS126" s="100"/>
      <c r="AT126" s="136" t="s">
        <v>5</v>
      </c>
      <c r="AU126" s="84"/>
      <c r="AV126" s="84"/>
      <c r="AW126" s="87"/>
      <c r="AX126" s="94"/>
      <c r="AY126" s="84"/>
      <c r="AZ126" s="84"/>
      <c r="BA126" s="84"/>
      <c r="BB126" s="100"/>
      <c r="BC126" s="136"/>
      <c r="BD126" s="84"/>
      <c r="BE126" s="84"/>
      <c r="BF126" s="87" t="s">
        <v>5</v>
      </c>
      <c r="BG126" s="94"/>
      <c r="BH126" s="84"/>
      <c r="BI126" s="84"/>
      <c r="BJ126" s="93"/>
      <c r="BL126" s="11"/>
    </row>
    <row r="127" spans="1:64" ht="18.899999999999999" customHeight="1">
      <c r="A127" s="9"/>
      <c r="B127" s="8"/>
      <c r="C127" s="1037"/>
      <c r="D127" s="1037"/>
      <c r="E127" s="1037"/>
      <c r="F127" s="1037"/>
      <c r="G127" s="1013" t="s">
        <v>276</v>
      </c>
      <c r="H127" s="179" t="s">
        <v>277</v>
      </c>
      <c r="I127" s="200" t="s">
        <v>278</v>
      </c>
      <c r="J127" s="209">
        <v>1132230</v>
      </c>
      <c r="K127" s="122"/>
      <c r="L127" s="90"/>
      <c r="M127" s="90"/>
      <c r="N127" s="90"/>
      <c r="O127" s="99"/>
      <c r="P127" s="103"/>
      <c r="Q127" s="90"/>
      <c r="R127" s="90"/>
      <c r="S127" s="99"/>
      <c r="T127" s="135"/>
      <c r="U127" s="90"/>
      <c r="V127" s="90"/>
      <c r="W127" s="146" t="s">
        <v>5</v>
      </c>
      <c r="X127" s="103"/>
      <c r="Y127" s="90"/>
      <c r="Z127" s="90"/>
      <c r="AA127" s="90"/>
      <c r="AB127" s="99"/>
      <c r="AC127" s="135"/>
      <c r="AD127" s="90"/>
      <c r="AE127" s="90"/>
      <c r="AF127" s="146"/>
      <c r="AG127" s="103"/>
      <c r="AH127" s="90"/>
      <c r="AI127" s="90" t="s">
        <v>5</v>
      </c>
      <c r="AJ127" s="99"/>
      <c r="AK127" s="135"/>
      <c r="AL127" s="90"/>
      <c r="AM127" s="90"/>
      <c r="AN127" s="90"/>
      <c r="AO127" s="146"/>
      <c r="AP127" s="103"/>
      <c r="AQ127" s="90"/>
      <c r="AR127" s="90"/>
      <c r="AS127" s="146"/>
      <c r="AT127" s="103"/>
      <c r="AU127" s="90" t="s">
        <v>5</v>
      </c>
      <c r="AV127" s="90"/>
      <c r="AW127" s="99"/>
      <c r="AX127" s="135"/>
      <c r="AY127" s="90"/>
      <c r="AZ127" s="90"/>
      <c r="BA127" s="90"/>
      <c r="BB127" s="99"/>
      <c r="BC127" s="135"/>
      <c r="BD127" s="90"/>
      <c r="BE127" s="90"/>
      <c r="BF127" s="213" t="s">
        <v>5</v>
      </c>
      <c r="BG127" s="214"/>
      <c r="BH127" s="90"/>
      <c r="BI127" s="90"/>
      <c r="BJ127" s="91"/>
      <c r="BL127" s="11"/>
    </row>
    <row r="128" spans="1:64" ht="18.899999999999999" customHeight="1">
      <c r="A128" s="9"/>
      <c r="B128" s="8"/>
      <c r="C128" s="1037"/>
      <c r="D128" s="1037"/>
      <c r="E128" s="1037"/>
      <c r="F128" s="1037"/>
      <c r="G128" s="1014"/>
      <c r="H128" s="179" t="s">
        <v>279</v>
      </c>
      <c r="I128" s="200" t="s">
        <v>280</v>
      </c>
      <c r="J128" s="209">
        <v>1132230</v>
      </c>
      <c r="K128" s="108"/>
      <c r="L128" s="84"/>
      <c r="M128" s="84"/>
      <c r="N128" s="84"/>
      <c r="O128" s="100"/>
      <c r="P128" s="94"/>
      <c r="Q128" s="84"/>
      <c r="R128" s="84"/>
      <c r="S128" s="100"/>
      <c r="T128" s="136"/>
      <c r="U128" s="84"/>
      <c r="V128" s="84"/>
      <c r="W128" s="87" t="s">
        <v>5</v>
      </c>
      <c r="X128" s="94"/>
      <c r="Y128" s="84"/>
      <c r="Z128" s="84"/>
      <c r="AA128" s="84"/>
      <c r="AB128" s="100"/>
      <c r="AC128" s="136"/>
      <c r="AD128" s="84"/>
      <c r="AE128" s="84"/>
      <c r="AF128" s="87"/>
      <c r="AG128" s="94"/>
      <c r="AH128" s="84"/>
      <c r="AI128" s="84" t="s">
        <v>5</v>
      </c>
      <c r="AJ128" s="100"/>
      <c r="AK128" s="221"/>
      <c r="AL128" s="84"/>
      <c r="AM128" s="84"/>
      <c r="AN128" s="84"/>
      <c r="AO128" s="87"/>
      <c r="AP128" s="94"/>
      <c r="AQ128" s="84"/>
      <c r="AR128" s="84"/>
      <c r="AS128" s="87"/>
      <c r="AT128" s="94"/>
      <c r="AU128" s="84" t="s">
        <v>5</v>
      </c>
      <c r="AV128" s="84"/>
      <c r="AW128" s="100"/>
      <c r="AX128" s="136"/>
      <c r="AY128" s="84"/>
      <c r="AZ128" s="84"/>
      <c r="BA128" s="84"/>
      <c r="BB128" s="100"/>
      <c r="BC128" s="136"/>
      <c r="BD128" s="84"/>
      <c r="BE128" s="84"/>
      <c r="BF128" s="215" t="s">
        <v>5</v>
      </c>
      <c r="BG128" s="216"/>
      <c r="BH128" s="84"/>
      <c r="BI128" s="84"/>
      <c r="BJ128" s="93"/>
      <c r="BL128" s="11"/>
    </row>
    <row r="129" spans="1:64" ht="18.899999999999999" customHeight="1">
      <c r="A129" s="9"/>
      <c r="B129" s="8"/>
      <c r="C129" s="1037"/>
      <c r="D129" s="1037"/>
      <c r="E129" s="1037"/>
      <c r="F129" s="1037"/>
      <c r="G129" s="1014"/>
      <c r="H129" s="75" t="s">
        <v>281</v>
      </c>
      <c r="I129" s="194" t="s">
        <v>282</v>
      </c>
      <c r="J129" s="268">
        <v>1132230</v>
      </c>
      <c r="K129" s="108"/>
      <c r="L129" s="84" t="s">
        <v>5</v>
      </c>
      <c r="M129" s="84"/>
      <c r="N129" s="84"/>
      <c r="O129" s="100"/>
      <c r="P129" s="94"/>
      <c r="Q129" s="84"/>
      <c r="R129" s="84"/>
      <c r="S129" s="100"/>
      <c r="T129" s="138"/>
      <c r="U129" s="84"/>
      <c r="V129" s="84"/>
      <c r="W129" s="87"/>
      <c r="X129" s="94" t="s">
        <v>5</v>
      </c>
      <c r="Y129" s="84"/>
      <c r="Z129" s="84"/>
      <c r="AA129" s="84"/>
      <c r="AB129" s="100"/>
      <c r="AC129" s="136"/>
      <c r="AD129" s="84"/>
      <c r="AE129" s="84"/>
      <c r="AF129" s="87"/>
      <c r="AG129" s="94"/>
      <c r="AH129" s="84"/>
      <c r="AI129" s="84"/>
      <c r="AJ129" s="217"/>
      <c r="AK129" s="221" t="s">
        <v>5</v>
      </c>
      <c r="AL129" s="84"/>
      <c r="AM129" s="84"/>
      <c r="AN129" s="84"/>
      <c r="AO129" s="87"/>
      <c r="AP129" s="94"/>
      <c r="AQ129" s="84"/>
      <c r="AR129" s="84"/>
      <c r="AS129" s="87"/>
      <c r="AT129" s="94"/>
      <c r="AU129" s="84"/>
      <c r="AV129" s="218"/>
      <c r="AW129" s="100"/>
      <c r="AX129" s="136" t="s">
        <v>5</v>
      </c>
      <c r="AY129" s="84"/>
      <c r="AZ129" s="84"/>
      <c r="BA129" s="84"/>
      <c r="BB129" s="100"/>
      <c r="BC129" s="136"/>
      <c r="BD129" s="84"/>
      <c r="BE129" s="84"/>
      <c r="BF129" s="87"/>
      <c r="BG129" s="94"/>
      <c r="BH129" s="84" t="s">
        <v>5</v>
      </c>
      <c r="BI129" s="84"/>
      <c r="BJ129" s="93"/>
      <c r="BL129" s="11"/>
    </row>
    <row r="130" spans="1:64" ht="18.899999999999999" customHeight="1">
      <c r="A130" s="9"/>
      <c r="B130" s="8"/>
      <c r="C130" s="1037"/>
      <c r="D130" s="1037"/>
      <c r="E130" s="1037"/>
      <c r="F130" s="1037"/>
      <c r="G130" s="1014"/>
      <c r="H130" s="75" t="s">
        <v>283</v>
      </c>
      <c r="I130" s="194" t="s">
        <v>284</v>
      </c>
      <c r="J130" s="268">
        <v>1132230</v>
      </c>
      <c r="K130" s="108"/>
      <c r="L130" s="84" t="s">
        <v>5</v>
      </c>
      <c r="M130" s="84"/>
      <c r="N130" s="84"/>
      <c r="O130" s="100"/>
      <c r="P130" s="94"/>
      <c r="Q130" s="84"/>
      <c r="R130" s="84"/>
      <c r="S130" s="100"/>
      <c r="T130" s="138"/>
      <c r="U130" s="84"/>
      <c r="V130" s="84"/>
      <c r="W130" s="87"/>
      <c r="X130" s="94" t="s">
        <v>5</v>
      </c>
      <c r="Y130" s="84"/>
      <c r="Z130" s="84"/>
      <c r="AA130" s="84"/>
      <c r="AB130" s="100"/>
      <c r="AC130" s="136"/>
      <c r="AD130" s="84"/>
      <c r="AE130" s="84"/>
      <c r="AF130" s="87"/>
      <c r="AG130" s="94"/>
      <c r="AH130" s="84"/>
      <c r="AI130" s="84"/>
      <c r="AJ130" s="217"/>
      <c r="AK130" s="221" t="s">
        <v>5</v>
      </c>
      <c r="AL130" s="84"/>
      <c r="AM130" s="84"/>
      <c r="AN130" s="84"/>
      <c r="AO130" s="87"/>
      <c r="AP130" s="94"/>
      <c r="AQ130" s="84"/>
      <c r="AR130" s="84"/>
      <c r="AS130" s="87"/>
      <c r="AT130" s="94"/>
      <c r="AU130" s="84"/>
      <c r="AV130" s="218"/>
      <c r="AW130" s="100"/>
      <c r="AX130" s="136" t="s">
        <v>5</v>
      </c>
      <c r="AY130" s="84"/>
      <c r="AZ130" s="84"/>
      <c r="BA130" s="84"/>
      <c r="BB130" s="100"/>
      <c r="BC130" s="136"/>
      <c r="BD130" s="84"/>
      <c r="BE130" s="84"/>
      <c r="BF130" s="87"/>
      <c r="BG130" s="94"/>
      <c r="BH130" s="84" t="s">
        <v>5</v>
      </c>
      <c r="BI130" s="84"/>
      <c r="BJ130" s="93"/>
      <c r="BL130" s="11"/>
    </row>
    <row r="131" spans="1:64" ht="18.899999999999999" customHeight="1" thickBot="1">
      <c r="A131" s="9"/>
      <c r="B131" s="8"/>
      <c r="C131" s="1037"/>
      <c r="D131" s="1037"/>
      <c r="E131" s="1037"/>
      <c r="F131" s="1037"/>
      <c r="G131" s="1015"/>
      <c r="H131" s="181" t="s">
        <v>285</v>
      </c>
      <c r="I131" s="202" t="s">
        <v>286</v>
      </c>
      <c r="J131" s="210">
        <v>1132230</v>
      </c>
      <c r="K131" s="110"/>
      <c r="L131" s="97" t="s">
        <v>5</v>
      </c>
      <c r="M131" s="97"/>
      <c r="N131" s="97"/>
      <c r="O131" s="102"/>
      <c r="P131" s="96"/>
      <c r="Q131" s="97"/>
      <c r="R131" s="97"/>
      <c r="S131" s="102"/>
      <c r="T131" s="139"/>
      <c r="U131" s="97"/>
      <c r="V131" s="97"/>
      <c r="W131" s="141"/>
      <c r="X131" s="96" t="s">
        <v>5</v>
      </c>
      <c r="Y131" s="97"/>
      <c r="Z131" s="97"/>
      <c r="AA131" s="97"/>
      <c r="AB131" s="102"/>
      <c r="AC131" s="137"/>
      <c r="AD131" s="97"/>
      <c r="AE131" s="97"/>
      <c r="AF131" s="141"/>
      <c r="AG131" s="96"/>
      <c r="AH131" s="97"/>
      <c r="AI131" s="97"/>
      <c r="AJ131" s="219"/>
      <c r="AK131" s="222" t="s">
        <v>5</v>
      </c>
      <c r="AL131" s="97"/>
      <c r="AM131" s="97"/>
      <c r="AN131" s="97"/>
      <c r="AO131" s="141"/>
      <c r="AP131" s="96"/>
      <c r="AQ131" s="97"/>
      <c r="AR131" s="97"/>
      <c r="AS131" s="141"/>
      <c r="AT131" s="96"/>
      <c r="AU131" s="97"/>
      <c r="AV131" s="220"/>
      <c r="AW131" s="102"/>
      <c r="AX131" s="137" t="s">
        <v>5</v>
      </c>
      <c r="AY131" s="97"/>
      <c r="AZ131" s="97"/>
      <c r="BA131" s="97"/>
      <c r="BB131" s="102"/>
      <c r="BC131" s="137"/>
      <c r="BD131" s="97"/>
      <c r="BE131" s="97"/>
      <c r="BF131" s="141"/>
      <c r="BG131" s="96"/>
      <c r="BH131" s="97" t="s">
        <v>5</v>
      </c>
      <c r="BI131" s="97"/>
      <c r="BJ131" s="98"/>
      <c r="BL131" s="11"/>
    </row>
    <row r="132" spans="1:64" ht="18.899999999999999" customHeight="1">
      <c r="A132" s="9"/>
      <c r="B132" s="8"/>
      <c r="C132" s="1037"/>
      <c r="D132" s="1037"/>
      <c r="E132" s="1037"/>
      <c r="F132" s="1037"/>
      <c r="G132" s="1016" t="s">
        <v>315</v>
      </c>
      <c r="H132" s="158" t="s">
        <v>287</v>
      </c>
      <c r="I132" s="205" t="s">
        <v>288</v>
      </c>
      <c r="J132" s="269">
        <v>1132320</v>
      </c>
      <c r="K132" s="122"/>
      <c r="L132" s="90"/>
      <c r="M132" s="90"/>
      <c r="N132" s="90" t="s">
        <v>5</v>
      </c>
      <c r="O132" s="99"/>
      <c r="P132" s="103"/>
      <c r="Q132" s="90"/>
      <c r="R132" s="90"/>
      <c r="S132" s="129"/>
      <c r="T132" s="140"/>
      <c r="U132" s="90"/>
      <c r="V132" s="90"/>
      <c r="W132" s="146"/>
      <c r="X132" s="103"/>
      <c r="Y132" s="90" t="s">
        <v>5</v>
      </c>
      <c r="Z132" s="90"/>
      <c r="AA132" s="90"/>
      <c r="AB132" s="99"/>
      <c r="AC132" s="135"/>
      <c r="AD132" s="90"/>
      <c r="AE132" s="90"/>
      <c r="AF132" s="146"/>
      <c r="AG132" s="103"/>
      <c r="AH132" s="90"/>
      <c r="AI132" s="90"/>
      <c r="AJ132" s="99"/>
      <c r="AK132" s="135" t="s">
        <v>5</v>
      </c>
      <c r="AL132" s="90"/>
      <c r="AM132" s="90"/>
      <c r="AN132" s="90"/>
      <c r="AO132" s="146"/>
      <c r="AP132" s="103"/>
      <c r="AQ132" s="90"/>
      <c r="AR132" s="90"/>
      <c r="AS132" s="99"/>
      <c r="AT132" s="135"/>
      <c r="AU132" s="90"/>
      <c r="AV132" s="90"/>
      <c r="AW132" s="146" t="s">
        <v>5</v>
      </c>
      <c r="AX132" s="103"/>
      <c r="AY132" s="90"/>
      <c r="AZ132" s="90"/>
      <c r="BA132" s="90"/>
      <c r="BB132" s="99"/>
      <c r="BC132" s="135"/>
      <c r="BD132" s="90"/>
      <c r="BE132" s="90"/>
      <c r="BF132" s="146"/>
      <c r="BG132" s="103"/>
      <c r="BH132" s="90"/>
      <c r="BI132" s="90" t="s">
        <v>5</v>
      </c>
      <c r="BJ132" s="91"/>
      <c r="BL132" s="11"/>
    </row>
    <row r="133" spans="1:64" ht="18.899999999999999" customHeight="1" thickBot="1">
      <c r="A133" s="9"/>
      <c r="B133" s="8"/>
      <c r="C133" s="1037"/>
      <c r="D133" s="1037"/>
      <c r="E133" s="1037"/>
      <c r="F133" s="1037"/>
      <c r="G133" s="1017"/>
      <c r="H133" s="78" t="s">
        <v>289</v>
      </c>
      <c r="I133" s="201" t="s">
        <v>290</v>
      </c>
      <c r="J133" s="206"/>
      <c r="K133" s="110"/>
      <c r="L133" s="97"/>
      <c r="M133" s="97"/>
      <c r="N133" s="97" t="s">
        <v>5</v>
      </c>
      <c r="O133" s="102"/>
      <c r="P133" s="96"/>
      <c r="Q133" s="97"/>
      <c r="R133" s="97"/>
      <c r="S133" s="131"/>
      <c r="T133" s="139"/>
      <c r="U133" s="97"/>
      <c r="V133" s="97"/>
      <c r="W133" s="141"/>
      <c r="X133" s="96"/>
      <c r="Y133" s="97"/>
      <c r="Z133" s="97"/>
      <c r="AA133" s="97"/>
      <c r="AB133" s="102"/>
      <c r="AC133" s="137"/>
      <c r="AD133" s="97"/>
      <c r="AE133" s="97"/>
      <c r="AF133" s="141"/>
      <c r="AG133" s="96"/>
      <c r="AH133" s="97"/>
      <c r="AI133" s="97"/>
      <c r="AJ133" s="102"/>
      <c r="AK133" s="137"/>
      <c r="AL133" s="97"/>
      <c r="AM133" s="97"/>
      <c r="AN133" s="97"/>
      <c r="AO133" s="141"/>
      <c r="AP133" s="96"/>
      <c r="AQ133" s="97"/>
      <c r="AR133" s="97"/>
      <c r="AS133" s="102"/>
      <c r="AT133" s="137"/>
      <c r="AU133" s="97"/>
      <c r="AV133" s="97"/>
      <c r="AW133" s="141"/>
      <c r="AX133" s="96"/>
      <c r="AY133" s="97"/>
      <c r="AZ133" s="97"/>
      <c r="BA133" s="97"/>
      <c r="BB133" s="102"/>
      <c r="BC133" s="137"/>
      <c r="BD133" s="97"/>
      <c r="BE133" s="97"/>
      <c r="BF133" s="141"/>
      <c r="BG133" s="96"/>
      <c r="BH133" s="97"/>
      <c r="BI133" s="97"/>
      <c r="BJ133" s="98"/>
      <c r="BL133" s="11"/>
    </row>
    <row r="134" spans="1:64" ht="18.899999999999999" customHeight="1" thickBot="1">
      <c r="A134" s="9"/>
      <c r="B134" s="8"/>
      <c r="C134" s="1037"/>
      <c r="D134" s="1037"/>
      <c r="E134" s="1037"/>
      <c r="F134" s="1037"/>
      <c r="G134" s="224" t="s">
        <v>291</v>
      </c>
      <c r="H134" s="159" t="s">
        <v>292</v>
      </c>
      <c r="I134" s="195" t="s">
        <v>293</v>
      </c>
      <c r="J134" s="267">
        <v>1132162</v>
      </c>
      <c r="K134" s="170"/>
      <c r="L134" s="225"/>
      <c r="M134" s="225" t="s">
        <v>3</v>
      </c>
      <c r="N134" s="225"/>
      <c r="O134" s="227"/>
      <c r="P134" s="226"/>
      <c r="Q134" s="225"/>
      <c r="R134" s="225" t="s">
        <v>3</v>
      </c>
      <c r="S134" s="172"/>
      <c r="T134" s="173"/>
      <c r="U134" s="225" t="s">
        <v>3</v>
      </c>
      <c r="V134" s="225"/>
      <c r="W134" s="171"/>
      <c r="X134" s="226"/>
      <c r="Y134" s="225" t="s">
        <v>3</v>
      </c>
      <c r="Z134" s="225"/>
      <c r="AA134" s="225"/>
      <c r="AB134" s="227"/>
      <c r="AC134" s="174"/>
      <c r="AD134" s="225" t="s">
        <v>3</v>
      </c>
      <c r="AE134" s="225"/>
      <c r="AF134" s="171"/>
      <c r="AG134" s="226"/>
      <c r="AH134" s="225" t="s">
        <v>7</v>
      </c>
      <c r="AI134" s="225"/>
      <c r="AJ134" s="227"/>
      <c r="AK134" s="174"/>
      <c r="AL134" s="225" t="s">
        <v>3</v>
      </c>
      <c r="AM134" s="225"/>
      <c r="AN134" s="225"/>
      <c r="AO134" s="171"/>
      <c r="AP134" s="226"/>
      <c r="AQ134" s="225" t="s">
        <v>3</v>
      </c>
      <c r="AR134" s="225"/>
      <c r="AS134" s="227"/>
      <c r="AT134" s="174"/>
      <c r="AU134" s="225" t="s">
        <v>3</v>
      </c>
      <c r="AV134" s="225"/>
      <c r="AW134" s="171"/>
      <c r="AX134" s="226"/>
      <c r="AY134" s="225" t="s">
        <v>3</v>
      </c>
      <c r="AZ134" s="225"/>
      <c r="BA134" s="225"/>
      <c r="BB134" s="227"/>
      <c r="BC134" s="174"/>
      <c r="BD134" s="225" t="s">
        <v>3</v>
      </c>
      <c r="BE134" s="225"/>
      <c r="BF134" s="171"/>
      <c r="BG134" s="226"/>
      <c r="BH134" s="225" t="s">
        <v>9</v>
      </c>
      <c r="BI134" s="225"/>
      <c r="BJ134" s="175"/>
      <c r="BL134" s="11"/>
    </row>
    <row r="135" spans="1:64" ht="18.899999999999999" customHeight="1">
      <c r="A135" s="9"/>
      <c r="B135" s="8"/>
      <c r="C135" s="1037"/>
      <c r="D135" s="1037"/>
      <c r="E135" s="1037"/>
      <c r="F135" s="1037"/>
      <c r="G135" s="1018" t="s">
        <v>294</v>
      </c>
      <c r="H135" s="111" t="s">
        <v>295</v>
      </c>
      <c r="I135" s="203" t="s">
        <v>316</v>
      </c>
      <c r="J135" s="270"/>
      <c r="K135" s="122"/>
      <c r="L135" s="90"/>
      <c r="M135" s="90"/>
      <c r="N135" s="90" t="s">
        <v>5</v>
      </c>
      <c r="O135" s="99"/>
      <c r="P135" s="103"/>
      <c r="Q135" s="90"/>
      <c r="R135" s="90"/>
      <c r="S135" s="129"/>
      <c r="T135" s="140"/>
      <c r="U135" s="90"/>
      <c r="V135" s="90"/>
      <c r="W135" s="146"/>
      <c r="X135" s="103"/>
      <c r="Y135" s="90"/>
      <c r="Z135" s="90" t="s">
        <v>5</v>
      </c>
      <c r="AA135" s="90"/>
      <c r="AB135" s="99"/>
      <c r="AC135" s="135"/>
      <c r="AD135" s="90"/>
      <c r="AE135" s="90"/>
      <c r="AF135" s="146"/>
      <c r="AG135" s="103"/>
      <c r="AH135" s="90"/>
      <c r="AI135" s="90"/>
      <c r="AJ135" s="99"/>
      <c r="AK135" s="135"/>
      <c r="AL135" s="90" t="s">
        <v>5</v>
      </c>
      <c r="AM135" s="90"/>
      <c r="AN135" s="90"/>
      <c r="AO135" s="146"/>
      <c r="AP135" s="103"/>
      <c r="AQ135" s="90"/>
      <c r="AR135" s="90"/>
      <c r="AS135" s="99"/>
      <c r="AT135" s="135"/>
      <c r="AU135" s="90"/>
      <c r="AV135" s="90"/>
      <c r="AW135" s="146"/>
      <c r="AX135" s="103" t="s">
        <v>5</v>
      </c>
      <c r="AY135" s="90"/>
      <c r="AZ135" s="90"/>
      <c r="BA135" s="90"/>
      <c r="BB135" s="99"/>
      <c r="BC135" s="135"/>
      <c r="BD135" s="90"/>
      <c r="BE135" s="90"/>
      <c r="BF135" s="146"/>
      <c r="BG135" s="103"/>
      <c r="BH135" s="90"/>
      <c r="BI135" s="90"/>
      <c r="BJ135" s="91"/>
      <c r="BL135" s="11"/>
    </row>
    <row r="136" spans="1:64" ht="18.899999999999999" customHeight="1">
      <c r="A136" s="9"/>
      <c r="B136" s="8"/>
      <c r="C136" s="1037"/>
      <c r="D136" s="1037"/>
      <c r="E136" s="1037"/>
      <c r="F136" s="1037"/>
      <c r="G136" s="1019"/>
      <c r="H136" s="76" t="s">
        <v>296</v>
      </c>
      <c r="I136" s="194" t="s">
        <v>317</v>
      </c>
      <c r="J136" s="271"/>
      <c r="K136" s="108"/>
      <c r="L136" s="84"/>
      <c r="M136" s="84"/>
      <c r="N136" s="84"/>
      <c r="O136" s="100" t="s">
        <v>5</v>
      </c>
      <c r="P136" s="94"/>
      <c r="Q136" s="84"/>
      <c r="R136" s="84"/>
      <c r="S136" s="133"/>
      <c r="T136" s="138"/>
      <c r="U136" s="84"/>
      <c r="V136" s="84"/>
      <c r="W136" s="87"/>
      <c r="X136" s="94"/>
      <c r="Y136" s="84"/>
      <c r="Z136" s="84"/>
      <c r="AA136" s="84" t="s">
        <v>5</v>
      </c>
      <c r="AB136" s="100"/>
      <c r="AC136" s="136"/>
      <c r="AD136" s="84"/>
      <c r="AE136" s="84"/>
      <c r="AF136" s="87"/>
      <c r="AG136" s="94"/>
      <c r="AH136" s="84"/>
      <c r="AI136" s="84"/>
      <c r="AJ136" s="100"/>
      <c r="AK136" s="136"/>
      <c r="AL136" s="84"/>
      <c r="AM136" s="84" t="s">
        <v>5</v>
      </c>
      <c r="AN136" s="84"/>
      <c r="AO136" s="87"/>
      <c r="AP136" s="94"/>
      <c r="AQ136" s="84"/>
      <c r="AR136" s="84"/>
      <c r="AS136" s="100"/>
      <c r="AT136" s="136"/>
      <c r="AU136" s="84"/>
      <c r="AV136" s="84"/>
      <c r="AW136" s="87"/>
      <c r="AX136" s="94"/>
      <c r="AY136" s="84" t="s">
        <v>5</v>
      </c>
      <c r="AZ136" s="84"/>
      <c r="BA136" s="84"/>
      <c r="BB136" s="100"/>
      <c r="BC136" s="136"/>
      <c r="BD136" s="84"/>
      <c r="BE136" s="84"/>
      <c r="BF136" s="87"/>
      <c r="BG136" s="94"/>
      <c r="BH136" s="84"/>
      <c r="BI136" s="84"/>
      <c r="BJ136" s="93"/>
      <c r="BL136" s="11"/>
    </row>
    <row r="137" spans="1:64" ht="18.899999999999999" customHeight="1">
      <c r="A137" s="9"/>
      <c r="B137" s="8"/>
      <c r="C137" s="1037"/>
      <c r="D137" s="1037"/>
      <c r="E137" s="1037"/>
      <c r="F137" s="1037"/>
      <c r="G137" s="1019"/>
      <c r="H137" s="76" t="s">
        <v>297</v>
      </c>
      <c r="I137" s="194" t="s">
        <v>318</v>
      </c>
      <c r="J137" s="271"/>
      <c r="K137" s="108"/>
      <c r="L137" s="84"/>
      <c r="M137" s="84"/>
      <c r="N137" s="84"/>
      <c r="O137" s="100"/>
      <c r="P137" s="94"/>
      <c r="Q137" s="84" t="s">
        <v>5</v>
      </c>
      <c r="R137" s="84"/>
      <c r="S137" s="133"/>
      <c r="T137" s="138"/>
      <c r="U137" s="84"/>
      <c r="V137" s="84"/>
      <c r="W137" s="87"/>
      <c r="X137" s="94"/>
      <c r="Y137" s="84"/>
      <c r="Z137" s="84"/>
      <c r="AA137" s="84"/>
      <c r="AB137" s="100" t="s">
        <v>5</v>
      </c>
      <c r="AC137" s="136"/>
      <c r="AD137" s="84"/>
      <c r="AE137" s="84"/>
      <c r="AF137" s="87"/>
      <c r="AG137" s="94"/>
      <c r="AH137" s="84"/>
      <c r="AI137" s="84"/>
      <c r="AJ137" s="100"/>
      <c r="AK137" s="136"/>
      <c r="AL137" s="84"/>
      <c r="AM137" s="84"/>
      <c r="AN137" s="84" t="s">
        <v>5</v>
      </c>
      <c r="AO137" s="87"/>
      <c r="AP137" s="94"/>
      <c r="AQ137" s="84"/>
      <c r="AR137" s="84"/>
      <c r="AS137" s="100"/>
      <c r="AT137" s="136"/>
      <c r="AU137" s="84"/>
      <c r="AV137" s="84"/>
      <c r="AW137" s="87"/>
      <c r="AX137" s="94"/>
      <c r="AY137" s="84"/>
      <c r="AZ137" s="84" t="s">
        <v>5</v>
      </c>
      <c r="BA137" s="84"/>
      <c r="BB137" s="100"/>
      <c r="BC137" s="136"/>
      <c r="BD137" s="84"/>
      <c r="BE137" s="84"/>
      <c r="BF137" s="87"/>
      <c r="BG137" s="94"/>
      <c r="BH137" s="84"/>
      <c r="BI137" s="84"/>
      <c r="BJ137" s="93"/>
      <c r="BL137" s="11"/>
    </row>
    <row r="138" spans="1:64" ht="18.899999999999999" customHeight="1">
      <c r="A138" s="9"/>
      <c r="B138" s="8"/>
      <c r="C138" s="1037"/>
      <c r="D138" s="1037"/>
      <c r="E138" s="1037"/>
      <c r="F138" s="1037"/>
      <c r="G138" s="1019"/>
      <c r="H138" s="76" t="s">
        <v>298</v>
      </c>
      <c r="I138" s="194" t="s">
        <v>319</v>
      </c>
      <c r="J138" s="271"/>
      <c r="K138" s="108"/>
      <c r="L138" s="84"/>
      <c r="M138" s="84"/>
      <c r="N138" s="84"/>
      <c r="O138" s="100"/>
      <c r="P138" s="94"/>
      <c r="Q138" s="84" t="s">
        <v>5</v>
      </c>
      <c r="R138" s="84"/>
      <c r="S138" s="133"/>
      <c r="T138" s="138"/>
      <c r="U138" s="84"/>
      <c r="V138" s="84"/>
      <c r="W138" s="87"/>
      <c r="X138" s="94"/>
      <c r="Y138" s="84"/>
      <c r="Z138" s="84"/>
      <c r="AA138" s="84"/>
      <c r="AB138" s="100"/>
      <c r="AC138" s="136" t="s">
        <v>5</v>
      </c>
      <c r="AD138" s="84"/>
      <c r="AE138" s="84"/>
      <c r="AF138" s="87"/>
      <c r="AG138" s="94"/>
      <c r="AH138" s="84"/>
      <c r="AI138" s="84"/>
      <c r="AJ138" s="100"/>
      <c r="AK138" s="136"/>
      <c r="AL138" s="84"/>
      <c r="AM138" s="84"/>
      <c r="AN138" s="84"/>
      <c r="AO138" s="87" t="s">
        <v>5</v>
      </c>
      <c r="AP138" s="94"/>
      <c r="AQ138" s="84"/>
      <c r="AR138" s="84"/>
      <c r="AS138" s="100"/>
      <c r="AT138" s="136"/>
      <c r="AU138" s="84"/>
      <c r="AV138" s="84"/>
      <c r="AW138" s="87"/>
      <c r="AX138" s="94"/>
      <c r="AY138" s="84"/>
      <c r="AZ138" s="84"/>
      <c r="BA138" s="84" t="s">
        <v>5</v>
      </c>
      <c r="BB138" s="100"/>
      <c r="BC138" s="136"/>
      <c r="BD138" s="84"/>
      <c r="BE138" s="84"/>
      <c r="BF138" s="87"/>
      <c r="BG138" s="94"/>
      <c r="BH138" s="84"/>
      <c r="BI138" s="84"/>
      <c r="BJ138" s="93"/>
      <c r="BL138" s="11"/>
    </row>
    <row r="139" spans="1:64" ht="18.899999999999999" customHeight="1">
      <c r="A139" s="9"/>
      <c r="B139" s="8"/>
      <c r="C139" s="1037"/>
      <c r="D139" s="1037"/>
      <c r="E139" s="1037"/>
      <c r="F139" s="1037"/>
      <c r="G139" s="1019"/>
      <c r="H139" s="76" t="s">
        <v>299</v>
      </c>
      <c r="I139" s="194" t="s">
        <v>320</v>
      </c>
      <c r="J139" s="271"/>
      <c r="K139" s="108"/>
      <c r="L139" s="84"/>
      <c r="M139" s="84"/>
      <c r="N139" s="84"/>
      <c r="O139" s="100"/>
      <c r="P139" s="94"/>
      <c r="Q139" s="84"/>
      <c r="R139" s="84" t="s">
        <v>5</v>
      </c>
      <c r="S139" s="133"/>
      <c r="T139" s="138"/>
      <c r="U139" s="84"/>
      <c r="V139" s="84"/>
      <c r="W139" s="87"/>
      <c r="X139" s="94"/>
      <c r="Y139" s="84"/>
      <c r="Z139" s="84"/>
      <c r="AA139" s="84"/>
      <c r="AB139" s="100"/>
      <c r="AC139" s="136"/>
      <c r="AD139" s="84" t="s">
        <v>5</v>
      </c>
      <c r="AE139" s="84"/>
      <c r="AF139" s="87"/>
      <c r="AG139" s="94"/>
      <c r="AH139" s="84"/>
      <c r="AI139" s="84"/>
      <c r="AJ139" s="100"/>
      <c r="AK139" s="136"/>
      <c r="AL139" s="84"/>
      <c r="AM139" s="84"/>
      <c r="AN139" s="84"/>
      <c r="AO139" s="87"/>
      <c r="AP139" s="94" t="s">
        <v>5</v>
      </c>
      <c r="AQ139" s="84"/>
      <c r="AR139" s="84"/>
      <c r="AS139" s="100"/>
      <c r="AT139" s="136"/>
      <c r="AU139" s="84"/>
      <c r="AV139" s="84"/>
      <c r="AW139" s="87"/>
      <c r="AX139" s="94"/>
      <c r="AY139" s="84"/>
      <c r="AZ139" s="84"/>
      <c r="BA139" s="84"/>
      <c r="BB139" s="100" t="s">
        <v>5</v>
      </c>
      <c r="BC139" s="136"/>
      <c r="BD139" s="84"/>
      <c r="BE139" s="84"/>
      <c r="BF139" s="87"/>
      <c r="BG139" s="94"/>
      <c r="BH139" s="84"/>
      <c r="BI139" s="84"/>
      <c r="BJ139" s="93"/>
      <c r="BL139" s="11"/>
    </row>
    <row r="140" spans="1:64" ht="18.899999999999999" customHeight="1">
      <c r="A140" s="9"/>
      <c r="B140" s="8"/>
      <c r="C140" s="1037"/>
      <c r="D140" s="1037"/>
      <c r="E140" s="1037"/>
      <c r="F140" s="1037"/>
      <c r="G140" s="1019"/>
      <c r="H140" s="76" t="s">
        <v>300</v>
      </c>
      <c r="I140" s="194" t="s">
        <v>321</v>
      </c>
      <c r="J140" s="271"/>
      <c r="K140" s="108"/>
      <c r="L140" s="84"/>
      <c r="M140" s="84"/>
      <c r="N140" s="84"/>
      <c r="O140" s="100"/>
      <c r="P140" s="94"/>
      <c r="Q140" s="84"/>
      <c r="R140" s="84"/>
      <c r="S140" s="133" t="s">
        <v>5</v>
      </c>
      <c r="T140" s="138"/>
      <c r="U140" s="84"/>
      <c r="V140" s="84"/>
      <c r="W140" s="87"/>
      <c r="X140" s="94"/>
      <c r="Y140" s="84"/>
      <c r="Z140" s="84"/>
      <c r="AA140" s="84"/>
      <c r="AB140" s="100"/>
      <c r="AC140" s="136"/>
      <c r="AD140" s="84"/>
      <c r="AE140" s="84" t="s">
        <v>5</v>
      </c>
      <c r="AF140" s="87"/>
      <c r="AG140" s="94"/>
      <c r="AH140" s="84"/>
      <c r="AI140" s="84"/>
      <c r="AJ140" s="100"/>
      <c r="AK140" s="136"/>
      <c r="AL140" s="84"/>
      <c r="AM140" s="84"/>
      <c r="AN140" s="84"/>
      <c r="AO140" s="87"/>
      <c r="AP140" s="94"/>
      <c r="AQ140" s="84" t="s">
        <v>5</v>
      </c>
      <c r="AR140" s="84"/>
      <c r="AS140" s="100"/>
      <c r="AT140" s="136"/>
      <c r="AU140" s="84"/>
      <c r="AV140" s="84"/>
      <c r="AW140" s="87"/>
      <c r="AX140" s="94"/>
      <c r="AY140" s="84"/>
      <c r="AZ140" s="84"/>
      <c r="BA140" s="84"/>
      <c r="BB140" s="100"/>
      <c r="BC140" s="136" t="s">
        <v>5</v>
      </c>
      <c r="BD140" s="84"/>
      <c r="BE140" s="84"/>
      <c r="BF140" s="87"/>
      <c r="BG140" s="94"/>
      <c r="BH140" s="84"/>
      <c r="BI140" s="84"/>
      <c r="BJ140" s="93"/>
      <c r="BL140" s="11"/>
    </row>
    <row r="141" spans="1:64" ht="18.899999999999999" customHeight="1">
      <c r="A141" s="9"/>
      <c r="B141" s="8"/>
      <c r="C141" s="1037"/>
      <c r="D141" s="1037"/>
      <c r="E141" s="1037"/>
      <c r="F141" s="1037"/>
      <c r="G141" s="1019"/>
      <c r="H141" s="76" t="s">
        <v>301</v>
      </c>
      <c r="I141" s="194" t="s">
        <v>322</v>
      </c>
      <c r="J141" s="271"/>
      <c r="K141" s="108"/>
      <c r="L141" s="84"/>
      <c r="M141" s="84"/>
      <c r="N141" s="84"/>
      <c r="O141" s="100"/>
      <c r="P141" s="94"/>
      <c r="Q141" s="84"/>
      <c r="R141" s="84"/>
      <c r="S141" s="133"/>
      <c r="T141" s="138"/>
      <c r="U141" s="84"/>
      <c r="V141" s="84" t="s">
        <v>5</v>
      </c>
      <c r="W141" s="87"/>
      <c r="X141" s="94"/>
      <c r="Y141" s="84"/>
      <c r="Z141" s="84"/>
      <c r="AA141" s="84"/>
      <c r="AB141" s="100"/>
      <c r="AC141" s="136"/>
      <c r="AD141" s="84"/>
      <c r="AE141" s="84"/>
      <c r="AF141" s="87" t="s">
        <v>5</v>
      </c>
      <c r="AG141" s="94"/>
      <c r="AH141" s="84"/>
      <c r="AI141" s="84"/>
      <c r="AJ141" s="100"/>
      <c r="AK141" s="136"/>
      <c r="AL141" s="84"/>
      <c r="AM141" s="84"/>
      <c r="AN141" s="84"/>
      <c r="AO141" s="87"/>
      <c r="AP141" s="94"/>
      <c r="AQ141" s="84"/>
      <c r="AR141" s="84" t="s">
        <v>5</v>
      </c>
      <c r="AS141" s="100"/>
      <c r="AT141" s="136"/>
      <c r="AU141" s="84"/>
      <c r="AV141" s="84"/>
      <c r="AW141" s="87"/>
      <c r="AX141" s="94"/>
      <c r="AY141" s="84"/>
      <c r="AZ141" s="84"/>
      <c r="BA141" s="84"/>
      <c r="BB141" s="100"/>
      <c r="BC141" s="136"/>
      <c r="BD141" s="84" t="s">
        <v>5</v>
      </c>
      <c r="BE141" s="84"/>
      <c r="BF141" s="87"/>
      <c r="BG141" s="94"/>
      <c r="BH141" s="84"/>
      <c r="BI141" s="84"/>
      <c r="BJ141" s="93"/>
      <c r="BL141" s="11"/>
    </row>
    <row r="142" spans="1:64" ht="18.899999999999999" customHeight="1">
      <c r="A142" s="9"/>
      <c r="B142" s="8"/>
      <c r="C142" s="1037"/>
      <c r="D142" s="1037"/>
      <c r="E142" s="1037"/>
      <c r="F142" s="1037"/>
      <c r="G142" s="1019"/>
      <c r="H142" s="76" t="s">
        <v>302</v>
      </c>
      <c r="I142" s="194" t="s">
        <v>324</v>
      </c>
      <c r="J142" s="271"/>
      <c r="K142" s="108"/>
      <c r="L142" s="84"/>
      <c r="M142" s="84"/>
      <c r="N142" s="84"/>
      <c r="O142" s="100"/>
      <c r="P142" s="94"/>
      <c r="Q142" s="84"/>
      <c r="R142" s="84"/>
      <c r="S142" s="133"/>
      <c r="T142" s="138"/>
      <c r="U142" s="84"/>
      <c r="V142" s="84" t="s">
        <v>5</v>
      </c>
      <c r="W142" s="87"/>
      <c r="X142" s="94"/>
      <c r="Y142" s="84"/>
      <c r="Z142" s="84"/>
      <c r="AA142" s="84"/>
      <c r="AB142" s="100"/>
      <c r="AC142" s="136"/>
      <c r="AD142" s="84"/>
      <c r="AE142" s="84"/>
      <c r="AF142" s="87"/>
      <c r="AG142" s="94" t="s">
        <v>5</v>
      </c>
      <c r="AH142" s="84"/>
      <c r="AI142" s="84"/>
      <c r="AJ142" s="100"/>
      <c r="AK142" s="136"/>
      <c r="AL142" s="84"/>
      <c r="AM142" s="84"/>
      <c r="AN142" s="84"/>
      <c r="AO142" s="87"/>
      <c r="AP142" s="94"/>
      <c r="AQ142" s="84"/>
      <c r="AR142" s="84"/>
      <c r="AS142" s="100" t="s">
        <v>5</v>
      </c>
      <c r="AT142" s="136"/>
      <c r="AU142" s="84"/>
      <c r="AV142" s="84"/>
      <c r="AW142" s="87"/>
      <c r="AX142" s="94"/>
      <c r="AY142" s="84"/>
      <c r="AZ142" s="84"/>
      <c r="BA142" s="84"/>
      <c r="BB142" s="100"/>
      <c r="BC142" s="136"/>
      <c r="BD142" s="84"/>
      <c r="BE142" s="84" t="s">
        <v>5</v>
      </c>
      <c r="BF142" s="87"/>
      <c r="BG142" s="94"/>
      <c r="BH142" s="84"/>
      <c r="BI142" s="84"/>
      <c r="BJ142" s="93"/>
      <c r="BL142" s="11"/>
    </row>
    <row r="143" spans="1:64" ht="18.899999999999999" customHeight="1">
      <c r="A143" s="9"/>
      <c r="B143" s="8"/>
      <c r="C143" s="1037"/>
      <c r="D143" s="1037"/>
      <c r="E143" s="1037"/>
      <c r="F143" s="1037"/>
      <c r="G143" s="1019"/>
      <c r="H143" s="76" t="s">
        <v>303</v>
      </c>
      <c r="I143" s="194" t="s">
        <v>323</v>
      </c>
      <c r="J143" s="271"/>
      <c r="K143" s="108"/>
      <c r="L143" s="84"/>
      <c r="M143" s="84"/>
      <c r="N143" s="84"/>
      <c r="O143" s="100"/>
      <c r="P143" s="94"/>
      <c r="Q143" s="84"/>
      <c r="R143" s="84"/>
      <c r="S143" s="133"/>
      <c r="T143" s="138"/>
      <c r="U143" s="84"/>
      <c r="V143" s="84" t="s">
        <v>5</v>
      </c>
      <c r="W143" s="87"/>
      <c r="X143" s="94"/>
      <c r="Y143" s="84"/>
      <c r="Z143" s="84"/>
      <c r="AA143" s="84"/>
      <c r="AB143" s="100"/>
      <c r="AC143" s="136"/>
      <c r="AD143" s="84"/>
      <c r="AE143" s="84"/>
      <c r="AF143" s="87"/>
      <c r="AG143" s="94"/>
      <c r="AH143" s="84" t="s">
        <v>5</v>
      </c>
      <c r="AI143" s="84"/>
      <c r="AJ143" s="100"/>
      <c r="AK143" s="136"/>
      <c r="AL143" s="84"/>
      <c r="AM143" s="84"/>
      <c r="AN143" s="84"/>
      <c r="AO143" s="87"/>
      <c r="AP143" s="94"/>
      <c r="AQ143" s="84"/>
      <c r="AR143" s="84"/>
      <c r="AS143" s="100"/>
      <c r="AT143" s="136" t="s">
        <v>5</v>
      </c>
      <c r="AU143" s="84"/>
      <c r="AV143" s="84"/>
      <c r="AW143" s="87"/>
      <c r="AX143" s="94"/>
      <c r="AY143" s="84"/>
      <c r="AZ143" s="84"/>
      <c r="BA143" s="84"/>
      <c r="BB143" s="100"/>
      <c r="BC143" s="136"/>
      <c r="BD143" s="84"/>
      <c r="BE143" s="84"/>
      <c r="BF143" s="87" t="s">
        <v>5</v>
      </c>
      <c r="BG143" s="94"/>
      <c r="BH143" s="84"/>
      <c r="BI143" s="84"/>
      <c r="BJ143" s="93"/>
      <c r="BL143" s="11"/>
    </row>
    <row r="144" spans="1:64" ht="18.899999999999999" customHeight="1">
      <c r="A144" s="9"/>
      <c r="B144" s="8"/>
      <c r="C144" s="1037"/>
      <c r="D144" s="1037"/>
      <c r="E144" s="1037"/>
      <c r="F144" s="1037"/>
      <c r="G144" s="1019"/>
      <c r="H144" s="76" t="s">
        <v>304</v>
      </c>
      <c r="I144" s="194" t="s">
        <v>333</v>
      </c>
      <c r="J144" s="271"/>
      <c r="K144" s="108"/>
      <c r="L144" s="84"/>
      <c r="M144" s="84"/>
      <c r="N144" s="84" t="s">
        <v>5</v>
      </c>
      <c r="O144" s="100"/>
      <c r="P144" s="94"/>
      <c r="Q144" s="84"/>
      <c r="R144" s="84"/>
      <c r="S144" s="133"/>
      <c r="T144" s="138"/>
      <c r="U144" s="84"/>
      <c r="V144" s="84"/>
      <c r="W144" s="87"/>
      <c r="X144" s="94"/>
      <c r="Y144" s="84"/>
      <c r="Z144" s="84" t="s">
        <v>5</v>
      </c>
      <c r="AA144" s="84"/>
      <c r="AB144" s="100"/>
      <c r="AC144" s="136"/>
      <c r="AD144" s="84"/>
      <c r="AE144" s="84"/>
      <c r="AF144" s="87"/>
      <c r="AG144" s="94"/>
      <c r="AH144" s="84"/>
      <c r="AI144" s="84"/>
      <c r="AJ144" s="100"/>
      <c r="AK144" s="136"/>
      <c r="AL144" s="84" t="s">
        <v>5</v>
      </c>
      <c r="AM144" s="84"/>
      <c r="AN144" s="84"/>
      <c r="AO144" s="87"/>
      <c r="AP144" s="94"/>
      <c r="AQ144" s="84"/>
      <c r="AR144" s="84"/>
      <c r="AS144" s="100"/>
      <c r="AT144" s="136"/>
      <c r="AU144" s="84"/>
      <c r="AV144" s="84"/>
      <c r="AW144" s="87"/>
      <c r="AX144" s="94" t="s">
        <v>5</v>
      </c>
      <c r="AY144" s="84"/>
      <c r="AZ144" s="84"/>
      <c r="BA144" s="84"/>
      <c r="BB144" s="100"/>
      <c r="BC144" s="136"/>
      <c r="BD144" s="84"/>
      <c r="BE144" s="84"/>
      <c r="BF144" s="87"/>
      <c r="BG144" s="94"/>
      <c r="BH144" s="84"/>
      <c r="BI144" s="84"/>
      <c r="BJ144" s="93"/>
      <c r="BL144" s="11"/>
    </row>
    <row r="145" spans="1:64" ht="18.899999999999999" customHeight="1">
      <c r="A145" s="9"/>
      <c r="B145" s="8"/>
      <c r="C145" s="1037"/>
      <c r="D145" s="1037"/>
      <c r="E145" s="1037"/>
      <c r="F145" s="1037"/>
      <c r="G145" s="1019"/>
      <c r="H145" s="76" t="s">
        <v>305</v>
      </c>
      <c r="I145" s="194" t="s">
        <v>332</v>
      </c>
      <c r="J145" s="271"/>
      <c r="K145" s="108"/>
      <c r="L145" s="84"/>
      <c r="M145" s="84"/>
      <c r="N145" s="84"/>
      <c r="O145" s="100" t="s">
        <v>5</v>
      </c>
      <c r="P145" s="94"/>
      <c r="Q145" s="84"/>
      <c r="R145" s="84"/>
      <c r="S145" s="133"/>
      <c r="T145" s="138"/>
      <c r="U145" s="84"/>
      <c r="V145" s="84"/>
      <c r="W145" s="87"/>
      <c r="X145" s="94"/>
      <c r="Y145" s="84"/>
      <c r="Z145" s="84"/>
      <c r="AA145" s="84" t="s">
        <v>5</v>
      </c>
      <c r="AB145" s="100"/>
      <c r="AC145" s="136"/>
      <c r="AD145" s="84"/>
      <c r="AE145" s="84"/>
      <c r="AF145" s="87"/>
      <c r="AG145" s="94"/>
      <c r="AH145" s="84"/>
      <c r="AI145" s="84"/>
      <c r="AJ145" s="100"/>
      <c r="AK145" s="136"/>
      <c r="AL145" s="84"/>
      <c r="AM145" s="84" t="s">
        <v>5</v>
      </c>
      <c r="AN145" s="84"/>
      <c r="AO145" s="87"/>
      <c r="AP145" s="94"/>
      <c r="AQ145" s="84"/>
      <c r="AR145" s="84"/>
      <c r="AS145" s="100"/>
      <c r="AT145" s="136"/>
      <c r="AU145" s="84"/>
      <c r="AV145" s="84"/>
      <c r="AW145" s="87"/>
      <c r="AX145" s="94"/>
      <c r="AY145" s="84" t="s">
        <v>5</v>
      </c>
      <c r="AZ145" s="84"/>
      <c r="BA145" s="84"/>
      <c r="BB145" s="100"/>
      <c r="BC145" s="136"/>
      <c r="BD145" s="84"/>
      <c r="BE145" s="84"/>
      <c r="BF145" s="87"/>
      <c r="BG145" s="94"/>
      <c r="BH145" s="84"/>
      <c r="BI145" s="84"/>
      <c r="BJ145" s="93"/>
      <c r="BL145" s="11"/>
    </row>
    <row r="146" spans="1:64" ht="18.899999999999999" customHeight="1">
      <c r="A146" s="9"/>
      <c r="B146" s="8"/>
      <c r="C146" s="1037"/>
      <c r="D146" s="1037"/>
      <c r="E146" s="1037"/>
      <c r="F146" s="1037"/>
      <c r="G146" s="1019"/>
      <c r="H146" s="76" t="s">
        <v>306</v>
      </c>
      <c r="I146" s="194" t="s">
        <v>331</v>
      </c>
      <c r="J146" s="271"/>
      <c r="K146" s="108"/>
      <c r="L146" s="84"/>
      <c r="M146" s="84"/>
      <c r="N146" s="84"/>
      <c r="O146" s="100" t="s">
        <v>5</v>
      </c>
      <c r="P146" s="94"/>
      <c r="Q146" s="84"/>
      <c r="R146" s="84"/>
      <c r="S146" s="100"/>
      <c r="T146" s="138"/>
      <c r="U146" s="84"/>
      <c r="V146" s="84"/>
      <c r="W146" s="87"/>
      <c r="X146" s="94"/>
      <c r="Y146" s="84"/>
      <c r="Z146" s="84"/>
      <c r="AA146" s="84" t="s">
        <v>5</v>
      </c>
      <c r="AB146" s="100"/>
      <c r="AC146" s="136"/>
      <c r="AD146" s="84"/>
      <c r="AE146" s="84"/>
      <c r="AF146" s="87"/>
      <c r="AG146" s="94"/>
      <c r="AH146" s="84"/>
      <c r="AI146" s="84"/>
      <c r="AJ146" s="100"/>
      <c r="AK146" s="136"/>
      <c r="AL146" s="84"/>
      <c r="AM146" s="84" t="s">
        <v>5</v>
      </c>
      <c r="AN146" s="84"/>
      <c r="AO146" s="87"/>
      <c r="AP146" s="94"/>
      <c r="AQ146" s="84"/>
      <c r="AR146" s="84"/>
      <c r="AS146" s="100"/>
      <c r="AT146" s="136"/>
      <c r="AU146" s="84"/>
      <c r="AV146" s="84"/>
      <c r="AW146" s="87"/>
      <c r="AX146" s="94"/>
      <c r="AY146" s="84" t="s">
        <v>5</v>
      </c>
      <c r="AZ146" s="84"/>
      <c r="BA146" s="84"/>
      <c r="BB146" s="100"/>
      <c r="BC146" s="136"/>
      <c r="BD146" s="84"/>
      <c r="BE146" s="84"/>
      <c r="BF146" s="87"/>
      <c r="BG146" s="94"/>
      <c r="BH146" s="84"/>
      <c r="BI146" s="84"/>
      <c r="BJ146" s="93"/>
      <c r="BL146" s="11"/>
    </row>
    <row r="147" spans="1:64" ht="18.899999999999999" customHeight="1">
      <c r="A147" s="9"/>
      <c r="B147" s="8"/>
      <c r="C147" s="1037"/>
      <c r="D147" s="1037"/>
      <c r="E147" s="1037"/>
      <c r="F147" s="1037"/>
      <c r="G147" s="1019"/>
      <c r="H147" s="76" t="s">
        <v>307</v>
      </c>
      <c r="I147" s="194" t="s">
        <v>330</v>
      </c>
      <c r="J147" s="271"/>
      <c r="K147" s="108"/>
      <c r="L147" s="84"/>
      <c r="M147" s="84"/>
      <c r="N147" s="84"/>
      <c r="O147" s="100"/>
      <c r="P147" s="94" t="s">
        <v>5</v>
      </c>
      <c r="Q147" s="84"/>
      <c r="R147" s="84"/>
      <c r="S147" s="100"/>
      <c r="T147" s="138"/>
      <c r="U147" s="84"/>
      <c r="V147" s="84"/>
      <c r="W147" s="87"/>
      <c r="X147" s="94"/>
      <c r="Y147" s="84"/>
      <c r="Z147" s="84"/>
      <c r="AA147" s="84"/>
      <c r="AB147" s="100" t="s">
        <v>5</v>
      </c>
      <c r="AC147" s="136"/>
      <c r="AD147" s="84"/>
      <c r="AE147" s="84"/>
      <c r="AF147" s="87"/>
      <c r="AG147" s="94"/>
      <c r="AH147" s="84"/>
      <c r="AI147" s="84"/>
      <c r="AJ147" s="100"/>
      <c r="AK147" s="136"/>
      <c r="AL147" s="84"/>
      <c r="AM147" s="84"/>
      <c r="AN147" s="84" t="s">
        <v>5</v>
      </c>
      <c r="AO147" s="87"/>
      <c r="AP147" s="94"/>
      <c r="AQ147" s="84"/>
      <c r="AR147" s="84"/>
      <c r="AS147" s="100"/>
      <c r="AT147" s="136"/>
      <c r="AU147" s="84"/>
      <c r="AV147" s="84"/>
      <c r="AW147" s="87"/>
      <c r="AX147" s="94"/>
      <c r="AY147" s="84"/>
      <c r="AZ147" s="84" t="s">
        <v>5</v>
      </c>
      <c r="BA147" s="84"/>
      <c r="BB147" s="100"/>
      <c r="BC147" s="136"/>
      <c r="BD147" s="84"/>
      <c r="BE147" s="84"/>
      <c r="BF147" s="87"/>
      <c r="BG147" s="94"/>
      <c r="BH147" s="84"/>
      <c r="BI147" s="84"/>
      <c r="BJ147" s="93"/>
      <c r="BL147" s="11"/>
    </row>
    <row r="148" spans="1:64" ht="18.899999999999999" customHeight="1">
      <c r="A148" s="9" t="s">
        <v>27</v>
      </c>
      <c r="B148" s="8" t="s">
        <v>1</v>
      </c>
      <c r="C148" s="1037"/>
      <c r="D148" s="1037"/>
      <c r="E148" s="1037"/>
      <c r="F148" s="1037"/>
      <c r="G148" s="1019"/>
      <c r="H148" s="76" t="s">
        <v>308</v>
      </c>
      <c r="I148" s="194" t="s">
        <v>329</v>
      </c>
      <c r="J148" s="271"/>
      <c r="K148" s="108"/>
      <c r="L148" s="84"/>
      <c r="M148" s="84"/>
      <c r="N148" s="85"/>
      <c r="O148" s="100"/>
      <c r="P148" s="94"/>
      <c r="Q148" s="84" t="s">
        <v>5</v>
      </c>
      <c r="R148" s="84"/>
      <c r="S148" s="100"/>
      <c r="T148" s="136"/>
      <c r="U148" s="84"/>
      <c r="V148" s="84"/>
      <c r="W148" s="87"/>
      <c r="X148" s="94"/>
      <c r="Y148" s="84"/>
      <c r="Z148" s="84"/>
      <c r="AA148" s="84"/>
      <c r="AB148" s="100"/>
      <c r="AC148" s="136" t="s">
        <v>5</v>
      </c>
      <c r="AD148" s="84"/>
      <c r="AE148" s="84"/>
      <c r="AF148" s="87"/>
      <c r="AG148" s="94"/>
      <c r="AH148" s="84"/>
      <c r="AI148" s="84"/>
      <c r="AJ148" s="100"/>
      <c r="AK148" s="136"/>
      <c r="AL148" s="84"/>
      <c r="AM148" s="84"/>
      <c r="AN148" s="85"/>
      <c r="AO148" s="87" t="s">
        <v>5</v>
      </c>
      <c r="AP148" s="94"/>
      <c r="AQ148" s="84"/>
      <c r="AR148" s="84"/>
      <c r="AS148" s="100"/>
      <c r="AT148" s="136"/>
      <c r="AU148" s="84"/>
      <c r="AV148" s="84"/>
      <c r="AW148" s="87"/>
      <c r="AX148" s="94"/>
      <c r="AY148" s="84"/>
      <c r="AZ148" s="84"/>
      <c r="BA148" s="84" t="s">
        <v>5</v>
      </c>
      <c r="BB148" s="100"/>
      <c r="BC148" s="136"/>
      <c r="BD148" s="84"/>
      <c r="BE148" s="84"/>
      <c r="BF148" s="87"/>
      <c r="BG148" s="94"/>
      <c r="BH148" s="84"/>
      <c r="BI148" s="84"/>
      <c r="BJ148" s="93"/>
      <c r="BL148" s="11"/>
    </row>
    <row r="149" spans="1:64" ht="18.899999999999999" customHeight="1">
      <c r="A149" s="9" t="s">
        <v>27</v>
      </c>
      <c r="B149" s="8" t="s">
        <v>1</v>
      </c>
      <c r="C149" s="1037"/>
      <c r="D149" s="1037"/>
      <c r="E149" s="1037"/>
      <c r="F149" s="1037"/>
      <c r="G149" s="1019"/>
      <c r="H149" s="76" t="s">
        <v>309</v>
      </c>
      <c r="I149" s="194" t="s">
        <v>328</v>
      </c>
      <c r="J149" s="271"/>
      <c r="K149" s="108"/>
      <c r="L149" s="84"/>
      <c r="M149" s="84"/>
      <c r="N149" s="85"/>
      <c r="O149" s="100"/>
      <c r="P149" s="94"/>
      <c r="Q149" s="84"/>
      <c r="R149" s="84" t="s">
        <v>5</v>
      </c>
      <c r="S149" s="100"/>
      <c r="T149" s="136"/>
      <c r="U149" s="84"/>
      <c r="V149" s="84"/>
      <c r="W149" s="87"/>
      <c r="X149" s="94"/>
      <c r="Y149" s="84"/>
      <c r="Z149" s="84"/>
      <c r="AA149" s="84"/>
      <c r="AB149" s="100"/>
      <c r="AC149" s="136"/>
      <c r="AD149" s="84" t="s">
        <v>5</v>
      </c>
      <c r="AE149" s="84"/>
      <c r="AF149" s="87"/>
      <c r="AG149" s="94"/>
      <c r="AH149" s="84"/>
      <c r="AI149" s="84"/>
      <c r="AJ149" s="100"/>
      <c r="AK149" s="136"/>
      <c r="AL149" s="84"/>
      <c r="AM149" s="84"/>
      <c r="AN149" s="85"/>
      <c r="AO149" s="87"/>
      <c r="AP149" s="94" t="s">
        <v>5</v>
      </c>
      <c r="AQ149" s="84"/>
      <c r="AR149" s="84"/>
      <c r="AS149" s="100"/>
      <c r="AT149" s="136"/>
      <c r="AU149" s="84"/>
      <c r="AV149" s="84"/>
      <c r="AW149" s="87"/>
      <c r="AX149" s="94"/>
      <c r="AY149" s="84"/>
      <c r="AZ149" s="84"/>
      <c r="BA149" s="84"/>
      <c r="BB149" s="100" t="s">
        <v>5</v>
      </c>
      <c r="BC149" s="136"/>
      <c r="BD149" s="84"/>
      <c r="BE149" s="84"/>
      <c r="BF149" s="87"/>
      <c r="BG149" s="94"/>
      <c r="BH149" s="84"/>
      <c r="BI149" s="84"/>
      <c r="BJ149" s="93"/>
      <c r="BL149" s="11"/>
    </row>
    <row r="150" spans="1:64" ht="18.899999999999999" customHeight="1">
      <c r="A150" s="9"/>
      <c r="B150" s="8"/>
      <c r="C150" s="1037"/>
      <c r="D150" s="1037"/>
      <c r="E150" s="1037"/>
      <c r="F150" s="1037"/>
      <c r="G150" s="1019"/>
      <c r="H150" s="76" t="s">
        <v>344</v>
      </c>
      <c r="I150" s="194" t="s">
        <v>345</v>
      </c>
      <c r="J150" s="271"/>
      <c r="K150" s="108"/>
      <c r="L150" s="84"/>
      <c r="M150" s="84"/>
      <c r="N150" s="85"/>
      <c r="O150" s="100"/>
      <c r="P150" s="94"/>
      <c r="Q150" s="84"/>
      <c r="R150" s="84"/>
      <c r="S150" s="100" t="s">
        <v>5</v>
      </c>
      <c r="T150" s="136"/>
      <c r="U150" s="84"/>
      <c r="V150" s="84"/>
      <c r="W150" s="87"/>
      <c r="X150" s="94"/>
      <c r="Y150" s="84"/>
      <c r="Z150" s="84"/>
      <c r="AA150" s="84"/>
      <c r="AB150" s="100"/>
      <c r="AC150" s="136"/>
      <c r="AD150" s="84"/>
      <c r="AE150" s="84" t="s">
        <v>5</v>
      </c>
      <c r="AF150" s="87"/>
      <c r="AG150" s="94"/>
      <c r="AH150" s="84"/>
      <c r="AI150" s="84"/>
      <c r="AJ150" s="100"/>
      <c r="AK150" s="136"/>
      <c r="AL150" s="84"/>
      <c r="AM150" s="84"/>
      <c r="AN150" s="85"/>
      <c r="AO150" s="87"/>
      <c r="AP150" s="94"/>
      <c r="AQ150" s="84" t="s">
        <v>5</v>
      </c>
      <c r="AR150" s="84"/>
      <c r="AS150" s="100"/>
      <c r="AT150" s="136"/>
      <c r="AU150" s="84"/>
      <c r="AV150" s="84"/>
      <c r="AW150" s="87"/>
      <c r="AX150" s="94"/>
      <c r="AY150" s="84"/>
      <c r="AZ150" s="84"/>
      <c r="BA150" s="84"/>
      <c r="BB150" s="100"/>
      <c r="BC150" s="136" t="s">
        <v>5</v>
      </c>
      <c r="BD150" s="84"/>
      <c r="BE150" s="84"/>
      <c r="BF150" s="87"/>
      <c r="BG150" s="94"/>
      <c r="BH150" s="84"/>
      <c r="BI150" s="84"/>
      <c r="BJ150" s="93"/>
      <c r="BL150" s="11"/>
    </row>
    <row r="151" spans="1:64" ht="18.899999999999999" customHeight="1">
      <c r="A151" s="9" t="s">
        <v>27</v>
      </c>
      <c r="B151" s="8" t="s">
        <v>1</v>
      </c>
      <c r="C151" s="1037"/>
      <c r="D151" s="1037"/>
      <c r="E151" s="1037"/>
      <c r="F151" s="1037"/>
      <c r="G151" s="1019"/>
      <c r="H151" s="76" t="s">
        <v>310</v>
      </c>
      <c r="I151" s="194" t="s">
        <v>327</v>
      </c>
      <c r="J151" s="271"/>
      <c r="K151" s="108"/>
      <c r="L151" s="85"/>
      <c r="M151" s="84"/>
      <c r="N151" s="84"/>
      <c r="O151" s="100"/>
      <c r="P151" s="94"/>
      <c r="Q151" s="84"/>
      <c r="R151" s="84"/>
      <c r="S151" s="100" t="s">
        <v>5</v>
      </c>
      <c r="T151" s="136"/>
      <c r="U151" s="84"/>
      <c r="V151" s="84"/>
      <c r="W151" s="87"/>
      <c r="X151" s="94"/>
      <c r="Y151" s="84"/>
      <c r="Z151" s="84"/>
      <c r="AA151" s="84"/>
      <c r="AB151" s="100"/>
      <c r="AC151" s="136"/>
      <c r="AD151" s="84"/>
      <c r="AE151" s="84" t="s">
        <v>5</v>
      </c>
      <c r="AF151" s="87"/>
      <c r="AG151" s="94"/>
      <c r="AH151" s="84"/>
      <c r="AI151" s="84"/>
      <c r="AJ151" s="100"/>
      <c r="AK151" s="136"/>
      <c r="AL151" s="84"/>
      <c r="AM151" s="84"/>
      <c r="AN151" s="84"/>
      <c r="AO151" s="87"/>
      <c r="AP151" s="94"/>
      <c r="AQ151" s="84" t="s">
        <v>5</v>
      </c>
      <c r="AR151" s="84"/>
      <c r="AS151" s="100"/>
      <c r="AT151" s="136"/>
      <c r="AU151" s="84"/>
      <c r="AV151" s="84"/>
      <c r="AW151" s="87"/>
      <c r="AX151" s="94"/>
      <c r="AY151" s="84"/>
      <c r="AZ151" s="84"/>
      <c r="BA151" s="84"/>
      <c r="BB151" s="100"/>
      <c r="BC151" s="136" t="s">
        <v>5</v>
      </c>
      <c r="BD151" s="84"/>
      <c r="BE151" s="84"/>
      <c r="BF151" s="87"/>
      <c r="BG151" s="94"/>
      <c r="BH151" s="84"/>
      <c r="BI151" s="84"/>
      <c r="BJ151" s="93"/>
      <c r="BL151" s="11"/>
    </row>
    <row r="152" spans="1:64" ht="18.899999999999999" customHeight="1">
      <c r="A152" s="9"/>
      <c r="B152" s="8"/>
      <c r="C152" s="1037"/>
      <c r="D152" s="1037"/>
      <c r="E152" s="1037"/>
      <c r="F152" s="1037"/>
      <c r="G152" s="1019"/>
      <c r="H152" s="76" t="s">
        <v>311</v>
      </c>
      <c r="I152" s="194" t="s">
        <v>325</v>
      </c>
      <c r="J152" s="271"/>
      <c r="K152" s="109"/>
      <c r="L152" s="84"/>
      <c r="M152" s="84"/>
      <c r="N152" s="85"/>
      <c r="O152" s="101"/>
      <c r="P152" s="94"/>
      <c r="Q152" s="84"/>
      <c r="R152" s="85"/>
      <c r="S152" s="101"/>
      <c r="T152" s="136" t="s">
        <v>5</v>
      </c>
      <c r="U152" s="84"/>
      <c r="V152" s="85"/>
      <c r="W152" s="88"/>
      <c r="X152" s="94"/>
      <c r="Y152" s="84"/>
      <c r="Z152" s="84"/>
      <c r="AA152" s="85"/>
      <c r="AB152" s="100"/>
      <c r="AC152" s="136"/>
      <c r="AD152" s="84"/>
      <c r="AE152" s="85"/>
      <c r="AF152" s="87" t="s">
        <v>5</v>
      </c>
      <c r="AG152" s="94"/>
      <c r="AH152" s="84"/>
      <c r="AI152" s="84"/>
      <c r="AJ152" s="101"/>
      <c r="AK152" s="136"/>
      <c r="AL152" s="84"/>
      <c r="AM152" s="84"/>
      <c r="AN152" s="134"/>
      <c r="AO152" s="143"/>
      <c r="AP152" s="94"/>
      <c r="AQ152" s="84"/>
      <c r="AR152" s="85" t="s">
        <v>5</v>
      </c>
      <c r="AS152" s="100"/>
      <c r="AT152" s="136"/>
      <c r="AU152" s="85"/>
      <c r="AV152" s="84"/>
      <c r="AW152" s="87"/>
      <c r="AX152" s="94"/>
      <c r="AY152" s="85"/>
      <c r="AZ152" s="84"/>
      <c r="BA152" s="84"/>
      <c r="BB152" s="100"/>
      <c r="BC152" s="138"/>
      <c r="BD152" s="84" t="s">
        <v>5</v>
      </c>
      <c r="BE152" s="84"/>
      <c r="BF152" s="87"/>
      <c r="BG152" s="92"/>
      <c r="BH152" s="84"/>
      <c r="BI152" s="84"/>
      <c r="BJ152" s="93"/>
      <c r="BL152" s="11"/>
    </row>
    <row r="153" spans="1:64" ht="18.899999999999999" customHeight="1">
      <c r="A153" s="9"/>
      <c r="B153" s="8"/>
      <c r="C153" s="1037"/>
      <c r="D153" s="1037"/>
      <c r="E153" s="1037"/>
      <c r="F153" s="1037"/>
      <c r="G153" s="1019"/>
      <c r="H153" s="76" t="s">
        <v>312</v>
      </c>
      <c r="I153" s="194" t="s">
        <v>313</v>
      </c>
      <c r="J153" s="271"/>
      <c r="K153" s="108"/>
      <c r="L153" s="84"/>
      <c r="M153" s="84"/>
      <c r="N153" s="84"/>
      <c r="O153" s="100"/>
      <c r="P153" s="94"/>
      <c r="Q153" s="84"/>
      <c r="R153" s="84"/>
      <c r="S153" s="101"/>
      <c r="T153" s="136"/>
      <c r="U153" s="85" t="s">
        <v>5</v>
      </c>
      <c r="V153" s="84"/>
      <c r="W153" s="87"/>
      <c r="X153" s="94"/>
      <c r="Y153" s="84"/>
      <c r="Z153" s="84"/>
      <c r="AA153" s="84"/>
      <c r="AB153" s="100"/>
      <c r="AC153" s="136"/>
      <c r="AD153" s="84"/>
      <c r="AE153" s="84"/>
      <c r="AF153" s="88"/>
      <c r="AG153" s="94" t="s">
        <v>5</v>
      </c>
      <c r="AH153" s="85"/>
      <c r="AI153" s="84"/>
      <c r="AJ153" s="100"/>
      <c r="AK153" s="136"/>
      <c r="AL153" s="84"/>
      <c r="AM153" s="84"/>
      <c r="AN153" s="132"/>
      <c r="AO153" s="143"/>
      <c r="AP153" s="94"/>
      <c r="AQ153" s="84"/>
      <c r="AR153" s="84"/>
      <c r="AS153" s="100" t="s">
        <v>5</v>
      </c>
      <c r="AT153" s="136"/>
      <c r="AU153" s="85"/>
      <c r="AV153" s="84"/>
      <c r="AW153" s="88"/>
      <c r="AX153" s="94"/>
      <c r="AY153" s="84"/>
      <c r="AZ153" s="84"/>
      <c r="BA153" s="84"/>
      <c r="BB153" s="100"/>
      <c r="BC153" s="136"/>
      <c r="BD153" s="84"/>
      <c r="BE153" s="84" t="s">
        <v>5</v>
      </c>
      <c r="BF153" s="87"/>
      <c r="BG153" s="92"/>
      <c r="BH153" s="84"/>
      <c r="BI153" s="85"/>
      <c r="BJ153" s="93"/>
      <c r="BL153" s="11"/>
    </row>
    <row r="154" spans="1:64" ht="18.899999999999999" customHeight="1" thickBot="1">
      <c r="A154" s="9"/>
      <c r="B154" s="8"/>
      <c r="C154" s="1037"/>
      <c r="D154" s="1037"/>
      <c r="E154" s="1037"/>
      <c r="F154" s="1037"/>
      <c r="G154" s="1020"/>
      <c r="H154" s="112" t="s">
        <v>314</v>
      </c>
      <c r="I154" s="201" t="s">
        <v>326</v>
      </c>
      <c r="J154" s="272"/>
      <c r="K154" s="110"/>
      <c r="L154" s="97"/>
      <c r="M154" s="97"/>
      <c r="N154" s="97"/>
      <c r="O154" s="120"/>
      <c r="P154" s="96"/>
      <c r="Q154" s="97"/>
      <c r="R154" s="97"/>
      <c r="S154" s="102"/>
      <c r="T154" s="139"/>
      <c r="U154" s="97"/>
      <c r="V154" s="97" t="s">
        <v>5</v>
      </c>
      <c r="W154" s="141"/>
      <c r="X154" s="121"/>
      <c r="Y154" s="97"/>
      <c r="Z154" s="97"/>
      <c r="AA154" s="97"/>
      <c r="AB154" s="120"/>
      <c r="AC154" s="137"/>
      <c r="AD154" s="97"/>
      <c r="AE154" s="97"/>
      <c r="AF154" s="141"/>
      <c r="AG154" s="121"/>
      <c r="AH154" s="97" t="s">
        <v>5</v>
      </c>
      <c r="AI154" s="97"/>
      <c r="AJ154" s="102"/>
      <c r="AK154" s="139"/>
      <c r="AL154" s="97"/>
      <c r="AM154" s="97"/>
      <c r="AN154" s="130"/>
      <c r="AO154" s="151"/>
      <c r="AP154" s="96"/>
      <c r="AQ154" s="97"/>
      <c r="AR154" s="97"/>
      <c r="AS154" s="102"/>
      <c r="AT154" s="139" t="s">
        <v>5</v>
      </c>
      <c r="AU154" s="97"/>
      <c r="AV154" s="97"/>
      <c r="AW154" s="149"/>
      <c r="AX154" s="96"/>
      <c r="AY154" s="97"/>
      <c r="AZ154" s="97"/>
      <c r="BA154" s="106"/>
      <c r="BB154" s="102"/>
      <c r="BC154" s="137"/>
      <c r="BD154" s="97"/>
      <c r="BE154" s="97"/>
      <c r="BF154" s="149" t="s">
        <v>5</v>
      </c>
      <c r="BG154" s="96"/>
      <c r="BH154" s="97"/>
      <c r="BI154" s="97"/>
      <c r="BJ154" s="98"/>
      <c r="BL154" s="11"/>
    </row>
    <row r="155" spans="1:64" ht="16.2" hidden="1" thickBot="1">
      <c r="A155" s="1"/>
      <c r="C155" s="27"/>
      <c r="D155" s="27"/>
      <c r="E155" s="27"/>
      <c r="F155" s="27"/>
      <c r="G155" s="27"/>
      <c r="H155" s="145">
        <v>148</v>
      </c>
      <c r="I155" s="47" t="s">
        <v>29</v>
      </c>
      <c r="J155" s="14"/>
      <c r="K155" s="81">
        <f t="shared" ref="K155:BJ155" si="0">COUNTA(K15:K154)</f>
        <v>0</v>
      </c>
      <c r="L155" s="82">
        <f t="shared" si="0"/>
        <v>9</v>
      </c>
      <c r="M155" s="82">
        <f t="shared" si="0"/>
        <v>11</v>
      </c>
      <c r="N155" s="82">
        <f t="shared" si="0"/>
        <v>15</v>
      </c>
      <c r="O155" s="82">
        <f t="shared" si="0"/>
        <v>13</v>
      </c>
      <c r="P155" s="82">
        <f t="shared" si="0"/>
        <v>10</v>
      </c>
      <c r="Q155" s="82">
        <f t="shared" si="0"/>
        <v>9</v>
      </c>
      <c r="R155" s="82">
        <f t="shared" si="0"/>
        <v>12</v>
      </c>
      <c r="S155" s="82">
        <f t="shared" si="0"/>
        <v>11</v>
      </c>
      <c r="T155" s="82">
        <f t="shared" si="0"/>
        <v>13</v>
      </c>
      <c r="U155" s="82">
        <f t="shared" si="0"/>
        <v>15</v>
      </c>
      <c r="V155" s="82">
        <f t="shared" si="0"/>
        <v>13</v>
      </c>
      <c r="W155" s="82">
        <f t="shared" si="0"/>
        <v>8</v>
      </c>
      <c r="X155" s="82">
        <f t="shared" si="0"/>
        <v>9</v>
      </c>
      <c r="Y155" s="82">
        <f t="shared" si="0"/>
        <v>7</v>
      </c>
      <c r="Z155" s="82">
        <f t="shared" si="0"/>
        <v>11</v>
      </c>
      <c r="AA155" s="82">
        <f t="shared" si="0"/>
        <v>11</v>
      </c>
      <c r="AB155" s="82">
        <f t="shared" si="0"/>
        <v>7</v>
      </c>
      <c r="AC155" s="82">
        <f t="shared" si="0"/>
        <v>8</v>
      </c>
      <c r="AD155" s="82">
        <f t="shared" si="0"/>
        <v>9</v>
      </c>
      <c r="AE155" s="82">
        <f t="shared" si="0"/>
        <v>10</v>
      </c>
      <c r="AF155" s="82">
        <f t="shared" si="0"/>
        <v>10</v>
      </c>
      <c r="AG155" s="82">
        <f t="shared" si="0"/>
        <v>12</v>
      </c>
      <c r="AH155" s="82">
        <f t="shared" si="0"/>
        <v>12</v>
      </c>
      <c r="AI155" s="82">
        <f t="shared" si="0"/>
        <v>8</v>
      </c>
      <c r="AJ155" s="82">
        <f t="shared" si="0"/>
        <v>8</v>
      </c>
      <c r="AK155" s="82">
        <f t="shared" si="0"/>
        <v>11</v>
      </c>
      <c r="AL155" s="82">
        <f t="shared" si="0"/>
        <v>15</v>
      </c>
      <c r="AM155" s="82">
        <f t="shared" si="0"/>
        <v>12</v>
      </c>
      <c r="AN155" s="82">
        <f t="shared" si="0"/>
        <v>9</v>
      </c>
      <c r="AO155" s="82">
        <f t="shared" si="0"/>
        <v>9</v>
      </c>
      <c r="AP155" s="82">
        <f t="shared" si="0"/>
        <v>9</v>
      </c>
      <c r="AQ155" s="82">
        <f t="shared" si="0"/>
        <v>11</v>
      </c>
      <c r="AR155" s="82">
        <f t="shared" si="0"/>
        <v>11</v>
      </c>
      <c r="AS155" s="82">
        <f t="shared" si="0"/>
        <v>13</v>
      </c>
      <c r="AT155" s="82">
        <f t="shared" si="0"/>
        <v>11</v>
      </c>
      <c r="AU155" s="82">
        <f t="shared" si="0"/>
        <v>9</v>
      </c>
      <c r="AV155" s="82">
        <f t="shared" si="0"/>
        <v>6</v>
      </c>
      <c r="AW155" s="82">
        <f t="shared" si="0"/>
        <v>6</v>
      </c>
      <c r="AX155" s="82">
        <f t="shared" si="0"/>
        <v>14</v>
      </c>
      <c r="AY155" s="82">
        <f t="shared" si="0"/>
        <v>12</v>
      </c>
      <c r="AZ155" s="82">
        <f t="shared" si="0"/>
        <v>7</v>
      </c>
      <c r="BA155" s="82">
        <f t="shared" si="0"/>
        <v>8</v>
      </c>
      <c r="BB155" s="82">
        <f t="shared" si="0"/>
        <v>8</v>
      </c>
      <c r="BC155" s="82">
        <f t="shared" si="0"/>
        <v>10</v>
      </c>
      <c r="BD155" s="82">
        <f t="shared" si="0"/>
        <v>11</v>
      </c>
      <c r="BE155" s="82">
        <f t="shared" si="0"/>
        <v>12</v>
      </c>
      <c r="BF155" s="82">
        <f t="shared" si="0"/>
        <v>13</v>
      </c>
      <c r="BG155" s="82">
        <f t="shared" si="0"/>
        <v>6</v>
      </c>
      <c r="BH155" s="82">
        <f t="shared" si="0"/>
        <v>11</v>
      </c>
      <c r="BI155" s="82">
        <f t="shared" si="0"/>
        <v>6</v>
      </c>
      <c r="BJ155" s="83">
        <f t="shared" si="0"/>
        <v>0</v>
      </c>
    </row>
    <row r="156" spans="1:64" ht="16.2" hidden="1" thickBot="1">
      <c r="A156" s="1"/>
      <c r="C156" s="27"/>
      <c r="D156" s="27"/>
      <c r="E156" s="27"/>
      <c r="F156" s="27"/>
      <c r="G156" s="27"/>
      <c r="H156" s="111">
        <v>149</v>
      </c>
      <c r="I156" s="12" t="s">
        <v>30</v>
      </c>
      <c r="J156" s="14"/>
      <c r="K156" s="35">
        <f t="shared" ref="K156:BJ156" si="1">SUMIF(K15:K154,"=*M",$C$15:$C$154)+SUMIF(K15:K154,"=*K",$D$15:$D$154)+SUMIF(K15:K154,"=*P",$E$15:$E$154)+SUMIF(K15:K154,"=*R",$F$15:$F$154)</f>
        <v>0</v>
      </c>
      <c r="L156" s="21">
        <f t="shared" si="1"/>
        <v>0</v>
      </c>
      <c r="M156" s="21">
        <f t="shared" si="1"/>
        <v>0</v>
      </c>
      <c r="N156" s="21">
        <f t="shared" si="1"/>
        <v>0</v>
      </c>
      <c r="O156" s="21">
        <f t="shared" si="1"/>
        <v>0</v>
      </c>
      <c r="P156" s="21">
        <f t="shared" si="1"/>
        <v>0</v>
      </c>
      <c r="Q156" s="21">
        <f t="shared" si="1"/>
        <v>0</v>
      </c>
      <c r="R156" s="21">
        <f t="shared" si="1"/>
        <v>0</v>
      </c>
      <c r="S156" s="21">
        <f t="shared" si="1"/>
        <v>0</v>
      </c>
      <c r="T156" s="21">
        <f t="shared" si="1"/>
        <v>0</v>
      </c>
      <c r="U156" s="21">
        <f t="shared" si="1"/>
        <v>0</v>
      </c>
      <c r="V156" s="21">
        <f t="shared" si="1"/>
        <v>0</v>
      </c>
      <c r="W156" s="21">
        <f t="shared" si="1"/>
        <v>0</v>
      </c>
      <c r="X156" s="21">
        <f t="shared" si="1"/>
        <v>0</v>
      </c>
      <c r="Y156" s="21">
        <f t="shared" si="1"/>
        <v>0</v>
      </c>
      <c r="Z156" s="21">
        <f t="shared" si="1"/>
        <v>0</v>
      </c>
      <c r="AA156" s="21">
        <f t="shared" si="1"/>
        <v>0</v>
      </c>
      <c r="AB156" s="21">
        <f t="shared" si="1"/>
        <v>0</v>
      </c>
      <c r="AC156" s="21">
        <f t="shared" si="1"/>
        <v>0</v>
      </c>
      <c r="AD156" s="21">
        <f t="shared" si="1"/>
        <v>0</v>
      </c>
      <c r="AE156" s="21">
        <f t="shared" si="1"/>
        <v>0</v>
      </c>
      <c r="AF156" s="21">
        <f t="shared" si="1"/>
        <v>0</v>
      </c>
      <c r="AG156" s="21">
        <f t="shared" si="1"/>
        <v>0</v>
      </c>
      <c r="AH156" s="21">
        <f t="shared" si="1"/>
        <v>0</v>
      </c>
      <c r="AI156" s="21">
        <f t="shared" si="1"/>
        <v>0</v>
      </c>
      <c r="AJ156" s="21">
        <f t="shared" si="1"/>
        <v>0</v>
      </c>
      <c r="AK156" s="21">
        <f t="shared" si="1"/>
        <v>0</v>
      </c>
      <c r="AL156" s="21">
        <f t="shared" si="1"/>
        <v>0</v>
      </c>
      <c r="AM156" s="21">
        <f t="shared" si="1"/>
        <v>0</v>
      </c>
      <c r="AN156" s="21">
        <f t="shared" si="1"/>
        <v>0</v>
      </c>
      <c r="AO156" s="21">
        <f t="shared" si="1"/>
        <v>0</v>
      </c>
      <c r="AP156" s="21">
        <f t="shared" si="1"/>
        <v>0</v>
      </c>
      <c r="AQ156" s="21">
        <f t="shared" si="1"/>
        <v>0</v>
      </c>
      <c r="AR156" s="21">
        <f t="shared" si="1"/>
        <v>0</v>
      </c>
      <c r="AS156" s="21">
        <f t="shared" si="1"/>
        <v>0</v>
      </c>
      <c r="AT156" s="21">
        <f t="shared" si="1"/>
        <v>0</v>
      </c>
      <c r="AU156" s="21">
        <f t="shared" si="1"/>
        <v>0</v>
      </c>
      <c r="AV156" s="21">
        <f t="shared" si="1"/>
        <v>0</v>
      </c>
      <c r="AW156" s="21">
        <f t="shared" si="1"/>
        <v>0</v>
      </c>
      <c r="AX156" s="21">
        <f t="shared" si="1"/>
        <v>0</v>
      </c>
      <c r="AY156" s="21">
        <f t="shared" si="1"/>
        <v>0</v>
      </c>
      <c r="AZ156" s="21">
        <f t="shared" si="1"/>
        <v>0</v>
      </c>
      <c r="BA156" s="21">
        <f t="shared" si="1"/>
        <v>0</v>
      </c>
      <c r="BB156" s="21">
        <f t="shared" si="1"/>
        <v>0</v>
      </c>
      <c r="BC156" s="21">
        <f t="shared" si="1"/>
        <v>0</v>
      </c>
      <c r="BD156" s="21">
        <f t="shared" si="1"/>
        <v>0</v>
      </c>
      <c r="BE156" s="21">
        <f t="shared" si="1"/>
        <v>0</v>
      </c>
      <c r="BF156" s="21">
        <f t="shared" si="1"/>
        <v>0</v>
      </c>
      <c r="BG156" s="21">
        <f t="shared" si="1"/>
        <v>0</v>
      </c>
      <c r="BH156" s="21">
        <f t="shared" si="1"/>
        <v>0</v>
      </c>
      <c r="BI156" s="21">
        <f t="shared" si="1"/>
        <v>0</v>
      </c>
      <c r="BJ156" s="21">
        <f t="shared" si="1"/>
        <v>0</v>
      </c>
      <c r="BL156" s="25"/>
    </row>
    <row r="157" spans="1:64" ht="16.2" hidden="1" thickBot="1">
      <c r="A157" s="1"/>
      <c r="C157" s="27"/>
      <c r="D157" s="27"/>
      <c r="E157" s="27"/>
      <c r="F157" s="27"/>
      <c r="G157" s="27"/>
      <c r="H157" s="112">
        <v>150</v>
      </c>
      <c r="I157" s="12" t="s">
        <v>31</v>
      </c>
      <c r="J157" s="14" t="s">
        <v>41</v>
      </c>
      <c r="K157" s="38">
        <f>K156/C181</f>
        <v>0</v>
      </c>
      <c r="L157" s="39">
        <f t="shared" ref="L157:BJ157" si="2">L156/$C$181</f>
        <v>0</v>
      </c>
      <c r="M157" s="21">
        <f>SUMIF(M16:M155,"=*M",$C$15:$C$154)+SUMIF(M16:M155,"=*K",$D$15:$D$154)+SUMIF(M16:M155,"=*P",$E$15:$E$154)+SUMIF(M16:M155,"=*R",$F$15:$F$154)</f>
        <v>0</v>
      </c>
      <c r="N157" s="39">
        <f t="shared" si="2"/>
        <v>0</v>
      </c>
      <c r="O157" s="39">
        <f t="shared" si="2"/>
        <v>0</v>
      </c>
      <c r="P157" s="39">
        <f t="shared" si="2"/>
        <v>0</v>
      </c>
      <c r="Q157" s="39">
        <f t="shared" si="2"/>
        <v>0</v>
      </c>
      <c r="R157" s="39">
        <f t="shared" si="2"/>
        <v>0</v>
      </c>
      <c r="S157" s="39">
        <f t="shared" si="2"/>
        <v>0</v>
      </c>
      <c r="T157" s="39">
        <f t="shared" si="2"/>
        <v>0</v>
      </c>
      <c r="U157" s="39">
        <f t="shared" si="2"/>
        <v>0</v>
      </c>
      <c r="V157" s="39">
        <f t="shared" si="2"/>
        <v>0</v>
      </c>
      <c r="W157" s="39">
        <f t="shared" si="2"/>
        <v>0</v>
      </c>
      <c r="X157" s="39">
        <f t="shared" si="2"/>
        <v>0</v>
      </c>
      <c r="Y157" s="39">
        <f t="shared" si="2"/>
        <v>0</v>
      </c>
      <c r="Z157" s="39">
        <f t="shared" si="2"/>
        <v>0</v>
      </c>
      <c r="AA157" s="39">
        <f t="shared" si="2"/>
        <v>0</v>
      </c>
      <c r="AB157" s="39">
        <f t="shared" si="2"/>
        <v>0</v>
      </c>
      <c r="AC157" s="39">
        <f t="shared" si="2"/>
        <v>0</v>
      </c>
      <c r="AD157" s="39">
        <f t="shared" si="2"/>
        <v>0</v>
      </c>
      <c r="AE157" s="39">
        <f t="shared" si="2"/>
        <v>0</v>
      </c>
      <c r="AF157" s="39">
        <f t="shared" si="2"/>
        <v>0</v>
      </c>
      <c r="AG157" s="39">
        <f t="shared" si="2"/>
        <v>0</v>
      </c>
      <c r="AH157" s="39">
        <f t="shared" si="2"/>
        <v>0</v>
      </c>
      <c r="AI157" s="39">
        <f t="shared" si="2"/>
        <v>0</v>
      </c>
      <c r="AJ157" s="39">
        <f t="shared" si="2"/>
        <v>0</v>
      </c>
      <c r="AK157" s="39">
        <f t="shared" si="2"/>
        <v>0</v>
      </c>
      <c r="AL157" s="39">
        <f t="shared" si="2"/>
        <v>0</v>
      </c>
      <c r="AM157" s="39">
        <f t="shared" si="2"/>
        <v>0</v>
      </c>
      <c r="AN157" s="39">
        <f t="shared" si="2"/>
        <v>0</v>
      </c>
      <c r="AO157" s="39">
        <f t="shared" si="2"/>
        <v>0</v>
      </c>
      <c r="AP157" s="39">
        <f t="shared" si="2"/>
        <v>0</v>
      </c>
      <c r="AQ157" s="39">
        <f t="shared" si="2"/>
        <v>0</v>
      </c>
      <c r="AR157" s="39">
        <f t="shared" si="2"/>
        <v>0</v>
      </c>
      <c r="AS157" s="39">
        <f t="shared" si="2"/>
        <v>0</v>
      </c>
      <c r="AT157" s="39">
        <f t="shared" si="2"/>
        <v>0</v>
      </c>
      <c r="AU157" s="39">
        <f t="shared" si="2"/>
        <v>0</v>
      </c>
      <c r="AV157" s="39">
        <f t="shared" si="2"/>
        <v>0</v>
      </c>
      <c r="AW157" s="39">
        <f t="shared" si="2"/>
        <v>0</v>
      </c>
      <c r="AX157" s="39">
        <f t="shared" si="2"/>
        <v>0</v>
      </c>
      <c r="AY157" s="39">
        <f t="shared" si="2"/>
        <v>0</v>
      </c>
      <c r="AZ157" s="39">
        <f t="shared" si="2"/>
        <v>0</v>
      </c>
      <c r="BA157" s="39">
        <f t="shared" si="2"/>
        <v>0</v>
      </c>
      <c r="BB157" s="39">
        <f t="shared" si="2"/>
        <v>0</v>
      </c>
      <c r="BC157" s="39">
        <f t="shared" si="2"/>
        <v>0</v>
      </c>
      <c r="BD157" s="39">
        <f t="shared" si="2"/>
        <v>0</v>
      </c>
      <c r="BE157" s="39">
        <f t="shared" si="2"/>
        <v>0</v>
      </c>
      <c r="BF157" s="39">
        <f t="shared" si="2"/>
        <v>0</v>
      </c>
      <c r="BG157" s="39">
        <f t="shared" si="2"/>
        <v>0</v>
      </c>
      <c r="BH157" s="39">
        <f t="shared" si="2"/>
        <v>0</v>
      </c>
      <c r="BI157" s="39">
        <f t="shared" si="2"/>
        <v>0</v>
      </c>
      <c r="BJ157" s="39">
        <f t="shared" si="2"/>
        <v>0</v>
      </c>
      <c r="BL157" s="25"/>
    </row>
    <row r="158" spans="1:64" ht="16.2" hidden="1" thickBot="1">
      <c r="A158" s="1"/>
      <c r="C158" s="27"/>
      <c r="D158" s="27"/>
      <c r="E158" s="27"/>
      <c r="F158" s="27"/>
      <c r="G158" s="27"/>
      <c r="H158" s="111">
        <v>151</v>
      </c>
      <c r="I158" s="12" t="s">
        <v>48</v>
      </c>
      <c r="J158" s="14"/>
      <c r="K158" s="36">
        <f>K156/40</f>
        <v>0</v>
      </c>
      <c r="L158" s="37">
        <f t="shared" ref="L158:BJ158" si="3">L156/40</f>
        <v>0</v>
      </c>
      <c r="M158" s="21">
        <f>SUMIF(M17:M156,"=*M",$C$15:$C$154)+SUMIF(M17:M156,"=*K",$D$15:$D$154)+SUMIF(M17:M156,"=*P",$E$15:$E$154)+SUMIF(M17:M156,"=*R",$F$15:$F$154)</f>
        <v>0</v>
      </c>
      <c r="N158" s="37">
        <f t="shared" si="3"/>
        <v>0</v>
      </c>
      <c r="O158" s="37">
        <f t="shared" si="3"/>
        <v>0</v>
      </c>
      <c r="P158" s="37">
        <f t="shared" si="3"/>
        <v>0</v>
      </c>
      <c r="Q158" s="37">
        <f t="shared" si="3"/>
        <v>0</v>
      </c>
      <c r="R158" s="37">
        <f t="shared" si="3"/>
        <v>0</v>
      </c>
      <c r="S158" s="37">
        <f t="shared" si="3"/>
        <v>0</v>
      </c>
      <c r="T158" s="37">
        <f t="shared" si="3"/>
        <v>0</v>
      </c>
      <c r="U158" s="37">
        <f t="shared" si="3"/>
        <v>0</v>
      </c>
      <c r="V158" s="37">
        <f t="shared" si="3"/>
        <v>0</v>
      </c>
      <c r="W158" s="37">
        <f t="shared" si="3"/>
        <v>0</v>
      </c>
      <c r="X158" s="37">
        <f t="shared" si="3"/>
        <v>0</v>
      </c>
      <c r="Y158" s="37">
        <f t="shared" si="3"/>
        <v>0</v>
      </c>
      <c r="Z158" s="37">
        <f t="shared" si="3"/>
        <v>0</v>
      </c>
      <c r="AA158" s="37">
        <f t="shared" si="3"/>
        <v>0</v>
      </c>
      <c r="AB158" s="37">
        <f t="shared" si="3"/>
        <v>0</v>
      </c>
      <c r="AC158" s="37">
        <f t="shared" si="3"/>
        <v>0</v>
      </c>
      <c r="AD158" s="37">
        <f t="shared" si="3"/>
        <v>0</v>
      </c>
      <c r="AE158" s="37">
        <f t="shared" si="3"/>
        <v>0</v>
      </c>
      <c r="AF158" s="37">
        <f t="shared" si="3"/>
        <v>0</v>
      </c>
      <c r="AG158" s="37">
        <f t="shared" si="3"/>
        <v>0</v>
      </c>
      <c r="AH158" s="37">
        <f t="shared" si="3"/>
        <v>0</v>
      </c>
      <c r="AI158" s="37">
        <f t="shared" si="3"/>
        <v>0</v>
      </c>
      <c r="AJ158" s="37">
        <f t="shared" si="3"/>
        <v>0</v>
      </c>
      <c r="AK158" s="37">
        <f t="shared" si="3"/>
        <v>0</v>
      </c>
      <c r="AL158" s="37">
        <f t="shared" si="3"/>
        <v>0</v>
      </c>
      <c r="AM158" s="37">
        <f t="shared" si="3"/>
        <v>0</v>
      </c>
      <c r="AN158" s="37">
        <f t="shared" si="3"/>
        <v>0</v>
      </c>
      <c r="AO158" s="37">
        <f t="shared" si="3"/>
        <v>0</v>
      </c>
      <c r="AP158" s="37">
        <f t="shared" si="3"/>
        <v>0</v>
      </c>
      <c r="AQ158" s="37">
        <f t="shared" si="3"/>
        <v>0</v>
      </c>
      <c r="AR158" s="37">
        <f t="shared" si="3"/>
        <v>0</v>
      </c>
      <c r="AS158" s="37">
        <f t="shared" si="3"/>
        <v>0</v>
      </c>
      <c r="AT158" s="37">
        <f t="shared" si="3"/>
        <v>0</v>
      </c>
      <c r="AU158" s="37">
        <f t="shared" si="3"/>
        <v>0</v>
      </c>
      <c r="AV158" s="37">
        <f t="shared" si="3"/>
        <v>0</v>
      </c>
      <c r="AW158" s="37">
        <f t="shared" si="3"/>
        <v>0</v>
      </c>
      <c r="AX158" s="37">
        <f t="shared" si="3"/>
        <v>0</v>
      </c>
      <c r="AY158" s="37">
        <f t="shared" si="3"/>
        <v>0</v>
      </c>
      <c r="AZ158" s="37">
        <f t="shared" si="3"/>
        <v>0</v>
      </c>
      <c r="BA158" s="37">
        <f t="shared" si="3"/>
        <v>0</v>
      </c>
      <c r="BB158" s="37">
        <f t="shared" si="3"/>
        <v>0</v>
      </c>
      <c r="BC158" s="37">
        <f t="shared" si="3"/>
        <v>0</v>
      </c>
      <c r="BD158" s="37">
        <f t="shared" si="3"/>
        <v>0</v>
      </c>
      <c r="BE158" s="37">
        <f t="shared" si="3"/>
        <v>0</v>
      </c>
      <c r="BF158" s="37">
        <f t="shared" si="3"/>
        <v>0</v>
      </c>
      <c r="BG158" s="37">
        <f t="shared" si="3"/>
        <v>0</v>
      </c>
      <c r="BH158" s="37">
        <f t="shared" si="3"/>
        <v>0</v>
      </c>
      <c r="BI158" s="37">
        <f t="shared" si="3"/>
        <v>0</v>
      </c>
      <c r="BJ158" s="37">
        <f t="shared" si="3"/>
        <v>0</v>
      </c>
    </row>
    <row r="159" spans="1:64" ht="13.8" hidden="1" thickBot="1">
      <c r="H159" s="112">
        <v>152</v>
      </c>
    </row>
    <row r="160" spans="1:64" ht="13.8" hidden="1" thickBot="1">
      <c r="H160" s="13"/>
      <c r="J160" s="22"/>
    </row>
    <row r="161" spans="1:66" ht="13.8" hidden="1" thickBot="1">
      <c r="H161" s="13"/>
      <c r="J161" s="40" t="s">
        <v>49</v>
      </c>
      <c r="K161" s="18">
        <f t="shared" ref="K161:BJ161" si="4">COUNTIF(K15:K154,"M")</f>
        <v>0</v>
      </c>
      <c r="L161" s="18">
        <f t="shared" si="4"/>
        <v>0</v>
      </c>
      <c r="M161" s="18">
        <f t="shared" si="4"/>
        <v>1</v>
      </c>
      <c r="N161" s="18">
        <f t="shared" si="4"/>
        <v>0</v>
      </c>
      <c r="O161" s="18">
        <f t="shared" si="4"/>
        <v>0</v>
      </c>
      <c r="P161" s="18">
        <f t="shared" si="4"/>
        <v>0</v>
      </c>
      <c r="Q161" s="18">
        <f t="shared" si="4"/>
        <v>0</v>
      </c>
      <c r="R161" s="18">
        <f t="shared" si="4"/>
        <v>1</v>
      </c>
      <c r="S161" s="18">
        <f t="shared" si="4"/>
        <v>0</v>
      </c>
      <c r="T161" s="18">
        <f t="shared" si="4"/>
        <v>0</v>
      </c>
      <c r="U161" s="18">
        <f t="shared" si="4"/>
        <v>1</v>
      </c>
      <c r="V161" s="18">
        <f t="shared" si="4"/>
        <v>0</v>
      </c>
      <c r="W161" s="18">
        <f t="shared" si="4"/>
        <v>0</v>
      </c>
      <c r="X161" s="18">
        <f t="shared" si="4"/>
        <v>0</v>
      </c>
      <c r="Y161" s="18">
        <f t="shared" si="4"/>
        <v>1</v>
      </c>
      <c r="Z161" s="18">
        <f t="shared" si="4"/>
        <v>0</v>
      </c>
      <c r="AA161" s="18">
        <f t="shared" si="4"/>
        <v>0</v>
      </c>
      <c r="AB161" s="18">
        <f t="shared" si="4"/>
        <v>0</v>
      </c>
      <c r="AC161" s="18">
        <f t="shared" si="4"/>
        <v>0</v>
      </c>
      <c r="AD161" s="18">
        <f t="shared" si="4"/>
        <v>1</v>
      </c>
      <c r="AE161" s="18">
        <f t="shared" si="4"/>
        <v>0</v>
      </c>
      <c r="AF161" s="18">
        <f t="shared" si="4"/>
        <v>0</v>
      </c>
      <c r="AG161" s="18">
        <f t="shared" si="4"/>
        <v>0</v>
      </c>
      <c r="AH161" s="18">
        <f t="shared" si="4"/>
        <v>0</v>
      </c>
      <c r="AI161" s="18">
        <f t="shared" si="4"/>
        <v>0</v>
      </c>
      <c r="AJ161" s="18">
        <f t="shared" si="4"/>
        <v>0</v>
      </c>
      <c r="AK161" s="18">
        <f t="shared" si="4"/>
        <v>0</v>
      </c>
      <c r="AL161" s="18">
        <f t="shared" si="4"/>
        <v>1</v>
      </c>
      <c r="AM161" s="18">
        <f t="shared" si="4"/>
        <v>0</v>
      </c>
      <c r="AN161" s="18">
        <f t="shared" si="4"/>
        <v>0</v>
      </c>
      <c r="AO161" s="18">
        <f t="shared" si="4"/>
        <v>0</v>
      </c>
      <c r="AP161" s="18">
        <f t="shared" si="4"/>
        <v>0</v>
      </c>
      <c r="AQ161" s="18">
        <f t="shared" si="4"/>
        <v>1</v>
      </c>
      <c r="AR161" s="18">
        <f t="shared" si="4"/>
        <v>0</v>
      </c>
      <c r="AS161" s="18">
        <f t="shared" si="4"/>
        <v>0</v>
      </c>
      <c r="AT161" s="18">
        <f t="shared" si="4"/>
        <v>0</v>
      </c>
      <c r="AU161" s="18">
        <f t="shared" si="4"/>
        <v>1</v>
      </c>
      <c r="AV161" s="18">
        <f t="shared" si="4"/>
        <v>0</v>
      </c>
      <c r="AW161" s="18">
        <f t="shared" si="4"/>
        <v>0</v>
      </c>
      <c r="AX161" s="18">
        <f t="shared" si="4"/>
        <v>0</v>
      </c>
      <c r="AY161" s="18">
        <f t="shared" si="4"/>
        <v>1</v>
      </c>
      <c r="AZ161" s="18">
        <f t="shared" si="4"/>
        <v>0</v>
      </c>
      <c r="BA161" s="18">
        <f t="shared" si="4"/>
        <v>0</v>
      </c>
      <c r="BB161" s="18">
        <f t="shared" si="4"/>
        <v>0</v>
      </c>
      <c r="BC161" s="18">
        <f t="shared" si="4"/>
        <v>0</v>
      </c>
      <c r="BD161" s="18">
        <f t="shared" si="4"/>
        <v>1</v>
      </c>
      <c r="BE161" s="18">
        <f t="shared" si="4"/>
        <v>0</v>
      </c>
      <c r="BF161" s="18">
        <f t="shared" si="4"/>
        <v>0</v>
      </c>
      <c r="BG161" s="18">
        <f t="shared" si="4"/>
        <v>0</v>
      </c>
      <c r="BH161" s="18">
        <f t="shared" si="4"/>
        <v>0</v>
      </c>
      <c r="BI161" s="18">
        <f t="shared" si="4"/>
        <v>0</v>
      </c>
      <c r="BJ161" s="18">
        <f t="shared" si="4"/>
        <v>0</v>
      </c>
    </row>
    <row r="162" spans="1:66" ht="13.8" hidden="1" thickBot="1">
      <c r="H162" s="13"/>
      <c r="I162" s="2"/>
      <c r="J162" s="22" t="s">
        <v>32</v>
      </c>
      <c r="K162" s="18">
        <f t="shared" ref="K162:BJ162" si="5">COUNTIF(K15:K154,"K")</f>
        <v>0</v>
      </c>
      <c r="L162" s="18">
        <f t="shared" si="5"/>
        <v>9</v>
      </c>
      <c r="M162" s="18">
        <f t="shared" si="5"/>
        <v>10</v>
      </c>
      <c r="N162" s="18">
        <f t="shared" si="5"/>
        <v>15</v>
      </c>
      <c r="O162" s="18">
        <f t="shared" si="5"/>
        <v>13</v>
      </c>
      <c r="P162" s="18">
        <f t="shared" si="5"/>
        <v>10</v>
      </c>
      <c r="Q162" s="18">
        <f t="shared" si="5"/>
        <v>9</v>
      </c>
      <c r="R162" s="18">
        <f t="shared" si="5"/>
        <v>9</v>
      </c>
      <c r="S162" s="18">
        <f t="shared" si="5"/>
        <v>9</v>
      </c>
      <c r="T162" s="18">
        <f t="shared" si="5"/>
        <v>10</v>
      </c>
      <c r="U162" s="18">
        <f t="shared" si="5"/>
        <v>12</v>
      </c>
      <c r="V162" s="18">
        <f t="shared" si="5"/>
        <v>13</v>
      </c>
      <c r="W162" s="18">
        <f t="shared" si="5"/>
        <v>7</v>
      </c>
      <c r="X162" s="18">
        <f t="shared" si="5"/>
        <v>9</v>
      </c>
      <c r="Y162" s="18">
        <f t="shared" si="5"/>
        <v>6</v>
      </c>
      <c r="Z162" s="18">
        <f t="shared" si="5"/>
        <v>11</v>
      </c>
      <c r="AA162" s="18">
        <f t="shared" si="5"/>
        <v>11</v>
      </c>
      <c r="AB162" s="18">
        <f t="shared" si="5"/>
        <v>7</v>
      </c>
      <c r="AC162" s="18">
        <f t="shared" si="5"/>
        <v>8</v>
      </c>
      <c r="AD162" s="18">
        <f t="shared" si="5"/>
        <v>8</v>
      </c>
      <c r="AE162" s="18">
        <f t="shared" si="5"/>
        <v>10</v>
      </c>
      <c r="AF162" s="18">
        <f t="shared" si="5"/>
        <v>10</v>
      </c>
      <c r="AG162" s="18">
        <f t="shared" si="5"/>
        <v>12</v>
      </c>
      <c r="AH162" s="18">
        <f t="shared" si="5"/>
        <v>11</v>
      </c>
      <c r="AI162" s="18">
        <f t="shared" si="5"/>
        <v>7</v>
      </c>
      <c r="AJ162" s="18">
        <f t="shared" si="5"/>
        <v>6</v>
      </c>
      <c r="AK162" s="18">
        <f t="shared" si="5"/>
        <v>9</v>
      </c>
      <c r="AL162" s="18">
        <f t="shared" si="5"/>
        <v>11</v>
      </c>
      <c r="AM162" s="18">
        <f t="shared" si="5"/>
        <v>11</v>
      </c>
      <c r="AN162" s="18">
        <f t="shared" si="5"/>
        <v>7</v>
      </c>
      <c r="AO162" s="18">
        <f t="shared" si="5"/>
        <v>8</v>
      </c>
      <c r="AP162" s="18">
        <f t="shared" si="5"/>
        <v>8</v>
      </c>
      <c r="AQ162" s="18">
        <f t="shared" si="5"/>
        <v>10</v>
      </c>
      <c r="AR162" s="18">
        <f t="shared" si="5"/>
        <v>10</v>
      </c>
      <c r="AS162" s="18">
        <f t="shared" si="5"/>
        <v>12</v>
      </c>
      <c r="AT162" s="18">
        <f t="shared" si="5"/>
        <v>11</v>
      </c>
      <c r="AU162" s="18">
        <f t="shared" si="5"/>
        <v>6</v>
      </c>
      <c r="AV162" s="18">
        <f t="shared" si="5"/>
        <v>6</v>
      </c>
      <c r="AW162" s="18">
        <f t="shared" si="5"/>
        <v>6</v>
      </c>
      <c r="AX162" s="18">
        <f t="shared" si="5"/>
        <v>14</v>
      </c>
      <c r="AY162" s="18">
        <f t="shared" si="5"/>
        <v>11</v>
      </c>
      <c r="AZ162" s="18">
        <f t="shared" si="5"/>
        <v>7</v>
      </c>
      <c r="BA162" s="18">
        <f t="shared" si="5"/>
        <v>8</v>
      </c>
      <c r="BB162" s="18">
        <f t="shared" si="5"/>
        <v>8</v>
      </c>
      <c r="BC162" s="18">
        <f t="shared" si="5"/>
        <v>10</v>
      </c>
      <c r="BD162" s="18">
        <f t="shared" si="5"/>
        <v>10</v>
      </c>
      <c r="BE162" s="18">
        <f t="shared" si="5"/>
        <v>12</v>
      </c>
      <c r="BF162" s="18">
        <f t="shared" si="5"/>
        <v>13</v>
      </c>
      <c r="BG162" s="18">
        <f t="shared" si="5"/>
        <v>5</v>
      </c>
      <c r="BH162" s="18">
        <f t="shared" si="5"/>
        <v>8</v>
      </c>
      <c r="BI162" s="18">
        <f t="shared" si="5"/>
        <v>5</v>
      </c>
      <c r="BJ162" s="18">
        <f t="shared" si="5"/>
        <v>0</v>
      </c>
      <c r="BL162" s="26"/>
    </row>
    <row r="163" spans="1:66" ht="13.8" hidden="1" thickBot="1">
      <c r="H163" s="13"/>
      <c r="I163" s="2"/>
      <c r="J163" s="22" t="s">
        <v>33</v>
      </c>
      <c r="K163" s="18">
        <f t="shared" ref="K163:BJ163" si="6">COUNTIF(K15:K154,"P")</f>
        <v>0</v>
      </c>
      <c r="L163" s="18">
        <f t="shared" si="6"/>
        <v>0</v>
      </c>
      <c r="M163" s="18">
        <f t="shared" si="6"/>
        <v>0</v>
      </c>
      <c r="N163" s="18">
        <f t="shared" si="6"/>
        <v>0</v>
      </c>
      <c r="O163" s="18">
        <f t="shared" si="6"/>
        <v>0</v>
      </c>
      <c r="P163" s="18">
        <f t="shared" si="6"/>
        <v>0</v>
      </c>
      <c r="Q163" s="18">
        <f t="shared" si="6"/>
        <v>0</v>
      </c>
      <c r="R163" s="18">
        <f t="shared" si="6"/>
        <v>1</v>
      </c>
      <c r="S163" s="18">
        <f t="shared" si="6"/>
        <v>0</v>
      </c>
      <c r="T163" s="18">
        <f t="shared" si="6"/>
        <v>1</v>
      </c>
      <c r="U163" s="18">
        <f t="shared" si="6"/>
        <v>1</v>
      </c>
      <c r="V163" s="18">
        <f t="shared" si="6"/>
        <v>0</v>
      </c>
      <c r="W163" s="18">
        <f t="shared" si="6"/>
        <v>1</v>
      </c>
      <c r="X163" s="18">
        <f t="shared" si="6"/>
        <v>0</v>
      </c>
      <c r="Y163" s="18">
        <f t="shared" si="6"/>
        <v>0</v>
      </c>
      <c r="Z163" s="18">
        <f t="shared" si="6"/>
        <v>0</v>
      </c>
      <c r="AA163" s="18">
        <f t="shared" si="6"/>
        <v>0</v>
      </c>
      <c r="AB163" s="18">
        <f t="shared" si="6"/>
        <v>0</v>
      </c>
      <c r="AC163" s="18">
        <f t="shared" si="6"/>
        <v>0</v>
      </c>
      <c r="AD163" s="18">
        <f t="shared" si="6"/>
        <v>0</v>
      </c>
      <c r="AE163" s="18">
        <f t="shared" si="6"/>
        <v>0</v>
      </c>
      <c r="AF163" s="18">
        <f t="shared" si="6"/>
        <v>0</v>
      </c>
      <c r="AG163" s="18">
        <f t="shared" si="6"/>
        <v>0</v>
      </c>
      <c r="AH163" s="18">
        <f t="shared" si="6"/>
        <v>1</v>
      </c>
      <c r="AI163" s="18">
        <f t="shared" si="6"/>
        <v>1</v>
      </c>
      <c r="AJ163" s="18">
        <f t="shared" si="6"/>
        <v>2</v>
      </c>
      <c r="AK163" s="18">
        <f t="shared" si="6"/>
        <v>2</v>
      </c>
      <c r="AL163" s="18">
        <f t="shared" si="6"/>
        <v>3</v>
      </c>
      <c r="AM163" s="18">
        <f t="shared" si="6"/>
        <v>1</v>
      </c>
      <c r="AN163" s="18">
        <f t="shared" si="6"/>
        <v>2</v>
      </c>
      <c r="AO163" s="18">
        <f t="shared" si="6"/>
        <v>1</v>
      </c>
      <c r="AP163" s="18">
        <f t="shared" si="6"/>
        <v>1</v>
      </c>
      <c r="AQ163" s="18">
        <f t="shared" si="6"/>
        <v>0</v>
      </c>
      <c r="AR163" s="18">
        <f t="shared" si="6"/>
        <v>1</v>
      </c>
      <c r="AS163" s="18">
        <f t="shared" si="6"/>
        <v>1</v>
      </c>
      <c r="AT163" s="18">
        <f t="shared" si="6"/>
        <v>0</v>
      </c>
      <c r="AU163" s="18">
        <f t="shared" si="6"/>
        <v>1</v>
      </c>
      <c r="AV163" s="18">
        <f t="shared" si="6"/>
        <v>0</v>
      </c>
      <c r="AW163" s="18">
        <f t="shared" si="6"/>
        <v>0</v>
      </c>
      <c r="AX163" s="18">
        <f t="shared" si="6"/>
        <v>0</v>
      </c>
      <c r="AY163" s="18">
        <f t="shared" si="6"/>
        <v>0</v>
      </c>
      <c r="AZ163" s="18">
        <f t="shared" si="6"/>
        <v>0</v>
      </c>
      <c r="BA163" s="18">
        <f t="shared" si="6"/>
        <v>0</v>
      </c>
      <c r="BB163" s="18">
        <f t="shared" si="6"/>
        <v>0</v>
      </c>
      <c r="BC163" s="18">
        <f t="shared" si="6"/>
        <v>0</v>
      </c>
      <c r="BD163" s="18">
        <f t="shared" si="6"/>
        <v>0</v>
      </c>
      <c r="BE163" s="18">
        <f t="shared" si="6"/>
        <v>0</v>
      </c>
      <c r="BF163" s="18">
        <f t="shared" si="6"/>
        <v>0</v>
      </c>
      <c r="BG163" s="18">
        <f t="shared" si="6"/>
        <v>1</v>
      </c>
      <c r="BH163" s="18">
        <f t="shared" si="6"/>
        <v>2</v>
      </c>
      <c r="BI163" s="18">
        <f t="shared" si="6"/>
        <v>1</v>
      </c>
      <c r="BJ163" s="18">
        <f t="shared" si="6"/>
        <v>0</v>
      </c>
      <c r="BL163" s="26"/>
    </row>
    <row r="164" spans="1:66" hidden="1">
      <c r="I164" s="2"/>
      <c r="J164" s="22" t="s">
        <v>34</v>
      </c>
      <c r="K164" s="18">
        <f t="shared" ref="K164:BJ164" si="7">COUNTIF(K15:K154,"R")</f>
        <v>0</v>
      </c>
      <c r="L164" s="18">
        <f t="shared" si="7"/>
        <v>0</v>
      </c>
      <c r="M164" s="18">
        <f t="shared" si="7"/>
        <v>0</v>
      </c>
      <c r="N164" s="18">
        <f t="shared" si="7"/>
        <v>0</v>
      </c>
      <c r="O164" s="18">
        <f t="shared" si="7"/>
        <v>0</v>
      </c>
      <c r="P164" s="18">
        <f t="shared" si="7"/>
        <v>0</v>
      </c>
      <c r="Q164" s="18">
        <f t="shared" si="7"/>
        <v>0</v>
      </c>
      <c r="R164" s="18">
        <f t="shared" si="7"/>
        <v>1</v>
      </c>
      <c r="S164" s="18">
        <f t="shared" si="7"/>
        <v>2</v>
      </c>
      <c r="T164" s="18">
        <f t="shared" si="7"/>
        <v>2</v>
      </c>
      <c r="U164" s="18">
        <f t="shared" si="7"/>
        <v>1</v>
      </c>
      <c r="V164" s="18">
        <f t="shared" si="7"/>
        <v>0</v>
      </c>
      <c r="W164" s="18">
        <f t="shared" si="7"/>
        <v>0</v>
      </c>
      <c r="X164" s="18">
        <f t="shared" si="7"/>
        <v>0</v>
      </c>
      <c r="Y164" s="18">
        <f t="shared" si="7"/>
        <v>0</v>
      </c>
      <c r="Z164" s="18">
        <f t="shared" si="7"/>
        <v>0</v>
      </c>
      <c r="AA164" s="18">
        <f t="shared" si="7"/>
        <v>0</v>
      </c>
      <c r="AB164" s="18">
        <f t="shared" si="7"/>
        <v>0</v>
      </c>
      <c r="AC164" s="18">
        <f t="shared" si="7"/>
        <v>0</v>
      </c>
      <c r="AD164" s="18">
        <f t="shared" si="7"/>
        <v>0</v>
      </c>
      <c r="AE164" s="18">
        <f t="shared" si="7"/>
        <v>0</v>
      </c>
      <c r="AF164" s="18">
        <f t="shared" si="7"/>
        <v>0</v>
      </c>
      <c r="AG164" s="18">
        <f t="shared" si="7"/>
        <v>0</v>
      </c>
      <c r="AH164" s="18">
        <f t="shared" si="7"/>
        <v>0</v>
      </c>
      <c r="AI164" s="18">
        <f t="shared" si="7"/>
        <v>0</v>
      </c>
      <c r="AJ164" s="18">
        <f t="shared" si="7"/>
        <v>0</v>
      </c>
      <c r="AK164" s="18">
        <f t="shared" si="7"/>
        <v>0</v>
      </c>
      <c r="AL164" s="18">
        <f t="shared" si="7"/>
        <v>0</v>
      </c>
      <c r="AM164" s="18">
        <f t="shared" si="7"/>
        <v>0</v>
      </c>
      <c r="AN164" s="18">
        <f t="shared" si="7"/>
        <v>0</v>
      </c>
      <c r="AO164" s="18">
        <f t="shared" si="7"/>
        <v>0</v>
      </c>
      <c r="AP164" s="18">
        <f t="shared" si="7"/>
        <v>0</v>
      </c>
      <c r="AQ164" s="18">
        <f t="shared" si="7"/>
        <v>0</v>
      </c>
      <c r="AR164" s="18">
        <f t="shared" si="7"/>
        <v>0</v>
      </c>
      <c r="AS164" s="18">
        <f t="shared" si="7"/>
        <v>0</v>
      </c>
      <c r="AT164" s="18">
        <f t="shared" si="7"/>
        <v>0</v>
      </c>
      <c r="AU164" s="18">
        <f t="shared" si="7"/>
        <v>1</v>
      </c>
      <c r="AV164" s="18">
        <f t="shared" si="7"/>
        <v>0</v>
      </c>
      <c r="AW164" s="18">
        <f t="shared" si="7"/>
        <v>0</v>
      </c>
      <c r="AX164" s="18">
        <f t="shared" si="7"/>
        <v>0</v>
      </c>
      <c r="AY164" s="18">
        <f t="shared" si="7"/>
        <v>0</v>
      </c>
      <c r="AZ164" s="18">
        <f t="shared" si="7"/>
        <v>0</v>
      </c>
      <c r="BA164" s="18">
        <f t="shared" si="7"/>
        <v>0</v>
      </c>
      <c r="BB164" s="18">
        <f t="shared" si="7"/>
        <v>0</v>
      </c>
      <c r="BC164" s="18">
        <f t="shared" si="7"/>
        <v>0</v>
      </c>
      <c r="BD164" s="18">
        <f t="shared" si="7"/>
        <v>0</v>
      </c>
      <c r="BE164" s="18">
        <f t="shared" si="7"/>
        <v>0</v>
      </c>
      <c r="BF164" s="18">
        <f t="shared" si="7"/>
        <v>0</v>
      </c>
      <c r="BG164" s="18">
        <f t="shared" si="7"/>
        <v>0</v>
      </c>
      <c r="BH164" s="18">
        <f t="shared" si="7"/>
        <v>1</v>
      </c>
      <c r="BI164" s="18">
        <f t="shared" si="7"/>
        <v>0</v>
      </c>
      <c r="BJ164" s="18">
        <f t="shared" si="7"/>
        <v>0</v>
      </c>
      <c r="BL164" s="26"/>
    </row>
    <row r="165" spans="1:66" hidden="1">
      <c r="J165" s="29" t="s">
        <v>40</v>
      </c>
      <c r="K165" s="24">
        <f>K162+K163+K164</f>
        <v>0</v>
      </c>
      <c r="L165" s="24">
        <f t="shared" ref="L165:BJ165" si="8">L162+L163+L164</f>
        <v>9</v>
      </c>
      <c r="M165" s="24">
        <f t="shared" si="8"/>
        <v>10</v>
      </c>
      <c r="N165" s="24">
        <f t="shared" si="8"/>
        <v>15</v>
      </c>
      <c r="O165" s="24">
        <f t="shared" si="8"/>
        <v>13</v>
      </c>
      <c r="P165" s="24">
        <f t="shared" si="8"/>
        <v>10</v>
      </c>
      <c r="Q165" s="24">
        <f t="shared" si="8"/>
        <v>9</v>
      </c>
      <c r="R165" s="24">
        <f t="shared" si="8"/>
        <v>11</v>
      </c>
      <c r="S165" s="24">
        <f t="shared" si="8"/>
        <v>11</v>
      </c>
      <c r="T165" s="24">
        <f t="shared" si="8"/>
        <v>13</v>
      </c>
      <c r="U165" s="24">
        <f t="shared" si="8"/>
        <v>14</v>
      </c>
      <c r="V165" s="24">
        <f t="shared" si="8"/>
        <v>13</v>
      </c>
      <c r="W165" s="24">
        <f t="shared" si="8"/>
        <v>8</v>
      </c>
      <c r="X165" s="24">
        <f t="shared" si="8"/>
        <v>9</v>
      </c>
      <c r="Y165" s="24">
        <f>Y162+Y163+Y164</f>
        <v>6</v>
      </c>
      <c r="Z165" s="24">
        <f>Z162+Z163+Z164</f>
        <v>11</v>
      </c>
      <c r="AA165" s="24">
        <f>AA162+AA163+AA164</f>
        <v>11</v>
      </c>
      <c r="AB165" s="24">
        <f t="shared" si="8"/>
        <v>7</v>
      </c>
      <c r="AC165" s="24">
        <f t="shared" si="8"/>
        <v>8</v>
      </c>
      <c r="AD165" s="24">
        <f t="shared" si="8"/>
        <v>8</v>
      </c>
      <c r="AE165" s="24">
        <f t="shared" si="8"/>
        <v>10</v>
      </c>
      <c r="AF165" s="24">
        <f t="shared" si="8"/>
        <v>10</v>
      </c>
      <c r="AG165" s="24">
        <f t="shared" si="8"/>
        <v>12</v>
      </c>
      <c r="AH165" s="24">
        <f t="shared" si="8"/>
        <v>12</v>
      </c>
      <c r="AI165" s="24">
        <f t="shared" si="8"/>
        <v>8</v>
      </c>
      <c r="AJ165" s="24">
        <f t="shared" si="8"/>
        <v>8</v>
      </c>
      <c r="AK165" s="24">
        <f t="shared" si="8"/>
        <v>11</v>
      </c>
      <c r="AL165" s="24">
        <f t="shared" si="8"/>
        <v>14</v>
      </c>
      <c r="AM165" s="24">
        <f t="shared" si="8"/>
        <v>12</v>
      </c>
      <c r="AN165" s="24">
        <f t="shared" si="8"/>
        <v>9</v>
      </c>
      <c r="AO165" s="24">
        <f t="shared" si="8"/>
        <v>9</v>
      </c>
      <c r="AP165" s="24">
        <f t="shared" si="8"/>
        <v>9</v>
      </c>
      <c r="AQ165" s="24">
        <f t="shared" si="8"/>
        <v>10</v>
      </c>
      <c r="AR165" s="24">
        <f t="shared" si="8"/>
        <v>11</v>
      </c>
      <c r="AS165" s="24">
        <f t="shared" si="8"/>
        <v>13</v>
      </c>
      <c r="AT165" s="24">
        <f t="shared" si="8"/>
        <v>11</v>
      </c>
      <c r="AU165" s="24">
        <f t="shared" si="8"/>
        <v>8</v>
      </c>
      <c r="AV165" s="24">
        <f t="shared" si="8"/>
        <v>6</v>
      </c>
      <c r="AW165" s="24">
        <f t="shared" si="8"/>
        <v>6</v>
      </c>
      <c r="AX165" s="24">
        <f t="shared" si="8"/>
        <v>14</v>
      </c>
      <c r="AY165" s="24">
        <f t="shared" si="8"/>
        <v>11</v>
      </c>
      <c r="AZ165" s="24">
        <f t="shared" si="8"/>
        <v>7</v>
      </c>
      <c r="BA165" s="24">
        <f t="shared" si="8"/>
        <v>8</v>
      </c>
      <c r="BB165" s="24">
        <f t="shared" si="8"/>
        <v>8</v>
      </c>
      <c r="BC165" s="24">
        <f t="shared" si="8"/>
        <v>10</v>
      </c>
      <c r="BD165" s="24">
        <f t="shared" si="8"/>
        <v>10</v>
      </c>
      <c r="BE165" s="24">
        <f t="shared" si="8"/>
        <v>12</v>
      </c>
      <c r="BF165" s="24">
        <f t="shared" si="8"/>
        <v>13</v>
      </c>
      <c r="BG165" s="24">
        <f t="shared" si="8"/>
        <v>6</v>
      </c>
      <c r="BH165" s="24">
        <f t="shared" si="8"/>
        <v>11</v>
      </c>
      <c r="BI165" s="24">
        <f t="shared" si="8"/>
        <v>6</v>
      </c>
      <c r="BJ165" s="24">
        <f t="shared" si="8"/>
        <v>0</v>
      </c>
      <c r="BL165" s="26"/>
      <c r="BN165" s="25"/>
    </row>
    <row r="166" spans="1:66" ht="14.4" hidden="1">
      <c r="I166" s="23" t="s">
        <v>36</v>
      </c>
    </row>
    <row r="167" spans="1:66" hidden="1">
      <c r="I167" s="2">
        <v>2</v>
      </c>
      <c r="J167" s="40" t="s">
        <v>49</v>
      </c>
      <c r="K167" s="18">
        <f>K161*$I$167</f>
        <v>0</v>
      </c>
      <c r="L167" s="18">
        <f t="shared" ref="L167:BJ167" si="9">L161*$I$167</f>
        <v>0</v>
      </c>
      <c r="M167" s="18">
        <f t="shared" si="9"/>
        <v>2</v>
      </c>
      <c r="N167" s="18">
        <f t="shared" si="9"/>
        <v>0</v>
      </c>
      <c r="O167" s="18">
        <f t="shared" si="9"/>
        <v>0</v>
      </c>
      <c r="P167" s="18">
        <f t="shared" si="9"/>
        <v>0</v>
      </c>
      <c r="Q167" s="18">
        <f t="shared" si="9"/>
        <v>0</v>
      </c>
      <c r="R167" s="18">
        <f t="shared" si="9"/>
        <v>2</v>
      </c>
      <c r="S167" s="18">
        <f t="shared" si="9"/>
        <v>0</v>
      </c>
      <c r="T167" s="18">
        <f t="shared" si="9"/>
        <v>0</v>
      </c>
      <c r="U167" s="18">
        <f t="shared" si="9"/>
        <v>2</v>
      </c>
      <c r="V167" s="18">
        <f t="shared" si="9"/>
        <v>0</v>
      </c>
      <c r="W167" s="18">
        <f t="shared" si="9"/>
        <v>0</v>
      </c>
      <c r="X167" s="18">
        <f t="shared" si="9"/>
        <v>0</v>
      </c>
      <c r="Y167" s="18">
        <f t="shared" si="9"/>
        <v>2</v>
      </c>
      <c r="Z167" s="18">
        <f t="shared" si="9"/>
        <v>0</v>
      </c>
      <c r="AA167" s="18">
        <f t="shared" si="9"/>
        <v>0</v>
      </c>
      <c r="AB167" s="18">
        <f t="shared" si="9"/>
        <v>0</v>
      </c>
      <c r="AC167" s="18">
        <f t="shared" si="9"/>
        <v>0</v>
      </c>
      <c r="AD167" s="18">
        <f t="shared" si="9"/>
        <v>2</v>
      </c>
      <c r="AE167" s="18">
        <f t="shared" si="9"/>
        <v>0</v>
      </c>
      <c r="AF167" s="18">
        <f t="shared" si="9"/>
        <v>0</v>
      </c>
      <c r="AG167" s="18">
        <f t="shared" si="9"/>
        <v>0</v>
      </c>
      <c r="AH167" s="18">
        <f t="shared" si="9"/>
        <v>0</v>
      </c>
      <c r="AI167" s="18">
        <f t="shared" si="9"/>
        <v>0</v>
      </c>
      <c r="AJ167" s="18">
        <f t="shared" si="9"/>
        <v>0</v>
      </c>
      <c r="AK167" s="18">
        <f t="shared" si="9"/>
        <v>0</v>
      </c>
      <c r="AL167" s="18">
        <f t="shared" si="9"/>
        <v>2</v>
      </c>
      <c r="AM167" s="18">
        <f t="shared" si="9"/>
        <v>0</v>
      </c>
      <c r="AN167" s="18">
        <f t="shared" si="9"/>
        <v>0</v>
      </c>
      <c r="AO167" s="18">
        <f t="shared" si="9"/>
        <v>0</v>
      </c>
      <c r="AP167" s="18">
        <f t="shared" si="9"/>
        <v>0</v>
      </c>
      <c r="AQ167" s="18">
        <f t="shared" si="9"/>
        <v>2</v>
      </c>
      <c r="AR167" s="18">
        <f t="shared" si="9"/>
        <v>0</v>
      </c>
      <c r="AS167" s="18">
        <f t="shared" si="9"/>
        <v>0</v>
      </c>
      <c r="AT167" s="18">
        <f t="shared" si="9"/>
        <v>0</v>
      </c>
      <c r="AU167" s="18">
        <f t="shared" si="9"/>
        <v>2</v>
      </c>
      <c r="AV167" s="18">
        <f t="shared" si="9"/>
        <v>0</v>
      </c>
      <c r="AW167" s="18">
        <f t="shared" si="9"/>
        <v>0</v>
      </c>
      <c r="AX167" s="18">
        <f t="shared" si="9"/>
        <v>0</v>
      </c>
      <c r="AY167" s="18">
        <f t="shared" si="9"/>
        <v>2</v>
      </c>
      <c r="AZ167" s="18">
        <f t="shared" si="9"/>
        <v>0</v>
      </c>
      <c r="BA167" s="18">
        <f t="shared" si="9"/>
        <v>0</v>
      </c>
      <c r="BB167" s="18">
        <f t="shared" si="9"/>
        <v>0</v>
      </c>
      <c r="BC167" s="18">
        <f t="shared" si="9"/>
        <v>0</v>
      </c>
      <c r="BD167" s="18">
        <f t="shared" si="9"/>
        <v>2</v>
      </c>
      <c r="BE167" s="18">
        <f t="shared" si="9"/>
        <v>0</v>
      </c>
      <c r="BF167" s="18">
        <f t="shared" si="9"/>
        <v>0</v>
      </c>
      <c r="BG167" s="18">
        <f t="shared" si="9"/>
        <v>0</v>
      </c>
      <c r="BH167" s="18">
        <f t="shared" si="9"/>
        <v>0</v>
      </c>
      <c r="BI167" s="18">
        <f t="shared" si="9"/>
        <v>0</v>
      </c>
      <c r="BJ167" s="18">
        <f t="shared" si="9"/>
        <v>0</v>
      </c>
    </row>
    <row r="168" spans="1:66" hidden="1">
      <c r="I168" s="2">
        <v>8</v>
      </c>
      <c r="J168" s="22" t="s">
        <v>32</v>
      </c>
      <c r="K168" s="18">
        <f>K162*$I$168</f>
        <v>0</v>
      </c>
      <c r="L168" s="18">
        <f t="shared" ref="L168:BJ168" si="10">L162*$I$168</f>
        <v>72</v>
      </c>
      <c r="M168" s="18">
        <f t="shared" si="10"/>
        <v>80</v>
      </c>
      <c r="N168" s="18">
        <f t="shared" si="10"/>
        <v>120</v>
      </c>
      <c r="O168" s="18">
        <f t="shared" si="10"/>
        <v>104</v>
      </c>
      <c r="P168" s="18">
        <f t="shared" si="10"/>
        <v>80</v>
      </c>
      <c r="Q168" s="18">
        <f t="shared" si="10"/>
        <v>72</v>
      </c>
      <c r="R168" s="18">
        <f t="shared" si="10"/>
        <v>72</v>
      </c>
      <c r="S168" s="18">
        <f t="shared" si="10"/>
        <v>72</v>
      </c>
      <c r="T168" s="18">
        <f t="shared" si="10"/>
        <v>80</v>
      </c>
      <c r="U168" s="18">
        <f t="shared" si="10"/>
        <v>96</v>
      </c>
      <c r="V168" s="18">
        <f t="shared" si="10"/>
        <v>104</v>
      </c>
      <c r="W168" s="18">
        <f t="shared" si="10"/>
        <v>56</v>
      </c>
      <c r="X168" s="18">
        <f t="shared" si="10"/>
        <v>72</v>
      </c>
      <c r="Y168" s="18">
        <f t="shared" si="10"/>
        <v>48</v>
      </c>
      <c r="Z168" s="18">
        <f t="shared" si="10"/>
        <v>88</v>
      </c>
      <c r="AA168" s="18">
        <f t="shared" si="10"/>
        <v>88</v>
      </c>
      <c r="AB168" s="18">
        <f t="shared" si="10"/>
        <v>56</v>
      </c>
      <c r="AC168" s="18">
        <f t="shared" si="10"/>
        <v>64</v>
      </c>
      <c r="AD168" s="18">
        <f t="shared" si="10"/>
        <v>64</v>
      </c>
      <c r="AE168" s="18">
        <f t="shared" si="10"/>
        <v>80</v>
      </c>
      <c r="AF168" s="18">
        <f t="shared" si="10"/>
        <v>80</v>
      </c>
      <c r="AG168" s="18">
        <f t="shared" si="10"/>
        <v>96</v>
      </c>
      <c r="AH168" s="18">
        <f t="shared" si="10"/>
        <v>88</v>
      </c>
      <c r="AI168" s="18">
        <f t="shared" si="10"/>
        <v>56</v>
      </c>
      <c r="AJ168" s="18">
        <f t="shared" si="10"/>
        <v>48</v>
      </c>
      <c r="AK168" s="18">
        <f t="shared" si="10"/>
        <v>72</v>
      </c>
      <c r="AL168" s="18">
        <f t="shared" si="10"/>
        <v>88</v>
      </c>
      <c r="AM168" s="18">
        <f t="shared" si="10"/>
        <v>88</v>
      </c>
      <c r="AN168" s="18">
        <f t="shared" si="10"/>
        <v>56</v>
      </c>
      <c r="AO168" s="18">
        <f t="shared" si="10"/>
        <v>64</v>
      </c>
      <c r="AP168" s="18">
        <f t="shared" si="10"/>
        <v>64</v>
      </c>
      <c r="AQ168" s="18">
        <f t="shared" si="10"/>
        <v>80</v>
      </c>
      <c r="AR168" s="18">
        <f t="shared" si="10"/>
        <v>80</v>
      </c>
      <c r="AS168" s="18">
        <f t="shared" si="10"/>
        <v>96</v>
      </c>
      <c r="AT168" s="18">
        <f t="shared" si="10"/>
        <v>88</v>
      </c>
      <c r="AU168" s="18">
        <f t="shared" si="10"/>
        <v>48</v>
      </c>
      <c r="AV168" s="18">
        <f t="shared" si="10"/>
        <v>48</v>
      </c>
      <c r="AW168" s="18">
        <f t="shared" si="10"/>
        <v>48</v>
      </c>
      <c r="AX168" s="18">
        <f t="shared" si="10"/>
        <v>112</v>
      </c>
      <c r="AY168" s="18">
        <f t="shared" si="10"/>
        <v>88</v>
      </c>
      <c r="AZ168" s="18">
        <f t="shared" si="10"/>
        <v>56</v>
      </c>
      <c r="BA168" s="18">
        <f t="shared" si="10"/>
        <v>64</v>
      </c>
      <c r="BB168" s="18">
        <f t="shared" si="10"/>
        <v>64</v>
      </c>
      <c r="BC168" s="18">
        <f t="shared" si="10"/>
        <v>80</v>
      </c>
      <c r="BD168" s="18">
        <f t="shared" si="10"/>
        <v>80</v>
      </c>
      <c r="BE168" s="18">
        <f t="shared" si="10"/>
        <v>96</v>
      </c>
      <c r="BF168" s="18">
        <f t="shared" si="10"/>
        <v>104</v>
      </c>
      <c r="BG168" s="18">
        <f t="shared" si="10"/>
        <v>40</v>
      </c>
      <c r="BH168" s="18">
        <f t="shared" si="10"/>
        <v>64</v>
      </c>
      <c r="BI168" s="18">
        <f t="shared" si="10"/>
        <v>40</v>
      </c>
      <c r="BJ168" s="18">
        <f t="shared" si="10"/>
        <v>0</v>
      </c>
      <c r="BL168" s="26"/>
    </row>
    <row r="169" spans="1:66" hidden="1">
      <c r="I169" s="2">
        <v>16</v>
      </c>
      <c r="J169" s="22" t="s">
        <v>33</v>
      </c>
      <c r="K169" s="18">
        <f>K163*$I$169</f>
        <v>0</v>
      </c>
      <c r="L169" s="18">
        <f t="shared" ref="L169:BJ169" si="11">L163*$I$169</f>
        <v>0</v>
      </c>
      <c r="M169" s="18">
        <f t="shared" si="11"/>
        <v>0</v>
      </c>
      <c r="N169" s="18">
        <f t="shared" si="11"/>
        <v>0</v>
      </c>
      <c r="O169" s="18">
        <f t="shared" si="11"/>
        <v>0</v>
      </c>
      <c r="P169" s="18">
        <f t="shared" si="11"/>
        <v>0</v>
      </c>
      <c r="Q169" s="18">
        <f t="shared" si="11"/>
        <v>0</v>
      </c>
      <c r="R169" s="18">
        <f t="shared" si="11"/>
        <v>16</v>
      </c>
      <c r="S169" s="18">
        <f t="shared" si="11"/>
        <v>0</v>
      </c>
      <c r="T169" s="18">
        <f t="shared" si="11"/>
        <v>16</v>
      </c>
      <c r="U169" s="18">
        <f t="shared" si="11"/>
        <v>16</v>
      </c>
      <c r="V169" s="18">
        <f t="shared" si="11"/>
        <v>0</v>
      </c>
      <c r="W169" s="18">
        <f t="shared" si="11"/>
        <v>16</v>
      </c>
      <c r="X169" s="18">
        <f t="shared" si="11"/>
        <v>0</v>
      </c>
      <c r="Y169" s="18">
        <f t="shared" si="11"/>
        <v>0</v>
      </c>
      <c r="Z169" s="18">
        <f t="shared" si="11"/>
        <v>0</v>
      </c>
      <c r="AA169" s="18">
        <f t="shared" si="11"/>
        <v>0</v>
      </c>
      <c r="AB169" s="18">
        <f t="shared" si="11"/>
        <v>0</v>
      </c>
      <c r="AC169" s="18">
        <f t="shared" si="11"/>
        <v>0</v>
      </c>
      <c r="AD169" s="18">
        <f t="shared" si="11"/>
        <v>0</v>
      </c>
      <c r="AE169" s="18">
        <f t="shared" si="11"/>
        <v>0</v>
      </c>
      <c r="AF169" s="18">
        <f t="shared" si="11"/>
        <v>0</v>
      </c>
      <c r="AG169" s="18">
        <f t="shared" si="11"/>
        <v>0</v>
      </c>
      <c r="AH169" s="18">
        <f t="shared" si="11"/>
        <v>16</v>
      </c>
      <c r="AI169" s="18">
        <f t="shared" si="11"/>
        <v>16</v>
      </c>
      <c r="AJ169" s="18">
        <f t="shared" si="11"/>
        <v>32</v>
      </c>
      <c r="AK169" s="18">
        <f t="shared" si="11"/>
        <v>32</v>
      </c>
      <c r="AL169" s="18">
        <f t="shared" si="11"/>
        <v>48</v>
      </c>
      <c r="AM169" s="18">
        <f t="shared" si="11"/>
        <v>16</v>
      </c>
      <c r="AN169" s="18">
        <f t="shared" si="11"/>
        <v>32</v>
      </c>
      <c r="AO169" s="18">
        <f t="shared" si="11"/>
        <v>16</v>
      </c>
      <c r="AP169" s="18">
        <f t="shared" si="11"/>
        <v>16</v>
      </c>
      <c r="AQ169" s="18">
        <f t="shared" si="11"/>
        <v>0</v>
      </c>
      <c r="AR169" s="18">
        <f t="shared" si="11"/>
        <v>16</v>
      </c>
      <c r="AS169" s="18">
        <f t="shared" si="11"/>
        <v>16</v>
      </c>
      <c r="AT169" s="18">
        <f t="shared" si="11"/>
        <v>0</v>
      </c>
      <c r="AU169" s="18">
        <f t="shared" si="11"/>
        <v>16</v>
      </c>
      <c r="AV169" s="18">
        <f t="shared" si="11"/>
        <v>0</v>
      </c>
      <c r="AW169" s="18">
        <f t="shared" si="11"/>
        <v>0</v>
      </c>
      <c r="AX169" s="18">
        <f t="shared" si="11"/>
        <v>0</v>
      </c>
      <c r="AY169" s="18">
        <f t="shared" si="11"/>
        <v>0</v>
      </c>
      <c r="AZ169" s="18">
        <f t="shared" si="11"/>
        <v>0</v>
      </c>
      <c r="BA169" s="18">
        <f t="shared" si="11"/>
        <v>0</v>
      </c>
      <c r="BB169" s="18">
        <f t="shared" si="11"/>
        <v>0</v>
      </c>
      <c r="BC169" s="18">
        <f t="shared" si="11"/>
        <v>0</v>
      </c>
      <c r="BD169" s="18">
        <f t="shared" si="11"/>
        <v>0</v>
      </c>
      <c r="BE169" s="18">
        <f t="shared" si="11"/>
        <v>0</v>
      </c>
      <c r="BF169" s="18">
        <f t="shared" si="11"/>
        <v>0</v>
      </c>
      <c r="BG169" s="18">
        <f t="shared" si="11"/>
        <v>16</v>
      </c>
      <c r="BH169" s="18">
        <f t="shared" si="11"/>
        <v>32</v>
      </c>
      <c r="BI169" s="18">
        <f t="shared" si="11"/>
        <v>16</v>
      </c>
      <c r="BJ169" s="18">
        <f t="shared" si="11"/>
        <v>0</v>
      </c>
      <c r="BL169" s="26"/>
    </row>
    <row r="170" spans="1:66" hidden="1">
      <c r="I170" s="2">
        <v>20</v>
      </c>
      <c r="J170" s="22" t="s">
        <v>34</v>
      </c>
      <c r="K170" s="18">
        <f>K164*$I$170</f>
        <v>0</v>
      </c>
      <c r="L170" s="18">
        <f t="shared" ref="L170:BJ170" si="12">L164*$I$170</f>
        <v>0</v>
      </c>
      <c r="M170" s="18">
        <f t="shared" si="12"/>
        <v>0</v>
      </c>
      <c r="N170" s="18">
        <f t="shared" si="12"/>
        <v>0</v>
      </c>
      <c r="O170" s="18">
        <f t="shared" si="12"/>
        <v>0</v>
      </c>
      <c r="P170" s="18">
        <f t="shared" si="12"/>
        <v>0</v>
      </c>
      <c r="Q170" s="18">
        <f t="shared" si="12"/>
        <v>0</v>
      </c>
      <c r="R170" s="18">
        <f t="shared" si="12"/>
        <v>20</v>
      </c>
      <c r="S170" s="18">
        <f t="shared" si="12"/>
        <v>40</v>
      </c>
      <c r="T170" s="18">
        <f t="shared" si="12"/>
        <v>40</v>
      </c>
      <c r="U170" s="18">
        <f t="shared" si="12"/>
        <v>20</v>
      </c>
      <c r="V170" s="18">
        <f t="shared" si="12"/>
        <v>0</v>
      </c>
      <c r="W170" s="18">
        <f t="shared" si="12"/>
        <v>0</v>
      </c>
      <c r="X170" s="18">
        <f t="shared" si="12"/>
        <v>0</v>
      </c>
      <c r="Y170" s="18">
        <f t="shared" si="12"/>
        <v>0</v>
      </c>
      <c r="Z170" s="18">
        <f t="shared" si="12"/>
        <v>0</v>
      </c>
      <c r="AA170" s="18">
        <f t="shared" si="12"/>
        <v>0</v>
      </c>
      <c r="AB170" s="18">
        <f t="shared" si="12"/>
        <v>0</v>
      </c>
      <c r="AC170" s="18">
        <f t="shared" si="12"/>
        <v>0</v>
      </c>
      <c r="AD170" s="18">
        <f t="shared" si="12"/>
        <v>0</v>
      </c>
      <c r="AE170" s="18">
        <f t="shared" si="12"/>
        <v>0</v>
      </c>
      <c r="AF170" s="18">
        <f t="shared" si="12"/>
        <v>0</v>
      </c>
      <c r="AG170" s="18">
        <f t="shared" si="12"/>
        <v>0</v>
      </c>
      <c r="AH170" s="18">
        <f t="shared" si="12"/>
        <v>0</v>
      </c>
      <c r="AI170" s="18">
        <f t="shared" si="12"/>
        <v>0</v>
      </c>
      <c r="AJ170" s="18">
        <f t="shared" si="12"/>
        <v>0</v>
      </c>
      <c r="AK170" s="18">
        <f t="shared" si="12"/>
        <v>0</v>
      </c>
      <c r="AL170" s="18">
        <f t="shared" si="12"/>
        <v>0</v>
      </c>
      <c r="AM170" s="18">
        <f t="shared" si="12"/>
        <v>0</v>
      </c>
      <c r="AN170" s="18">
        <f t="shared" si="12"/>
        <v>0</v>
      </c>
      <c r="AO170" s="18">
        <f t="shared" si="12"/>
        <v>0</v>
      </c>
      <c r="AP170" s="18">
        <f t="shared" si="12"/>
        <v>0</v>
      </c>
      <c r="AQ170" s="18">
        <f t="shared" si="12"/>
        <v>0</v>
      </c>
      <c r="AR170" s="18">
        <f t="shared" si="12"/>
        <v>0</v>
      </c>
      <c r="AS170" s="18">
        <f t="shared" si="12"/>
        <v>0</v>
      </c>
      <c r="AT170" s="18">
        <f t="shared" si="12"/>
        <v>0</v>
      </c>
      <c r="AU170" s="18">
        <f t="shared" si="12"/>
        <v>20</v>
      </c>
      <c r="AV170" s="18">
        <f t="shared" si="12"/>
        <v>0</v>
      </c>
      <c r="AW170" s="18">
        <f t="shared" si="12"/>
        <v>0</v>
      </c>
      <c r="AX170" s="18">
        <f t="shared" si="12"/>
        <v>0</v>
      </c>
      <c r="AY170" s="18">
        <f t="shared" si="12"/>
        <v>0</v>
      </c>
      <c r="AZ170" s="18">
        <f t="shared" si="12"/>
        <v>0</v>
      </c>
      <c r="BA170" s="18">
        <f t="shared" si="12"/>
        <v>0</v>
      </c>
      <c r="BB170" s="18">
        <f t="shared" si="12"/>
        <v>0</v>
      </c>
      <c r="BC170" s="18">
        <f t="shared" si="12"/>
        <v>0</v>
      </c>
      <c r="BD170" s="18">
        <f t="shared" si="12"/>
        <v>0</v>
      </c>
      <c r="BE170" s="18">
        <f t="shared" si="12"/>
        <v>0</v>
      </c>
      <c r="BF170" s="18">
        <f t="shared" si="12"/>
        <v>0</v>
      </c>
      <c r="BG170" s="18">
        <f t="shared" si="12"/>
        <v>0</v>
      </c>
      <c r="BH170" s="18">
        <f t="shared" si="12"/>
        <v>20</v>
      </c>
      <c r="BI170" s="18">
        <f t="shared" si="12"/>
        <v>0</v>
      </c>
      <c r="BJ170" s="18">
        <f t="shared" si="12"/>
        <v>0</v>
      </c>
      <c r="BL170" s="26"/>
    </row>
    <row r="171" spans="1:66" hidden="1">
      <c r="J171" s="28" t="s">
        <v>35</v>
      </c>
      <c r="K171" s="24">
        <f>K168+K169+K170</f>
        <v>0</v>
      </c>
      <c r="L171" s="24">
        <f t="shared" ref="L171:BJ171" si="13">L168+L169+L170</f>
        <v>72</v>
      </c>
      <c r="M171" s="24">
        <f t="shared" si="13"/>
        <v>80</v>
      </c>
      <c r="N171" s="24">
        <f t="shared" si="13"/>
        <v>120</v>
      </c>
      <c r="O171" s="24">
        <f t="shared" si="13"/>
        <v>104</v>
      </c>
      <c r="P171" s="24">
        <f t="shared" si="13"/>
        <v>80</v>
      </c>
      <c r="Q171" s="24">
        <f t="shared" si="13"/>
        <v>72</v>
      </c>
      <c r="R171" s="24">
        <f t="shared" si="13"/>
        <v>108</v>
      </c>
      <c r="S171" s="24">
        <f t="shared" si="13"/>
        <v>112</v>
      </c>
      <c r="T171" s="24">
        <f t="shared" si="13"/>
        <v>136</v>
      </c>
      <c r="U171" s="24">
        <f t="shared" si="13"/>
        <v>132</v>
      </c>
      <c r="V171" s="24">
        <f t="shared" si="13"/>
        <v>104</v>
      </c>
      <c r="W171" s="24">
        <f t="shared" si="13"/>
        <v>72</v>
      </c>
      <c r="X171" s="24">
        <f t="shared" si="13"/>
        <v>72</v>
      </c>
      <c r="Y171" s="24">
        <f t="shared" si="13"/>
        <v>48</v>
      </c>
      <c r="Z171" s="24">
        <f t="shared" si="13"/>
        <v>88</v>
      </c>
      <c r="AA171" s="24">
        <f t="shared" si="13"/>
        <v>88</v>
      </c>
      <c r="AB171" s="24">
        <f t="shared" si="13"/>
        <v>56</v>
      </c>
      <c r="AC171" s="24">
        <f t="shared" si="13"/>
        <v>64</v>
      </c>
      <c r="AD171" s="24">
        <f t="shared" si="13"/>
        <v>64</v>
      </c>
      <c r="AE171" s="24">
        <f t="shared" si="13"/>
        <v>80</v>
      </c>
      <c r="AF171" s="24">
        <f t="shared" si="13"/>
        <v>80</v>
      </c>
      <c r="AG171" s="24">
        <f t="shared" si="13"/>
        <v>96</v>
      </c>
      <c r="AH171" s="24">
        <f t="shared" si="13"/>
        <v>104</v>
      </c>
      <c r="AI171" s="24">
        <f t="shared" si="13"/>
        <v>72</v>
      </c>
      <c r="AJ171" s="24">
        <f t="shared" si="13"/>
        <v>80</v>
      </c>
      <c r="AK171" s="24">
        <f t="shared" si="13"/>
        <v>104</v>
      </c>
      <c r="AL171" s="24">
        <f t="shared" si="13"/>
        <v>136</v>
      </c>
      <c r="AM171" s="24">
        <f t="shared" si="13"/>
        <v>104</v>
      </c>
      <c r="AN171" s="24">
        <f t="shared" si="13"/>
        <v>88</v>
      </c>
      <c r="AO171" s="24">
        <f t="shared" si="13"/>
        <v>80</v>
      </c>
      <c r="AP171" s="24">
        <f t="shared" si="13"/>
        <v>80</v>
      </c>
      <c r="AQ171" s="24">
        <f t="shared" si="13"/>
        <v>80</v>
      </c>
      <c r="AR171" s="24">
        <f t="shared" si="13"/>
        <v>96</v>
      </c>
      <c r="AS171" s="24">
        <f t="shared" si="13"/>
        <v>112</v>
      </c>
      <c r="AT171" s="24">
        <f t="shared" si="13"/>
        <v>88</v>
      </c>
      <c r="AU171" s="24">
        <f t="shared" si="13"/>
        <v>84</v>
      </c>
      <c r="AV171" s="24">
        <f t="shared" si="13"/>
        <v>48</v>
      </c>
      <c r="AW171" s="24">
        <f t="shared" si="13"/>
        <v>48</v>
      </c>
      <c r="AX171" s="24">
        <f t="shared" si="13"/>
        <v>112</v>
      </c>
      <c r="AY171" s="24">
        <f t="shared" si="13"/>
        <v>88</v>
      </c>
      <c r="AZ171" s="24">
        <f t="shared" si="13"/>
        <v>56</v>
      </c>
      <c r="BA171" s="24">
        <f t="shared" si="13"/>
        <v>64</v>
      </c>
      <c r="BB171" s="24">
        <f t="shared" si="13"/>
        <v>64</v>
      </c>
      <c r="BC171" s="24">
        <f t="shared" si="13"/>
        <v>80</v>
      </c>
      <c r="BD171" s="24">
        <f t="shared" si="13"/>
        <v>80</v>
      </c>
      <c r="BE171" s="24">
        <f t="shared" si="13"/>
        <v>96</v>
      </c>
      <c r="BF171" s="24">
        <f t="shared" si="13"/>
        <v>104</v>
      </c>
      <c r="BG171" s="24">
        <f t="shared" si="13"/>
        <v>56</v>
      </c>
      <c r="BH171" s="24">
        <f t="shared" si="13"/>
        <v>116</v>
      </c>
      <c r="BI171" s="24">
        <f t="shared" si="13"/>
        <v>56</v>
      </c>
      <c r="BJ171" s="24">
        <f t="shared" si="13"/>
        <v>0</v>
      </c>
      <c r="BL171" s="26"/>
      <c r="BN171" s="25"/>
    </row>
    <row r="172" spans="1:66" hidden="1">
      <c r="J172" s="31" t="s">
        <v>46</v>
      </c>
      <c r="K172" s="30">
        <f t="shared" ref="K172:BJ172" si="14">K171/$C$181</f>
        <v>0</v>
      </c>
      <c r="L172" s="30">
        <f t="shared" si="14"/>
        <v>0.22500000000000001</v>
      </c>
      <c r="M172" s="30">
        <f t="shared" si="14"/>
        <v>0.25</v>
      </c>
      <c r="N172" s="30">
        <f t="shared" si="14"/>
        <v>0.375</v>
      </c>
      <c r="O172" s="30">
        <f t="shared" si="14"/>
        <v>0.32500000000000001</v>
      </c>
      <c r="P172" s="30">
        <f t="shared" si="14"/>
        <v>0.25</v>
      </c>
      <c r="Q172" s="30">
        <f t="shared" si="14"/>
        <v>0.22500000000000001</v>
      </c>
      <c r="R172" s="30">
        <f t="shared" si="14"/>
        <v>0.33750000000000002</v>
      </c>
      <c r="S172" s="30">
        <f t="shared" si="14"/>
        <v>0.35</v>
      </c>
      <c r="T172" s="30">
        <f t="shared" si="14"/>
        <v>0.42499999999999999</v>
      </c>
      <c r="U172" s="30">
        <f t="shared" si="14"/>
        <v>0.41249999999999998</v>
      </c>
      <c r="V172" s="30">
        <f t="shared" si="14"/>
        <v>0.32500000000000001</v>
      </c>
      <c r="W172" s="30">
        <f t="shared" si="14"/>
        <v>0.22500000000000001</v>
      </c>
      <c r="X172" s="30">
        <f t="shared" si="14"/>
        <v>0.22500000000000001</v>
      </c>
      <c r="Y172" s="30">
        <f t="shared" si="14"/>
        <v>0.15</v>
      </c>
      <c r="Z172" s="30">
        <f t="shared" si="14"/>
        <v>0.27500000000000002</v>
      </c>
      <c r="AA172" s="30">
        <f t="shared" si="14"/>
        <v>0.27500000000000002</v>
      </c>
      <c r="AB172" s="30">
        <f t="shared" si="14"/>
        <v>0.17499999999999999</v>
      </c>
      <c r="AC172" s="30">
        <f t="shared" si="14"/>
        <v>0.2</v>
      </c>
      <c r="AD172" s="30">
        <f t="shared" si="14"/>
        <v>0.2</v>
      </c>
      <c r="AE172" s="30">
        <f t="shared" si="14"/>
        <v>0.25</v>
      </c>
      <c r="AF172" s="30">
        <f t="shared" si="14"/>
        <v>0.25</v>
      </c>
      <c r="AG172" s="30">
        <f t="shared" si="14"/>
        <v>0.3</v>
      </c>
      <c r="AH172" s="30">
        <f t="shared" si="14"/>
        <v>0.32500000000000001</v>
      </c>
      <c r="AI172" s="30">
        <f t="shared" si="14"/>
        <v>0.22500000000000001</v>
      </c>
      <c r="AJ172" s="30">
        <f t="shared" si="14"/>
        <v>0.25</v>
      </c>
      <c r="AK172" s="30">
        <f t="shared" si="14"/>
        <v>0.32500000000000001</v>
      </c>
      <c r="AL172" s="30">
        <f t="shared" si="14"/>
        <v>0.42499999999999999</v>
      </c>
      <c r="AM172" s="30">
        <f t="shared" si="14"/>
        <v>0.32500000000000001</v>
      </c>
      <c r="AN172" s="30">
        <f t="shared" si="14"/>
        <v>0.27500000000000002</v>
      </c>
      <c r="AO172" s="30">
        <f t="shared" si="14"/>
        <v>0.25</v>
      </c>
      <c r="AP172" s="30">
        <f t="shared" si="14"/>
        <v>0.25</v>
      </c>
      <c r="AQ172" s="30">
        <f t="shared" si="14"/>
        <v>0.25</v>
      </c>
      <c r="AR172" s="30">
        <f t="shared" si="14"/>
        <v>0.3</v>
      </c>
      <c r="AS172" s="30">
        <f t="shared" si="14"/>
        <v>0.35</v>
      </c>
      <c r="AT172" s="30">
        <f t="shared" si="14"/>
        <v>0.27500000000000002</v>
      </c>
      <c r="AU172" s="30">
        <f t="shared" si="14"/>
        <v>0.26250000000000001</v>
      </c>
      <c r="AV172" s="30">
        <f t="shared" si="14"/>
        <v>0.15</v>
      </c>
      <c r="AW172" s="30">
        <f t="shared" si="14"/>
        <v>0.15</v>
      </c>
      <c r="AX172" s="30">
        <f t="shared" si="14"/>
        <v>0.35</v>
      </c>
      <c r="AY172" s="30">
        <f t="shared" si="14"/>
        <v>0.27500000000000002</v>
      </c>
      <c r="AZ172" s="30">
        <f t="shared" si="14"/>
        <v>0.17499999999999999</v>
      </c>
      <c r="BA172" s="30">
        <f t="shared" si="14"/>
        <v>0.2</v>
      </c>
      <c r="BB172" s="30">
        <f t="shared" si="14"/>
        <v>0.2</v>
      </c>
      <c r="BC172" s="30">
        <f t="shared" si="14"/>
        <v>0.25</v>
      </c>
      <c r="BD172" s="30">
        <f t="shared" si="14"/>
        <v>0.25</v>
      </c>
      <c r="BE172" s="30">
        <f t="shared" si="14"/>
        <v>0.3</v>
      </c>
      <c r="BF172" s="30">
        <f t="shared" si="14"/>
        <v>0.32500000000000001</v>
      </c>
      <c r="BG172" s="30">
        <f t="shared" si="14"/>
        <v>0.17499999999999999</v>
      </c>
      <c r="BH172" s="30">
        <f t="shared" si="14"/>
        <v>0.36249999999999999</v>
      </c>
      <c r="BI172" s="30">
        <f t="shared" si="14"/>
        <v>0.17499999999999999</v>
      </c>
      <c r="BJ172" s="30">
        <f t="shared" si="14"/>
        <v>0</v>
      </c>
    </row>
    <row r="173" spans="1:66" hidden="1">
      <c r="J173" s="31" t="s">
        <v>47</v>
      </c>
      <c r="K173" s="26">
        <f>K171/40</f>
        <v>0</v>
      </c>
      <c r="L173" s="26">
        <f t="shared" ref="L173:BJ173" si="15">L171/40</f>
        <v>1.8</v>
      </c>
      <c r="M173" s="26">
        <f t="shared" si="15"/>
        <v>2</v>
      </c>
      <c r="N173" s="26">
        <f t="shared" si="15"/>
        <v>3</v>
      </c>
      <c r="O173" s="26">
        <f t="shared" si="15"/>
        <v>2.6</v>
      </c>
      <c r="P173" s="26">
        <f t="shared" si="15"/>
        <v>2</v>
      </c>
      <c r="Q173" s="26">
        <f t="shared" si="15"/>
        <v>1.8</v>
      </c>
      <c r="R173" s="26">
        <f t="shared" si="15"/>
        <v>2.7</v>
      </c>
      <c r="S173" s="26">
        <f t="shared" si="15"/>
        <v>2.8</v>
      </c>
      <c r="T173" s="26">
        <f t="shared" si="15"/>
        <v>3.4</v>
      </c>
      <c r="U173" s="26">
        <f t="shared" si="15"/>
        <v>3.3</v>
      </c>
      <c r="V173" s="26">
        <f t="shared" si="15"/>
        <v>2.6</v>
      </c>
      <c r="W173" s="26">
        <f t="shared" si="15"/>
        <v>1.8</v>
      </c>
      <c r="X173" s="26">
        <f t="shared" si="15"/>
        <v>1.8</v>
      </c>
      <c r="Y173" s="26">
        <f t="shared" si="15"/>
        <v>1.2</v>
      </c>
      <c r="Z173" s="26">
        <f t="shared" si="15"/>
        <v>2.2000000000000002</v>
      </c>
      <c r="AA173" s="26">
        <f t="shared" si="15"/>
        <v>2.2000000000000002</v>
      </c>
      <c r="AB173" s="26">
        <f t="shared" si="15"/>
        <v>1.4</v>
      </c>
      <c r="AC173" s="26">
        <f t="shared" si="15"/>
        <v>1.6</v>
      </c>
      <c r="AD173" s="26">
        <f t="shared" si="15"/>
        <v>1.6</v>
      </c>
      <c r="AE173" s="26">
        <f t="shared" si="15"/>
        <v>2</v>
      </c>
      <c r="AF173" s="26">
        <f t="shared" si="15"/>
        <v>2</v>
      </c>
      <c r="AG173" s="26">
        <f t="shared" si="15"/>
        <v>2.4</v>
      </c>
      <c r="AH173" s="26">
        <f t="shared" si="15"/>
        <v>2.6</v>
      </c>
      <c r="AI173" s="26">
        <f t="shared" si="15"/>
        <v>1.8</v>
      </c>
      <c r="AJ173" s="26">
        <f t="shared" si="15"/>
        <v>2</v>
      </c>
      <c r="AK173" s="26">
        <f t="shared" si="15"/>
        <v>2.6</v>
      </c>
      <c r="AL173" s="26">
        <f t="shared" si="15"/>
        <v>3.4</v>
      </c>
      <c r="AM173" s="26">
        <f t="shared" si="15"/>
        <v>2.6</v>
      </c>
      <c r="AN173" s="26">
        <f t="shared" si="15"/>
        <v>2.2000000000000002</v>
      </c>
      <c r="AO173" s="26">
        <f t="shared" si="15"/>
        <v>2</v>
      </c>
      <c r="AP173" s="26">
        <f t="shared" si="15"/>
        <v>2</v>
      </c>
      <c r="AQ173" s="26">
        <f t="shared" si="15"/>
        <v>2</v>
      </c>
      <c r="AR173" s="26">
        <f t="shared" si="15"/>
        <v>2.4</v>
      </c>
      <c r="AS173" s="26">
        <f t="shared" si="15"/>
        <v>2.8</v>
      </c>
      <c r="AT173" s="26">
        <f t="shared" si="15"/>
        <v>2.2000000000000002</v>
      </c>
      <c r="AU173" s="26">
        <f t="shared" si="15"/>
        <v>2.1</v>
      </c>
      <c r="AV173" s="26">
        <f t="shared" si="15"/>
        <v>1.2</v>
      </c>
      <c r="AW173" s="26">
        <f t="shared" si="15"/>
        <v>1.2</v>
      </c>
      <c r="AX173" s="26">
        <f t="shared" si="15"/>
        <v>2.8</v>
      </c>
      <c r="AY173" s="26">
        <f t="shared" si="15"/>
        <v>2.2000000000000002</v>
      </c>
      <c r="AZ173" s="26">
        <f t="shared" si="15"/>
        <v>1.4</v>
      </c>
      <c r="BA173" s="26">
        <f t="shared" si="15"/>
        <v>1.6</v>
      </c>
      <c r="BB173" s="26">
        <f t="shared" si="15"/>
        <v>1.6</v>
      </c>
      <c r="BC173" s="26">
        <f t="shared" si="15"/>
        <v>2</v>
      </c>
      <c r="BD173" s="26">
        <f t="shared" si="15"/>
        <v>2</v>
      </c>
      <c r="BE173" s="26">
        <f t="shared" si="15"/>
        <v>2.4</v>
      </c>
      <c r="BF173" s="26">
        <f t="shared" si="15"/>
        <v>2.6</v>
      </c>
      <c r="BG173" s="26">
        <f t="shared" si="15"/>
        <v>1.4</v>
      </c>
      <c r="BH173" s="26">
        <f t="shared" si="15"/>
        <v>2.9</v>
      </c>
      <c r="BI173" s="26">
        <f t="shared" si="15"/>
        <v>1.4</v>
      </c>
      <c r="BJ173" s="26">
        <f t="shared" si="15"/>
        <v>0</v>
      </c>
    </row>
    <row r="174" spans="1:66" hidden="1"/>
    <row r="175" spans="1:66" hidden="1"/>
    <row r="176" spans="1:66" ht="40.200000000000003" hidden="1">
      <c r="A176" s="32" t="s">
        <v>42</v>
      </c>
      <c r="B176" s="33" t="s">
        <v>45</v>
      </c>
      <c r="C176" s="33" t="s">
        <v>44</v>
      </c>
    </row>
    <row r="177" spans="1:12" hidden="1">
      <c r="A177" t="s">
        <v>37</v>
      </c>
      <c r="B177">
        <v>2</v>
      </c>
      <c r="C177">
        <f>8*B177*5</f>
        <v>80</v>
      </c>
      <c r="I177" s="18"/>
    </row>
    <row r="178" spans="1:12" hidden="1">
      <c r="A178" t="s">
        <v>38</v>
      </c>
      <c r="B178">
        <v>6</v>
      </c>
      <c r="C178">
        <f>8*B178*5</f>
        <v>240</v>
      </c>
      <c r="I178" s="18"/>
    </row>
    <row r="179" spans="1:12" hidden="1">
      <c r="C179"/>
      <c r="I179" s="18"/>
    </row>
    <row r="180" spans="1:12" hidden="1">
      <c r="A180" t="s">
        <v>39</v>
      </c>
      <c r="C180">
        <v>0</v>
      </c>
      <c r="I180" s="18"/>
    </row>
    <row r="181" spans="1:12" ht="18.75" customHeight="1">
      <c r="A181" s="31" t="s">
        <v>43</v>
      </c>
      <c r="B181">
        <f>SUM(B177:B180)</f>
        <v>8</v>
      </c>
      <c r="C181">
        <f>SUM(C177:C180)</f>
        <v>320</v>
      </c>
      <c r="I181" s="18"/>
    </row>
    <row r="182" spans="1:12">
      <c r="I182" s="18"/>
      <c r="K182" s="34"/>
      <c r="L182"/>
    </row>
    <row r="186" spans="1:12">
      <c r="I186" s="212"/>
    </row>
    <row r="187" spans="1:12">
      <c r="J187" s="212"/>
    </row>
  </sheetData>
  <mergeCells count="44">
    <mergeCell ref="T12:W12"/>
    <mergeCell ref="X12:AB12"/>
    <mergeCell ref="J3:AC3"/>
    <mergeCell ref="A12:A13"/>
    <mergeCell ref="B12:B13"/>
    <mergeCell ref="H12:H13"/>
    <mergeCell ref="I12:I13"/>
    <mergeCell ref="J12:J13"/>
    <mergeCell ref="C4:F5"/>
    <mergeCell ref="K4:O4"/>
    <mergeCell ref="K5:O5"/>
    <mergeCell ref="K12:O12"/>
    <mergeCell ref="P12:S12"/>
    <mergeCell ref="BC12:BF12"/>
    <mergeCell ref="BG12:BJ12"/>
    <mergeCell ref="C15:F154"/>
    <mergeCell ref="G15:G33"/>
    <mergeCell ref="G34:G56"/>
    <mergeCell ref="G57:G68"/>
    <mergeCell ref="G69:G79"/>
    <mergeCell ref="G80:G89"/>
    <mergeCell ref="G90:G102"/>
    <mergeCell ref="G103:G104"/>
    <mergeCell ref="AC12:AF12"/>
    <mergeCell ref="AG12:AJ12"/>
    <mergeCell ref="AK12:AO12"/>
    <mergeCell ref="AP12:AS12"/>
    <mergeCell ref="AT12:AW12"/>
    <mergeCell ref="AX12:BB12"/>
    <mergeCell ref="Y103:Y104"/>
    <mergeCell ref="AK103:AK104"/>
    <mergeCell ref="AW103:AW104"/>
    <mergeCell ref="BI103:BI104"/>
    <mergeCell ref="G105:G108"/>
    <mergeCell ref="H114:H117"/>
    <mergeCell ref="J114:J117"/>
    <mergeCell ref="G120:G124"/>
    <mergeCell ref="G125:G126"/>
    <mergeCell ref="M103:M104"/>
    <mergeCell ref="G127:G131"/>
    <mergeCell ref="G132:G133"/>
    <mergeCell ref="G135:G154"/>
    <mergeCell ref="G109:G112"/>
    <mergeCell ref="G113:G119"/>
  </mergeCells>
  <conditionalFormatting sqref="K41:K49">
    <cfRule type="cellIs" dxfId="1284" priority="272" stopIfTrue="1" operator="equal">
      <formula>"P"</formula>
    </cfRule>
    <cfRule type="cellIs" dxfId="1283" priority="271" stopIfTrue="1" operator="equal">
      <formula>"R"</formula>
    </cfRule>
    <cfRule type="cellIs" dxfId="1282" priority="274" stopIfTrue="1" operator="equal">
      <formula>"M"</formula>
    </cfRule>
    <cfRule type="cellIs" dxfId="1281" priority="273" stopIfTrue="1" operator="equal">
      <formula>"K"</formula>
    </cfRule>
  </conditionalFormatting>
  <conditionalFormatting sqref="K154:AY154 BA154:BI154">
    <cfRule type="cellIs" dxfId="1280" priority="244" stopIfTrue="1" operator="equal">
      <formula>"P"</formula>
    </cfRule>
    <cfRule type="cellIs" dxfId="1279" priority="243" stopIfTrue="1" operator="equal">
      <formula>"R"</formula>
    </cfRule>
    <cfRule type="cellIs" dxfId="1278" priority="245" stopIfTrue="1" operator="equal">
      <formula>"K"</formula>
    </cfRule>
    <cfRule type="cellIs" dxfId="1277" priority="246" stopIfTrue="1" operator="equal">
      <formula>"M"</formula>
    </cfRule>
  </conditionalFormatting>
  <conditionalFormatting sqref="K127:BF128 BH127:BJ128 K129:AI131 AK129:AU131 AW129:BJ131">
    <cfRule type="cellIs" dxfId="1276" priority="10" stopIfTrue="1" operator="equal">
      <formula>"P"</formula>
    </cfRule>
    <cfRule type="cellIs" dxfId="1275" priority="11" stopIfTrue="1" operator="equal">
      <formula>"K"</formula>
    </cfRule>
    <cfRule type="cellIs" dxfId="1274" priority="12" stopIfTrue="1" operator="equal">
      <formula>"M"</formula>
    </cfRule>
    <cfRule type="cellIs" dxfId="1273" priority="9" stopIfTrue="1" operator="equal">
      <formula>"R"</formula>
    </cfRule>
    <cfRule type="endsWith" dxfId="1272" priority="7" operator="endsWith" text="N">
      <formula>RIGHT(K127,LEN("N"))="N"</formula>
    </cfRule>
    <cfRule type="endsWith" dxfId="1271" priority="8" operator="endsWith" text="W">
      <formula>RIGHT(K127,LEN("W"))="W"</formula>
    </cfRule>
  </conditionalFormatting>
  <conditionalFormatting sqref="K15:BG40">
    <cfRule type="cellIs" dxfId="1270" priority="58" stopIfTrue="1" operator="equal">
      <formula>"M"</formula>
    </cfRule>
    <cfRule type="cellIs" dxfId="1269" priority="57" stopIfTrue="1" operator="equal">
      <formula>"K"</formula>
    </cfRule>
    <cfRule type="cellIs" dxfId="1268" priority="56" stopIfTrue="1" operator="equal">
      <formula>"P"</formula>
    </cfRule>
    <cfRule type="cellIs" dxfId="1267" priority="55" stopIfTrue="1" operator="equal">
      <formula>"R"</formula>
    </cfRule>
  </conditionalFormatting>
  <conditionalFormatting sqref="K152:BI153">
    <cfRule type="cellIs" dxfId="1266" priority="238" stopIfTrue="1" operator="equal">
      <formula>"M"</formula>
    </cfRule>
    <cfRule type="cellIs" dxfId="1265" priority="236" stopIfTrue="1" operator="equal">
      <formula>"P"</formula>
    </cfRule>
    <cfRule type="cellIs" dxfId="1264" priority="237" stopIfTrue="1" operator="equal">
      <formula>"K"</formula>
    </cfRule>
    <cfRule type="cellIs" dxfId="1263" priority="235" stopIfTrue="1" operator="equal">
      <formula>"R"</formula>
    </cfRule>
  </conditionalFormatting>
  <conditionalFormatting sqref="K15:BJ103 K104:L104 N104:X104 Z104:AJ104 AL104:AV104 AX104:BH104 BJ104 K105:BJ126">
    <cfRule type="endsWith" dxfId="1262" priority="29" operator="endsWith" text="N">
      <formula>RIGHT(K15,LEN("N"))="N"</formula>
    </cfRule>
    <cfRule type="endsWith" dxfId="1261" priority="30" operator="endsWith" text="W">
      <formula>RIGHT(K15,LEN("W"))="W"</formula>
    </cfRule>
  </conditionalFormatting>
  <conditionalFormatting sqref="K50:BJ103 K104:L104 N104:X104 Z104:AJ104 AL104:AV104 AX104:BH104 BJ104 K105:BJ126 BJ152:BJ154">
    <cfRule type="cellIs" dxfId="1260" priority="347" stopIfTrue="1" operator="equal">
      <formula>"R"</formula>
    </cfRule>
    <cfRule type="cellIs" dxfId="1259" priority="350" stopIfTrue="1" operator="equal">
      <formula>"M"</formula>
    </cfRule>
    <cfRule type="cellIs" dxfId="1258" priority="348" stopIfTrue="1" operator="equal">
      <formula>"P"</formula>
    </cfRule>
    <cfRule type="cellIs" dxfId="1257" priority="349" stopIfTrue="1" operator="equal">
      <formula>"K"</formula>
    </cfRule>
  </conditionalFormatting>
  <conditionalFormatting sqref="K132:BJ151">
    <cfRule type="cellIs" dxfId="1256" priority="3" stopIfTrue="1" operator="equal">
      <formula>"R"</formula>
    </cfRule>
    <cfRule type="cellIs" dxfId="1255" priority="4" stopIfTrue="1" operator="equal">
      <formula>"P"</formula>
    </cfRule>
    <cfRule type="cellIs" dxfId="1254" priority="5" stopIfTrue="1" operator="equal">
      <formula>"K"</formula>
    </cfRule>
    <cfRule type="cellIs" dxfId="1253" priority="6" stopIfTrue="1" operator="equal">
      <formula>"M"</formula>
    </cfRule>
  </conditionalFormatting>
  <conditionalFormatting sqref="K132:BJ154">
    <cfRule type="endsWith" dxfId="1252" priority="2" operator="endsWith" text="W">
      <formula>RIGHT(K132,LEN("W"))="W"</formula>
    </cfRule>
    <cfRule type="endsWith" dxfId="1251" priority="1" operator="endsWith" text="N">
      <formula>RIGHT(K132,LEN("N"))="N"</formula>
    </cfRule>
  </conditionalFormatting>
  <conditionalFormatting sqref="L49:M49 O49:Y49">
    <cfRule type="cellIs" dxfId="1250" priority="47" stopIfTrue="1" operator="equal">
      <formula>"R"</formula>
    </cfRule>
    <cfRule type="cellIs" dxfId="1249" priority="48" stopIfTrue="1" operator="equal">
      <formula>"P"</formula>
    </cfRule>
    <cfRule type="cellIs" dxfId="1248" priority="49" stopIfTrue="1" operator="equal">
      <formula>"K"</formula>
    </cfRule>
    <cfRule type="cellIs" dxfId="1247" priority="50" stopIfTrue="1" operator="equal">
      <formula>"M"</formula>
    </cfRule>
  </conditionalFormatting>
  <conditionalFormatting sqref="L41:BG48 AM49:BG49">
    <cfRule type="cellIs" dxfId="1246" priority="34" stopIfTrue="1" operator="equal">
      <formula>"M"</formula>
    </cfRule>
    <cfRule type="cellIs" dxfId="1245" priority="32" stopIfTrue="1" operator="equal">
      <formula>"P"</formula>
    </cfRule>
    <cfRule type="cellIs" dxfId="1244" priority="33" stopIfTrue="1" operator="equal">
      <formula>"K"</formula>
    </cfRule>
    <cfRule type="cellIs" dxfId="1243" priority="31" stopIfTrue="1" operator="equal">
      <formula>"R"</formula>
    </cfRule>
  </conditionalFormatting>
  <conditionalFormatting sqref="N49">
    <cfRule type="cellIs" dxfId="1242" priority="28" stopIfTrue="1" operator="equal">
      <formula>"M"</formula>
    </cfRule>
    <cfRule type="cellIs" dxfId="1241" priority="27" stopIfTrue="1" operator="equal">
      <formula>"K"</formula>
    </cfRule>
    <cfRule type="cellIs" dxfId="1240" priority="26" stopIfTrue="1" operator="equal">
      <formula>"P"</formula>
    </cfRule>
    <cfRule type="cellIs" dxfId="1239" priority="25" stopIfTrue="1" operator="equal">
      <formula>"R"</formula>
    </cfRule>
  </conditionalFormatting>
  <conditionalFormatting sqref="Z49">
    <cfRule type="cellIs" dxfId="1238" priority="24" stopIfTrue="1" operator="equal">
      <formula>"M"</formula>
    </cfRule>
    <cfRule type="cellIs" dxfId="1237" priority="23" stopIfTrue="1" operator="equal">
      <formula>"K"</formula>
    </cfRule>
    <cfRule type="cellIs" dxfId="1236" priority="22" stopIfTrue="1" operator="equal">
      <formula>"P"</formula>
    </cfRule>
    <cfRule type="cellIs" dxfId="1235" priority="21" stopIfTrue="1" operator="equal">
      <formula>"R"</formula>
    </cfRule>
  </conditionalFormatting>
  <conditionalFormatting sqref="AA49:AK49">
    <cfRule type="cellIs" dxfId="1234" priority="42" stopIfTrue="1" operator="equal">
      <formula>"M"</formula>
    </cfRule>
    <cfRule type="cellIs" dxfId="1233" priority="41" stopIfTrue="1" operator="equal">
      <formula>"K"</formula>
    </cfRule>
    <cfRule type="cellIs" dxfId="1232" priority="40" stopIfTrue="1" operator="equal">
      <formula>"P"</formula>
    </cfRule>
    <cfRule type="cellIs" dxfId="1231" priority="39" stopIfTrue="1" operator="equal">
      <formula>"R"</formula>
    </cfRule>
  </conditionalFormatting>
  <conditionalFormatting sqref="AL47:AL49">
    <cfRule type="cellIs" dxfId="1230" priority="16" stopIfTrue="1" operator="equal">
      <formula>"M"</formula>
    </cfRule>
    <cfRule type="cellIs" dxfId="1229" priority="15" stopIfTrue="1" operator="equal">
      <formula>"K"</formula>
    </cfRule>
    <cfRule type="cellIs" dxfId="1228" priority="14" stopIfTrue="1" operator="equal">
      <formula>"P"</formula>
    </cfRule>
    <cfRule type="cellIs" dxfId="1227" priority="13" stopIfTrue="1" operator="equal">
      <formula>"R"</formula>
    </cfRule>
  </conditionalFormatting>
  <conditionalFormatting sqref="BH15:BJ49">
    <cfRule type="cellIs" dxfId="1226" priority="267" stopIfTrue="1" operator="equal">
      <formula>"R"</formula>
    </cfRule>
    <cfRule type="cellIs" dxfId="1225" priority="268" stopIfTrue="1" operator="equal">
      <formula>"P"</formula>
    </cfRule>
    <cfRule type="cellIs" dxfId="1224" priority="269" stopIfTrue="1" operator="equal">
      <formula>"K"</formula>
    </cfRule>
    <cfRule type="cellIs" dxfId="1223" priority="270" stopIfTrue="1" operator="equal">
      <formula>"M"</formula>
    </cfRule>
  </conditionalFormatting>
  <conditionalFormatting sqref="BL37:BL154">
    <cfRule type="cellIs" dxfId="1222" priority="327" stopIfTrue="1" operator="equal">
      <formula>"R"</formula>
    </cfRule>
    <cfRule type="cellIs" dxfId="1221" priority="328" stopIfTrue="1" operator="equal">
      <formula>"P"</formula>
    </cfRule>
    <cfRule type="cellIs" dxfId="1220" priority="329" stopIfTrue="1" operator="equal">
      <formula>"K"</formula>
    </cfRule>
    <cfRule type="cellIs" dxfId="1219" priority="330" stopIfTrue="1" operator="equal">
      <formula>"M"</formula>
    </cfRule>
  </conditionalFormatting>
  <conditionalFormatting sqref="BU15:BU25">
    <cfRule type="cellIs" dxfId="1218" priority="335" stopIfTrue="1" operator="equal">
      <formula>"R"</formula>
    </cfRule>
    <cfRule type="cellIs" dxfId="1217" priority="336" stopIfTrue="1" operator="equal">
      <formula>"P"</formula>
    </cfRule>
    <cfRule type="cellIs" dxfId="1216" priority="337" stopIfTrue="1" operator="equal">
      <formula>"K"</formula>
    </cfRule>
    <cfRule type="cellIs" dxfId="1215" priority="338" stopIfTrue="1" operator="equal">
      <formula>"M"</formula>
    </cfRule>
  </conditionalFormatting>
  <pageMargins left="0.25" right="0.25" top="0.75" bottom="0.75" header="0.3" footer="0.3"/>
  <pageSetup paperSize="9" scale="31" fitToHeight="0" orientation="portrait" r:id="rId1"/>
  <headerFooter>
    <oddFooter>&amp;C&amp;1#&amp;"Calibri"&amp;10&amp;K000000Classified as Business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A11D2-78F2-4ACF-8DF7-AEAB805AE89F}">
  <sheetPr codeName="Sheet7">
    <tabColor theme="4" tint="0.39997558519241921"/>
    <pageSetUpPr fitToPage="1"/>
  </sheetPr>
  <dimension ref="A1:BV116"/>
  <sheetViews>
    <sheetView topLeftCell="C1" zoomScale="70" zoomScaleNormal="70" workbookViewId="0">
      <pane xSplit="7" ySplit="3" topLeftCell="J20" activePane="bottomRight" state="frozen"/>
      <selection activeCell="G34" sqref="G34:I36"/>
      <selection pane="topRight" activeCell="G34" sqref="G34:I36"/>
      <selection pane="bottomLeft" activeCell="G34" sqref="G34:I36"/>
      <selection pane="bottomRight" activeCell="G34" sqref="G34:I36"/>
    </sheetView>
  </sheetViews>
  <sheetFormatPr defaultColWidth="4" defaultRowHeight="13.2"/>
  <cols>
    <col min="1" max="1" width="26.44140625" style="312" hidden="1" customWidth="1"/>
    <col min="2" max="2" width="12" style="312" hidden="1" customWidth="1"/>
    <col min="3" max="3" width="4.44140625" style="313" bestFit="1" customWidth="1"/>
    <col min="4" max="6" width="3.44140625" style="313" bestFit="1" customWidth="1"/>
    <col min="7" max="7" width="5.109375" style="313" customWidth="1"/>
    <col min="8" max="8" width="8.5546875" style="312" bestFit="1" customWidth="1"/>
    <col min="9" max="9" width="49.33203125" style="312" bestFit="1" customWidth="1"/>
    <col min="10" max="10" width="21.6640625" style="312" customWidth="1"/>
    <col min="11" max="11" width="16.109375" style="312" customWidth="1"/>
    <col min="12" max="35" width="5.109375" style="313" hidden="1" customWidth="1"/>
    <col min="36" max="36" width="4.88671875" style="313" hidden="1" customWidth="1"/>
    <col min="37" max="37" width="5.109375" style="313" hidden="1" customWidth="1"/>
    <col min="38" max="38" width="4.88671875" style="313" hidden="1" customWidth="1"/>
    <col min="39" max="59" width="5.109375" style="313" hidden="1" customWidth="1"/>
    <col min="60" max="63" width="5.109375" style="313" customWidth="1"/>
    <col min="64" max="64" width="18.44140625" style="312" customWidth="1"/>
    <col min="65" max="65" width="19.5546875" style="312" customWidth="1"/>
    <col min="66" max="67" width="2.33203125" style="312" bestFit="1" customWidth="1"/>
    <col min="68" max="70" width="4" style="312"/>
    <col min="71" max="71" width="20.33203125" style="312" customWidth="1"/>
    <col min="72" max="72" width="3.44140625" style="312" customWidth="1"/>
    <col min="73" max="73" width="4" style="312"/>
    <col min="74" max="74" width="16.88671875" style="312" customWidth="1"/>
    <col min="75" max="16384" width="4" style="312"/>
  </cols>
  <sheetData>
    <row r="1" spans="1:74" ht="33">
      <c r="A1" s="335"/>
      <c r="B1" s="324"/>
      <c r="H1" s="1142" t="s">
        <v>602</v>
      </c>
      <c r="I1" s="1142"/>
      <c r="J1" s="1142"/>
      <c r="K1" s="1142"/>
      <c r="L1" s="1142"/>
      <c r="M1" s="1142"/>
      <c r="N1" s="1142"/>
      <c r="O1" s="1142"/>
      <c r="P1" s="1142"/>
      <c r="Q1" s="1142"/>
      <c r="R1" s="1142"/>
      <c r="S1" s="1142"/>
      <c r="T1" s="1142"/>
      <c r="U1" s="1142"/>
      <c r="V1" s="1142"/>
      <c r="W1" s="1142"/>
      <c r="X1" s="1142"/>
      <c r="Y1" s="1142"/>
      <c r="Z1" s="1142"/>
      <c r="AA1" s="1142"/>
      <c r="AB1" s="1142"/>
      <c r="AC1" s="1142"/>
      <c r="AD1" s="1142"/>
      <c r="AE1" s="1142"/>
      <c r="AF1" s="1142"/>
      <c r="AG1" s="1142"/>
      <c r="AH1" s="1142"/>
      <c r="AI1" s="1142"/>
      <c r="AJ1" s="1142"/>
      <c r="AK1" s="1142"/>
      <c r="AL1" s="1142"/>
      <c r="AM1" s="1142"/>
      <c r="AN1" s="1142"/>
      <c r="AO1" s="1142"/>
      <c r="AP1" s="1142"/>
      <c r="AQ1" s="1142"/>
      <c r="AR1" s="1142"/>
      <c r="AS1" s="1142"/>
      <c r="AT1" s="1142"/>
      <c r="AU1" s="522"/>
      <c r="AV1" s="522"/>
      <c r="AW1" s="522"/>
      <c r="AX1" s="522"/>
      <c r="AY1" s="522"/>
      <c r="AZ1" s="522"/>
      <c r="BA1" s="522"/>
      <c r="BB1" s="522"/>
      <c r="BC1" s="522"/>
      <c r="BD1" s="522"/>
      <c r="BE1" s="522"/>
      <c r="BF1" s="522"/>
      <c r="BG1" s="522"/>
      <c r="BH1" s="522"/>
      <c r="BI1" s="522"/>
      <c r="BJ1" s="522"/>
      <c r="BK1" s="522"/>
    </row>
    <row r="2" spans="1:74" ht="30">
      <c r="A2" s="335"/>
      <c r="B2" s="324"/>
      <c r="H2" s="1143" t="s">
        <v>601</v>
      </c>
      <c r="I2" s="1143"/>
      <c r="J2" s="1143"/>
      <c r="K2" s="1143"/>
      <c r="L2" s="1143"/>
      <c r="M2" s="1143"/>
      <c r="N2" s="1143"/>
      <c r="O2" s="1143"/>
      <c r="P2" s="1143"/>
      <c r="Q2" s="1143"/>
      <c r="R2" s="1143"/>
      <c r="S2" s="1143"/>
      <c r="T2" s="1143"/>
      <c r="U2" s="1143"/>
      <c r="V2" s="1143"/>
      <c r="W2" s="1143"/>
      <c r="X2" s="1143"/>
      <c r="Y2" s="1143"/>
      <c r="Z2" s="1143"/>
      <c r="AA2" s="1143"/>
      <c r="AB2" s="1143"/>
      <c r="AC2" s="1143"/>
      <c r="AD2" s="1143"/>
      <c r="AE2" s="1143"/>
      <c r="AF2" s="1143"/>
      <c r="AG2" s="1143"/>
      <c r="AH2" s="1143"/>
      <c r="AI2" s="1143"/>
      <c r="AJ2" s="1143"/>
      <c r="AK2" s="1143"/>
      <c r="AL2" s="1143"/>
      <c r="AM2" s="1143"/>
      <c r="AN2" s="1143"/>
      <c r="AO2" s="1143"/>
      <c r="AP2" s="1143"/>
      <c r="AQ2" s="1143"/>
      <c r="AR2" s="1143"/>
      <c r="AS2" s="1143"/>
      <c r="AT2" s="1143"/>
      <c r="AU2" s="521"/>
      <c r="AV2" s="521"/>
      <c r="AW2" s="521"/>
      <c r="AX2" s="521"/>
      <c r="AY2" s="521"/>
      <c r="AZ2" s="521"/>
      <c r="BA2" s="521"/>
      <c r="BB2" s="521"/>
      <c r="BC2" s="521"/>
      <c r="BD2" s="521"/>
      <c r="BE2" s="521"/>
      <c r="BF2" s="521"/>
      <c r="BG2" s="521"/>
      <c r="BH2" s="521"/>
      <c r="BI2" s="521"/>
      <c r="BJ2" s="521"/>
      <c r="BK2" s="521"/>
    </row>
    <row r="3" spans="1:74" ht="25.2" thickBot="1">
      <c r="A3" s="335"/>
      <c r="B3" s="520"/>
      <c r="C3" s="518"/>
      <c r="D3" s="518"/>
      <c r="E3" s="518"/>
      <c r="F3" s="518"/>
      <c r="G3" s="518"/>
      <c r="H3" s="520"/>
      <c r="I3" s="519" t="s">
        <v>2</v>
      </c>
      <c r="J3" s="519"/>
      <c r="K3" s="1144"/>
      <c r="L3" s="1144"/>
      <c r="M3" s="1144"/>
      <c r="N3" s="1144"/>
      <c r="O3" s="1144"/>
      <c r="P3" s="1144"/>
      <c r="Q3" s="1144"/>
      <c r="R3" s="1144"/>
      <c r="S3" s="1144"/>
      <c r="T3" s="1144"/>
      <c r="U3" s="1144"/>
      <c r="V3" s="1144"/>
      <c r="W3" s="1144"/>
      <c r="X3" s="1144"/>
      <c r="Y3" s="1144"/>
      <c r="Z3" s="1144"/>
      <c r="AA3" s="1144"/>
      <c r="AB3" s="1144"/>
      <c r="AC3" s="1144"/>
      <c r="AD3" s="1144"/>
      <c r="AE3" s="518"/>
      <c r="AF3" s="518"/>
      <c r="AG3" s="518"/>
      <c r="AH3" s="518"/>
      <c r="AI3" s="518"/>
      <c r="AJ3" s="518"/>
      <c r="AK3" s="518"/>
      <c r="AL3" s="518"/>
      <c r="AM3" s="518"/>
      <c r="AN3" s="518"/>
      <c r="AO3" s="518"/>
      <c r="AP3" s="518"/>
      <c r="AQ3" s="518"/>
      <c r="AR3" s="518"/>
      <c r="AS3" s="518"/>
      <c r="AT3" s="518"/>
      <c r="AU3" s="518"/>
      <c r="AV3" s="518"/>
      <c r="AW3" s="518"/>
      <c r="AX3" s="518"/>
      <c r="AY3" s="518"/>
      <c r="AZ3" s="518"/>
      <c r="BA3" s="518"/>
      <c r="BB3" s="518"/>
      <c r="BC3" s="518"/>
      <c r="BD3" s="518"/>
      <c r="BE3" s="518"/>
      <c r="BF3" s="518"/>
      <c r="BG3" s="518"/>
      <c r="BH3" s="518"/>
      <c r="BI3" s="518"/>
      <c r="BJ3" s="518"/>
      <c r="BK3" s="518"/>
    </row>
    <row r="4" spans="1:74">
      <c r="A4" s="335"/>
      <c r="B4" s="454"/>
      <c r="C4" s="1145" t="s">
        <v>600</v>
      </c>
      <c r="D4" s="1145"/>
      <c r="E4" s="1145"/>
      <c r="F4" s="1145"/>
      <c r="H4" s="517" t="s">
        <v>3</v>
      </c>
      <c r="I4" s="516" t="s">
        <v>4</v>
      </c>
      <c r="J4" s="515"/>
      <c r="K4" s="1148" t="s">
        <v>334</v>
      </c>
      <c r="L4" s="1148"/>
      <c r="M4" s="1148"/>
      <c r="N4" s="1148"/>
      <c r="O4" s="1149"/>
      <c r="AX4" s="503"/>
      <c r="AY4" s="507"/>
      <c r="BH4" s="503"/>
      <c r="BI4" s="507"/>
    </row>
    <row r="5" spans="1:74" ht="13.8" thickBot="1">
      <c r="A5" s="335"/>
      <c r="B5" s="454"/>
      <c r="C5" s="1145"/>
      <c r="D5" s="1145"/>
      <c r="E5" s="1145"/>
      <c r="F5" s="1145"/>
      <c r="H5" s="514" t="s">
        <v>5</v>
      </c>
      <c r="I5" s="513" t="s">
        <v>6</v>
      </c>
      <c r="J5" s="512"/>
      <c r="K5" s="1150" t="s">
        <v>335</v>
      </c>
      <c r="L5" s="1150"/>
      <c r="M5" s="1150"/>
      <c r="N5" s="1150"/>
      <c r="O5" s="1151"/>
      <c r="AX5" s="503"/>
      <c r="AY5" s="507"/>
      <c r="BH5" s="503"/>
      <c r="BI5" s="507"/>
    </row>
    <row r="6" spans="1:74">
      <c r="A6" s="335"/>
      <c r="B6" s="454"/>
      <c r="C6" s="503"/>
      <c r="D6" s="503"/>
      <c r="E6" s="503"/>
      <c r="H6" s="511" t="s">
        <v>7</v>
      </c>
      <c r="I6" s="510" t="s">
        <v>8</v>
      </c>
      <c r="J6" s="313"/>
      <c r="K6" s="313"/>
      <c r="AX6" s="503"/>
      <c r="AY6" s="507"/>
      <c r="BH6" s="503"/>
      <c r="BI6" s="507"/>
    </row>
    <row r="7" spans="1:74" ht="13.8" thickBot="1">
      <c r="A7" s="335"/>
      <c r="B7" s="454"/>
      <c r="C7" s="503"/>
      <c r="D7" s="503"/>
      <c r="E7" s="503"/>
      <c r="H7" s="509" t="s">
        <v>9</v>
      </c>
      <c r="I7" s="508" t="s">
        <v>10</v>
      </c>
      <c r="J7" s="454"/>
      <c r="K7" s="313"/>
      <c r="AX7" s="503"/>
      <c r="AY7" s="507"/>
      <c r="BH7" s="503"/>
      <c r="BI7" s="507"/>
    </row>
    <row r="8" spans="1:74" hidden="1">
      <c r="A8" s="335"/>
      <c r="B8" s="454"/>
      <c r="C8" s="503"/>
      <c r="D8" s="503"/>
      <c r="E8" s="503"/>
      <c r="F8" s="503"/>
      <c r="G8" s="503"/>
      <c r="AX8" s="503"/>
      <c r="AY8" s="507"/>
      <c r="BH8" s="503"/>
      <c r="BI8" s="507"/>
    </row>
    <row r="9" spans="1:74" hidden="1">
      <c r="A9" s="335"/>
      <c r="B9" s="454"/>
      <c r="C9" s="503"/>
      <c r="D9" s="503"/>
      <c r="E9" s="503"/>
      <c r="F9" s="503"/>
      <c r="G9" s="503"/>
      <c r="AX9" s="503"/>
      <c r="AY9" s="507"/>
      <c r="BH9" s="503"/>
      <c r="BI9" s="507"/>
    </row>
    <row r="10" spans="1:74" hidden="1">
      <c r="A10" s="335"/>
      <c r="B10" s="506"/>
      <c r="C10" s="503"/>
      <c r="D10" s="503"/>
      <c r="E10" s="503"/>
      <c r="F10" s="503"/>
      <c r="G10" s="503"/>
      <c r="K10" s="335"/>
    </row>
    <row r="11" spans="1:74" ht="30.6" thickBot="1">
      <c r="A11" s="335"/>
      <c r="B11" s="324"/>
      <c r="C11" s="505"/>
      <c r="D11" s="505"/>
      <c r="E11" s="505"/>
      <c r="F11" s="505"/>
      <c r="G11" s="504"/>
      <c r="H11" s="1146" t="s">
        <v>1</v>
      </c>
      <c r="I11" s="1146"/>
      <c r="J11" s="1146"/>
      <c r="K11" s="1146"/>
      <c r="L11" s="1147"/>
      <c r="M11" s="1147"/>
      <c r="N11" s="1147"/>
      <c r="O11" s="1147"/>
      <c r="P11" s="1147"/>
      <c r="Q11" s="1147"/>
      <c r="R11" s="1147"/>
      <c r="S11" s="1147"/>
      <c r="T11" s="1147"/>
      <c r="U11" s="1147"/>
      <c r="V11" s="1147"/>
      <c r="W11" s="1147"/>
      <c r="X11" s="1147"/>
      <c r="Y11" s="1147"/>
      <c r="Z11" s="1147"/>
      <c r="AA11" s="1147"/>
      <c r="AB11" s="1147"/>
      <c r="AC11" s="1147"/>
      <c r="AD11" s="1147"/>
      <c r="AE11" s="1147"/>
      <c r="AF11" s="1147"/>
      <c r="AG11" s="1147"/>
      <c r="AH11" s="1147"/>
      <c r="AI11" s="1147"/>
      <c r="AJ11" s="1147"/>
      <c r="AK11" s="1147"/>
      <c r="AL11" s="1147"/>
      <c r="AM11" s="1147"/>
      <c r="AN11" s="1147"/>
      <c r="AO11" s="1147"/>
      <c r="AP11" s="1147"/>
      <c r="AQ11" s="1147"/>
      <c r="AR11" s="1147"/>
      <c r="AS11" s="1147"/>
      <c r="AT11" s="1147"/>
      <c r="AU11" s="1147"/>
      <c r="AV11" s="1147"/>
      <c r="AW11" s="1147"/>
      <c r="AX11" s="1147"/>
      <c r="AY11" s="1147"/>
      <c r="AZ11" s="1147"/>
      <c r="BA11" s="1147"/>
      <c r="BB11" s="1147"/>
      <c r="BC11" s="1147"/>
      <c r="BD11" s="1147"/>
      <c r="BE11" s="1147"/>
      <c r="BF11" s="1147"/>
      <c r="BG11" s="1147"/>
      <c r="BH11" s="1147"/>
      <c r="BI11" s="1147"/>
      <c r="BJ11" s="1147"/>
      <c r="BK11" s="1147"/>
    </row>
    <row r="12" spans="1:74" ht="13.8" thickBot="1">
      <c r="A12" s="1128" t="s">
        <v>11</v>
      </c>
      <c r="B12" s="1130" t="s">
        <v>0</v>
      </c>
      <c r="C12" s="505"/>
      <c r="D12" s="505"/>
      <c r="E12" s="505"/>
      <c r="F12" s="505"/>
      <c r="G12" s="504"/>
      <c r="H12" s="1132" t="s">
        <v>12</v>
      </c>
      <c r="I12" s="1132" t="s">
        <v>13</v>
      </c>
      <c r="J12" s="1132" t="s">
        <v>599</v>
      </c>
      <c r="K12" s="1137" t="s">
        <v>14</v>
      </c>
      <c r="L12" s="1134" t="s">
        <v>15</v>
      </c>
      <c r="M12" s="1135"/>
      <c r="N12" s="1135"/>
      <c r="O12" s="1135"/>
      <c r="P12" s="1136"/>
      <c r="Q12" s="1134" t="s">
        <v>16</v>
      </c>
      <c r="R12" s="1135"/>
      <c r="S12" s="1135"/>
      <c r="T12" s="1136"/>
      <c r="U12" s="1139" t="s">
        <v>17</v>
      </c>
      <c r="V12" s="1140"/>
      <c r="W12" s="1140"/>
      <c r="X12" s="1141"/>
      <c r="Y12" s="1134" t="s">
        <v>18</v>
      </c>
      <c r="Z12" s="1135"/>
      <c r="AA12" s="1135"/>
      <c r="AB12" s="1135"/>
      <c r="AC12" s="1136"/>
      <c r="AD12" s="1134" t="s">
        <v>19</v>
      </c>
      <c r="AE12" s="1135"/>
      <c r="AF12" s="1135"/>
      <c r="AG12" s="1136"/>
      <c r="AH12" s="1139" t="s">
        <v>20</v>
      </c>
      <c r="AI12" s="1140"/>
      <c r="AJ12" s="1140"/>
      <c r="AK12" s="1141"/>
      <c r="AL12" s="1134" t="s">
        <v>21</v>
      </c>
      <c r="AM12" s="1135"/>
      <c r="AN12" s="1135"/>
      <c r="AO12" s="1135"/>
      <c r="AP12" s="1136"/>
      <c r="AQ12" s="1134" t="s">
        <v>22</v>
      </c>
      <c r="AR12" s="1135"/>
      <c r="AS12" s="1135"/>
      <c r="AT12" s="1136"/>
      <c r="AU12" s="1134" t="s">
        <v>23</v>
      </c>
      <c r="AV12" s="1135"/>
      <c r="AW12" s="1135"/>
      <c r="AX12" s="1136"/>
      <c r="AY12" s="1134" t="s">
        <v>24</v>
      </c>
      <c r="AZ12" s="1135"/>
      <c r="BA12" s="1135"/>
      <c r="BB12" s="1135"/>
      <c r="BC12" s="1136"/>
      <c r="BD12" s="1134" t="s">
        <v>25</v>
      </c>
      <c r="BE12" s="1135"/>
      <c r="BF12" s="1135"/>
      <c r="BG12" s="1136"/>
      <c r="BH12" s="1134" t="s">
        <v>26</v>
      </c>
      <c r="BI12" s="1135"/>
      <c r="BJ12" s="1135"/>
      <c r="BK12" s="1136"/>
    </row>
    <row r="13" spans="1:74" ht="13.8" thickBot="1">
      <c r="A13" s="1129"/>
      <c r="B13" s="1131"/>
      <c r="C13" s="503"/>
      <c r="D13" s="503"/>
      <c r="E13" s="503"/>
      <c r="F13" s="503"/>
      <c r="G13" s="503"/>
      <c r="H13" s="1133"/>
      <c r="I13" s="1133"/>
      <c r="J13" s="1133"/>
      <c r="K13" s="1138"/>
      <c r="L13" s="502">
        <v>1</v>
      </c>
      <c r="M13" s="495">
        <v>2</v>
      </c>
      <c r="N13" s="495">
        <v>3</v>
      </c>
      <c r="O13" s="495">
        <v>4</v>
      </c>
      <c r="P13" s="500">
        <v>5</v>
      </c>
      <c r="Q13" s="501">
        <v>6</v>
      </c>
      <c r="R13" s="495">
        <v>7</v>
      </c>
      <c r="S13" s="495">
        <v>8</v>
      </c>
      <c r="T13" s="500">
        <v>9</v>
      </c>
      <c r="U13" s="498">
        <v>10</v>
      </c>
      <c r="V13" s="497">
        <v>11</v>
      </c>
      <c r="W13" s="497">
        <v>12</v>
      </c>
      <c r="X13" s="496">
        <v>13</v>
      </c>
      <c r="Y13" s="498">
        <v>14</v>
      </c>
      <c r="Z13" s="497">
        <v>15</v>
      </c>
      <c r="AA13" s="497">
        <v>16</v>
      </c>
      <c r="AB13" s="497">
        <v>17</v>
      </c>
      <c r="AC13" s="496">
        <v>18</v>
      </c>
      <c r="AD13" s="498">
        <v>19</v>
      </c>
      <c r="AE13" s="497">
        <v>20</v>
      </c>
      <c r="AF13" s="497">
        <v>21</v>
      </c>
      <c r="AG13" s="496">
        <v>22</v>
      </c>
      <c r="AH13" s="498">
        <v>23</v>
      </c>
      <c r="AI13" s="497">
        <v>24</v>
      </c>
      <c r="AJ13" s="497">
        <v>25</v>
      </c>
      <c r="AK13" s="496">
        <v>26</v>
      </c>
      <c r="AL13" s="498">
        <v>27</v>
      </c>
      <c r="AM13" s="497">
        <v>28</v>
      </c>
      <c r="AN13" s="497">
        <v>29</v>
      </c>
      <c r="AO13" s="497">
        <v>30</v>
      </c>
      <c r="AP13" s="496">
        <v>31</v>
      </c>
      <c r="AQ13" s="498">
        <v>32</v>
      </c>
      <c r="AR13" s="497">
        <v>33</v>
      </c>
      <c r="AS13" s="497">
        <v>34</v>
      </c>
      <c r="AT13" s="496">
        <v>35</v>
      </c>
      <c r="AU13" s="498">
        <v>36</v>
      </c>
      <c r="AV13" s="497">
        <v>37</v>
      </c>
      <c r="AW13" s="497">
        <v>38</v>
      </c>
      <c r="AX13" s="496">
        <v>39</v>
      </c>
      <c r="AY13" s="498">
        <v>40</v>
      </c>
      <c r="AZ13" s="497">
        <v>41</v>
      </c>
      <c r="BA13" s="497">
        <v>42</v>
      </c>
      <c r="BB13" s="497">
        <v>43</v>
      </c>
      <c r="BC13" s="499">
        <v>44</v>
      </c>
      <c r="BD13" s="498">
        <v>45</v>
      </c>
      <c r="BE13" s="497">
        <v>46</v>
      </c>
      <c r="BF13" s="497">
        <v>47</v>
      </c>
      <c r="BG13" s="496">
        <v>48</v>
      </c>
      <c r="BH13" s="495">
        <v>49</v>
      </c>
      <c r="BI13" s="495">
        <v>50</v>
      </c>
      <c r="BJ13" s="495">
        <v>51</v>
      </c>
      <c r="BK13" s="494">
        <v>52</v>
      </c>
    </row>
    <row r="14" spans="1:74" ht="18" customHeight="1" thickBot="1">
      <c r="A14" s="352"/>
      <c r="B14" s="351" t="s">
        <v>1</v>
      </c>
      <c r="G14" s="493"/>
      <c r="BM14" s="458"/>
      <c r="BS14" s="492"/>
      <c r="BV14" s="491"/>
    </row>
    <row r="15" spans="1:74" ht="18.899999999999999" customHeight="1">
      <c r="A15" s="352"/>
      <c r="B15" s="351" t="s">
        <v>1</v>
      </c>
      <c r="C15" s="1152"/>
      <c r="D15" s="1152"/>
      <c r="E15" s="1152"/>
      <c r="F15" s="1152"/>
      <c r="G15" s="1087" t="s">
        <v>598</v>
      </c>
      <c r="H15" s="372"/>
      <c r="I15" s="414"/>
      <c r="J15" s="370" t="s">
        <v>576</v>
      </c>
      <c r="K15" s="369">
        <v>1131804</v>
      </c>
      <c r="L15" s="394"/>
      <c r="M15" s="366" t="s">
        <v>342</v>
      </c>
      <c r="N15" s="366"/>
      <c r="O15" s="390"/>
      <c r="P15" s="393"/>
      <c r="Q15" s="367"/>
      <c r="R15" s="366"/>
      <c r="S15" s="390"/>
      <c r="T15" s="393"/>
      <c r="U15" s="367"/>
      <c r="V15" s="366"/>
      <c r="W15" s="390"/>
      <c r="X15" s="393"/>
      <c r="Y15" s="367" t="s">
        <v>342</v>
      </c>
      <c r="Z15" s="366"/>
      <c r="AA15" s="366"/>
      <c r="AB15" s="390"/>
      <c r="AC15" s="365"/>
      <c r="AD15" s="367"/>
      <c r="AE15" s="366"/>
      <c r="AF15" s="390"/>
      <c r="AG15" s="365"/>
      <c r="AH15" s="367"/>
      <c r="AI15" s="366"/>
      <c r="AJ15" s="366"/>
      <c r="AK15" s="393" t="s">
        <v>342</v>
      </c>
      <c r="AL15" s="367"/>
      <c r="AM15" s="366"/>
      <c r="AN15" s="366"/>
      <c r="AO15" s="392"/>
      <c r="AP15" s="391"/>
      <c r="AQ15" s="367"/>
      <c r="AR15" s="366"/>
      <c r="AS15" s="390"/>
      <c r="AT15" s="365"/>
      <c r="AU15" s="367"/>
      <c r="AV15" s="390"/>
      <c r="AW15" s="366" t="s">
        <v>342</v>
      </c>
      <c r="AX15" s="365"/>
      <c r="AY15" s="367"/>
      <c r="AZ15" s="390"/>
      <c r="BA15" s="366"/>
      <c r="BB15" s="366"/>
      <c r="BC15" s="365"/>
      <c r="BD15" s="389"/>
      <c r="BE15" s="366"/>
      <c r="BF15" s="366"/>
      <c r="BG15" s="365"/>
      <c r="BH15" s="389"/>
      <c r="BI15" s="388"/>
      <c r="BJ15" s="388"/>
      <c r="BK15" s="425"/>
      <c r="BM15" s="458"/>
      <c r="BS15" s="467"/>
      <c r="BV15" s="465"/>
    </row>
    <row r="16" spans="1:74" ht="18.899999999999999" customHeight="1">
      <c r="A16" s="352"/>
      <c r="B16" s="351"/>
      <c r="C16" s="1152"/>
      <c r="D16" s="1152"/>
      <c r="E16" s="1152"/>
      <c r="F16" s="1152"/>
      <c r="G16" s="1097"/>
      <c r="H16" s="490"/>
      <c r="I16" s="489"/>
      <c r="J16" s="488" t="s">
        <v>576</v>
      </c>
      <c r="K16" s="487">
        <v>1131804</v>
      </c>
      <c r="L16" s="486"/>
      <c r="M16" s="480"/>
      <c r="N16" s="480"/>
      <c r="O16" s="481"/>
      <c r="P16" s="485"/>
      <c r="Q16" s="482"/>
      <c r="R16" s="480"/>
      <c r="S16" s="481"/>
      <c r="T16" s="485"/>
      <c r="U16" s="482"/>
      <c r="V16" s="480"/>
      <c r="W16" s="481"/>
      <c r="X16" s="485"/>
      <c r="Y16" s="482" t="s">
        <v>342</v>
      </c>
      <c r="Z16" s="480"/>
      <c r="AA16" s="480"/>
      <c r="AB16" s="481"/>
      <c r="AC16" s="479"/>
      <c r="AD16" s="482"/>
      <c r="AE16" s="480"/>
      <c r="AF16" s="481"/>
      <c r="AG16" s="479"/>
      <c r="AH16" s="482"/>
      <c r="AI16" s="480"/>
      <c r="AJ16" s="480"/>
      <c r="AK16" s="485" t="s">
        <v>342</v>
      </c>
      <c r="AL16" s="482"/>
      <c r="AM16" s="480"/>
      <c r="AN16" s="480"/>
      <c r="AO16" s="484"/>
      <c r="AP16" s="483"/>
      <c r="AQ16" s="482"/>
      <c r="AR16" s="480"/>
      <c r="AS16" s="481"/>
      <c r="AT16" s="479"/>
      <c r="AU16" s="482"/>
      <c r="AV16" s="481"/>
      <c r="AW16" s="480" t="s">
        <v>353</v>
      </c>
      <c r="AX16" s="479"/>
      <c r="AY16" s="482"/>
      <c r="AZ16" s="481"/>
      <c r="BA16" s="480"/>
      <c r="BB16" s="480"/>
      <c r="BC16" s="479"/>
      <c r="BD16" s="478"/>
      <c r="BE16" s="480"/>
      <c r="BF16" s="480"/>
      <c r="BG16" s="479"/>
      <c r="BH16" s="478"/>
      <c r="BI16" s="477"/>
      <c r="BJ16" s="477"/>
      <c r="BK16" s="476"/>
      <c r="BM16" s="458"/>
      <c r="BS16" s="467"/>
      <c r="BV16" s="465"/>
    </row>
    <row r="17" spans="1:74" ht="18.899999999999999" customHeight="1" thickBot="1">
      <c r="A17" s="352"/>
      <c r="B17" s="351"/>
      <c r="C17" s="1152"/>
      <c r="D17" s="1152"/>
      <c r="E17" s="1152"/>
      <c r="F17" s="1152"/>
      <c r="G17" s="1090"/>
      <c r="H17" s="350"/>
      <c r="I17" s="471"/>
      <c r="J17" s="470" t="s">
        <v>576</v>
      </c>
      <c r="K17" s="347">
        <v>1131804</v>
      </c>
      <c r="L17" s="346"/>
      <c r="M17" s="343" t="s">
        <v>342</v>
      </c>
      <c r="N17" s="343"/>
      <c r="O17" s="343"/>
      <c r="P17" s="342"/>
      <c r="Q17" s="344"/>
      <c r="R17" s="343"/>
      <c r="S17" s="343"/>
      <c r="T17" s="455"/>
      <c r="U17" s="344"/>
      <c r="V17" s="377"/>
      <c r="W17" s="343"/>
      <c r="X17" s="342"/>
      <c r="Y17" s="344" t="s">
        <v>342</v>
      </c>
      <c r="Z17" s="343"/>
      <c r="AA17" s="343"/>
      <c r="AB17" s="343"/>
      <c r="AC17" s="342"/>
      <c r="AD17" s="344"/>
      <c r="AE17" s="343"/>
      <c r="AF17" s="343"/>
      <c r="AG17" s="455"/>
      <c r="AH17" s="344"/>
      <c r="AI17" s="377"/>
      <c r="AJ17" s="343"/>
      <c r="AK17" s="342" t="s">
        <v>342</v>
      </c>
      <c r="AL17" s="344"/>
      <c r="AM17" s="343"/>
      <c r="AN17" s="343"/>
      <c r="AO17" s="376"/>
      <c r="AP17" s="375"/>
      <c r="AQ17" s="344"/>
      <c r="AR17" s="343"/>
      <c r="AS17" s="343"/>
      <c r="AT17" s="342"/>
      <c r="AU17" s="344"/>
      <c r="AV17" s="377"/>
      <c r="AW17" s="343" t="s">
        <v>342</v>
      </c>
      <c r="AX17" s="455"/>
      <c r="AY17" s="344"/>
      <c r="AZ17" s="343"/>
      <c r="BA17" s="343"/>
      <c r="BB17" s="343"/>
      <c r="BC17" s="342"/>
      <c r="BD17" s="344"/>
      <c r="BE17" s="343"/>
      <c r="BF17" s="343"/>
      <c r="BG17" s="342"/>
      <c r="BH17" s="345"/>
      <c r="BI17" s="374"/>
      <c r="BJ17" s="475"/>
      <c r="BK17" s="429"/>
      <c r="BM17" s="458"/>
      <c r="BS17" s="467"/>
      <c r="BV17" s="465"/>
    </row>
    <row r="18" spans="1:74" ht="18.899999999999999" customHeight="1">
      <c r="A18" s="352" t="s">
        <v>27</v>
      </c>
      <c r="B18" s="351" t="s">
        <v>1</v>
      </c>
      <c r="C18" s="1152"/>
      <c r="D18" s="1152"/>
      <c r="E18" s="1152"/>
      <c r="F18" s="1152"/>
      <c r="G18" s="1087" t="s">
        <v>591</v>
      </c>
      <c r="H18" s="372"/>
      <c r="I18" s="474"/>
      <c r="J18" s="473" t="s">
        <v>576</v>
      </c>
      <c r="K18" s="369">
        <v>1131804</v>
      </c>
      <c r="L18" s="368"/>
      <c r="M18" s="366"/>
      <c r="N18" s="366" t="s">
        <v>342</v>
      </c>
      <c r="O18" s="390"/>
      <c r="P18" s="365"/>
      <c r="Q18" s="367"/>
      <c r="R18" s="366"/>
      <c r="S18" s="366"/>
      <c r="T18" s="393"/>
      <c r="U18" s="367"/>
      <c r="V18" s="366"/>
      <c r="W18" s="366"/>
      <c r="X18" s="365"/>
      <c r="Y18" s="367"/>
      <c r="Z18" s="366" t="s">
        <v>342</v>
      </c>
      <c r="AA18" s="390"/>
      <c r="AB18" s="390"/>
      <c r="AC18" s="393"/>
      <c r="AD18" s="367"/>
      <c r="AE18" s="366"/>
      <c r="AF18" s="366"/>
      <c r="AG18" s="393"/>
      <c r="AH18" s="367"/>
      <c r="AI18" s="366"/>
      <c r="AJ18" s="366"/>
      <c r="AK18" s="427"/>
      <c r="AL18" s="367" t="s">
        <v>342</v>
      </c>
      <c r="AM18" s="366"/>
      <c r="AN18" s="366"/>
      <c r="AO18" s="392"/>
      <c r="AP18" s="472"/>
      <c r="AQ18" s="367"/>
      <c r="AR18" s="366"/>
      <c r="AS18" s="366"/>
      <c r="AT18" s="365"/>
      <c r="AU18" s="389"/>
      <c r="AV18" s="390"/>
      <c r="AW18" s="366"/>
      <c r="AX18" s="365"/>
      <c r="AY18" s="367" t="s">
        <v>342</v>
      </c>
      <c r="AZ18" s="366"/>
      <c r="BA18" s="366"/>
      <c r="BB18" s="366"/>
      <c r="BC18" s="365"/>
      <c r="BD18" s="367"/>
      <c r="BE18" s="366"/>
      <c r="BF18" s="366"/>
      <c r="BG18" s="365"/>
      <c r="BH18" s="389"/>
      <c r="BI18" s="388"/>
      <c r="BJ18" s="388"/>
      <c r="BK18" s="425"/>
      <c r="BM18" s="458"/>
      <c r="BS18" s="467"/>
      <c r="BV18" s="465"/>
    </row>
    <row r="19" spans="1:74" ht="18.899999999999999" customHeight="1">
      <c r="A19" s="352"/>
      <c r="B19" s="351"/>
      <c r="C19" s="1152"/>
      <c r="D19" s="1152"/>
      <c r="E19" s="1152"/>
      <c r="F19" s="1152"/>
      <c r="G19" s="1088"/>
      <c r="H19" s="362"/>
      <c r="I19" s="462"/>
      <c r="J19" s="461" t="s">
        <v>576</v>
      </c>
      <c r="K19" s="359">
        <v>1131804</v>
      </c>
      <c r="L19" s="358"/>
      <c r="M19" s="355"/>
      <c r="N19" s="355"/>
      <c r="O19" s="355" t="s">
        <v>342</v>
      </c>
      <c r="P19" s="354"/>
      <c r="Q19" s="356"/>
      <c r="R19" s="355"/>
      <c r="S19" s="355"/>
      <c r="T19" s="354"/>
      <c r="U19" s="357"/>
      <c r="V19" s="355"/>
      <c r="W19" s="363"/>
      <c r="X19" s="354"/>
      <c r="Y19" s="356"/>
      <c r="Z19" s="355"/>
      <c r="AA19" s="355" t="s">
        <v>342</v>
      </c>
      <c r="AB19" s="355"/>
      <c r="AC19" s="354"/>
      <c r="AD19" s="356"/>
      <c r="AE19" s="355"/>
      <c r="AF19" s="355"/>
      <c r="AG19" s="354"/>
      <c r="AH19" s="356"/>
      <c r="AI19" s="363"/>
      <c r="AJ19" s="355"/>
      <c r="AK19" s="435"/>
      <c r="AL19" s="356"/>
      <c r="AM19" s="355" t="s">
        <v>342</v>
      </c>
      <c r="AN19" s="355"/>
      <c r="AO19" s="382"/>
      <c r="AP19" s="381"/>
      <c r="AQ19" s="356"/>
      <c r="AR19" s="355"/>
      <c r="AS19" s="355"/>
      <c r="AT19" s="354"/>
      <c r="AU19" s="356"/>
      <c r="AV19" s="355"/>
      <c r="AW19" s="363"/>
      <c r="AX19" s="354"/>
      <c r="AY19" s="356" t="s">
        <v>342</v>
      </c>
      <c r="AZ19" s="355"/>
      <c r="BA19" s="355"/>
      <c r="BB19" s="355"/>
      <c r="BC19" s="354"/>
      <c r="BD19" s="356"/>
      <c r="BE19" s="355"/>
      <c r="BF19" s="355"/>
      <c r="BG19" s="354"/>
      <c r="BH19" s="356"/>
      <c r="BI19" s="380"/>
      <c r="BJ19" s="380"/>
      <c r="BK19" s="423"/>
      <c r="BM19" s="458"/>
      <c r="BS19" s="467"/>
      <c r="BV19" s="465"/>
    </row>
    <row r="20" spans="1:74" ht="18.899999999999999" customHeight="1" thickBot="1">
      <c r="A20" s="352"/>
      <c r="B20" s="351"/>
      <c r="C20" s="1152"/>
      <c r="D20" s="1152"/>
      <c r="E20" s="1152"/>
      <c r="F20" s="1152"/>
      <c r="G20" s="1090"/>
      <c r="H20" s="350"/>
      <c r="I20" s="471"/>
      <c r="J20" s="470" t="s">
        <v>576</v>
      </c>
      <c r="K20" s="347">
        <v>1131804</v>
      </c>
      <c r="L20" s="469"/>
      <c r="M20" s="343"/>
      <c r="N20" s="343"/>
      <c r="O20" s="343"/>
      <c r="P20" s="342" t="s">
        <v>342</v>
      </c>
      <c r="Q20" s="344"/>
      <c r="R20" s="343"/>
      <c r="S20" s="343"/>
      <c r="T20" s="455"/>
      <c r="U20" s="344"/>
      <c r="V20" s="343"/>
      <c r="W20" s="343"/>
      <c r="X20" s="455"/>
      <c r="Y20" s="344"/>
      <c r="Z20" s="343"/>
      <c r="AA20" s="377"/>
      <c r="AB20" s="343" t="s">
        <v>342</v>
      </c>
      <c r="AC20" s="342"/>
      <c r="AD20" s="344"/>
      <c r="AE20" s="343"/>
      <c r="AF20" s="343"/>
      <c r="AG20" s="455"/>
      <c r="AH20" s="344"/>
      <c r="AI20" s="343"/>
      <c r="AJ20" s="343"/>
      <c r="AK20" s="468"/>
      <c r="AL20" s="344"/>
      <c r="AM20" s="343"/>
      <c r="AN20" s="343" t="s">
        <v>342</v>
      </c>
      <c r="AO20" s="376"/>
      <c r="AP20" s="375"/>
      <c r="AQ20" s="344"/>
      <c r="AR20" s="343"/>
      <c r="AS20" s="343"/>
      <c r="AT20" s="342"/>
      <c r="AU20" s="344"/>
      <c r="AV20" s="377"/>
      <c r="AW20" s="343"/>
      <c r="AX20" s="342"/>
      <c r="AY20" s="344" t="s">
        <v>342</v>
      </c>
      <c r="AZ20" s="343"/>
      <c r="BA20" s="343"/>
      <c r="BB20" s="343"/>
      <c r="BC20" s="342"/>
      <c r="BD20" s="344"/>
      <c r="BE20" s="343"/>
      <c r="BF20" s="343"/>
      <c r="BG20" s="342"/>
      <c r="BH20" s="345"/>
      <c r="BI20" s="374"/>
      <c r="BJ20" s="374"/>
      <c r="BK20" s="429"/>
      <c r="BM20" s="458"/>
      <c r="BS20" s="467"/>
      <c r="BV20" s="465"/>
    </row>
    <row r="21" spans="1:74" ht="18.899999999999999" customHeight="1">
      <c r="A21" s="352"/>
      <c r="B21" s="351"/>
      <c r="C21" s="1152"/>
      <c r="D21" s="1152"/>
      <c r="E21" s="1152"/>
      <c r="F21" s="1152"/>
      <c r="G21" s="1087" t="s">
        <v>495</v>
      </c>
      <c r="H21" s="372"/>
      <c r="I21" s="414"/>
      <c r="J21" s="370" t="s">
        <v>576</v>
      </c>
      <c r="K21" s="369">
        <v>1131185</v>
      </c>
      <c r="L21" s="394"/>
      <c r="M21" s="366"/>
      <c r="N21" s="366"/>
      <c r="O21" s="390"/>
      <c r="P21" s="393"/>
      <c r="Q21" s="367" t="s">
        <v>342</v>
      </c>
      <c r="R21" s="366"/>
      <c r="S21" s="390"/>
      <c r="T21" s="393"/>
      <c r="U21" s="367"/>
      <c r="V21" s="366"/>
      <c r="W21" s="390"/>
      <c r="X21" s="393"/>
      <c r="Y21" s="367"/>
      <c r="Z21" s="366"/>
      <c r="AA21" s="366"/>
      <c r="AB21" s="390"/>
      <c r="AC21" s="365" t="s">
        <v>354</v>
      </c>
      <c r="AD21" s="367"/>
      <c r="AE21" s="366"/>
      <c r="AF21" s="390"/>
      <c r="AG21" s="365"/>
      <c r="AH21" s="367"/>
      <c r="AI21" s="366"/>
      <c r="AJ21" s="366"/>
      <c r="AK21" s="456"/>
      <c r="AL21" s="367"/>
      <c r="AM21" s="366"/>
      <c r="AN21" s="366"/>
      <c r="AO21" s="392" t="s">
        <v>342</v>
      </c>
      <c r="AP21" s="391"/>
      <c r="AQ21" s="367"/>
      <c r="AR21" s="366"/>
      <c r="AS21" s="390"/>
      <c r="AT21" s="365"/>
      <c r="AU21" s="367"/>
      <c r="AV21" s="390"/>
      <c r="AW21" s="366"/>
      <c r="AX21" s="365"/>
      <c r="AY21" s="367"/>
      <c r="AZ21" s="390" t="s">
        <v>353</v>
      </c>
      <c r="BA21" s="366"/>
      <c r="BB21" s="366"/>
      <c r="BC21" s="365"/>
      <c r="BD21" s="367"/>
      <c r="BE21" s="366"/>
      <c r="BF21" s="366"/>
      <c r="BG21" s="365"/>
      <c r="BH21" s="389"/>
      <c r="BI21" s="388"/>
      <c r="BJ21" s="388"/>
      <c r="BK21" s="425"/>
      <c r="BM21" s="458"/>
      <c r="BS21" s="467"/>
      <c r="BV21" s="465"/>
    </row>
    <row r="22" spans="1:74" ht="18.899999999999999" customHeight="1">
      <c r="A22" s="352"/>
      <c r="B22" s="351"/>
      <c r="C22" s="1152"/>
      <c r="D22" s="1152"/>
      <c r="E22" s="1152"/>
      <c r="F22" s="1152"/>
      <c r="G22" s="1088"/>
      <c r="H22" s="362"/>
      <c r="I22" s="422"/>
      <c r="J22" s="360" t="s">
        <v>576</v>
      </c>
      <c r="K22" s="359">
        <v>1131185</v>
      </c>
      <c r="L22" s="358"/>
      <c r="M22" s="355"/>
      <c r="N22" s="355"/>
      <c r="O22" s="355"/>
      <c r="P22" s="354"/>
      <c r="Q22" s="356"/>
      <c r="R22" s="355" t="s">
        <v>353</v>
      </c>
      <c r="S22" s="355"/>
      <c r="T22" s="385"/>
      <c r="U22" s="356"/>
      <c r="V22" s="363"/>
      <c r="W22" s="355"/>
      <c r="X22" s="354"/>
      <c r="Y22" s="356"/>
      <c r="Z22" s="355"/>
      <c r="AA22" s="355"/>
      <c r="AB22" s="355"/>
      <c r="AC22" s="354"/>
      <c r="AD22" s="356" t="s">
        <v>342</v>
      </c>
      <c r="AE22" s="355"/>
      <c r="AF22" s="355"/>
      <c r="AG22" s="385"/>
      <c r="AH22" s="356"/>
      <c r="AI22" s="363"/>
      <c r="AJ22" s="355"/>
      <c r="AK22" s="435"/>
      <c r="AL22" s="356"/>
      <c r="AM22" s="355"/>
      <c r="AN22" s="355"/>
      <c r="AO22" s="382"/>
      <c r="AP22" s="381" t="s">
        <v>354</v>
      </c>
      <c r="AQ22" s="356"/>
      <c r="AR22" s="355"/>
      <c r="AS22" s="355"/>
      <c r="AT22" s="354"/>
      <c r="AU22" s="356"/>
      <c r="AV22" s="363"/>
      <c r="AW22" s="355"/>
      <c r="AX22" s="385"/>
      <c r="AY22" s="356"/>
      <c r="AZ22" s="355"/>
      <c r="BA22" s="355"/>
      <c r="BB22" s="355" t="s">
        <v>342</v>
      </c>
      <c r="BC22" s="354"/>
      <c r="BD22" s="356"/>
      <c r="BE22" s="355"/>
      <c r="BF22" s="355"/>
      <c r="BG22" s="354"/>
      <c r="BH22" s="356"/>
      <c r="BI22" s="380"/>
      <c r="BJ22" s="380"/>
      <c r="BK22" s="423"/>
      <c r="BM22" s="458"/>
      <c r="BS22" s="467"/>
      <c r="BV22" s="465"/>
    </row>
    <row r="23" spans="1:74" ht="18.899999999999999" customHeight="1">
      <c r="A23" s="352"/>
      <c r="B23" s="351"/>
      <c r="C23" s="1152"/>
      <c r="D23" s="1152"/>
      <c r="E23" s="1152"/>
      <c r="F23" s="1152"/>
      <c r="G23" s="1088"/>
      <c r="H23" s="362"/>
      <c r="I23" s="361"/>
      <c r="J23" s="360" t="s">
        <v>576</v>
      </c>
      <c r="K23" s="359">
        <v>1131185</v>
      </c>
      <c r="L23" s="358"/>
      <c r="M23" s="355"/>
      <c r="N23" s="355"/>
      <c r="O23" s="355"/>
      <c r="P23" s="385"/>
      <c r="Q23" s="356"/>
      <c r="R23" s="355"/>
      <c r="S23" s="355" t="s">
        <v>342</v>
      </c>
      <c r="T23" s="354"/>
      <c r="U23" s="357"/>
      <c r="V23" s="355"/>
      <c r="W23" s="355"/>
      <c r="X23" s="354"/>
      <c r="Y23" s="357"/>
      <c r="Z23" s="355"/>
      <c r="AA23" s="355"/>
      <c r="AB23" s="355"/>
      <c r="AC23" s="385"/>
      <c r="AD23" s="356"/>
      <c r="AE23" s="355" t="s">
        <v>354</v>
      </c>
      <c r="AF23" s="355"/>
      <c r="AG23" s="354"/>
      <c r="AH23" s="357"/>
      <c r="AI23" s="355"/>
      <c r="AJ23" s="355"/>
      <c r="AK23" s="435"/>
      <c r="AL23" s="357"/>
      <c r="AM23" s="355"/>
      <c r="AN23" s="355"/>
      <c r="AO23" s="382"/>
      <c r="AP23" s="386"/>
      <c r="AQ23" s="356" t="s">
        <v>342</v>
      </c>
      <c r="AR23" s="355"/>
      <c r="AS23" s="355"/>
      <c r="AT23" s="354"/>
      <c r="AU23" s="357"/>
      <c r="AV23" s="355"/>
      <c r="AW23" s="355"/>
      <c r="AX23" s="385"/>
      <c r="AY23" s="356"/>
      <c r="AZ23" s="355"/>
      <c r="BA23" s="355"/>
      <c r="BB23" s="363"/>
      <c r="BC23" s="354" t="s">
        <v>353</v>
      </c>
      <c r="BD23" s="356"/>
      <c r="BE23" s="1153" t="s">
        <v>540</v>
      </c>
      <c r="BF23" s="1154"/>
      <c r="BG23" s="1154"/>
      <c r="BH23" s="1154"/>
      <c r="BI23" s="1154"/>
      <c r="BJ23" s="1154"/>
      <c r="BK23" s="1155"/>
      <c r="BM23" s="458"/>
      <c r="BS23" s="467"/>
      <c r="BV23" s="465"/>
    </row>
    <row r="24" spans="1:74" ht="18.899999999999999" customHeight="1">
      <c r="A24" s="352"/>
      <c r="B24" s="351"/>
      <c r="C24" s="1152"/>
      <c r="D24" s="1152"/>
      <c r="E24" s="1152"/>
      <c r="F24" s="1152"/>
      <c r="G24" s="1088"/>
      <c r="H24" s="362"/>
      <c r="I24" s="361"/>
      <c r="J24" s="360" t="s">
        <v>576</v>
      </c>
      <c r="K24" s="359">
        <v>1131185</v>
      </c>
      <c r="L24" s="358"/>
      <c r="M24" s="355"/>
      <c r="N24" s="355"/>
      <c r="O24" s="355"/>
      <c r="P24" s="354"/>
      <c r="Q24" s="356"/>
      <c r="R24" s="355"/>
      <c r="S24" s="355"/>
      <c r="T24" s="354"/>
      <c r="U24" s="356" t="s">
        <v>342</v>
      </c>
      <c r="V24" s="355"/>
      <c r="W24" s="355"/>
      <c r="X24" s="354"/>
      <c r="Y24" s="356"/>
      <c r="Z24" s="355"/>
      <c r="AA24" s="355"/>
      <c r="AB24" s="355"/>
      <c r="AC24" s="354"/>
      <c r="AD24" s="356"/>
      <c r="AE24" s="355"/>
      <c r="AF24" s="355" t="s">
        <v>353</v>
      </c>
      <c r="AG24" s="354"/>
      <c r="AH24" s="356"/>
      <c r="AI24" s="355"/>
      <c r="AJ24" s="355"/>
      <c r="AK24" s="435"/>
      <c r="AL24" s="356"/>
      <c r="AM24" s="355"/>
      <c r="AN24" s="355"/>
      <c r="AO24" s="382"/>
      <c r="AP24" s="381"/>
      <c r="AQ24" s="356"/>
      <c r="AR24" s="355" t="s">
        <v>342</v>
      </c>
      <c r="AS24" s="355"/>
      <c r="AT24" s="354"/>
      <c r="AU24" s="356"/>
      <c r="AV24" s="355"/>
      <c r="AW24" s="355"/>
      <c r="AX24" s="354"/>
      <c r="AY24" s="356"/>
      <c r="AZ24" s="355"/>
      <c r="BA24" s="355"/>
      <c r="BB24" s="355"/>
      <c r="BC24" s="354"/>
      <c r="BD24" s="356" t="s">
        <v>354</v>
      </c>
      <c r="BE24" s="1153"/>
      <c r="BF24" s="1154"/>
      <c r="BG24" s="1154"/>
      <c r="BH24" s="1154"/>
      <c r="BI24" s="1154"/>
      <c r="BJ24" s="1154"/>
      <c r="BK24" s="1155"/>
      <c r="BM24" s="458"/>
      <c r="BS24" s="467"/>
      <c r="BV24" s="465"/>
    </row>
    <row r="25" spans="1:74" ht="18.899999999999999" customHeight="1" thickBot="1">
      <c r="A25" s="352"/>
      <c r="B25" s="351" t="s">
        <v>1</v>
      </c>
      <c r="C25" s="1152"/>
      <c r="D25" s="1152"/>
      <c r="E25" s="1152"/>
      <c r="F25" s="1152"/>
      <c r="G25" s="1090"/>
      <c r="H25" s="350"/>
      <c r="I25" s="416"/>
      <c r="J25" s="348" t="s">
        <v>576</v>
      </c>
      <c r="K25" s="347">
        <v>1131185</v>
      </c>
      <c r="L25" s="346"/>
      <c r="M25" s="343"/>
      <c r="N25" s="343"/>
      <c r="O25" s="343"/>
      <c r="P25" s="342"/>
      <c r="Q25" s="344"/>
      <c r="R25" s="343"/>
      <c r="S25" s="343"/>
      <c r="T25" s="342"/>
      <c r="U25" s="344" t="s">
        <v>354</v>
      </c>
      <c r="V25" s="343"/>
      <c r="W25" s="343"/>
      <c r="X25" s="342"/>
      <c r="Y25" s="344"/>
      <c r="Z25" s="343"/>
      <c r="AA25" s="343"/>
      <c r="AB25" s="343"/>
      <c r="AC25" s="342"/>
      <c r="AD25" s="344"/>
      <c r="AE25" s="377"/>
      <c r="AF25" s="343"/>
      <c r="AG25" s="342" t="s">
        <v>342</v>
      </c>
      <c r="AH25" s="344"/>
      <c r="AI25" s="343"/>
      <c r="AJ25" s="343"/>
      <c r="AK25" s="430"/>
      <c r="AL25" s="344"/>
      <c r="AM25" s="343"/>
      <c r="AN25" s="343"/>
      <c r="AO25" s="376"/>
      <c r="AP25" s="375"/>
      <c r="AQ25" s="344"/>
      <c r="AR25" s="343"/>
      <c r="AS25" s="343" t="s">
        <v>353</v>
      </c>
      <c r="AT25" s="342"/>
      <c r="AU25" s="344"/>
      <c r="AV25" s="343"/>
      <c r="AW25" s="343"/>
      <c r="AX25" s="342"/>
      <c r="AY25" s="344"/>
      <c r="AZ25" s="343"/>
      <c r="BA25" s="343"/>
      <c r="BB25" s="343"/>
      <c r="BC25" s="342"/>
      <c r="BD25" s="344" t="s">
        <v>342</v>
      </c>
      <c r="BE25" s="1156"/>
      <c r="BF25" s="1157"/>
      <c r="BG25" s="1157"/>
      <c r="BH25" s="1157"/>
      <c r="BI25" s="1157"/>
      <c r="BJ25" s="1157"/>
      <c r="BK25" s="1158"/>
      <c r="BM25" s="458"/>
      <c r="BS25" s="463"/>
      <c r="BV25" s="465"/>
    </row>
    <row r="26" spans="1:74" ht="18.899999999999999" customHeight="1">
      <c r="A26" s="352"/>
      <c r="B26" s="351"/>
      <c r="C26" s="1152"/>
      <c r="D26" s="1152"/>
      <c r="E26" s="1152"/>
      <c r="F26" s="1152"/>
      <c r="G26" s="1087" t="s">
        <v>498</v>
      </c>
      <c r="H26" s="372"/>
      <c r="I26" s="428"/>
      <c r="J26" s="370" t="s">
        <v>576</v>
      </c>
      <c r="K26" s="369">
        <v>1131190</v>
      </c>
      <c r="L26" s="394"/>
      <c r="M26" s="366"/>
      <c r="N26" s="366"/>
      <c r="O26" s="390"/>
      <c r="P26" s="393"/>
      <c r="Q26" s="367"/>
      <c r="R26" s="366"/>
      <c r="S26" s="390"/>
      <c r="T26" s="393"/>
      <c r="U26" s="367"/>
      <c r="V26" s="366" t="s">
        <v>342</v>
      </c>
      <c r="W26" s="390"/>
      <c r="X26" s="393"/>
      <c r="Y26" s="367"/>
      <c r="Z26" s="366"/>
      <c r="AA26" s="366"/>
      <c r="AB26" s="390"/>
      <c r="AC26" s="365"/>
      <c r="AD26" s="367"/>
      <c r="AE26" s="366"/>
      <c r="AF26" s="390"/>
      <c r="AG26" s="365"/>
      <c r="AH26" s="466" t="s">
        <v>342</v>
      </c>
      <c r="AI26" s="366"/>
      <c r="AJ26" s="366"/>
      <c r="AK26" s="456"/>
      <c r="AL26" s="367"/>
      <c r="AM26" s="366"/>
      <c r="AN26" s="366"/>
      <c r="AO26" s="392"/>
      <c r="AP26" s="391"/>
      <c r="AQ26" s="367"/>
      <c r="AR26" s="366"/>
      <c r="AS26" s="390"/>
      <c r="AT26" s="365" t="s">
        <v>342</v>
      </c>
      <c r="AU26" s="367"/>
      <c r="AV26" s="390"/>
      <c r="AW26" s="366"/>
      <c r="AX26" s="365"/>
      <c r="AY26" s="367"/>
      <c r="AZ26" s="390"/>
      <c r="BA26" s="366"/>
      <c r="BB26" s="366"/>
      <c r="BC26" s="365"/>
      <c r="BD26" s="389"/>
      <c r="BE26" s="366" t="s">
        <v>342</v>
      </c>
      <c r="BF26" s="1173" t="s">
        <v>540</v>
      </c>
      <c r="BG26" s="1163"/>
      <c r="BH26" s="1163"/>
      <c r="BI26" s="1163"/>
      <c r="BJ26" s="1163"/>
      <c r="BK26" s="1164"/>
      <c r="BM26" s="458"/>
      <c r="BS26" s="463"/>
      <c r="BV26" s="465"/>
    </row>
    <row r="27" spans="1:74" ht="18.899999999999999" customHeight="1" thickBot="1">
      <c r="A27" s="352"/>
      <c r="B27" s="351"/>
      <c r="C27" s="1152"/>
      <c r="D27" s="1152"/>
      <c r="E27" s="1152"/>
      <c r="F27" s="1152"/>
      <c r="G27" s="1090"/>
      <c r="H27" s="350"/>
      <c r="I27" s="416"/>
      <c r="J27" s="348" t="s">
        <v>576</v>
      </c>
      <c r="K27" s="347">
        <v>1131190</v>
      </c>
      <c r="L27" s="346"/>
      <c r="M27" s="343"/>
      <c r="N27" s="343"/>
      <c r="O27" s="343"/>
      <c r="P27" s="342"/>
      <c r="Q27" s="344"/>
      <c r="R27" s="343"/>
      <c r="S27" s="343"/>
      <c r="T27" s="455"/>
      <c r="U27" s="344" t="s">
        <v>342</v>
      </c>
      <c r="V27" s="377"/>
      <c r="W27" s="343"/>
      <c r="X27" s="342"/>
      <c r="Y27" s="344"/>
      <c r="Z27" s="343"/>
      <c r="AA27" s="343"/>
      <c r="AB27" s="343"/>
      <c r="AC27" s="342"/>
      <c r="AD27" s="344"/>
      <c r="AE27" s="343"/>
      <c r="AF27" s="343"/>
      <c r="AG27" s="455"/>
      <c r="AH27" s="464" t="s">
        <v>342</v>
      </c>
      <c r="AI27" s="377"/>
      <c r="AJ27" s="343"/>
      <c r="AK27" s="430"/>
      <c r="AL27" s="344"/>
      <c r="AM27" s="343"/>
      <c r="AN27" s="343"/>
      <c r="AO27" s="376"/>
      <c r="AP27" s="375"/>
      <c r="AQ27" s="344"/>
      <c r="AR27" s="343"/>
      <c r="AS27" s="343"/>
      <c r="AT27" s="342" t="s">
        <v>342</v>
      </c>
      <c r="AU27" s="344"/>
      <c r="AV27" s="377"/>
      <c r="AW27" s="343"/>
      <c r="AX27" s="455"/>
      <c r="AY27" s="344"/>
      <c r="AZ27" s="343"/>
      <c r="BA27" s="343"/>
      <c r="BB27" s="343"/>
      <c r="BC27" s="342"/>
      <c r="BD27" s="344"/>
      <c r="BE27" s="343" t="s">
        <v>342</v>
      </c>
      <c r="BF27" s="1156"/>
      <c r="BG27" s="1157"/>
      <c r="BH27" s="1157"/>
      <c r="BI27" s="1157"/>
      <c r="BJ27" s="1157"/>
      <c r="BK27" s="1158"/>
      <c r="BM27" s="458"/>
      <c r="BS27" s="463"/>
    </row>
    <row r="28" spans="1:74" ht="18.899999999999999" customHeight="1">
      <c r="A28" s="352"/>
      <c r="B28" s="351"/>
      <c r="C28" s="1152"/>
      <c r="D28" s="1152"/>
      <c r="E28" s="1152"/>
      <c r="F28" s="1152"/>
      <c r="G28" s="1087" t="s">
        <v>584</v>
      </c>
      <c r="H28" s="372"/>
      <c r="I28" s="414"/>
      <c r="J28" s="370"/>
      <c r="K28" s="369"/>
      <c r="L28" s="368"/>
      <c r="M28" s="366"/>
      <c r="N28" s="366"/>
      <c r="O28" s="390"/>
      <c r="P28" s="365"/>
      <c r="Q28" s="367"/>
      <c r="R28" s="366"/>
      <c r="S28" s="366"/>
      <c r="T28" s="365"/>
      <c r="U28" s="367"/>
      <c r="V28" s="366"/>
      <c r="W28" s="366" t="s">
        <v>342</v>
      </c>
      <c r="X28" s="365"/>
      <c r="Y28" s="367"/>
      <c r="Z28" s="366"/>
      <c r="AA28" s="366"/>
      <c r="AB28" s="366"/>
      <c r="AC28" s="365"/>
      <c r="AD28" s="367"/>
      <c r="AE28" s="366"/>
      <c r="AF28" s="366"/>
      <c r="AG28" s="365"/>
      <c r="AH28" s="367"/>
      <c r="AI28" s="366" t="s">
        <v>342</v>
      </c>
      <c r="AJ28" s="366"/>
      <c r="AK28" s="427"/>
      <c r="AL28" s="367"/>
      <c r="AM28" s="366"/>
      <c r="AN28" s="366"/>
      <c r="AO28" s="392"/>
      <c r="AP28" s="391"/>
      <c r="AQ28" s="367"/>
      <c r="AR28" s="366"/>
      <c r="AS28" s="366"/>
      <c r="AT28" s="365"/>
      <c r="AU28" s="367" t="s">
        <v>342</v>
      </c>
      <c r="AV28" s="366"/>
      <c r="AW28" s="366"/>
      <c r="AX28" s="365"/>
      <c r="AY28" s="367"/>
      <c r="AZ28" s="366"/>
      <c r="BA28" s="366"/>
      <c r="BB28" s="366"/>
      <c r="BC28" s="365"/>
      <c r="BD28" s="367"/>
      <c r="BE28" s="366"/>
      <c r="BF28" s="366"/>
      <c r="BG28" s="365" t="s">
        <v>342</v>
      </c>
      <c r="BH28" s="367"/>
      <c r="BI28" s="388"/>
      <c r="BJ28" s="388"/>
      <c r="BK28" s="425"/>
      <c r="BM28" s="458"/>
      <c r="BS28" s="463"/>
    </row>
    <row r="29" spans="1:74" ht="18.899999999999999" customHeight="1">
      <c r="A29" s="352"/>
      <c r="B29" s="351"/>
      <c r="C29" s="1152"/>
      <c r="D29" s="1152"/>
      <c r="E29" s="1152"/>
      <c r="F29" s="1152"/>
      <c r="G29" s="1096"/>
      <c r="H29" s="453"/>
      <c r="I29" s="452"/>
      <c r="J29" s="451"/>
      <c r="K29" s="450"/>
      <c r="L29" s="449"/>
      <c r="M29" s="444"/>
      <c r="N29" s="444"/>
      <c r="O29" s="448"/>
      <c r="P29" s="443"/>
      <c r="Q29" s="442"/>
      <c r="R29" s="444"/>
      <c r="S29" s="444"/>
      <c r="T29" s="443"/>
      <c r="U29" s="442"/>
      <c r="V29" s="444"/>
      <c r="W29" s="444"/>
      <c r="X29" s="443"/>
      <c r="Y29" s="442"/>
      <c r="Z29" s="444"/>
      <c r="AA29" s="444"/>
      <c r="AB29" s="444"/>
      <c r="AC29" s="443"/>
      <c r="AD29" s="442"/>
      <c r="AE29" s="444"/>
      <c r="AF29" s="444"/>
      <c r="AG29" s="443"/>
      <c r="AH29" s="442"/>
      <c r="AI29" s="444"/>
      <c r="AJ29" s="444"/>
      <c r="AK29" s="447"/>
      <c r="AL29" s="442"/>
      <c r="AM29" s="444"/>
      <c r="AN29" s="444"/>
      <c r="AO29" s="599"/>
      <c r="AP29" s="445"/>
      <c r="AQ29" s="442"/>
      <c r="AR29" s="444"/>
      <c r="AS29" s="444"/>
      <c r="AT29" s="443"/>
      <c r="AU29" s="442"/>
      <c r="AV29" s="444"/>
      <c r="AW29" s="444"/>
      <c r="AX29" s="443"/>
      <c r="AY29" s="442"/>
      <c r="AZ29" s="444"/>
      <c r="BA29" s="444"/>
      <c r="BB29" s="444"/>
      <c r="BC29" s="443"/>
      <c r="BD29" s="442"/>
      <c r="BE29" s="444"/>
      <c r="BF29" s="444"/>
      <c r="BG29" s="443"/>
      <c r="BH29" s="442"/>
      <c r="BI29" s="441"/>
      <c r="BJ29" s="441"/>
      <c r="BK29" s="440"/>
      <c r="BM29" s="458"/>
      <c r="BS29" s="463"/>
    </row>
    <row r="30" spans="1:74" ht="18.899999999999999" customHeight="1">
      <c r="A30" s="352"/>
      <c r="B30" s="351"/>
      <c r="C30" s="1152"/>
      <c r="D30" s="1152"/>
      <c r="E30" s="1152"/>
      <c r="F30" s="1152"/>
      <c r="G30" s="1096"/>
      <c r="H30" s="453"/>
      <c r="I30" s="452"/>
      <c r="J30" s="451"/>
      <c r="K30" s="450"/>
      <c r="L30" s="449"/>
      <c r="M30" s="444"/>
      <c r="N30" s="444"/>
      <c r="O30" s="448"/>
      <c r="P30" s="443"/>
      <c r="Q30" s="442"/>
      <c r="R30" s="444"/>
      <c r="S30" s="444"/>
      <c r="T30" s="443"/>
      <c r="U30" s="442"/>
      <c r="V30" s="444"/>
      <c r="W30" s="444"/>
      <c r="X30" s="443"/>
      <c r="Y30" s="442"/>
      <c r="Z30" s="444"/>
      <c r="AA30" s="444"/>
      <c r="AB30" s="444"/>
      <c r="AC30" s="443"/>
      <c r="AD30" s="442"/>
      <c r="AE30" s="444"/>
      <c r="AF30" s="444"/>
      <c r="AG30" s="443"/>
      <c r="AH30" s="442"/>
      <c r="AI30" s="444"/>
      <c r="AJ30" s="444"/>
      <c r="AK30" s="447"/>
      <c r="AL30" s="442"/>
      <c r="AM30" s="444"/>
      <c r="AN30" s="444"/>
      <c r="AO30" s="599"/>
      <c r="AP30" s="445"/>
      <c r="AQ30" s="442"/>
      <c r="AR30" s="444"/>
      <c r="AS30" s="444"/>
      <c r="AT30" s="443"/>
      <c r="AU30" s="442"/>
      <c r="AV30" s="444"/>
      <c r="AW30" s="444"/>
      <c r="AX30" s="443"/>
      <c r="AY30" s="442"/>
      <c r="AZ30" s="444"/>
      <c r="BA30" s="444"/>
      <c r="BB30" s="444"/>
      <c r="BC30" s="443"/>
      <c r="BD30" s="442"/>
      <c r="BE30" s="444"/>
      <c r="BF30" s="444"/>
      <c r="BG30" s="443"/>
      <c r="BH30" s="442"/>
      <c r="BI30" s="441"/>
      <c r="BJ30" s="441"/>
      <c r="BK30" s="440"/>
      <c r="BM30" s="458"/>
      <c r="BS30" s="463"/>
    </row>
    <row r="31" spans="1:74" ht="18.899999999999999" customHeight="1">
      <c r="A31" s="352" t="s">
        <v>27</v>
      </c>
      <c r="B31" s="351" t="s">
        <v>1</v>
      </c>
      <c r="C31" s="1152"/>
      <c r="D31" s="1152"/>
      <c r="E31" s="1152"/>
      <c r="F31" s="1152"/>
      <c r="G31" s="1088"/>
      <c r="H31" s="362"/>
      <c r="I31" s="422"/>
      <c r="J31" s="360"/>
      <c r="K31" s="359"/>
      <c r="L31" s="358"/>
      <c r="M31" s="363"/>
      <c r="N31" s="355"/>
      <c r="O31" s="355"/>
      <c r="P31" s="354"/>
      <c r="Q31" s="356"/>
      <c r="R31" s="355"/>
      <c r="S31" s="355"/>
      <c r="T31" s="354"/>
      <c r="U31" s="356"/>
      <c r="V31" s="355"/>
      <c r="W31" s="355" t="s">
        <v>342</v>
      </c>
      <c r="X31" s="354"/>
      <c r="Y31" s="356"/>
      <c r="Z31" s="355"/>
      <c r="AA31" s="355"/>
      <c r="AB31" s="355"/>
      <c r="AC31" s="354"/>
      <c r="AD31" s="356"/>
      <c r="AE31" s="355"/>
      <c r="AF31" s="355"/>
      <c r="AG31" s="354"/>
      <c r="AH31" s="356"/>
      <c r="AI31" s="355" t="s">
        <v>342</v>
      </c>
      <c r="AJ31" s="355"/>
      <c r="AK31" s="435"/>
      <c r="AL31" s="356"/>
      <c r="AM31" s="355"/>
      <c r="AN31" s="355"/>
      <c r="AO31" s="382"/>
      <c r="AP31" s="381"/>
      <c r="AQ31" s="356"/>
      <c r="AR31" s="355"/>
      <c r="AS31" s="355"/>
      <c r="AT31" s="354"/>
      <c r="AU31" s="356" t="s">
        <v>342</v>
      </c>
      <c r="AV31" s="355"/>
      <c r="AW31" s="355"/>
      <c r="AX31" s="354"/>
      <c r="AY31" s="356"/>
      <c r="AZ31" s="355"/>
      <c r="BA31" s="355"/>
      <c r="BB31" s="355"/>
      <c r="BC31" s="354"/>
      <c r="BD31" s="356"/>
      <c r="BE31" s="355"/>
      <c r="BF31" s="355"/>
      <c r="BG31" s="354" t="s">
        <v>342</v>
      </c>
      <c r="BH31" s="356"/>
      <c r="BI31" s="380"/>
      <c r="BJ31" s="380"/>
      <c r="BK31" s="423"/>
      <c r="BM31" s="458"/>
    </row>
    <row r="32" spans="1:74" ht="18.899999999999999" customHeight="1">
      <c r="A32" s="352" t="s">
        <v>27</v>
      </c>
      <c r="B32" s="351" t="s">
        <v>1</v>
      </c>
      <c r="C32" s="1152"/>
      <c r="D32" s="1152"/>
      <c r="E32" s="1152"/>
      <c r="F32" s="1152"/>
      <c r="G32" s="1088"/>
      <c r="H32" s="362"/>
      <c r="I32" s="422"/>
      <c r="J32" s="360"/>
      <c r="K32" s="359"/>
      <c r="L32" s="358"/>
      <c r="M32" s="363"/>
      <c r="N32" s="355"/>
      <c r="O32" s="355"/>
      <c r="P32" s="354"/>
      <c r="Q32" s="356"/>
      <c r="R32" s="355"/>
      <c r="S32" s="355"/>
      <c r="T32" s="354"/>
      <c r="U32" s="356"/>
      <c r="V32" s="355"/>
      <c r="W32" s="355"/>
      <c r="X32" s="354" t="s">
        <v>342</v>
      </c>
      <c r="Y32" s="356"/>
      <c r="Z32" s="355"/>
      <c r="AA32" s="355"/>
      <c r="AB32" s="355"/>
      <c r="AC32" s="354"/>
      <c r="AD32" s="356"/>
      <c r="AE32" s="355"/>
      <c r="AF32" s="355"/>
      <c r="AG32" s="354"/>
      <c r="AH32" s="356"/>
      <c r="AI32" s="355"/>
      <c r="AJ32" s="355"/>
      <c r="AK32" s="435" t="s">
        <v>342</v>
      </c>
      <c r="AL32" s="356"/>
      <c r="AM32" s="355"/>
      <c r="AN32" s="355"/>
      <c r="AO32" s="382"/>
      <c r="AP32" s="381"/>
      <c r="AQ32" s="356"/>
      <c r="AR32" s="355"/>
      <c r="AS32" s="355"/>
      <c r="AT32" s="354"/>
      <c r="AU32" s="356"/>
      <c r="AV32" s="355" t="s">
        <v>342</v>
      </c>
      <c r="AW32" s="355"/>
      <c r="AX32" s="354"/>
      <c r="AY32" s="356"/>
      <c r="AZ32" s="355"/>
      <c r="BA32" s="355"/>
      <c r="BB32" s="355"/>
      <c r="BC32" s="354"/>
      <c r="BD32" s="356"/>
      <c r="BE32" s="355"/>
      <c r="BF32" s="355"/>
      <c r="BG32" s="354"/>
      <c r="BH32" s="356" t="s">
        <v>5</v>
      </c>
      <c r="BI32" s="380"/>
      <c r="BJ32" s="380"/>
      <c r="BK32" s="423"/>
      <c r="BM32" s="458"/>
    </row>
    <row r="33" spans="1:65" ht="18.899999999999999" customHeight="1" thickBot="1">
      <c r="A33" s="352" t="s">
        <v>27</v>
      </c>
      <c r="B33" s="351" t="s">
        <v>1</v>
      </c>
      <c r="C33" s="1152"/>
      <c r="D33" s="1152"/>
      <c r="E33" s="1152"/>
      <c r="F33" s="1152"/>
      <c r="G33" s="1090"/>
      <c r="H33" s="350"/>
      <c r="I33" s="349"/>
      <c r="J33" s="348"/>
      <c r="K33" s="347"/>
      <c r="L33" s="346"/>
      <c r="M33" s="377"/>
      <c r="N33" s="343"/>
      <c r="O33" s="343"/>
      <c r="P33" s="342"/>
      <c r="Q33" s="344"/>
      <c r="R33" s="343"/>
      <c r="S33" s="343"/>
      <c r="T33" s="342"/>
      <c r="U33" s="344"/>
      <c r="V33" s="343"/>
      <c r="W33" s="343"/>
      <c r="X33" s="342" t="s">
        <v>342</v>
      </c>
      <c r="Y33" s="344"/>
      <c r="Z33" s="343"/>
      <c r="AA33" s="343"/>
      <c r="AB33" s="343"/>
      <c r="AC33" s="342"/>
      <c r="AD33" s="344"/>
      <c r="AE33" s="343"/>
      <c r="AF33" s="343"/>
      <c r="AG33" s="342"/>
      <c r="AH33" s="344"/>
      <c r="AI33" s="343"/>
      <c r="AJ33" s="343" t="s">
        <v>342</v>
      </c>
      <c r="AK33" s="430"/>
      <c r="AL33" s="344"/>
      <c r="AM33" s="343"/>
      <c r="AN33" s="343"/>
      <c r="AO33" s="376"/>
      <c r="AP33" s="375"/>
      <c r="AQ33" s="344"/>
      <c r="AR33" s="343"/>
      <c r="AS33" s="343"/>
      <c r="AT33" s="342"/>
      <c r="AU33" s="344"/>
      <c r="AV33" s="343" t="s">
        <v>342</v>
      </c>
      <c r="AW33" s="343"/>
      <c r="AX33" s="342"/>
      <c r="AY33" s="344"/>
      <c r="AZ33" s="343"/>
      <c r="BA33" s="343"/>
      <c r="BB33" s="343"/>
      <c r="BC33" s="342"/>
      <c r="BD33" s="344"/>
      <c r="BE33" s="343"/>
      <c r="BF33" s="343"/>
      <c r="BG33" s="342"/>
      <c r="BH33" s="344" t="s">
        <v>5</v>
      </c>
      <c r="BI33" s="374"/>
      <c r="BJ33" s="374"/>
      <c r="BK33" s="429"/>
      <c r="BM33" s="458"/>
    </row>
    <row r="34" spans="1:65" ht="18.899999999999999" customHeight="1">
      <c r="A34" s="352"/>
      <c r="B34" s="351"/>
      <c r="C34" s="1152"/>
      <c r="D34" s="1152"/>
      <c r="E34" s="1152"/>
      <c r="F34" s="1152"/>
      <c r="G34" s="1087" t="s">
        <v>484</v>
      </c>
      <c r="H34" s="372" t="s">
        <v>575</v>
      </c>
      <c r="I34" s="414" t="s">
        <v>574</v>
      </c>
      <c r="J34" s="370" t="s">
        <v>541</v>
      </c>
      <c r="K34" s="369">
        <v>1131811</v>
      </c>
      <c r="L34" s="368" t="s">
        <v>342</v>
      </c>
      <c r="M34" s="366"/>
      <c r="N34" s="366"/>
      <c r="O34" s="366"/>
      <c r="P34" s="365"/>
      <c r="Q34" s="367"/>
      <c r="R34" s="366"/>
      <c r="S34" s="366"/>
      <c r="T34" s="365"/>
      <c r="U34" s="367"/>
      <c r="V34" s="366"/>
      <c r="W34" s="366"/>
      <c r="X34" s="365"/>
      <c r="Y34" s="367" t="s">
        <v>342</v>
      </c>
      <c r="Z34" s="366"/>
      <c r="AA34" s="366"/>
      <c r="AB34" s="366"/>
      <c r="AC34" s="365"/>
      <c r="AD34" s="367"/>
      <c r="AE34" s="366"/>
      <c r="AF34" s="366"/>
      <c r="AG34" s="365"/>
      <c r="AH34" s="367"/>
      <c r="AI34" s="366"/>
      <c r="AJ34" s="366"/>
      <c r="AK34" s="427" t="s">
        <v>342</v>
      </c>
      <c r="AL34" s="367"/>
      <c r="AM34" s="366"/>
      <c r="AN34" s="366"/>
      <c r="AO34" s="459"/>
      <c r="AP34" s="391"/>
      <c r="AQ34" s="367"/>
      <c r="AR34" s="366"/>
      <c r="AS34" s="366"/>
      <c r="AT34" s="365"/>
      <c r="AU34" s="367"/>
      <c r="AV34" s="390"/>
      <c r="AW34" s="366" t="s">
        <v>342</v>
      </c>
      <c r="AX34" s="365"/>
      <c r="AY34" s="367"/>
      <c r="AZ34" s="366"/>
      <c r="BA34" s="366"/>
      <c r="BB34" s="366"/>
      <c r="BC34" s="365"/>
      <c r="BD34" s="367"/>
      <c r="BE34" s="366"/>
      <c r="BF34" s="366"/>
      <c r="BG34" s="365"/>
      <c r="BH34" s="367"/>
      <c r="BI34" s="388"/>
      <c r="BJ34" s="388"/>
      <c r="BK34" s="425"/>
      <c r="BM34" s="458"/>
    </row>
    <row r="35" spans="1:65" ht="18.899999999999999" customHeight="1">
      <c r="A35" s="352"/>
      <c r="B35" s="351"/>
      <c r="C35" s="1152"/>
      <c r="D35" s="1152"/>
      <c r="E35" s="1152"/>
      <c r="F35" s="1152"/>
      <c r="G35" s="1088"/>
      <c r="H35" s="362" t="s">
        <v>573</v>
      </c>
      <c r="I35" s="462" t="s">
        <v>572</v>
      </c>
      <c r="J35" s="461" t="s">
        <v>541</v>
      </c>
      <c r="K35" s="359">
        <v>1131804</v>
      </c>
      <c r="L35" s="358"/>
      <c r="M35" s="355"/>
      <c r="N35" s="355" t="s">
        <v>342</v>
      </c>
      <c r="O35" s="355"/>
      <c r="P35" s="354"/>
      <c r="Q35" s="356"/>
      <c r="R35" s="355"/>
      <c r="S35" s="355"/>
      <c r="T35" s="354"/>
      <c r="U35" s="356"/>
      <c r="V35" s="355"/>
      <c r="W35" s="355"/>
      <c r="X35" s="354"/>
      <c r="Y35" s="356"/>
      <c r="Z35" s="355" t="s">
        <v>342</v>
      </c>
      <c r="AA35" s="355"/>
      <c r="AB35" s="355"/>
      <c r="AC35" s="354"/>
      <c r="AD35" s="356"/>
      <c r="AE35" s="355"/>
      <c r="AF35" s="355"/>
      <c r="AG35" s="354"/>
      <c r="AH35" s="356"/>
      <c r="AI35" s="363"/>
      <c r="AJ35" s="355"/>
      <c r="AK35" s="435"/>
      <c r="AL35" s="356" t="s">
        <v>342</v>
      </c>
      <c r="AM35" s="355"/>
      <c r="AN35" s="355"/>
      <c r="AO35" s="382"/>
      <c r="AP35" s="381"/>
      <c r="AQ35" s="356"/>
      <c r="AR35" s="355"/>
      <c r="AS35" s="355"/>
      <c r="AT35" s="354"/>
      <c r="AU35" s="356"/>
      <c r="AV35" s="355"/>
      <c r="AW35" s="355"/>
      <c r="AX35" s="354" t="s">
        <v>342</v>
      </c>
      <c r="AY35" s="356"/>
      <c r="AZ35" s="355"/>
      <c r="BA35" s="355"/>
      <c r="BB35" s="355"/>
      <c r="BC35" s="354"/>
      <c r="BD35" s="356"/>
      <c r="BE35" s="355"/>
      <c r="BF35" s="363"/>
      <c r="BG35" s="354"/>
      <c r="BH35" s="356"/>
      <c r="BI35" s="380"/>
      <c r="BJ35" s="380"/>
      <c r="BK35" s="423"/>
      <c r="BM35" s="458"/>
    </row>
    <row r="36" spans="1:65" ht="18.899999999999999" customHeight="1" thickBot="1">
      <c r="A36" s="352"/>
      <c r="B36" s="351"/>
      <c r="C36" s="1152"/>
      <c r="D36" s="1152"/>
      <c r="E36" s="1152"/>
      <c r="F36" s="1152"/>
      <c r="G36" s="1090"/>
      <c r="H36" s="350" t="s">
        <v>571</v>
      </c>
      <c r="I36" s="349" t="s">
        <v>570</v>
      </c>
      <c r="J36" s="348" t="s">
        <v>541</v>
      </c>
      <c r="K36" s="347">
        <v>1131804</v>
      </c>
      <c r="L36" s="346"/>
      <c r="M36" s="343"/>
      <c r="N36" s="343" t="s">
        <v>342</v>
      </c>
      <c r="O36" s="343"/>
      <c r="P36" s="342"/>
      <c r="Q36" s="344"/>
      <c r="R36" s="343"/>
      <c r="S36" s="343"/>
      <c r="T36" s="342"/>
      <c r="U36" s="344"/>
      <c r="V36" s="343"/>
      <c r="W36" s="343"/>
      <c r="X36" s="342"/>
      <c r="Y36" s="344"/>
      <c r="Z36" s="343" t="s">
        <v>342</v>
      </c>
      <c r="AA36" s="343"/>
      <c r="AB36" s="343"/>
      <c r="AC36" s="342"/>
      <c r="AD36" s="344"/>
      <c r="AE36" s="343"/>
      <c r="AF36" s="343"/>
      <c r="AG36" s="342"/>
      <c r="AH36" s="344"/>
      <c r="AI36" s="343"/>
      <c r="AJ36" s="343"/>
      <c r="AK36" s="430"/>
      <c r="AL36" s="344" t="s">
        <v>342</v>
      </c>
      <c r="AM36" s="343"/>
      <c r="AN36" s="343"/>
      <c r="AO36" s="460"/>
      <c r="AP36" s="375"/>
      <c r="AQ36" s="344"/>
      <c r="AR36" s="343"/>
      <c r="AS36" s="343"/>
      <c r="AT36" s="342"/>
      <c r="AU36" s="344"/>
      <c r="AV36" s="343"/>
      <c r="AW36" s="343"/>
      <c r="AX36" s="342" t="s">
        <v>342</v>
      </c>
      <c r="AY36" s="344"/>
      <c r="AZ36" s="343"/>
      <c r="BA36" s="343"/>
      <c r="BB36" s="343"/>
      <c r="BC36" s="342"/>
      <c r="BD36" s="344"/>
      <c r="BE36" s="343"/>
      <c r="BF36" s="343"/>
      <c r="BG36" s="342"/>
      <c r="BH36" s="344"/>
      <c r="BI36" s="374"/>
      <c r="BJ36" s="374"/>
      <c r="BK36" s="429"/>
      <c r="BM36" s="458"/>
    </row>
    <row r="37" spans="1:65" ht="18.899999999999999" customHeight="1">
      <c r="A37" s="352"/>
      <c r="B37" s="351"/>
      <c r="C37" s="1152"/>
      <c r="D37" s="1152"/>
      <c r="E37" s="1152"/>
      <c r="F37" s="1152"/>
      <c r="G37" s="1087" t="s">
        <v>569</v>
      </c>
      <c r="H37" s="372" t="s">
        <v>568</v>
      </c>
      <c r="I37" s="414" t="s">
        <v>567</v>
      </c>
      <c r="J37" s="370" t="s">
        <v>541</v>
      </c>
      <c r="K37" s="369">
        <v>1131190</v>
      </c>
      <c r="L37" s="368"/>
      <c r="M37" s="366"/>
      <c r="N37" s="366"/>
      <c r="O37" s="366" t="s">
        <v>354</v>
      </c>
      <c r="P37" s="365"/>
      <c r="Q37" s="367"/>
      <c r="R37" s="366"/>
      <c r="S37" s="366"/>
      <c r="T37" s="365"/>
      <c r="U37" s="367"/>
      <c r="V37" s="366"/>
      <c r="W37" s="366"/>
      <c r="X37" s="365"/>
      <c r="Y37" s="367"/>
      <c r="Z37" s="366"/>
      <c r="AA37" s="366"/>
      <c r="AB37" s="366"/>
      <c r="AC37" s="365"/>
      <c r="AD37" s="367"/>
      <c r="AE37" s="366"/>
      <c r="AF37" s="366"/>
      <c r="AG37" s="365"/>
      <c r="AH37" s="367"/>
      <c r="AI37" s="366"/>
      <c r="AJ37" s="366"/>
      <c r="AK37" s="427"/>
      <c r="AL37" s="367"/>
      <c r="AM37" s="366" t="s">
        <v>354</v>
      </c>
      <c r="AN37" s="366"/>
      <c r="AO37" s="459"/>
      <c r="AP37" s="391"/>
      <c r="AQ37" s="367"/>
      <c r="AR37" s="366"/>
      <c r="AS37" s="366"/>
      <c r="AT37" s="365"/>
      <c r="AU37" s="367"/>
      <c r="AV37" s="366"/>
      <c r="AW37" s="366"/>
      <c r="AX37" s="365"/>
      <c r="AY37" s="367"/>
      <c r="AZ37" s="366"/>
      <c r="BA37" s="366"/>
      <c r="BB37" s="366"/>
      <c r="BC37" s="365"/>
      <c r="BD37" s="367"/>
      <c r="BE37" s="366"/>
      <c r="BF37" s="366"/>
      <c r="BG37" s="365"/>
      <c r="BH37" s="367"/>
      <c r="BI37" s="388"/>
      <c r="BJ37" s="388"/>
      <c r="BK37" s="425"/>
      <c r="BM37" s="458"/>
    </row>
    <row r="38" spans="1:65" ht="18.899999999999999" customHeight="1">
      <c r="A38" s="352" t="s">
        <v>28</v>
      </c>
      <c r="B38" s="351" t="s">
        <v>1</v>
      </c>
      <c r="C38" s="1152"/>
      <c r="D38" s="1152"/>
      <c r="E38" s="1152"/>
      <c r="F38" s="1152"/>
      <c r="G38" s="1088"/>
      <c r="H38" s="362" t="s">
        <v>566</v>
      </c>
      <c r="I38" s="422" t="s">
        <v>565</v>
      </c>
      <c r="J38" s="360" t="s">
        <v>541</v>
      </c>
      <c r="K38" s="359">
        <v>1131190</v>
      </c>
      <c r="L38" s="358"/>
      <c r="M38" s="436"/>
      <c r="N38" s="355"/>
      <c r="O38" s="355"/>
      <c r="P38" s="354"/>
      <c r="Q38" s="356"/>
      <c r="R38" s="355"/>
      <c r="S38" s="355"/>
      <c r="T38" s="354"/>
      <c r="U38" s="356"/>
      <c r="V38" s="355"/>
      <c r="W38" s="355"/>
      <c r="X38" s="354"/>
      <c r="Y38" s="356"/>
      <c r="Z38" s="355"/>
      <c r="AA38" s="355"/>
      <c r="AB38" s="355" t="s">
        <v>354</v>
      </c>
      <c r="AC38" s="354"/>
      <c r="AD38" s="356"/>
      <c r="AE38" s="355"/>
      <c r="AF38" s="355"/>
      <c r="AG38" s="354"/>
      <c r="AH38" s="356"/>
      <c r="AI38" s="355"/>
      <c r="AJ38" s="355"/>
      <c r="AK38" s="435"/>
      <c r="AL38" s="356"/>
      <c r="AM38" s="355"/>
      <c r="AN38" s="355"/>
      <c r="AO38" s="382"/>
      <c r="AP38" s="381"/>
      <c r="AQ38" s="356"/>
      <c r="AR38" s="355"/>
      <c r="AS38" s="355"/>
      <c r="AT38" s="354"/>
      <c r="AU38" s="356"/>
      <c r="AV38" s="355"/>
      <c r="AW38" s="355"/>
      <c r="AX38" s="354"/>
      <c r="AY38" s="356" t="s">
        <v>354</v>
      </c>
      <c r="AZ38" s="355"/>
      <c r="BA38" s="355"/>
      <c r="BB38" s="355"/>
      <c r="BC38" s="354"/>
      <c r="BD38" s="356"/>
      <c r="BE38" s="355"/>
      <c r="BF38" s="355"/>
      <c r="BG38" s="354"/>
      <c r="BH38" s="356"/>
      <c r="BI38" s="380"/>
      <c r="BJ38" s="380"/>
      <c r="BK38" s="423"/>
      <c r="BM38" s="458"/>
    </row>
    <row r="39" spans="1:65" ht="18.899999999999999" customHeight="1">
      <c r="A39" s="352" t="s">
        <v>28</v>
      </c>
      <c r="B39" s="351" t="s">
        <v>1</v>
      </c>
      <c r="C39" s="1152"/>
      <c r="D39" s="1152"/>
      <c r="E39" s="1152"/>
      <c r="F39" s="1152"/>
      <c r="G39" s="1088"/>
      <c r="H39" s="362" t="s">
        <v>564</v>
      </c>
      <c r="I39" s="422" t="s">
        <v>563</v>
      </c>
      <c r="J39" s="360" t="s">
        <v>541</v>
      </c>
      <c r="K39" s="359">
        <v>1131190</v>
      </c>
      <c r="L39" s="358"/>
      <c r="M39" s="355"/>
      <c r="N39" s="355"/>
      <c r="O39" s="355"/>
      <c r="P39" s="354"/>
      <c r="Q39" s="356"/>
      <c r="R39" s="355"/>
      <c r="S39" s="355"/>
      <c r="T39" s="354"/>
      <c r="U39" s="356"/>
      <c r="V39" s="355"/>
      <c r="W39" s="355"/>
      <c r="X39" s="354"/>
      <c r="Y39" s="356"/>
      <c r="Z39" s="355"/>
      <c r="AA39" s="355"/>
      <c r="AB39" s="355" t="s">
        <v>354</v>
      </c>
      <c r="AC39" s="354"/>
      <c r="AD39" s="356"/>
      <c r="AE39" s="355"/>
      <c r="AF39" s="355"/>
      <c r="AG39" s="354"/>
      <c r="AH39" s="356"/>
      <c r="AI39" s="355"/>
      <c r="AJ39" s="355"/>
      <c r="AK39" s="435"/>
      <c r="AL39" s="356"/>
      <c r="AM39" s="355"/>
      <c r="AN39" s="355"/>
      <c r="AO39" s="382"/>
      <c r="AP39" s="381"/>
      <c r="AQ39" s="356"/>
      <c r="AR39" s="355"/>
      <c r="AS39" s="355"/>
      <c r="AT39" s="354"/>
      <c r="AU39" s="356"/>
      <c r="AV39" s="355"/>
      <c r="AW39" s="355"/>
      <c r="AX39" s="354"/>
      <c r="AY39" s="356" t="s">
        <v>354</v>
      </c>
      <c r="AZ39" s="355"/>
      <c r="BA39" s="355"/>
      <c r="BB39" s="355"/>
      <c r="BC39" s="354"/>
      <c r="BD39" s="356"/>
      <c r="BE39" s="436"/>
      <c r="BF39" s="355"/>
      <c r="BG39" s="354"/>
      <c r="BH39" s="356"/>
      <c r="BI39" s="380"/>
      <c r="BJ39" s="380"/>
      <c r="BK39" s="423"/>
      <c r="BM39" s="454"/>
    </row>
    <row r="40" spans="1:65" ht="18.899999999999999" customHeight="1" thickBot="1">
      <c r="A40" s="352" t="s">
        <v>28</v>
      </c>
      <c r="B40" s="351" t="s">
        <v>1</v>
      </c>
      <c r="C40" s="1152"/>
      <c r="D40" s="1152"/>
      <c r="E40" s="1152"/>
      <c r="F40" s="1152"/>
      <c r="G40" s="1090"/>
      <c r="H40" s="350" t="s">
        <v>562</v>
      </c>
      <c r="I40" s="349" t="s">
        <v>561</v>
      </c>
      <c r="J40" s="348" t="s">
        <v>541</v>
      </c>
      <c r="K40" s="347">
        <v>1131190</v>
      </c>
      <c r="L40" s="346"/>
      <c r="M40" s="343"/>
      <c r="N40" s="343"/>
      <c r="O40" s="343"/>
      <c r="P40" s="342" t="s">
        <v>342</v>
      </c>
      <c r="Q40" s="344"/>
      <c r="R40" s="343"/>
      <c r="S40" s="343"/>
      <c r="T40" s="342"/>
      <c r="U40" s="344"/>
      <c r="V40" s="343"/>
      <c r="W40" s="343"/>
      <c r="X40" s="342"/>
      <c r="Y40" s="344"/>
      <c r="Z40" s="343"/>
      <c r="AA40" s="343"/>
      <c r="AB40" s="343" t="s">
        <v>342</v>
      </c>
      <c r="AC40" s="342"/>
      <c r="AD40" s="344"/>
      <c r="AE40" s="343"/>
      <c r="AF40" s="343"/>
      <c r="AG40" s="342"/>
      <c r="AH40" s="344"/>
      <c r="AI40" s="343"/>
      <c r="AJ40" s="343"/>
      <c r="AK40" s="430"/>
      <c r="AL40" s="344"/>
      <c r="AM40" s="343"/>
      <c r="AN40" s="343" t="s">
        <v>342</v>
      </c>
      <c r="AO40" s="376"/>
      <c r="AP40" s="375"/>
      <c r="AQ40" s="344"/>
      <c r="AR40" s="343"/>
      <c r="AS40" s="343"/>
      <c r="AT40" s="342"/>
      <c r="AU40" s="344"/>
      <c r="AV40" s="343"/>
      <c r="AW40" s="343"/>
      <c r="AX40" s="342"/>
      <c r="AY40" s="344" t="s">
        <v>342</v>
      </c>
      <c r="AZ40" s="343"/>
      <c r="BA40" s="343"/>
      <c r="BB40" s="343"/>
      <c r="BC40" s="342"/>
      <c r="BD40" s="344"/>
      <c r="BE40" s="457"/>
      <c r="BF40" s="343"/>
      <c r="BG40" s="342"/>
      <c r="BH40" s="344"/>
      <c r="BI40" s="374"/>
      <c r="BJ40" s="374"/>
      <c r="BK40" s="429"/>
      <c r="BM40" s="454"/>
    </row>
    <row r="41" spans="1:65" ht="18.899999999999999" customHeight="1">
      <c r="A41" s="352" t="s">
        <v>28</v>
      </c>
      <c r="B41" s="351" t="s">
        <v>1</v>
      </c>
      <c r="C41" s="1152"/>
      <c r="D41" s="1152"/>
      <c r="E41" s="1152"/>
      <c r="F41" s="1152"/>
      <c r="G41" s="1087" t="s">
        <v>484</v>
      </c>
      <c r="H41" s="372"/>
      <c r="I41" s="428"/>
      <c r="J41" s="370" t="s">
        <v>541</v>
      </c>
      <c r="K41" s="369">
        <v>1131170</v>
      </c>
      <c r="L41" s="394"/>
      <c r="M41" s="366"/>
      <c r="N41" s="366"/>
      <c r="O41" s="390"/>
      <c r="P41" s="393"/>
      <c r="Q41" s="367" t="s">
        <v>342</v>
      </c>
      <c r="R41" s="366"/>
      <c r="S41" s="390"/>
      <c r="T41" s="393"/>
      <c r="U41" s="367"/>
      <c r="V41" s="366"/>
      <c r="W41" s="390"/>
      <c r="X41" s="393"/>
      <c r="Y41" s="367"/>
      <c r="Z41" s="366"/>
      <c r="AA41" s="366"/>
      <c r="AB41" s="390"/>
      <c r="AC41" s="365" t="s">
        <v>342</v>
      </c>
      <c r="AD41" s="367"/>
      <c r="AE41" s="366"/>
      <c r="AF41" s="390"/>
      <c r="AG41" s="365"/>
      <c r="AH41" s="367"/>
      <c r="AI41" s="366"/>
      <c r="AJ41" s="366"/>
      <c r="AK41" s="456"/>
      <c r="AL41" s="367"/>
      <c r="AM41" s="366"/>
      <c r="AN41" s="366"/>
      <c r="AO41" s="392" t="s">
        <v>342</v>
      </c>
      <c r="AP41" s="391"/>
      <c r="AQ41" s="367"/>
      <c r="AR41" s="366"/>
      <c r="AS41" s="390"/>
      <c r="AT41" s="365"/>
      <c r="AU41" s="367"/>
      <c r="AV41" s="390"/>
      <c r="AW41" s="366"/>
      <c r="AX41" s="365"/>
      <c r="AY41" s="367"/>
      <c r="AZ41" s="390" t="s">
        <v>342</v>
      </c>
      <c r="BA41" s="366"/>
      <c r="BB41" s="366"/>
      <c r="BC41" s="365"/>
      <c r="BD41" s="1167" t="s">
        <v>515</v>
      </c>
      <c r="BE41" s="1168"/>
      <c r="BF41" s="1168"/>
      <c r="BG41" s="1168"/>
      <c r="BH41" s="1168"/>
      <c r="BI41" s="1168"/>
      <c r="BJ41" s="1168"/>
      <c r="BK41" s="1169"/>
      <c r="BM41" s="454"/>
    </row>
    <row r="42" spans="1:65" ht="18.899999999999999" customHeight="1" thickBot="1">
      <c r="A42" s="352"/>
      <c r="B42" s="351"/>
      <c r="C42" s="1152"/>
      <c r="D42" s="1152"/>
      <c r="E42" s="1152"/>
      <c r="F42" s="1152"/>
      <c r="G42" s="1090"/>
      <c r="H42" s="350"/>
      <c r="I42" s="416"/>
      <c r="J42" s="348" t="s">
        <v>541</v>
      </c>
      <c r="K42" s="347">
        <v>1131170</v>
      </c>
      <c r="L42" s="346"/>
      <c r="M42" s="343"/>
      <c r="N42" s="343"/>
      <c r="O42" s="343"/>
      <c r="P42" s="342"/>
      <c r="Q42" s="344" t="s">
        <v>342</v>
      </c>
      <c r="R42" s="343"/>
      <c r="S42" s="343"/>
      <c r="T42" s="455"/>
      <c r="U42" s="344"/>
      <c r="V42" s="377"/>
      <c r="W42" s="343"/>
      <c r="X42" s="342"/>
      <c r="Y42" s="344"/>
      <c r="Z42" s="343"/>
      <c r="AA42" s="343"/>
      <c r="AB42" s="343"/>
      <c r="AC42" s="342" t="s">
        <v>342</v>
      </c>
      <c r="AD42" s="344"/>
      <c r="AE42" s="343"/>
      <c r="AF42" s="343"/>
      <c r="AG42" s="455"/>
      <c r="AH42" s="344"/>
      <c r="AI42" s="377"/>
      <c r="AJ42" s="343"/>
      <c r="AK42" s="430"/>
      <c r="AL42" s="344"/>
      <c r="AM42" s="343"/>
      <c r="AN42" s="343"/>
      <c r="AO42" s="376" t="s">
        <v>342</v>
      </c>
      <c r="AP42" s="375"/>
      <c r="AQ42" s="344"/>
      <c r="AR42" s="343"/>
      <c r="AS42" s="343"/>
      <c r="AT42" s="342"/>
      <c r="AU42" s="344"/>
      <c r="AV42" s="377"/>
      <c r="AW42" s="343"/>
      <c r="AX42" s="455"/>
      <c r="AY42" s="344"/>
      <c r="AZ42" s="343" t="s">
        <v>342</v>
      </c>
      <c r="BA42" s="343"/>
      <c r="BB42" s="343"/>
      <c r="BC42" s="342"/>
      <c r="BD42" s="1170"/>
      <c r="BE42" s="1171"/>
      <c r="BF42" s="1171"/>
      <c r="BG42" s="1171"/>
      <c r="BH42" s="1171"/>
      <c r="BI42" s="1171"/>
      <c r="BJ42" s="1171"/>
      <c r="BK42" s="1172"/>
      <c r="BM42" s="454"/>
    </row>
    <row r="43" spans="1:65" ht="18.899999999999999" customHeight="1">
      <c r="A43" s="439"/>
      <c r="B43" s="351" t="s">
        <v>1</v>
      </c>
      <c r="C43" s="1152"/>
      <c r="D43" s="1152"/>
      <c r="E43" s="1152"/>
      <c r="F43" s="1152"/>
      <c r="G43" s="1096" t="s">
        <v>560</v>
      </c>
      <c r="H43" s="453"/>
      <c r="I43" s="452"/>
      <c r="J43" s="451" t="s">
        <v>541</v>
      </c>
      <c r="K43" s="450">
        <v>1131120</v>
      </c>
      <c r="L43" s="449"/>
      <c r="M43" s="448"/>
      <c r="N43" s="444"/>
      <c r="O43" s="444"/>
      <c r="P43" s="443"/>
      <c r="Q43" s="442"/>
      <c r="R43" s="444" t="s">
        <v>342</v>
      </c>
      <c r="S43" s="444"/>
      <c r="T43" s="443"/>
      <c r="U43" s="442"/>
      <c r="V43" s="444"/>
      <c r="W43" s="444"/>
      <c r="X43" s="443"/>
      <c r="Y43" s="442"/>
      <c r="Z43" s="444"/>
      <c r="AA43" s="444"/>
      <c r="AB43" s="444"/>
      <c r="AC43" s="443"/>
      <c r="AD43" s="442" t="s">
        <v>342</v>
      </c>
      <c r="AE43" s="444"/>
      <c r="AF43" s="444"/>
      <c r="AG43" s="443"/>
      <c r="AH43" s="442"/>
      <c r="AI43" s="444"/>
      <c r="AJ43" s="444"/>
      <c r="AK43" s="447"/>
      <c r="AL43" s="442"/>
      <c r="AM43" s="444"/>
      <c r="AN43" s="444"/>
      <c r="AO43" s="446"/>
      <c r="AP43" s="445" t="s">
        <v>342</v>
      </c>
      <c r="AQ43" s="442"/>
      <c r="AR43" s="444"/>
      <c r="AS43" s="444"/>
      <c r="AT43" s="443"/>
      <c r="AU43" s="442"/>
      <c r="AV43" s="444"/>
      <c r="AW43" s="444"/>
      <c r="AX43" s="443"/>
      <c r="AY43" s="442"/>
      <c r="AZ43" s="444"/>
      <c r="BA43" s="444"/>
      <c r="BB43" s="444" t="s">
        <v>342</v>
      </c>
      <c r="BC43" s="443"/>
      <c r="BD43" s="442"/>
      <c r="BE43" s="444"/>
      <c r="BF43" s="444"/>
      <c r="BG43" s="443"/>
      <c r="BH43" s="442"/>
      <c r="BI43" s="441"/>
      <c r="BJ43" s="441"/>
      <c r="BK43" s="440"/>
      <c r="BM43" s="340"/>
    </row>
    <row r="44" spans="1:65" ht="18.899999999999999" customHeight="1">
      <c r="A44" s="439"/>
      <c r="B44" s="351" t="s">
        <v>1</v>
      </c>
      <c r="C44" s="1152"/>
      <c r="D44" s="1152"/>
      <c r="E44" s="1152"/>
      <c r="F44" s="1152"/>
      <c r="G44" s="1088"/>
      <c r="H44" s="362"/>
      <c r="I44" s="422"/>
      <c r="J44" s="360" t="s">
        <v>541</v>
      </c>
      <c r="K44" s="359">
        <v>1131120</v>
      </c>
      <c r="L44" s="358"/>
      <c r="M44" s="355"/>
      <c r="N44" s="355"/>
      <c r="O44" s="355"/>
      <c r="P44" s="354"/>
      <c r="Q44" s="356"/>
      <c r="R44" s="355"/>
      <c r="S44" s="355" t="s">
        <v>342</v>
      </c>
      <c r="T44" s="354"/>
      <c r="U44" s="356"/>
      <c r="V44" s="355"/>
      <c r="W44" s="355"/>
      <c r="X44" s="385"/>
      <c r="Y44" s="356"/>
      <c r="Z44" s="355"/>
      <c r="AA44" s="355"/>
      <c r="AB44" s="355"/>
      <c r="AC44" s="354"/>
      <c r="AD44" s="356"/>
      <c r="AE44" s="355" t="s">
        <v>342</v>
      </c>
      <c r="AF44" s="355"/>
      <c r="AG44" s="354"/>
      <c r="AH44" s="356"/>
      <c r="AI44" s="355"/>
      <c r="AJ44" s="363"/>
      <c r="AK44" s="435"/>
      <c r="AL44" s="356"/>
      <c r="AM44" s="355"/>
      <c r="AN44" s="355"/>
      <c r="AO44" s="382"/>
      <c r="AP44" s="381"/>
      <c r="AQ44" s="356"/>
      <c r="AR44" s="355"/>
      <c r="AS44" s="355" t="s">
        <v>342</v>
      </c>
      <c r="AT44" s="354"/>
      <c r="AU44" s="356"/>
      <c r="AV44" s="355"/>
      <c r="AW44" s="355"/>
      <c r="AX44" s="385"/>
      <c r="AY44" s="356"/>
      <c r="AZ44" s="355"/>
      <c r="BA44" s="355"/>
      <c r="BB44" s="355" t="s">
        <v>342</v>
      </c>
      <c r="BC44" s="354"/>
      <c r="BD44" s="356"/>
      <c r="BE44" s="355"/>
      <c r="BF44" s="355"/>
      <c r="BG44" s="354"/>
      <c r="BH44" s="356"/>
      <c r="BI44" s="380"/>
      <c r="BJ44" s="380"/>
      <c r="BK44" s="423"/>
      <c r="BM44" s="340"/>
    </row>
    <row r="45" spans="1:65" ht="18.899999999999999" customHeight="1">
      <c r="A45" s="439"/>
      <c r="B45" s="351" t="s">
        <v>1</v>
      </c>
      <c r="C45" s="1152"/>
      <c r="D45" s="1152"/>
      <c r="E45" s="1152"/>
      <c r="F45" s="1152"/>
      <c r="G45" s="1088"/>
      <c r="H45" s="362"/>
      <c r="I45" s="422"/>
      <c r="J45" s="360" t="s">
        <v>541</v>
      </c>
      <c r="K45" s="359">
        <v>1131120</v>
      </c>
      <c r="L45" s="358"/>
      <c r="M45" s="355"/>
      <c r="N45" s="355"/>
      <c r="O45" s="355"/>
      <c r="P45" s="354"/>
      <c r="Q45" s="356"/>
      <c r="R45" s="355"/>
      <c r="S45" s="363" t="s">
        <v>342</v>
      </c>
      <c r="T45" s="354"/>
      <c r="U45" s="356"/>
      <c r="V45" s="355"/>
      <c r="W45" s="355"/>
      <c r="X45" s="354"/>
      <c r="Y45" s="357"/>
      <c r="Z45" s="355"/>
      <c r="AA45" s="355"/>
      <c r="AB45" s="355"/>
      <c r="AC45" s="354"/>
      <c r="AD45" s="356"/>
      <c r="AE45" s="355" t="s">
        <v>342</v>
      </c>
      <c r="AF45" s="355"/>
      <c r="AG45" s="354"/>
      <c r="AH45" s="356"/>
      <c r="AI45" s="355"/>
      <c r="AJ45" s="355"/>
      <c r="AK45" s="438"/>
      <c r="AL45" s="356"/>
      <c r="AM45" s="355"/>
      <c r="AN45" s="355"/>
      <c r="AO45" s="382"/>
      <c r="AP45" s="381"/>
      <c r="AQ45" s="356"/>
      <c r="AR45" s="355"/>
      <c r="AS45" s="355" t="s">
        <v>342</v>
      </c>
      <c r="AT45" s="354"/>
      <c r="AU45" s="356"/>
      <c r="AV45" s="355"/>
      <c r="AW45" s="355"/>
      <c r="AX45" s="354"/>
      <c r="AY45" s="356"/>
      <c r="AZ45" s="355"/>
      <c r="BA45" s="355"/>
      <c r="BB45" s="355" t="s">
        <v>342</v>
      </c>
      <c r="BC45" s="354"/>
      <c r="BD45" s="356"/>
      <c r="BE45" s="355"/>
      <c r="BF45" s="355"/>
      <c r="BG45" s="354"/>
      <c r="BH45" s="356"/>
      <c r="BI45" s="380"/>
      <c r="BJ45" s="380"/>
      <c r="BK45" s="423"/>
      <c r="BM45" s="340"/>
    </row>
    <row r="46" spans="1:65" ht="18.899999999999999" customHeight="1">
      <c r="A46" s="352"/>
      <c r="B46" s="351" t="s">
        <v>1</v>
      </c>
      <c r="C46" s="1152"/>
      <c r="D46" s="1152"/>
      <c r="E46" s="1152"/>
      <c r="F46" s="1152"/>
      <c r="G46" s="1088"/>
      <c r="H46" s="362"/>
      <c r="I46" s="422"/>
      <c r="J46" s="360" t="s">
        <v>541</v>
      </c>
      <c r="K46" s="359">
        <v>1131120</v>
      </c>
      <c r="L46" s="437"/>
      <c r="M46" s="355"/>
      <c r="N46" s="355"/>
      <c r="O46" s="355"/>
      <c r="P46" s="354"/>
      <c r="Q46" s="356"/>
      <c r="R46" s="355"/>
      <c r="S46" s="436"/>
      <c r="T46" s="354" t="s">
        <v>342</v>
      </c>
      <c r="U46" s="356"/>
      <c r="V46" s="355"/>
      <c r="W46" s="355"/>
      <c r="X46" s="354"/>
      <c r="Y46" s="356"/>
      <c r="Z46" s="363"/>
      <c r="AA46" s="355"/>
      <c r="AB46" s="355"/>
      <c r="AC46" s="354"/>
      <c r="AD46" s="356"/>
      <c r="AE46" s="355"/>
      <c r="AF46" s="355" t="s">
        <v>342</v>
      </c>
      <c r="AG46" s="354"/>
      <c r="AH46" s="356"/>
      <c r="AI46" s="355"/>
      <c r="AJ46" s="355"/>
      <c r="AK46" s="435"/>
      <c r="AL46" s="357"/>
      <c r="AM46" s="355"/>
      <c r="AN46" s="355"/>
      <c r="AO46" s="382"/>
      <c r="AP46" s="381"/>
      <c r="AQ46" s="356"/>
      <c r="AR46" s="355"/>
      <c r="AS46" s="355" t="s">
        <v>342</v>
      </c>
      <c r="AT46" s="354"/>
      <c r="AU46" s="356"/>
      <c r="AV46" s="355"/>
      <c r="AW46" s="355"/>
      <c r="AX46" s="354"/>
      <c r="AY46" s="356"/>
      <c r="AZ46" s="363"/>
      <c r="BA46" s="355"/>
      <c r="BB46" s="355"/>
      <c r="BC46" s="354"/>
      <c r="BD46" s="356"/>
      <c r="BE46" s="355"/>
      <c r="BF46" s="355" t="s">
        <v>342</v>
      </c>
      <c r="BG46" s="354"/>
      <c r="BH46" s="356"/>
      <c r="BI46" s="380"/>
      <c r="BJ46" s="380"/>
      <c r="BK46" s="423"/>
      <c r="BM46" s="340"/>
    </row>
    <row r="47" spans="1:65" ht="18.899999999999999" customHeight="1">
      <c r="A47" s="352"/>
      <c r="B47" s="351" t="s">
        <v>1</v>
      </c>
      <c r="C47" s="1152"/>
      <c r="D47" s="1152"/>
      <c r="E47" s="1152"/>
      <c r="F47" s="1152"/>
      <c r="G47" s="1088"/>
      <c r="H47" s="362"/>
      <c r="I47" s="422"/>
      <c r="J47" s="360" t="s">
        <v>541</v>
      </c>
      <c r="K47" s="359">
        <v>1131120</v>
      </c>
      <c r="L47" s="358"/>
      <c r="M47" s="355"/>
      <c r="N47" s="355"/>
      <c r="O47" s="355"/>
      <c r="P47" s="354"/>
      <c r="Q47" s="356"/>
      <c r="R47" s="355"/>
      <c r="S47" s="436"/>
      <c r="T47" s="354" t="s">
        <v>342</v>
      </c>
      <c r="U47" s="356"/>
      <c r="V47" s="355"/>
      <c r="W47" s="355"/>
      <c r="X47" s="354"/>
      <c r="Y47" s="356"/>
      <c r="Z47" s="355"/>
      <c r="AA47" s="363"/>
      <c r="AB47" s="355"/>
      <c r="AC47" s="354"/>
      <c r="AD47" s="356"/>
      <c r="AE47" s="355"/>
      <c r="AF47" s="355" t="s">
        <v>342</v>
      </c>
      <c r="AG47" s="354"/>
      <c r="AH47" s="356"/>
      <c r="AI47" s="355"/>
      <c r="AJ47" s="355"/>
      <c r="AK47" s="435"/>
      <c r="AL47" s="356"/>
      <c r="AM47" s="363"/>
      <c r="AN47" s="355"/>
      <c r="AO47" s="382"/>
      <c r="AP47" s="381"/>
      <c r="AQ47" s="356"/>
      <c r="AR47" s="355"/>
      <c r="AS47" s="355" t="s">
        <v>342</v>
      </c>
      <c r="AT47" s="354"/>
      <c r="AU47" s="356"/>
      <c r="AV47" s="355"/>
      <c r="AW47" s="355"/>
      <c r="AX47" s="354"/>
      <c r="AY47" s="356"/>
      <c r="AZ47" s="355"/>
      <c r="BA47" s="363"/>
      <c r="BB47" s="355"/>
      <c r="BC47" s="354"/>
      <c r="BD47" s="356"/>
      <c r="BE47" s="355"/>
      <c r="BF47" s="355" t="s">
        <v>342</v>
      </c>
      <c r="BG47" s="354"/>
      <c r="BH47" s="356"/>
      <c r="BI47" s="380"/>
      <c r="BJ47" s="380"/>
      <c r="BK47" s="423"/>
      <c r="BM47" s="340"/>
    </row>
    <row r="48" spans="1:65" ht="18.899999999999999" customHeight="1">
      <c r="A48" s="352"/>
      <c r="B48" s="351" t="s">
        <v>1</v>
      </c>
      <c r="C48" s="1152"/>
      <c r="D48" s="1152"/>
      <c r="E48" s="1152"/>
      <c r="F48" s="1152"/>
      <c r="G48" s="1088"/>
      <c r="H48" s="362"/>
      <c r="I48" s="422"/>
      <c r="J48" s="360" t="s">
        <v>541</v>
      </c>
      <c r="K48" s="359">
        <v>1131120</v>
      </c>
      <c r="L48" s="358"/>
      <c r="M48" s="355"/>
      <c r="N48" s="355"/>
      <c r="O48" s="355"/>
      <c r="P48" s="354"/>
      <c r="Q48" s="356"/>
      <c r="R48" s="355"/>
      <c r="S48" s="355"/>
      <c r="T48" s="354"/>
      <c r="U48" s="356"/>
      <c r="V48" s="355" t="s">
        <v>342</v>
      </c>
      <c r="W48" s="355"/>
      <c r="X48" s="354"/>
      <c r="Y48" s="356"/>
      <c r="Z48" s="355"/>
      <c r="AA48" s="355"/>
      <c r="AB48" s="355"/>
      <c r="AC48" s="354"/>
      <c r="AD48" s="356"/>
      <c r="AE48" s="363"/>
      <c r="AF48" s="355"/>
      <c r="AG48" s="354" t="s">
        <v>342</v>
      </c>
      <c r="AH48" s="356"/>
      <c r="AI48" s="355"/>
      <c r="AJ48" s="355"/>
      <c r="AK48" s="435"/>
      <c r="AL48" s="356"/>
      <c r="AM48" s="355"/>
      <c r="AN48" s="355"/>
      <c r="AO48" s="382"/>
      <c r="AP48" s="381"/>
      <c r="AQ48" s="356"/>
      <c r="AR48" s="355"/>
      <c r="AS48" s="355" t="s">
        <v>342</v>
      </c>
      <c r="AT48" s="354"/>
      <c r="AU48" s="356"/>
      <c r="AV48" s="355"/>
      <c r="AW48" s="355"/>
      <c r="AX48" s="354"/>
      <c r="AY48" s="356"/>
      <c r="AZ48" s="355"/>
      <c r="BA48" s="355"/>
      <c r="BB48" s="355"/>
      <c r="BC48" s="354"/>
      <c r="BD48" s="356"/>
      <c r="BE48" s="355"/>
      <c r="BF48" s="355" t="s">
        <v>342</v>
      </c>
      <c r="BG48" s="354"/>
      <c r="BH48" s="356"/>
      <c r="BI48" s="380"/>
      <c r="BJ48" s="380"/>
      <c r="BK48" s="423"/>
      <c r="BM48" s="340"/>
    </row>
    <row r="49" spans="1:65" ht="18.899999999999999" customHeight="1">
      <c r="A49" s="352"/>
      <c r="B49" s="351"/>
      <c r="C49" s="1152"/>
      <c r="D49" s="1152"/>
      <c r="E49" s="1152"/>
      <c r="F49" s="1152"/>
      <c r="G49" s="1088"/>
      <c r="H49" s="362"/>
      <c r="I49" s="422"/>
      <c r="J49" s="360" t="s">
        <v>541</v>
      </c>
      <c r="K49" s="359">
        <v>1131120</v>
      </c>
      <c r="L49" s="358"/>
      <c r="M49" s="355"/>
      <c r="N49" s="355"/>
      <c r="O49" s="355"/>
      <c r="P49" s="354"/>
      <c r="Q49" s="356"/>
      <c r="R49" s="355"/>
      <c r="S49" s="355"/>
      <c r="T49" s="354"/>
      <c r="U49" s="356"/>
      <c r="V49" s="355" t="s">
        <v>342</v>
      </c>
      <c r="W49" s="355"/>
      <c r="X49" s="354"/>
      <c r="Y49" s="356"/>
      <c r="Z49" s="355"/>
      <c r="AA49" s="355"/>
      <c r="AB49" s="355"/>
      <c r="AC49" s="354"/>
      <c r="AD49" s="356"/>
      <c r="AE49" s="355"/>
      <c r="AF49" s="355"/>
      <c r="AG49" s="354"/>
      <c r="AH49" s="356"/>
      <c r="AI49" s="355" t="s">
        <v>342</v>
      </c>
      <c r="AJ49" s="355"/>
      <c r="AK49" s="435"/>
      <c r="AL49" s="356"/>
      <c r="AM49" s="355"/>
      <c r="AN49" s="355"/>
      <c r="AO49" s="382"/>
      <c r="AP49" s="381"/>
      <c r="AQ49" s="356"/>
      <c r="AR49" s="355"/>
      <c r="AS49" s="355"/>
      <c r="AT49" s="354" t="s">
        <v>342</v>
      </c>
      <c r="AU49" s="356"/>
      <c r="AV49" s="355"/>
      <c r="AW49" s="355"/>
      <c r="AX49" s="354"/>
      <c r="AY49" s="356"/>
      <c r="AZ49" s="355"/>
      <c r="BA49" s="355"/>
      <c r="BB49" s="355"/>
      <c r="BC49" s="354"/>
      <c r="BD49" s="356"/>
      <c r="BE49" s="355"/>
      <c r="BF49" s="355" t="s">
        <v>342</v>
      </c>
      <c r="BG49" s="354"/>
      <c r="BH49" s="356"/>
      <c r="BI49" s="380"/>
      <c r="BJ49" s="380"/>
      <c r="BK49" s="423"/>
      <c r="BM49" s="340"/>
    </row>
    <row r="50" spans="1:65" ht="18.899999999999999" customHeight="1">
      <c r="A50" s="352"/>
      <c r="B50" s="351" t="s">
        <v>1</v>
      </c>
      <c r="C50" s="1152"/>
      <c r="D50" s="1152"/>
      <c r="E50" s="1152"/>
      <c r="F50" s="1152"/>
      <c r="G50" s="1088"/>
      <c r="H50" s="362"/>
      <c r="I50" s="422"/>
      <c r="J50" s="360" t="s">
        <v>541</v>
      </c>
      <c r="K50" s="359">
        <v>1131120</v>
      </c>
      <c r="L50" s="358"/>
      <c r="M50" s="355"/>
      <c r="N50" s="355"/>
      <c r="O50" s="355"/>
      <c r="P50" s="354"/>
      <c r="Q50" s="356"/>
      <c r="R50" s="355"/>
      <c r="S50" s="355"/>
      <c r="T50" s="354"/>
      <c r="U50" s="356"/>
      <c r="V50" s="355" t="s">
        <v>342</v>
      </c>
      <c r="W50" s="355"/>
      <c r="X50" s="354"/>
      <c r="Y50" s="356"/>
      <c r="Z50" s="355"/>
      <c r="AA50" s="355"/>
      <c r="AB50" s="355"/>
      <c r="AC50" s="354"/>
      <c r="AD50" s="356"/>
      <c r="AE50" s="355"/>
      <c r="AF50" s="355"/>
      <c r="AG50" s="354"/>
      <c r="AH50" s="356" t="s">
        <v>342</v>
      </c>
      <c r="AI50" s="355"/>
      <c r="AJ50" s="355"/>
      <c r="AK50" s="435"/>
      <c r="AL50" s="356"/>
      <c r="AM50" s="355"/>
      <c r="AN50" s="355"/>
      <c r="AO50" s="382"/>
      <c r="AP50" s="381"/>
      <c r="AQ50" s="356"/>
      <c r="AR50" s="355"/>
      <c r="AS50" s="355"/>
      <c r="AT50" s="354" t="s">
        <v>342</v>
      </c>
      <c r="AU50" s="356"/>
      <c r="AV50" s="355"/>
      <c r="AW50" s="355"/>
      <c r="AX50" s="354"/>
      <c r="AY50" s="356"/>
      <c r="AZ50" s="355"/>
      <c r="BA50" s="355"/>
      <c r="BB50" s="355"/>
      <c r="BC50" s="354"/>
      <c r="BD50" s="356"/>
      <c r="BE50" s="355"/>
      <c r="BF50" s="355" t="s">
        <v>342</v>
      </c>
      <c r="BG50" s="354"/>
      <c r="BH50" s="356"/>
      <c r="BI50" s="380"/>
      <c r="BJ50" s="380"/>
      <c r="BK50" s="423"/>
      <c r="BM50" s="340"/>
    </row>
    <row r="51" spans="1:65" ht="18.899999999999999" customHeight="1">
      <c r="A51" s="352"/>
      <c r="B51" s="351" t="s">
        <v>1</v>
      </c>
      <c r="C51" s="1152"/>
      <c r="D51" s="1152"/>
      <c r="E51" s="1152"/>
      <c r="F51" s="1152"/>
      <c r="G51" s="1088"/>
      <c r="H51" s="362"/>
      <c r="I51" s="422"/>
      <c r="J51" s="360" t="s">
        <v>541</v>
      </c>
      <c r="K51" s="359">
        <v>1131120</v>
      </c>
      <c r="L51" s="358"/>
      <c r="M51" s="355"/>
      <c r="N51" s="355"/>
      <c r="O51" s="355"/>
      <c r="P51" s="354"/>
      <c r="Q51" s="356"/>
      <c r="R51" s="355"/>
      <c r="S51" s="355"/>
      <c r="T51" s="354"/>
      <c r="U51" s="356"/>
      <c r="V51" s="355"/>
      <c r="W51" s="355" t="s">
        <v>354</v>
      </c>
      <c r="X51" s="354"/>
      <c r="Y51" s="356"/>
      <c r="Z51" s="355"/>
      <c r="AA51" s="355"/>
      <c r="AB51" s="355"/>
      <c r="AC51" s="354"/>
      <c r="AD51" s="356"/>
      <c r="AE51" s="355"/>
      <c r="AF51" s="355"/>
      <c r="AG51" s="354"/>
      <c r="AH51" s="356"/>
      <c r="AI51" s="355" t="s">
        <v>342</v>
      </c>
      <c r="AJ51" s="355"/>
      <c r="AK51" s="435"/>
      <c r="AL51" s="356"/>
      <c r="AM51" s="355"/>
      <c r="AN51" s="355"/>
      <c r="AO51" s="382"/>
      <c r="AP51" s="381"/>
      <c r="AQ51" s="356"/>
      <c r="AR51" s="355"/>
      <c r="AS51" s="355"/>
      <c r="AT51" s="354"/>
      <c r="AU51" s="356" t="s">
        <v>354</v>
      </c>
      <c r="AV51" s="355"/>
      <c r="AW51" s="355"/>
      <c r="AX51" s="354"/>
      <c r="AY51" s="356"/>
      <c r="AZ51" s="355"/>
      <c r="BA51" s="355"/>
      <c r="BB51" s="355"/>
      <c r="BC51" s="354"/>
      <c r="BD51" s="356"/>
      <c r="BE51" s="355"/>
      <c r="BF51" s="355"/>
      <c r="BG51" s="354" t="s">
        <v>342</v>
      </c>
      <c r="BH51" s="356"/>
      <c r="BI51" s="380"/>
      <c r="BJ51" s="380"/>
      <c r="BK51" s="423"/>
      <c r="BM51" s="340"/>
    </row>
    <row r="52" spans="1:65" ht="18.75" customHeight="1">
      <c r="A52" s="352"/>
      <c r="B52" s="351"/>
      <c r="C52" s="1152"/>
      <c r="D52" s="1152"/>
      <c r="E52" s="1152"/>
      <c r="F52" s="1152"/>
      <c r="G52" s="1089"/>
      <c r="H52" s="362"/>
      <c r="I52" s="422"/>
      <c r="J52" s="360" t="s">
        <v>541</v>
      </c>
      <c r="K52" s="359">
        <v>1131120</v>
      </c>
      <c r="L52" s="434"/>
      <c r="M52" s="421"/>
      <c r="N52" s="421"/>
      <c r="O52" s="421"/>
      <c r="P52" s="420"/>
      <c r="Q52" s="419"/>
      <c r="R52" s="421"/>
      <c r="S52" s="421"/>
      <c r="T52" s="420"/>
      <c r="U52" s="419"/>
      <c r="V52" s="421"/>
      <c r="W52" s="421" t="s">
        <v>354</v>
      </c>
      <c r="X52" s="420"/>
      <c r="Y52" s="419"/>
      <c r="Z52" s="421"/>
      <c r="AA52" s="421"/>
      <c r="AB52" s="421"/>
      <c r="AC52" s="420"/>
      <c r="AD52" s="419"/>
      <c r="AE52" s="421"/>
      <c r="AF52" s="421"/>
      <c r="AG52" s="420"/>
      <c r="AH52" s="419"/>
      <c r="AI52" s="421" t="s">
        <v>342</v>
      </c>
      <c r="AJ52" s="421"/>
      <c r="AK52" s="433"/>
      <c r="AL52" s="419"/>
      <c r="AM52" s="421"/>
      <c r="AN52" s="421"/>
      <c r="AO52" s="432"/>
      <c r="AP52" s="431"/>
      <c r="AQ52" s="419"/>
      <c r="AR52" s="421"/>
      <c r="AS52" s="421"/>
      <c r="AT52" s="420"/>
      <c r="AU52" s="419" t="s">
        <v>354</v>
      </c>
      <c r="AV52" s="421"/>
      <c r="AW52" s="421"/>
      <c r="AX52" s="420"/>
      <c r="AY52" s="419"/>
      <c r="AZ52" s="421"/>
      <c r="BA52" s="421"/>
      <c r="BB52" s="421"/>
      <c r="BC52" s="420"/>
      <c r="BD52" s="419"/>
      <c r="BE52" s="421"/>
      <c r="BF52" s="421"/>
      <c r="BG52" s="420" t="s">
        <v>342</v>
      </c>
      <c r="BH52" s="419"/>
      <c r="BI52" s="418"/>
      <c r="BJ52" s="418"/>
      <c r="BK52" s="417"/>
      <c r="BM52" s="340"/>
    </row>
    <row r="53" spans="1:65" ht="18.75" customHeight="1">
      <c r="A53" s="352"/>
      <c r="B53" s="351"/>
      <c r="C53" s="1152"/>
      <c r="D53" s="1152"/>
      <c r="E53" s="1152"/>
      <c r="F53" s="1152"/>
      <c r="G53" s="1089"/>
      <c r="H53" s="405"/>
      <c r="I53" s="404"/>
      <c r="J53" s="403" t="s">
        <v>541</v>
      </c>
      <c r="K53" s="402">
        <v>1131120</v>
      </c>
      <c r="L53" s="434"/>
      <c r="M53" s="421"/>
      <c r="N53" s="421"/>
      <c r="O53" s="421"/>
      <c r="P53" s="420"/>
      <c r="Q53" s="419"/>
      <c r="R53" s="421"/>
      <c r="S53" s="421"/>
      <c r="T53" s="420"/>
      <c r="U53" s="419"/>
      <c r="V53" s="421"/>
      <c r="W53" s="421"/>
      <c r="X53" s="420"/>
      <c r="Y53" s="419"/>
      <c r="Z53" s="421"/>
      <c r="AA53" s="421"/>
      <c r="AB53" s="421"/>
      <c r="AC53" s="420"/>
      <c r="AD53" s="419"/>
      <c r="AE53" s="421"/>
      <c r="AF53" s="421"/>
      <c r="AG53" s="420"/>
      <c r="AH53" s="419"/>
      <c r="AI53" s="421"/>
      <c r="AJ53" s="421"/>
      <c r="AK53" s="433"/>
      <c r="AL53" s="419"/>
      <c r="AM53" s="421"/>
      <c r="AN53" s="421"/>
      <c r="AO53" s="432"/>
      <c r="AP53" s="431"/>
      <c r="AQ53" s="419"/>
      <c r="AR53" s="421"/>
      <c r="AS53" s="421"/>
      <c r="AT53" s="420"/>
      <c r="AU53" s="419"/>
      <c r="AV53" s="421"/>
      <c r="AW53" s="421"/>
      <c r="AX53" s="420"/>
      <c r="AY53" s="419"/>
      <c r="AZ53" s="421"/>
      <c r="BA53" s="421"/>
      <c r="BB53" s="421"/>
      <c r="BC53" s="420"/>
      <c r="BD53" s="419"/>
      <c r="BE53" s="421"/>
      <c r="BF53" s="421"/>
      <c r="BG53" s="420"/>
      <c r="BH53" s="419" t="s">
        <v>9</v>
      </c>
      <c r="BI53" s="418"/>
      <c r="BJ53" s="418"/>
      <c r="BK53" s="417"/>
      <c r="BM53" s="340"/>
    </row>
    <row r="54" spans="1:65" ht="18.899999999999999" customHeight="1" thickBot="1">
      <c r="A54" s="352" t="s">
        <v>28</v>
      </c>
      <c r="B54" s="351" t="s">
        <v>1</v>
      </c>
      <c r="C54" s="1152"/>
      <c r="D54" s="1152"/>
      <c r="E54" s="1152"/>
      <c r="F54" s="1152"/>
      <c r="G54" s="1090"/>
      <c r="H54" s="350"/>
      <c r="I54" s="349"/>
      <c r="J54" s="348" t="s">
        <v>541</v>
      </c>
      <c r="K54" s="347">
        <v>1131805</v>
      </c>
      <c r="L54" s="346"/>
      <c r="M54" s="343"/>
      <c r="N54" s="343"/>
      <c r="O54" s="343"/>
      <c r="P54" s="342"/>
      <c r="Q54" s="344"/>
      <c r="R54" s="343"/>
      <c r="S54" s="343"/>
      <c r="T54" s="342"/>
      <c r="U54" s="344"/>
      <c r="V54" s="343"/>
      <c r="W54" s="343"/>
      <c r="X54" s="342" t="s">
        <v>342</v>
      </c>
      <c r="Y54" s="344"/>
      <c r="Z54" s="343"/>
      <c r="AA54" s="343"/>
      <c r="AB54" s="343"/>
      <c r="AC54" s="342"/>
      <c r="AD54" s="344"/>
      <c r="AE54" s="377"/>
      <c r="AF54" s="343"/>
      <c r="AG54" s="342"/>
      <c r="AH54" s="344"/>
      <c r="AI54" s="343"/>
      <c r="AJ54" s="343" t="s">
        <v>342</v>
      </c>
      <c r="AK54" s="430"/>
      <c r="AL54" s="344"/>
      <c r="AM54" s="343"/>
      <c r="AN54" s="343"/>
      <c r="AO54" s="376"/>
      <c r="AP54" s="375"/>
      <c r="AQ54" s="344"/>
      <c r="AR54" s="343"/>
      <c r="AS54" s="343"/>
      <c r="AT54" s="342"/>
      <c r="AU54" s="344"/>
      <c r="AV54" s="343" t="s">
        <v>342</v>
      </c>
      <c r="AW54" s="343"/>
      <c r="AX54" s="342"/>
      <c r="AY54" s="344"/>
      <c r="AZ54" s="343"/>
      <c r="BA54" s="343"/>
      <c r="BB54" s="343"/>
      <c r="BC54" s="342"/>
      <c r="BD54" s="344"/>
      <c r="BE54" s="343"/>
      <c r="BF54" s="343"/>
      <c r="BG54" s="342"/>
      <c r="BH54" s="344" t="s">
        <v>5</v>
      </c>
      <c r="BI54" s="374"/>
      <c r="BJ54" s="374"/>
      <c r="BK54" s="429"/>
      <c r="BM54" s="340"/>
    </row>
    <row r="55" spans="1:65" ht="18.899999999999999" customHeight="1">
      <c r="A55" s="352" t="s">
        <v>28</v>
      </c>
      <c r="B55" s="351" t="s">
        <v>1</v>
      </c>
      <c r="C55" s="1152"/>
      <c r="D55" s="1152"/>
      <c r="E55" s="1152"/>
      <c r="F55" s="1152"/>
      <c r="G55" s="1087" t="s">
        <v>478</v>
      </c>
      <c r="H55" s="372"/>
      <c r="I55" s="428"/>
      <c r="J55" s="370" t="s">
        <v>516</v>
      </c>
      <c r="K55" s="369">
        <v>1131190</v>
      </c>
      <c r="L55" s="368"/>
      <c r="M55" s="366" t="s">
        <v>342</v>
      </c>
      <c r="N55" s="366"/>
      <c r="O55" s="366"/>
      <c r="P55" s="365"/>
      <c r="Q55" s="367"/>
      <c r="R55" s="366"/>
      <c r="S55" s="366"/>
      <c r="T55" s="365"/>
      <c r="U55" s="367"/>
      <c r="V55" s="366"/>
      <c r="W55" s="366"/>
      <c r="X55" s="365"/>
      <c r="Y55" s="367" t="s">
        <v>354</v>
      </c>
      <c r="Z55" s="366"/>
      <c r="AA55" s="366"/>
      <c r="AB55" s="366"/>
      <c r="AC55" s="365"/>
      <c r="AD55" s="367"/>
      <c r="AE55" s="366"/>
      <c r="AF55" s="366"/>
      <c r="AG55" s="365"/>
      <c r="AH55" s="367"/>
      <c r="AI55" s="366"/>
      <c r="AJ55" s="366"/>
      <c r="AK55" s="427" t="s">
        <v>342</v>
      </c>
      <c r="AL55" s="367"/>
      <c r="AM55" s="366"/>
      <c r="AN55" s="366"/>
      <c r="AO55" s="366"/>
      <c r="AP55" s="365"/>
      <c r="AQ55" s="367"/>
      <c r="AR55" s="366"/>
      <c r="AS55" s="366"/>
      <c r="AT55" s="365"/>
      <c r="AU55" s="367"/>
      <c r="AV55" s="366"/>
      <c r="AW55" s="366" t="s">
        <v>353</v>
      </c>
      <c r="AX55" s="365"/>
      <c r="AY55" s="367"/>
      <c r="AZ55" s="366"/>
      <c r="BA55" s="366"/>
      <c r="BB55" s="366"/>
      <c r="BC55" s="365"/>
      <c r="BD55" s="1162" t="s">
        <v>540</v>
      </c>
      <c r="BE55" s="1163"/>
      <c r="BF55" s="1163"/>
      <c r="BG55" s="1163"/>
      <c r="BH55" s="1163"/>
      <c r="BI55" s="1163"/>
      <c r="BJ55" s="1163"/>
      <c r="BK55" s="1164"/>
      <c r="BM55" s="340"/>
    </row>
    <row r="56" spans="1:65" ht="18.899999999999999" customHeight="1">
      <c r="A56" s="352" t="s">
        <v>28</v>
      </c>
      <c r="B56" s="351" t="s">
        <v>1</v>
      </c>
      <c r="C56" s="1152"/>
      <c r="D56" s="1152"/>
      <c r="E56" s="1152"/>
      <c r="F56" s="1152"/>
      <c r="G56" s="1088"/>
      <c r="H56" s="362"/>
      <c r="I56" s="361"/>
      <c r="J56" s="360" t="s">
        <v>516</v>
      </c>
      <c r="K56" s="359">
        <v>1131190</v>
      </c>
      <c r="L56" s="358"/>
      <c r="M56" s="355" t="s">
        <v>342</v>
      </c>
      <c r="N56" s="355"/>
      <c r="O56" s="355"/>
      <c r="P56" s="354"/>
      <c r="Q56" s="356"/>
      <c r="R56" s="355"/>
      <c r="S56" s="355"/>
      <c r="T56" s="354"/>
      <c r="U56" s="356"/>
      <c r="V56" s="355"/>
      <c r="W56" s="355"/>
      <c r="X56" s="354"/>
      <c r="Y56" s="356" t="s">
        <v>354</v>
      </c>
      <c r="Z56" s="355"/>
      <c r="AA56" s="355"/>
      <c r="AB56" s="355"/>
      <c r="AC56" s="354"/>
      <c r="AD56" s="356"/>
      <c r="AE56" s="355"/>
      <c r="AF56" s="355"/>
      <c r="AG56" s="354"/>
      <c r="AH56" s="356"/>
      <c r="AI56" s="355"/>
      <c r="AJ56" s="355"/>
      <c r="AK56" s="354" t="s">
        <v>342</v>
      </c>
      <c r="AL56" s="356"/>
      <c r="AM56" s="355"/>
      <c r="AN56" s="355"/>
      <c r="AO56" s="355"/>
      <c r="AP56" s="354"/>
      <c r="AQ56" s="356"/>
      <c r="AR56" s="355"/>
      <c r="AS56" s="355"/>
      <c r="AT56" s="354"/>
      <c r="AU56" s="356"/>
      <c r="AV56" s="355"/>
      <c r="AW56" s="355" t="s">
        <v>353</v>
      </c>
      <c r="AX56" s="354"/>
      <c r="AY56" s="356"/>
      <c r="AZ56" s="355"/>
      <c r="BA56" s="355"/>
      <c r="BB56" s="355"/>
      <c r="BC56" s="354"/>
      <c r="BD56" s="1165"/>
      <c r="BE56" s="1154"/>
      <c r="BF56" s="1154"/>
      <c r="BG56" s="1154"/>
      <c r="BH56" s="1154"/>
      <c r="BI56" s="1154"/>
      <c r="BJ56" s="1154"/>
      <c r="BK56" s="1155"/>
      <c r="BM56" s="340"/>
    </row>
    <row r="57" spans="1:65" ht="18.899999999999999" customHeight="1" thickBot="1">
      <c r="A57" s="352" t="s">
        <v>28</v>
      </c>
      <c r="B57" s="351" t="s">
        <v>1</v>
      </c>
      <c r="C57" s="1152"/>
      <c r="D57" s="1152"/>
      <c r="E57" s="1152"/>
      <c r="F57" s="1152"/>
      <c r="G57" s="1090"/>
      <c r="H57" s="350"/>
      <c r="I57" s="416"/>
      <c r="J57" s="348" t="s">
        <v>516</v>
      </c>
      <c r="K57" s="347">
        <v>1131190</v>
      </c>
      <c r="L57" s="346"/>
      <c r="M57" s="343"/>
      <c r="N57" s="343" t="s">
        <v>342</v>
      </c>
      <c r="O57" s="343"/>
      <c r="P57" s="342"/>
      <c r="Q57" s="344"/>
      <c r="R57" s="343"/>
      <c r="S57" s="343"/>
      <c r="T57" s="342"/>
      <c r="U57" s="344"/>
      <c r="V57" s="343"/>
      <c r="W57" s="343"/>
      <c r="X57" s="342"/>
      <c r="Y57" s="344"/>
      <c r="Z57" s="343" t="s">
        <v>342</v>
      </c>
      <c r="AA57" s="426"/>
      <c r="AB57" s="343"/>
      <c r="AC57" s="342"/>
      <c r="AD57" s="344"/>
      <c r="AE57" s="343"/>
      <c r="AF57" s="343"/>
      <c r="AG57" s="342"/>
      <c r="AH57" s="344"/>
      <c r="AI57" s="343"/>
      <c r="AJ57" s="343"/>
      <c r="AK57" s="342"/>
      <c r="AL57" s="344"/>
      <c r="AM57" s="343" t="s">
        <v>342</v>
      </c>
      <c r="AP57" s="342"/>
      <c r="AQ57" s="344"/>
      <c r="AR57" s="343"/>
      <c r="AS57" s="343"/>
      <c r="AT57" s="342"/>
      <c r="AU57" s="344"/>
      <c r="AV57" s="343"/>
      <c r="AW57" s="343"/>
      <c r="AX57" s="342" t="s">
        <v>342</v>
      </c>
      <c r="AY57" s="344"/>
      <c r="AZ57" s="343"/>
      <c r="BA57" s="343"/>
      <c r="BB57" s="343"/>
      <c r="BC57" s="342"/>
      <c r="BD57" s="1166"/>
      <c r="BE57" s="1157"/>
      <c r="BF57" s="1157"/>
      <c r="BG57" s="1157"/>
      <c r="BH57" s="1157"/>
      <c r="BI57" s="1157"/>
      <c r="BJ57" s="1157"/>
      <c r="BK57" s="1158"/>
      <c r="BM57" s="340"/>
    </row>
    <row r="58" spans="1:65" ht="18.899999999999999" customHeight="1">
      <c r="A58" s="352" t="s">
        <v>28</v>
      </c>
      <c r="B58" s="351" t="s">
        <v>1</v>
      </c>
      <c r="C58" s="1152"/>
      <c r="D58" s="1152"/>
      <c r="E58" s="1152"/>
      <c r="F58" s="1152"/>
      <c r="G58" s="1099" t="s">
        <v>462</v>
      </c>
      <c r="H58" s="372"/>
      <c r="I58" s="414"/>
      <c r="J58" s="370" t="s">
        <v>516</v>
      </c>
      <c r="K58" s="369">
        <v>1131170</v>
      </c>
      <c r="L58" s="368"/>
      <c r="M58" s="366"/>
      <c r="N58" s="366"/>
      <c r="O58" s="366" t="s">
        <v>342</v>
      </c>
      <c r="P58" s="365"/>
      <c r="Q58" s="367"/>
      <c r="R58" s="366"/>
      <c r="S58" s="366"/>
      <c r="T58" s="365"/>
      <c r="U58" s="367"/>
      <c r="V58" s="366"/>
      <c r="W58" s="366"/>
      <c r="X58" s="365"/>
      <c r="Y58" s="367"/>
      <c r="Z58" s="366"/>
      <c r="AA58" s="366" t="s">
        <v>342</v>
      </c>
      <c r="AB58" s="366"/>
      <c r="AC58" s="365"/>
      <c r="AD58" s="367"/>
      <c r="AE58" s="366"/>
      <c r="AF58" s="366"/>
      <c r="AG58" s="365"/>
      <c r="AH58" s="367"/>
      <c r="AI58" s="366"/>
      <c r="AJ58" s="366"/>
      <c r="AK58" s="365"/>
      <c r="AL58" s="367"/>
      <c r="AM58" s="366" t="s">
        <v>342</v>
      </c>
      <c r="AN58" s="366"/>
      <c r="AO58" s="366"/>
      <c r="AP58" s="365"/>
      <c r="AQ58" s="367"/>
      <c r="AR58" s="366"/>
      <c r="AS58" s="366"/>
      <c r="AT58" s="365"/>
      <c r="AU58" s="367"/>
      <c r="AV58" s="366"/>
      <c r="AW58" s="366"/>
      <c r="AX58" s="365"/>
      <c r="AY58" s="367" t="s">
        <v>342</v>
      </c>
      <c r="AZ58" s="366"/>
      <c r="BA58" s="366"/>
      <c r="BB58" s="366"/>
      <c r="BC58" s="365"/>
      <c r="BD58" s="367"/>
      <c r="BE58" s="366"/>
      <c r="BF58" s="366"/>
      <c r="BG58" s="365"/>
      <c r="BH58" s="367"/>
      <c r="BI58" s="388"/>
      <c r="BJ58" s="388"/>
      <c r="BK58" s="425"/>
      <c r="BM58" s="340"/>
    </row>
    <row r="59" spans="1:65" ht="18.899999999999999" customHeight="1">
      <c r="A59" s="352" t="s">
        <v>28</v>
      </c>
      <c r="B59" s="351" t="s">
        <v>1</v>
      </c>
      <c r="C59" s="1152"/>
      <c r="D59" s="1152"/>
      <c r="E59" s="1152"/>
      <c r="F59" s="1152"/>
      <c r="G59" s="1097"/>
      <c r="H59" s="362"/>
      <c r="I59" s="422"/>
      <c r="J59" s="360" t="s">
        <v>516</v>
      </c>
      <c r="K59" s="359">
        <v>1131170</v>
      </c>
      <c r="L59" s="358"/>
      <c r="M59" s="355"/>
      <c r="N59" s="355"/>
      <c r="O59" s="355" t="s">
        <v>342</v>
      </c>
      <c r="P59" s="354"/>
      <c r="Q59" s="356"/>
      <c r="R59" s="355"/>
      <c r="S59" s="355"/>
      <c r="T59" s="354"/>
      <c r="U59" s="356"/>
      <c r="V59" s="355"/>
      <c r="W59" s="355"/>
      <c r="X59" s="354"/>
      <c r="Y59" s="356"/>
      <c r="Z59" s="355"/>
      <c r="AA59" s="355" t="s">
        <v>342</v>
      </c>
      <c r="AB59" s="355"/>
      <c r="AC59" s="354"/>
      <c r="AD59" s="356"/>
      <c r="AE59" s="355"/>
      <c r="AF59" s="355"/>
      <c r="AG59" s="354"/>
      <c r="AH59" s="356"/>
      <c r="AI59" s="355"/>
      <c r="AJ59" s="355"/>
      <c r="AK59" s="354"/>
      <c r="AL59" s="356"/>
      <c r="AM59" s="355" t="s">
        <v>342</v>
      </c>
      <c r="AN59" s="355"/>
      <c r="AO59" s="355"/>
      <c r="AP59" s="354"/>
      <c r="AQ59" s="356"/>
      <c r="AR59" s="355"/>
      <c r="AS59" s="355"/>
      <c r="AT59" s="354"/>
      <c r="AU59" s="356"/>
      <c r="AV59" s="355"/>
      <c r="AW59" s="355"/>
      <c r="AX59" s="354"/>
      <c r="AY59" s="356" t="s">
        <v>342</v>
      </c>
      <c r="AZ59" s="355"/>
      <c r="BA59" s="355"/>
      <c r="BB59" s="355"/>
      <c r="BC59" s="354"/>
      <c r="BD59" s="356"/>
      <c r="BE59" s="355"/>
      <c r="BF59" s="355"/>
      <c r="BG59" s="354"/>
      <c r="BH59" s="356"/>
      <c r="BI59" s="380"/>
      <c r="BJ59" s="380"/>
      <c r="BK59" s="423"/>
      <c r="BM59" s="340"/>
    </row>
    <row r="60" spans="1:65" ht="18.899999999999999" customHeight="1">
      <c r="A60" s="352"/>
      <c r="B60" s="351"/>
      <c r="C60" s="1152"/>
      <c r="D60" s="1152"/>
      <c r="E60" s="1152"/>
      <c r="F60" s="1152"/>
      <c r="G60" s="1097"/>
      <c r="H60" s="362"/>
      <c r="I60" s="422"/>
      <c r="J60" s="360" t="s">
        <v>516</v>
      </c>
      <c r="K60" s="359">
        <v>1131170</v>
      </c>
      <c r="L60" s="358"/>
      <c r="M60" s="355"/>
      <c r="N60" s="355"/>
      <c r="O60" s="355"/>
      <c r="P60" s="354" t="s">
        <v>342</v>
      </c>
      <c r="Q60" s="356"/>
      <c r="R60" s="363"/>
      <c r="S60" s="355"/>
      <c r="T60" s="381"/>
      <c r="U60" s="357"/>
      <c r="V60" s="355"/>
      <c r="W60" s="355"/>
      <c r="X60" s="354"/>
      <c r="Y60" s="356"/>
      <c r="Z60" s="355"/>
      <c r="AA60" s="355"/>
      <c r="AB60" s="355"/>
      <c r="AC60" s="354" t="s">
        <v>342</v>
      </c>
      <c r="AD60" s="357"/>
      <c r="AE60" s="355"/>
      <c r="AF60" s="355"/>
      <c r="AG60" s="354"/>
      <c r="AH60" s="356"/>
      <c r="AI60" s="355"/>
      <c r="AJ60" s="355"/>
      <c r="AK60" s="354"/>
      <c r="AL60" s="356"/>
      <c r="AM60" s="355"/>
      <c r="AN60" s="355" t="s">
        <v>342</v>
      </c>
      <c r="AO60" s="355"/>
      <c r="AP60" s="385"/>
      <c r="AQ60" s="356"/>
      <c r="AR60" s="355"/>
      <c r="AS60" s="355"/>
      <c r="AT60" s="424"/>
      <c r="AU60" s="357"/>
      <c r="AV60" s="355"/>
      <c r="AW60" s="355"/>
      <c r="AX60" s="354"/>
      <c r="AY60" s="356" t="s">
        <v>342</v>
      </c>
      <c r="AZ60" s="355"/>
      <c r="BA60" s="355"/>
      <c r="BB60" s="355"/>
      <c r="BC60" s="354"/>
      <c r="BD60" s="356"/>
      <c r="BE60" s="355"/>
      <c r="BF60" s="355"/>
      <c r="BG60" s="354"/>
      <c r="BH60" s="356"/>
      <c r="BI60" s="380"/>
      <c r="BJ60" s="380"/>
      <c r="BK60" s="423"/>
      <c r="BM60" s="340"/>
    </row>
    <row r="61" spans="1:65" ht="18.899999999999999" customHeight="1">
      <c r="A61" s="352"/>
      <c r="B61" s="351"/>
      <c r="C61" s="1152"/>
      <c r="D61" s="1152"/>
      <c r="E61" s="1152"/>
      <c r="F61" s="1152"/>
      <c r="G61" s="1097"/>
      <c r="H61" s="362"/>
      <c r="I61" s="422"/>
      <c r="J61" s="360" t="s">
        <v>516</v>
      </c>
      <c r="K61" s="359">
        <v>1131170</v>
      </c>
      <c r="L61" s="358"/>
      <c r="M61" s="355"/>
      <c r="N61" s="355"/>
      <c r="O61" s="355"/>
      <c r="P61" s="354" t="s">
        <v>342</v>
      </c>
      <c r="Q61" s="356"/>
      <c r="R61" s="355"/>
      <c r="S61" s="355"/>
      <c r="T61" s="354"/>
      <c r="U61" s="357"/>
      <c r="V61" s="355"/>
      <c r="W61" s="355"/>
      <c r="X61" s="354"/>
      <c r="Y61" s="356"/>
      <c r="Z61" s="355"/>
      <c r="AA61" s="355"/>
      <c r="AB61" s="355" t="s">
        <v>342</v>
      </c>
      <c r="AC61" s="354"/>
      <c r="AD61" s="356"/>
      <c r="AE61" s="355"/>
      <c r="AF61" s="355"/>
      <c r="AG61" s="354"/>
      <c r="AH61" s="356"/>
      <c r="AI61" s="355"/>
      <c r="AJ61" s="355"/>
      <c r="AK61" s="354"/>
      <c r="AL61" s="356"/>
      <c r="AM61" s="355"/>
      <c r="AN61" s="355" t="s">
        <v>342</v>
      </c>
      <c r="AO61" s="355"/>
      <c r="AP61" s="354"/>
      <c r="AQ61" s="356"/>
      <c r="AR61" s="355"/>
      <c r="AS61" s="355"/>
      <c r="AT61" s="354"/>
      <c r="AU61" s="356"/>
      <c r="AV61" s="355"/>
      <c r="AW61" s="355"/>
      <c r="AX61" s="354"/>
      <c r="AY61" s="356"/>
      <c r="AZ61" s="355" t="s">
        <v>342</v>
      </c>
      <c r="BA61" s="355"/>
      <c r="BB61" s="355"/>
      <c r="BC61" s="354"/>
      <c r="BD61" s="356"/>
      <c r="BE61" s="355"/>
      <c r="BF61" s="355"/>
      <c r="BG61" s="354"/>
      <c r="BH61" s="356"/>
      <c r="BI61" s="380"/>
      <c r="BJ61" s="380"/>
      <c r="BK61" s="423"/>
      <c r="BM61" s="340"/>
    </row>
    <row r="62" spans="1:65" ht="18.899999999999999" customHeight="1">
      <c r="A62" s="352"/>
      <c r="B62" s="351"/>
      <c r="C62" s="1152"/>
      <c r="D62" s="1152"/>
      <c r="E62" s="1152"/>
      <c r="F62" s="1152"/>
      <c r="G62" s="1097"/>
      <c r="H62" s="362"/>
      <c r="I62" s="422"/>
      <c r="J62" s="360" t="s">
        <v>516</v>
      </c>
      <c r="K62" s="359">
        <v>1131170</v>
      </c>
      <c r="L62" s="358"/>
      <c r="M62" s="355"/>
      <c r="N62" s="355"/>
      <c r="O62" s="355"/>
      <c r="P62" s="354"/>
      <c r="Q62" s="356" t="s">
        <v>342</v>
      </c>
      <c r="R62" s="355"/>
      <c r="S62" s="355"/>
      <c r="T62" s="354"/>
      <c r="U62" s="357"/>
      <c r="V62" s="355"/>
      <c r="W62" s="355"/>
      <c r="X62" s="354"/>
      <c r="Y62" s="356"/>
      <c r="Z62" s="355"/>
      <c r="AA62" s="355"/>
      <c r="AB62" s="355"/>
      <c r="AC62" s="354" t="s">
        <v>342</v>
      </c>
      <c r="AD62" s="356"/>
      <c r="AE62" s="355"/>
      <c r="AF62" s="355"/>
      <c r="AG62" s="354"/>
      <c r="AH62" s="356"/>
      <c r="AI62" s="355"/>
      <c r="AJ62" s="355"/>
      <c r="AK62" s="354"/>
      <c r="AL62" s="356"/>
      <c r="AM62" s="355"/>
      <c r="AN62" s="355"/>
      <c r="AO62" s="355" t="s">
        <v>342</v>
      </c>
      <c r="AP62" s="354"/>
      <c r="AQ62" s="356"/>
      <c r="AR62" s="355"/>
      <c r="AS62" s="355"/>
      <c r="AT62" s="354"/>
      <c r="AU62" s="356"/>
      <c r="AV62" s="355"/>
      <c r="AW62" s="355"/>
      <c r="AX62" s="354"/>
      <c r="AY62" s="356"/>
      <c r="AZ62" s="355" t="s">
        <v>342</v>
      </c>
      <c r="BA62" s="355"/>
      <c r="BB62" s="355"/>
      <c r="BC62" s="354"/>
      <c r="BD62" s="356"/>
      <c r="BE62" s="355"/>
      <c r="BF62" s="355"/>
      <c r="BG62" s="354"/>
      <c r="BH62" s="356"/>
      <c r="BI62" s="380"/>
      <c r="BJ62" s="380"/>
      <c r="BK62" s="423"/>
      <c r="BM62" s="340"/>
    </row>
    <row r="63" spans="1:65" ht="18.899999999999999" customHeight="1" thickBot="1">
      <c r="A63" s="352" t="s">
        <v>28</v>
      </c>
      <c r="B63" s="351" t="s">
        <v>1</v>
      </c>
      <c r="C63" s="1152"/>
      <c r="D63" s="1152"/>
      <c r="E63" s="1152"/>
      <c r="F63" s="1152"/>
      <c r="G63" s="1097"/>
      <c r="H63" s="362"/>
      <c r="I63" s="422"/>
      <c r="J63" s="360" t="s">
        <v>516</v>
      </c>
      <c r="K63" s="359">
        <v>1131170</v>
      </c>
      <c r="L63" s="358"/>
      <c r="M63" s="355"/>
      <c r="N63" s="355"/>
      <c r="O63" s="355"/>
      <c r="P63" s="354"/>
      <c r="Q63" s="356" t="s">
        <v>342</v>
      </c>
      <c r="R63" s="355"/>
      <c r="S63" s="355"/>
      <c r="T63" s="381"/>
      <c r="U63" s="357"/>
      <c r="V63" s="355"/>
      <c r="W63" s="355"/>
      <c r="X63" s="354"/>
      <c r="Y63" s="356"/>
      <c r="Z63" s="355"/>
      <c r="AA63" s="355"/>
      <c r="AB63" s="355"/>
      <c r="AC63" s="354" t="s">
        <v>342</v>
      </c>
      <c r="AD63" s="356"/>
      <c r="AE63" s="355"/>
      <c r="AF63" s="355"/>
      <c r="AG63" s="354"/>
      <c r="AH63" s="356"/>
      <c r="AI63" s="355"/>
      <c r="AJ63" s="355"/>
      <c r="AK63" s="354"/>
      <c r="AL63" s="356"/>
      <c r="AM63" s="355"/>
      <c r="AN63" s="355"/>
      <c r="AO63" s="355" t="s">
        <v>342</v>
      </c>
      <c r="AP63" s="354"/>
      <c r="AQ63" s="356"/>
      <c r="AR63" s="355"/>
      <c r="AS63" s="355"/>
      <c r="AT63" s="354"/>
      <c r="AU63" s="356"/>
      <c r="AV63" s="355"/>
      <c r="AW63" s="355"/>
      <c r="AX63" s="354"/>
      <c r="AY63" s="356"/>
      <c r="AZ63" s="355" t="s">
        <v>342</v>
      </c>
      <c r="BA63" s="355"/>
      <c r="BB63" s="355"/>
      <c r="BC63" s="420"/>
      <c r="BD63" s="419"/>
      <c r="BE63" s="421"/>
      <c r="BF63" s="421"/>
      <c r="BG63" s="420"/>
      <c r="BH63" s="419"/>
      <c r="BI63" s="418"/>
      <c r="BJ63" s="418"/>
      <c r="BK63" s="417"/>
      <c r="BM63" s="340"/>
    </row>
    <row r="64" spans="1:65" ht="18.899999999999999" customHeight="1">
      <c r="A64" s="352"/>
      <c r="B64" s="351"/>
      <c r="C64" s="1152"/>
      <c r="D64" s="1152"/>
      <c r="E64" s="1152"/>
      <c r="F64" s="1152"/>
      <c r="G64" s="1097"/>
      <c r="H64" s="362"/>
      <c r="I64" s="361"/>
      <c r="J64" s="360" t="s">
        <v>516</v>
      </c>
      <c r="K64" s="359">
        <v>1131170</v>
      </c>
      <c r="L64" s="358"/>
      <c r="M64" s="355"/>
      <c r="N64" s="355"/>
      <c r="O64" s="355"/>
      <c r="P64" s="354"/>
      <c r="Q64" s="356"/>
      <c r="R64" s="355"/>
      <c r="S64" s="355"/>
      <c r="T64" s="381"/>
      <c r="U64" s="357"/>
      <c r="V64" s="355"/>
      <c r="W64" s="355"/>
      <c r="X64" s="354"/>
      <c r="Y64" s="356"/>
      <c r="Z64" s="355"/>
      <c r="AA64" s="355"/>
      <c r="AB64" s="355"/>
      <c r="AC64" s="354"/>
      <c r="AD64" s="356"/>
      <c r="AE64" s="355"/>
      <c r="AF64" s="355"/>
      <c r="AG64" s="354"/>
      <c r="AH64" s="356"/>
      <c r="AI64" s="355"/>
      <c r="AJ64" s="355"/>
      <c r="AK64" s="354"/>
      <c r="AL64" s="356"/>
      <c r="AM64" s="355"/>
      <c r="AN64" s="355"/>
      <c r="AO64" s="355"/>
      <c r="AP64" s="354"/>
      <c r="AQ64" s="356"/>
      <c r="AR64" s="355"/>
      <c r="AS64" s="355"/>
      <c r="AT64" s="354"/>
      <c r="AU64" s="356"/>
      <c r="AV64" s="355"/>
      <c r="AW64" s="355"/>
      <c r="AX64" s="354"/>
      <c r="AY64" s="356"/>
      <c r="AZ64" s="355" t="s">
        <v>342</v>
      </c>
      <c r="BA64" s="355"/>
      <c r="BB64" s="406"/>
      <c r="BC64" s="1119" t="s">
        <v>530</v>
      </c>
      <c r="BD64" s="1120"/>
      <c r="BE64" s="1120"/>
      <c r="BF64" s="1120"/>
      <c r="BG64" s="1120"/>
      <c r="BH64" s="1120"/>
      <c r="BI64" s="1120"/>
      <c r="BJ64" s="1120"/>
      <c r="BK64" s="1121"/>
      <c r="BM64" s="340"/>
    </row>
    <row r="65" spans="1:65" ht="18.899999999999999" customHeight="1">
      <c r="A65" s="352"/>
      <c r="B65" s="351"/>
      <c r="C65" s="1152"/>
      <c r="D65" s="1152"/>
      <c r="E65" s="1152"/>
      <c r="F65" s="1152"/>
      <c r="G65" s="1097"/>
      <c r="H65" s="362"/>
      <c r="I65" s="361"/>
      <c r="J65" s="360" t="s">
        <v>516</v>
      </c>
      <c r="K65" s="359">
        <v>1131170</v>
      </c>
      <c r="L65" s="358"/>
      <c r="M65" s="355"/>
      <c r="N65" s="355"/>
      <c r="O65" s="355"/>
      <c r="P65" s="354"/>
      <c r="Q65" s="356"/>
      <c r="R65" s="355"/>
      <c r="S65" s="355"/>
      <c r="T65" s="354" t="s">
        <v>342</v>
      </c>
      <c r="U65" s="357"/>
      <c r="V65" s="355"/>
      <c r="W65" s="355"/>
      <c r="X65" s="354"/>
      <c r="Y65" s="356"/>
      <c r="Z65" s="355"/>
      <c r="AA65" s="355"/>
      <c r="AB65" s="355"/>
      <c r="AC65" s="354"/>
      <c r="AD65" s="356" t="s">
        <v>342</v>
      </c>
      <c r="AE65" s="355"/>
      <c r="AF65" s="355"/>
      <c r="AG65" s="354"/>
      <c r="AH65" s="356"/>
      <c r="AI65" s="355"/>
      <c r="AJ65" s="355"/>
      <c r="AK65" s="354"/>
      <c r="AL65" s="356"/>
      <c r="AM65" s="355"/>
      <c r="AN65" s="355"/>
      <c r="AO65" s="355"/>
      <c r="AP65" s="354" t="s">
        <v>342</v>
      </c>
      <c r="AQ65" s="356"/>
      <c r="AR65" s="355"/>
      <c r="AS65" s="355"/>
      <c r="AT65" s="354"/>
      <c r="AU65" s="356"/>
      <c r="AV65" s="355"/>
      <c r="AW65" s="355"/>
      <c r="AX65" s="354"/>
      <c r="AY65" s="356"/>
      <c r="AZ65" s="355"/>
      <c r="BA65" s="355"/>
      <c r="BB65" s="406" t="s">
        <v>342</v>
      </c>
      <c r="BC65" s="1122"/>
      <c r="BD65" s="1123"/>
      <c r="BE65" s="1123"/>
      <c r="BF65" s="1123"/>
      <c r="BG65" s="1123"/>
      <c r="BH65" s="1123"/>
      <c r="BI65" s="1123"/>
      <c r="BJ65" s="1123"/>
      <c r="BK65" s="1124"/>
      <c r="BM65" s="340"/>
    </row>
    <row r="66" spans="1:65" ht="18.899999999999999" customHeight="1" thickBot="1">
      <c r="A66" s="352"/>
      <c r="B66" s="351"/>
      <c r="C66" s="1152"/>
      <c r="D66" s="1152"/>
      <c r="E66" s="1152"/>
      <c r="F66" s="1152"/>
      <c r="G66" s="1100"/>
      <c r="H66" s="350"/>
      <c r="I66" s="416"/>
      <c r="J66" s="348" t="s">
        <v>516</v>
      </c>
      <c r="K66" s="347">
        <v>1131170</v>
      </c>
      <c r="L66" s="346"/>
      <c r="M66" s="343"/>
      <c r="N66" s="343"/>
      <c r="O66" s="343"/>
      <c r="P66" s="342"/>
      <c r="Q66" s="344"/>
      <c r="R66" s="343"/>
      <c r="S66" s="343"/>
      <c r="T66" s="342" t="s">
        <v>342</v>
      </c>
      <c r="U66" s="345"/>
      <c r="V66" s="343"/>
      <c r="W66" s="343"/>
      <c r="X66" s="342"/>
      <c r="Y66" s="344"/>
      <c r="Z66" s="343"/>
      <c r="AA66" s="343"/>
      <c r="AB66" s="343"/>
      <c r="AC66" s="342"/>
      <c r="AD66" s="344" t="s">
        <v>342</v>
      </c>
      <c r="AE66" s="343"/>
      <c r="AF66" s="343"/>
      <c r="AG66" s="342"/>
      <c r="AH66" s="344"/>
      <c r="AI66" s="343"/>
      <c r="AJ66" s="343"/>
      <c r="AK66" s="342"/>
      <c r="AL66" s="344"/>
      <c r="AM66" s="343"/>
      <c r="AN66" s="343"/>
      <c r="AO66" s="343"/>
      <c r="AP66" s="342" t="s">
        <v>342</v>
      </c>
      <c r="AQ66" s="344"/>
      <c r="AR66" s="343"/>
      <c r="AS66" s="343"/>
      <c r="AT66" s="342"/>
      <c r="AU66" s="344"/>
      <c r="AV66" s="343"/>
      <c r="AW66" s="343"/>
      <c r="AX66" s="342"/>
      <c r="AY66" s="344"/>
      <c r="AZ66" s="343"/>
      <c r="BA66" s="343"/>
      <c r="BB66" s="415" t="s">
        <v>342</v>
      </c>
      <c r="BC66" s="1125"/>
      <c r="BD66" s="1126"/>
      <c r="BE66" s="1126"/>
      <c r="BF66" s="1126"/>
      <c r="BG66" s="1126"/>
      <c r="BH66" s="1126"/>
      <c r="BI66" s="1126"/>
      <c r="BJ66" s="1126"/>
      <c r="BK66" s="1127"/>
      <c r="BM66" s="340"/>
    </row>
    <row r="67" spans="1:65" ht="18.899999999999999" customHeight="1" thickBot="1">
      <c r="A67" s="352" t="s">
        <v>27</v>
      </c>
      <c r="B67" s="351" t="s">
        <v>1</v>
      </c>
      <c r="C67" s="1152"/>
      <c r="D67" s="1152"/>
      <c r="E67" s="1152"/>
      <c r="F67" s="1152"/>
      <c r="G67" s="1087" t="s">
        <v>459</v>
      </c>
      <c r="H67" s="372"/>
      <c r="I67" s="414"/>
      <c r="J67" s="370" t="s">
        <v>516</v>
      </c>
      <c r="K67" s="369">
        <v>1131180</v>
      </c>
      <c r="L67" s="368"/>
      <c r="M67" s="355"/>
      <c r="N67" s="366"/>
      <c r="O67" s="390"/>
      <c r="P67" s="365"/>
      <c r="Q67" s="367"/>
      <c r="R67" s="366"/>
      <c r="S67" s="366" t="s">
        <v>342</v>
      </c>
      <c r="T67" s="365"/>
      <c r="U67" s="367"/>
      <c r="V67" s="366"/>
      <c r="W67" s="366"/>
      <c r="X67" s="365"/>
      <c r="Y67" s="367"/>
      <c r="Z67" s="355"/>
      <c r="AA67" s="366"/>
      <c r="AB67" s="366"/>
      <c r="AC67" s="365"/>
      <c r="AD67" s="367"/>
      <c r="AE67" s="413" t="s">
        <v>342</v>
      </c>
      <c r="AF67" s="366"/>
      <c r="AG67" s="365"/>
      <c r="AH67" s="367"/>
      <c r="AI67" s="366"/>
      <c r="AJ67" s="366"/>
      <c r="AK67" s="365"/>
      <c r="AL67" s="367"/>
      <c r="AM67" s="355"/>
      <c r="AN67" s="366"/>
      <c r="AO67" s="390"/>
      <c r="AP67" s="365"/>
      <c r="AQ67" s="367" t="s">
        <v>342</v>
      </c>
      <c r="AR67" s="366"/>
      <c r="AS67" s="366"/>
      <c r="AT67" s="365"/>
      <c r="AU67" s="367"/>
      <c r="AV67" s="366"/>
      <c r="AW67" s="366"/>
      <c r="AX67" s="365"/>
      <c r="AY67" s="367"/>
      <c r="AZ67" s="355"/>
      <c r="BA67" s="412"/>
      <c r="BB67" s="412"/>
      <c r="BC67" s="411" t="s">
        <v>342</v>
      </c>
      <c r="BD67" s="410"/>
      <c r="BE67" s="412"/>
      <c r="BF67" s="412"/>
      <c r="BG67" s="411"/>
      <c r="BH67" s="410"/>
      <c r="BI67" s="409"/>
      <c r="BJ67" s="409"/>
      <c r="BK67" s="408"/>
      <c r="BM67" s="340"/>
    </row>
    <row r="68" spans="1:65" ht="18.899999999999999" customHeight="1" thickBot="1">
      <c r="A68" s="352" t="s">
        <v>27</v>
      </c>
      <c r="B68" s="351" t="s">
        <v>1</v>
      </c>
      <c r="C68" s="1152"/>
      <c r="D68" s="1152"/>
      <c r="E68" s="1152"/>
      <c r="F68" s="1152"/>
      <c r="G68" s="1088"/>
      <c r="H68" s="362"/>
      <c r="I68" s="361"/>
      <c r="J68" s="360" t="s">
        <v>516</v>
      </c>
      <c r="K68" s="359">
        <v>1131180</v>
      </c>
      <c r="L68" s="358"/>
      <c r="M68" s="355"/>
      <c r="N68" s="355"/>
      <c r="O68" s="363"/>
      <c r="P68" s="354"/>
      <c r="Q68" s="356"/>
      <c r="R68" s="355"/>
      <c r="S68" s="355" t="s">
        <v>342</v>
      </c>
      <c r="T68" s="354"/>
      <c r="U68" s="356"/>
      <c r="V68" s="355"/>
      <c r="W68" s="355"/>
      <c r="X68" s="354"/>
      <c r="Y68" s="356"/>
      <c r="Z68" s="355"/>
      <c r="AA68" s="355"/>
      <c r="AB68" s="355"/>
      <c r="AC68" s="354"/>
      <c r="AD68" s="356"/>
      <c r="AE68" s="407" t="s">
        <v>342</v>
      </c>
      <c r="AF68" s="355"/>
      <c r="AG68" s="354"/>
      <c r="AH68" s="356"/>
      <c r="AI68" s="355"/>
      <c r="AJ68" s="355"/>
      <c r="AK68" s="354"/>
      <c r="AL68" s="356"/>
      <c r="AM68" s="355"/>
      <c r="AN68" s="355"/>
      <c r="AO68" s="363"/>
      <c r="AP68" s="354"/>
      <c r="AQ68" s="356" t="s">
        <v>353</v>
      </c>
      <c r="AR68" s="355"/>
      <c r="AS68" s="355"/>
      <c r="AT68" s="354"/>
      <c r="AU68" s="356"/>
      <c r="AV68" s="355"/>
      <c r="AW68" s="355"/>
      <c r="AX68" s="354"/>
      <c r="AY68" s="356"/>
      <c r="AZ68" s="406"/>
      <c r="BA68" s="1159" t="s">
        <v>530</v>
      </c>
      <c r="BB68" s="1160"/>
      <c r="BC68" s="1160"/>
      <c r="BD68" s="1160"/>
      <c r="BE68" s="1160"/>
      <c r="BF68" s="1160"/>
      <c r="BG68" s="1160"/>
      <c r="BH68" s="1160"/>
      <c r="BI68" s="1160"/>
      <c r="BJ68" s="1160"/>
      <c r="BK68" s="1161"/>
      <c r="BM68" s="340"/>
    </row>
    <row r="69" spans="1:65" ht="18.899999999999999" customHeight="1" thickBot="1">
      <c r="A69" s="352" t="s">
        <v>27</v>
      </c>
      <c r="B69" s="351" t="s">
        <v>1</v>
      </c>
      <c r="C69" s="1152"/>
      <c r="D69" s="1152"/>
      <c r="E69" s="1152"/>
      <c r="F69" s="1152"/>
      <c r="G69" s="1089"/>
      <c r="H69" s="405"/>
      <c r="I69" s="404"/>
      <c r="J69" s="403" t="s">
        <v>516</v>
      </c>
      <c r="K69" s="402">
        <v>1131180</v>
      </c>
      <c r="L69" s="346"/>
      <c r="M69" s="377"/>
      <c r="N69" s="343"/>
      <c r="O69" s="343"/>
      <c r="P69" s="342"/>
      <c r="Q69" s="344"/>
      <c r="R69" s="343"/>
      <c r="S69" s="343"/>
      <c r="T69" s="342" t="s">
        <v>342</v>
      </c>
      <c r="U69" s="344"/>
      <c r="V69" s="343"/>
      <c r="W69" s="343"/>
      <c r="X69" s="342"/>
      <c r="Y69" s="344"/>
      <c r="Z69" s="343"/>
      <c r="AA69" s="343"/>
      <c r="AB69" s="343"/>
      <c r="AC69" s="342"/>
      <c r="AD69" s="344"/>
      <c r="AE69" s="343"/>
      <c r="AF69" s="343" t="s">
        <v>342</v>
      </c>
      <c r="AG69" s="342"/>
      <c r="AH69" s="344"/>
      <c r="AI69" s="343"/>
      <c r="AJ69" s="343"/>
      <c r="AK69" s="342"/>
      <c r="AL69" s="344"/>
      <c r="AM69" s="343"/>
      <c r="AN69" s="343"/>
      <c r="AO69" s="343"/>
      <c r="AP69" s="342"/>
      <c r="AQ69" s="344"/>
      <c r="AR69" s="343"/>
      <c r="AS69" s="343" t="s">
        <v>342</v>
      </c>
      <c r="AT69" s="342"/>
      <c r="AU69" s="344"/>
      <c r="AV69" s="343"/>
      <c r="AW69" s="343"/>
      <c r="AX69" s="342"/>
      <c r="AY69" s="344"/>
      <c r="AZ69" s="343"/>
      <c r="BA69" s="401"/>
      <c r="BB69" s="401"/>
      <c r="BC69" s="400"/>
      <c r="BD69" s="399"/>
      <c r="BE69" s="401" t="s">
        <v>342</v>
      </c>
      <c r="BF69" s="401"/>
      <c r="BG69" s="400"/>
      <c r="BH69" s="399"/>
      <c r="BI69" s="398"/>
      <c r="BJ69" s="398"/>
      <c r="BK69" s="397"/>
      <c r="BM69" s="340"/>
    </row>
    <row r="70" spans="1:65" ht="18.899999999999999" customHeight="1">
      <c r="A70" s="352"/>
      <c r="B70" s="351"/>
      <c r="C70" s="1152"/>
      <c r="D70" s="1152"/>
      <c r="E70" s="1152"/>
      <c r="F70" s="1152"/>
      <c r="G70" s="1091" t="s">
        <v>527</v>
      </c>
      <c r="H70" s="372"/>
      <c r="I70" s="396"/>
      <c r="J70" s="370" t="s">
        <v>516</v>
      </c>
      <c r="K70" s="395">
        <v>1131810</v>
      </c>
      <c r="L70" s="394"/>
      <c r="M70" s="366"/>
      <c r="N70" s="366"/>
      <c r="O70" s="390"/>
      <c r="P70" s="393"/>
      <c r="Q70" s="367"/>
      <c r="R70" s="366"/>
      <c r="S70" s="390"/>
      <c r="T70" s="393"/>
      <c r="U70" s="367" t="s">
        <v>342</v>
      </c>
      <c r="V70" s="366"/>
      <c r="W70" s="390"/>
      <c r="X70" s="393"/>
      <c r="Y70" s="367"/>
      <c r="Z70" s="366"/>
      <c r="AA70" s="366"/>
      <c r="AB70" s="390"/>
      <c r="AC70" s="365"/>
      <c r="AD70" s="367"/>
      <c r="AE70" s="366"/>
      <c r="AF70" s="390"/>
      <c r="AG70" s="365" t="s">
        <v>342</v>
      </c>
      <c r="AH70" s="367"/>
      <c r="AI70" s="366"/>
      <c r="AJ70" s="366"/>
      <c r="AK70" s="393"/>
      <c r="AL70" s="367"/>
      <c r="AM70" s="366"/>
      <c r="AN70" s="366"/>
      <c r="AO70" s="392"/>
      <c r="AP70" s="391"/>
      <c r="AQ70" s="367"/>
      <c r="AR70" s="366"/>
      <c r="AS70" s="390"/>
      <c r="AT70" s="365" t="s">
        <v>342</v>
      </c>
      <c r="AU70" s="367"/>
      <c r="AV70" s="390"/>
      <c r="AW70" s="366"/>
      <c r="AX70" s="365"/>
      <c r="AY70" s="367"/>
      <c r="AZ70" s="390"/>
      <c r="BA70" s="366"/>
      <c r="BB70" s="366"/>
      <c r="BC70" s="365"/>
      <c r="BD70" s="389"/>
      <c r="BE70" s="366"/>
      <c r="BF70" s="366" t="s">
        <v>342</v>
      </c>
      <c r="BG70" s="365"/>
      <c r="BH70" s="389"/>
      <c r="BI70" s="388"/>
      <c r="BJ70" s="388"/>
      <c r="BK70" s="373"/>
      <c r="BM70" s="340"/>
    </row>
    <row r="71" spans="1:65" ht="18.899999999999999" customHeight="1">
      <c r="A71" s="352"/>
      <c r="B71" s="351"/>
      <c r="C71" s="1152"/>
      <c r="D71" s="1152"/>
      <c r="E71" s="1152"/>
      <c r="F71" s="1152"/>
      <c r="G71" s="1092"/>
      <c r="H71" s="362"/>
      <c r="I71" s="384"/>
      <c r="J71" s="360" t="s">
        <v>516</v>
      </c>
      <c r="K71" s="383">
        <v>1131810</v>
      </c>
      <c r="L71" s="358"/>
      <c r="M71" s="355"/>
      <c r="N71" s="355"/>
      <c r="O71" s="355"/>
      <c r="P71" s="354"/>
      <c r="Q71" s="356"/>
      <c r="R71" s="355"/>
      <c r="S71" s="355"/>
      <c r="T71" s="385"/>
      <c r="U71" s="356"/>
      <c r="V71" s="363" t="s">
        <v>342</v>
      </c>
      <c r="W71" s="355"/>
      <c r="X71" s="354"/>
      <c r="Y71" s="356"/>
      <c r="Z71" s="355"/>
      <c r="AA71" s="355"/>
      <c r="AB71" s="355"/>
      <c r="AC71" s="354"/>
      <c r="AD71" s="356"/>
      <c r="AE71" s="355"/>
      <c r="AF71" s="355"/>
      <c r="AG71" s="385"/>
      <c r="AH71" s="356"/>
      <c r="AI71" s="363"/>
      <c r="AJ71" s="355" t="s">
        <v>342</v>
      </c>
      <c r="AK71" s="354"/>
      <c r="AL71" s="356"/>
      <c r="AM71" s="355"/>
      <c r="AN71" s="355"/>
      <c r="AO71" s="382"/>
      <c r="AP71" s="381"/>
      <c r="AQ71" s="356"/>
      <c r="AR71" s="355"/>
      <c r="AS71" s="355"/>
      <c r="AT71" s="354" t="s">
        <v>342</v>
      </c>
      <c r="AU71" s="356"/>
      <c r="AV71" s="363"/>
      <c r="AW71" s="355"/>
      <c r="AX71" s="385"/>
      <c r="AY71" s="356"/>
      <c r="AZ71" s="355"/>
      <c r="BA71" s="355"/>
      <c r="BB71" s="355"/>
      <c r="BC71" s="354"/>
      <c r="BD71" s="356"/>
      <c r="BE71" s="355"/>
      <c r="BF71" s="355"/>
      <c r="BG71" s="354" t="s">
        <v>342</v>
      </c>
      <c r="BH71" s="357"/>
      <c r="BI71" s="380"/>
      <c r="BJ71" s="387"/>
      <c r="BK71" s="373"/>
      <c r="BM71" s="340"/>
    </row>
    <row r="72" spans="1:65" ht="18.899999999999999" customHeight="1">
      <c r="A72" s="352"/>
      <c r="B72" s="351"/>
      <c r="C72" s="1152"/>
      <c r="D72" s="1152"/>
      <c r="E72" s="1152"/>
      <c r="F72" s="1152"/>
      <c r="G72" s="1092"/>
      <c r="H72" s="362"/>
      <c r="I72" s="384"/>
      <c r="J72" s="360" t="s">
        <v>516</v>
      </c>
      <c r="K72" s="383">
        <v>1131810</v>
      </c>
      <c r="L72" s="358"/>
      <c r="M72" s="355"/>
      <c r="N72" s="355"/>
      <c r="O72" s="355"/>
      <c r="P72" s="385"/>
      <c r="Q72" s="356"/>
      <c r="R72" s="355"/>
      <c r="S72" s="355"/>
      <c r="T72" s="354"/>
      <c r="U72" s="357"/>
      <c r="V72" s="355"/>
      <c r="W72" s="355" t="s">
        <v>342</v>
      </c>
      <c r="X72" s="354"/>
      <c r="Y72" s="357"/>
      <c r="Z72" s="355"/>
      <c r="AA72" s="355"/>
      <c r="AB72" s="355"/>
      <c r="AC72" s="385"/>
      <c r="AD72" s="356"/>
      <c r="AE72" s="355"/>
      <c r="AF72" s="355"/>
      <c r="AG72" s="354"/>
      <c r="AH72" s="357"/>
      <c r="AI72" s="355"/>
      <c r="AJ72" s="355" t="s">
        <v>342</v>
      </c>
      <c r="AK72" s="354"/>
      <c r="AL72" s="357"/>
      <c r="AM72" s="355"/>
      <c r="AN72" s="355"/>
      <c r="AO72" s="382"/>
      <c r="AP72" s="386"/>
      <c r="AQ72" s="356"/>
      <c r="AR72" s="355"/>
      <c r="AS72" s="355"/>
      <c r="AT72" s="354"/>
      <c r="AU72" s="357" t="s">
        <v>342</v>
      </c>
      <c r="AV72" s="355"/>
      <c r="AW72" s="355"/>
      <c r="AX72" s="385"/>
      <c r="AY72" s="356"/>
      <c r="AZ72" s="355"/>
      <c r="BA72" s="355"/>
      <c r="BB72" s="363"/>
      <c r="BC72" s="354"/>
      <c r="BD72" s="356"/>
      <c r="BE72" s="355"/>
      <c r="BF72" s="355"/>
      <c r="BG72" s="385" t="s">
        <v>342</v>
      </c>
      <c r="BH72" s="356"/>
      <c r="BI72" s="380"/>
      <c r="BJ72" s="380"/>
      <c r="BK72" s="373"/>
      <c r="BM72" s="340"/>
    </row>
    <row r="73" spans="1:65" ht="18.899999999999999" customHeight="1">
      <c r="A73" s="352"/>
      <c r="B73" s="351"/>
      <c r="C73" s="1152"/>
      <c r="D73" s="1152"/>
      <c r="E73" s="1152"/>
      <c r="F73" s="1152"/>
      <c r="G73" s="1092"/>
      <c r="H73" s="362"/>
      <c r="I73" s="384"/>
      <c r="J73" s="360" t="s">
        <v>516</v>
      </c>
      <c r="K73" s="383">
        <v>1131810</v>
      </c>
      <c r="L73" s="358"/>
      <c r="M73" s="355"/>
      <c r="N73" s="355"/>
      <c r="O73" s="355"/>
      <c r="P73" s="354"/>
      <c r="Q73" s="356"/>
      <c r="R73" s="355"/>
      <c r="S73" s="355"/>
      <c r="T73" s="354"/>
      <c r="U73" s="356"/>
      <c r="V73" s="355"/>
      <c r="W73" s="355"/>
      <c r="X73" s="354" t="s">
        <v>342</v>
      </c>
      <c r="Y73" s="356"/>
      <c r="Z73" s="355"/>
      <c r="AA73" s="355"/>
      <c r="AB73" s="355"/>
      <c r="AC73" s="354"/>
      <c r="AD73" s="356"/>
      <c r="AE73" s="355"/>
      <c r="AF73" s="355"/>
      <c r="AG73" s="354"/>
      <c r="AH73" s="356"/>
      <c r="AI73" s="355"/>
      <c r="AJ73" s="355" t="s">
        <v>342</v>
      </c>
      <c r="AK73" s="354"/>
      <c r="AL73" s="356"/>
      <c r="AM73" s="355"/>
      <c r="AN73" s="355"/>
      <c r="AO73" s="382"/>
      <c r="AP73" s="381"/>
      <c r="AQ73" s="356"/>
      <c r="AR73" s="355"/>
      <c r="AS73" s="355"/>
      <c r="AT73" s="354"/>
      <c r="AU73" s="356"/>
      <c r="AV73" s="355" t="s">
        <v>342</v>
      </c>
      <c r="AW73" s="355"/>
      <c r="AX73" s="354"/>
      <c r="AY73" s="356"/>
      <c r="AZ73" s="355"/>
      <c r="BA73" s="355"/>
      <c r="BB73" s="355"/>
      <c r="BC73" s="354"/>
      <c r="BD73" s="356"/>
      <c r="BE73" s="355"/>
      <c r="BF73" s="355"/>
      <c r="BG73" s="354"/>
      <c r="BH73" s="356" t="s">
        <v>5</v>
      </c>
      <c r="BI73" s="380"/>
      <c r="BJ73" s="380"/>
      <c r="BK73" s="373"/>
      <c r="BM73" s="340"/>
    </row>
    <row r="74" spans="1:65" ht="18.899999999999999" customHeight="1" thickBot="1">
      <c r="A74" s="352" t="s">
        <v>28</v>
      </c>
      <c r="B74" s="351" t="s">
        <v>1</v>
      </c>
      <c r="C74" s="1152"/>
      <c r="D74" s="1152"/>
      <c r="E74" s="1152"/>
      <c r="F74" s="1152"/>
      <c r="G74" s="1093"/>
      <c r="H74" s="350"/>
      <c r="I74" s="379"/>
      <c r="J74" s="348" t="s">
        <v>516</v>
      </c>
      <c r="K74" s="378">
        <v>1131810</v>
      </c>
      <c r="L74" s="346"/>
      <c r="M74" s="343"/>
      <c r="N74" s="343"/>
      <c r="O74" s="343"/>
      <c r="P74" s="342"/>
      <c r="Q74" s="344"/>
      <c r="R74" s="343"/>
      <c r="S74" s="343"/>
      <c r="T74" s="342"/>
      <c r="U74" s="344"/>
      <c r="V74" s="343"/>
      <c r="W74" s="343"/>
      <c r="X74" s="342" t="s">
        <v>342</v>
      </c>
      <c r="Y74" s="344"/>
      <c r="Z74" s="343"/>
      <c r="AA74" s="343"/>
      <c r="AB74" s="343"/>
      <c r="AC74" s="342"/>
      <c r="AD74" s="344"/>
      <c r="AE74" s="377"/>
      <c r="AF74" s="343"/>
      <c r="AG74" s="342"/>
      <c r="AH74" s="344"/>
      <c r="AI74" s="343"/>
      <c r="AJ74" s="343" t="s">
        <v>342</v>
      </c>
      <c r="AK74" s="342"/>
      <c r="AL74" s="344"/>
      <c r="AM74" s="343"/>
      <c r="AN74" s="343"/>
      <c r="AO74" s="376"/>
      <c r="AP74" s="375"/>
      <c r="AQ74" s="344"/>
      <c r="AR74" s="343"/>
      <c r="AS74" s="343"/>
      <c r="AT74" s="342"/>
      <c r="AU74" s="344"/>
      <c r="AV74" s="343" t="s">
        <v>342</v>
      </c>
      <c r="AW74" s="343"/>
      <c r="AX74" s="342"/>
      <c r="AY74" s="344"/>
      <c r="AZ74" s="343"/>
      <c r="BA74" s="343"/>
      <c r="BB74" s="343"/>
      <c r="BC74" s="342"/>
      <c r="BD74" s="344"/>
      <c r="BE74" s="343"/>
      <c r="BF74" s="343"/>
      <c r="BG74" s="342"/>
      <c r="BH74" s="344" t="s">
        <v>5</v>
      </c>
      <c r="BI74" s="374"/>
      <c r="BJ74" s="374"/>
      <c r="BK74" s="373"/>
      <c r="BM74" s="340"/>
    </row>
    <row r="75" spans="1:65" ht="18.899999999999999" customHeight="1">
      <c r="A75" s="352" t="s">
        <v>28</v>
      </c>
      <c r="B75" s="351" t="s">
        <v>1</v>
      </c>
      <c r="C75" s="1152"/>
      <c r="D75" s="1152"/>
      <c r="E75" s="1152"/>
      <c r="F75" s="1152"/>
      <c r="G75" s="1087" t="s">
        <v>477</v>
      </c>
      <c r="H75" s="372"/>
      <c r="I75" s="371"/>
      <c r="J75" s="370" t="s">
        <v>512</v>
      </c>
      <c r="K75" s="369">
        <v>1131808</v>
      </c>
      <c r="L75" s="368"/>
      <c r="M75" s="366" t="s">
        <v>342</v>
      </c>
      <c r="N75" s="366"/>
      <c r="O75" s="366"/>
      <c r="P75" s="365"/>
      <c r="Q75" s="367"/>
      <c r="R75" s="366"/>
      <c r="S75" s="366"/>
      <c r="T75" s="365"/>
      <c r="U75" s="367"/>
      <c r="V75" s="366"/>
      <c r="W75" s="366"/>
      <c r="X75" s="365"/>
      <c r="Y75" s="367" t="s">
        <v>342</v>
      </c>
      <c r="Z75" s="366"/>
      <c r="AA75" s="366"/>
      <c r="AB75" s="366"/>
      <c r="AC75" s="365"/>
      <c r="AD75" s="367"/>
      <c r="AE75" s="366"/>
      <c r="AF75" s="366"/>
      <c r="AG75" s="365"/>
      <c r="AH75" s="367"/>
      <c r="AI75" s="366"/>
      <c r="AJ75" s="366"/>
      <c r="AK75" s="365" t="s">
        <v>342</v>
      </c>
      <c r="AL75" s="367"/>
      <c r="AM75" s="366"/>
      <c r="AN75" s="366"/>
      <c r="AO75" s="366"/>
      <c r="AP75" s="365"/>
      <c r="AQ75" s="367"/>
      <c r="AR75" s="366"/>
      <c r="AS75" s="366"/>
      <c r="AT75" s="365"/>
      <c r="AU75" s="367"/>
      <c r="AV75" s="366"/>
      <c r="AW75" s="366" t="s">
        <v>342</v>
      </c>
      <c r="AX75" s="365"/>
      <c r="AY75" s="364"/>
      <c r="AZ75" s="1119" t="s">
        <v>515</v>
      </c>
      <c r="BA75" s="1120"/>
      <c r="BB75" s="1120"/>
      <c r="BC75" s="1120"/>
      <c r="BD75" s="1120"/>
      <c r="BE75" s="1120"/>
      <c r="BF75" s="1120"/>
      <c r="BG75" s="1120"/>
      <c r="BH75" s="1120"/>
      <c r="BI75" s="1120"/>
      <c r="BJ75" s="1120"/>
      <c r="BK75" s="1121"/>
      <c r="BM75" s="340"/>
    </row>
    <row r="76" spans="1:65" ht="18.899999999999999" customHeight="1">
      <c r="A76" s="352" t="s">
        <v>28</v>
      </c>
      <c r="B76" s="351" t="s">
        <v>1</v>
      </c>
      <c r="C76" s="1152"/>
      <c r="D76" s="1152"/>
      <c r="E76" s="1152"/>
      <c r="F76" s="1152"/>
      <c r="G76" s="1088"/>
      <c r="H76" s="362"/>
      <c r="I76" s="361"/>
      <c r="J76" s="360" t="s">
        <v>512</v>
      </c>
      <c r="K76" s="359">
        <v>1131805</v>
      </c>
      <c r="L76" s="358"/>
      <c r="M76" s="355" t="s">
        <v>342</v>
      </c>
      <c r="N76" s="355"/>
      <c r="O76" s="355"/>
      <c r="P76" s="354"/>
      <c r="Q76" s="356"/>
      <c r="R76" s="355"/>
      <c r="S76" s="355"/>
      <c r="T76" s="354"/>
      <c r="U76" s="356"/>
      <c r="V76" s="355"/>
      <c r="W76" s="355"/>
      <c r="X76" s="354"/>
      <c r="Y76" s="356" t="s">
        <v>342</v>
      </c>
      <c r="Z76" s="355"/>
      <c r="AA76" s="355"/>
      <c r="AB76" s="355"/>
      <c r="AC76" s="354"/>
      <c r="AD76" s="356"/>
      <c r="AE76" s="355"/>
      <c r="AF76" s="355"/>
      <c r="AG76" s="354"/>
      <c r="AH76" s="356"/>
      <c r="AI76" s="355"/>
      <c r="AJ76" s="355"/>
      <c r="AK76" s="354" t="s">
        <v>342</v>
      </c>
      <c r="AL76" s="356"/>
      <c r="AM76" s="355"/>
      <c r="AN76" s="363"/>
      <c r="AO76" s="355"/>
      <c r="AP76" s="354"/>
      <c r="AQ76" s="356"/>
      <c r="AR76" s="355"/>
      <c r="AS76" s="355"/>
      <c r="AT76" s="354"/>
      <c r="AU76" s="356"/>
      <c r="AV76" s="355"/>
      <c r="AW76" s="355" t="s">
        <v>342</v>
      </c>
      <c r="AX76" s="354"/>
      <c r="AY76" s="353"/>
      <c r="AZ76" s="1122"/>
      <c r="BA76" s="1123"/>
      <c r="BB76" s="1123"/>
      <c r="BC76" s="1123"/>
      <c r="BD76" s="1123"/>
      <c r="BE76" s="1123"/>
      <c r="BF76" s="1123"/>
      <c r="BG76" s="1123"/>
      <c r="BH76" s="1123"/>
      <c r="BI76" s="1123"/>
      <c r="BJ76" s="1123"/>
      <c r="BK76" s="1124"/>
      <c r="BM76" s="340"/>
    </row>
    <row r="77" spans="1:65" ht="18.899999999999999" customHeight="1">
      <c r="A77" s="352" t="s">
        <v>28</v>
      </c>
      <c r="B77" s="351" t="s">
        <v>1</v>
      </c>
      <c r="C77" s="1152"/>
      <c r="D77" s="1152"/>
      <c r="E77" s="1152"/>
      <c r="F77" s="1152"/>
      <c r="G77" s="1088"/>
      <c r="H77" s="362"/>
      <c r="I77" s="361"/>
      <c r="J77" s="360" t="s">
        <v>512</v>
      </c>
      <c r="K77" s="359">
        <v>1131805</v>
      </c>
      <c r="L77" s="358"/>
      <c r="M77" s="363" t="s">
        <v>342</v>
      </c>
      <c r="N77" s="355"/>
      <c r="O77" s="355"/>
      <c r="P77" s="354"/>
      <c r="Q77" s="356"/>
      <c r="R77" s="355"/>
      <c r="S77" s="355"/>
      <c r="T77" s="354"/>
      <c r="U77" s="356"/>
      <c r="V77" s="355"/>
      <c r="W77" s="355"/>
      <c r="X77" s="354"/>
      <c r="Y77" s="356" t="s">
        <v>342</v>
      </c>
      <c r="Z77" s="355"/>
      <c r="AA77" s="355"/>
      <c r="AB77" s="355"/>
      <c r="AC77" s="354"/>
      <c r="AD77" s="356"/>
      <c r="AE77" s="355"/>
      <c r="AF77" s="355"/>
      <c r="AG77" s="354"/>
      <c r="AH77" s="356"/>
      <c r="AI77" s="355"/>
      <c r="AJ77" s="355"/>
      <c r="AK77" s="354" t="s">
        <v>342</v>
      </c>
      <c r="AL77" s="356"/>
      <c r="AM77" s="355"/>
      <c r="AN77" s="355"/>
      <c r="AO77" s="355"/>
      <c r="AP77" s="354"/>
      <c r="AQ77" s="356"/>
      <c r="AR77" s="355"/>
      <c r="AS77" s="355"/>
      <c r="AT77" s="354"/>
      <c r="AU77" s="356"/>
      <c r="AV77" s="355"/>
      <c r="AW77" s="355" t="s">
        <v>342</v>
      </c>
      <c r="AX77" s="354"/>
      <c r="AY77" s="353"/>
      <c r="AZ77" s="1122"/>
      <c r="BA77" s="1123"/>
      <c r="BB77" s="1123"/>
      <c r="BC77" s="1123"/>
      <c r="BD77" s="1123"/>
      <c r="BE77" s="1123"/>
      <c r="BF77" s="1123"/>
      <c r="BG77" s="1123"/>
      <c r="BH77" s="1123"/>
      <c r="BI77" s="1123"/>
      <c r="BJ77" s="1123"/>
      <c r="BK77" s="1124"/>
      <c r="BM77" s="340"/>
    </row>
    <row r="78" spans="1:65" ht="18.899999999999999" customHeight="1">
      <c r="A78" s="352"/>
      <c r="B78" s="351"/>
      <c r="C78" s="1152"/>
      <c r="D78" s="1152"/>
      <c r="E78" s="1152"/>
      <c r="F78" s="1152"/>
      <c r="G78" s="1088"/>
      <c r="H78" s="362"/>
      <c r="I78" s="361"/>
      <c r="J78" s="360" t="s">
        <v>512</v>
      </c>
      <c r="K78" s="359">
        <v>1131805</v>
      </c>
      <c r="L78" s="358"/>
      <c r="M78" s="363"/>
      <c r="N78" s="355"/>
      <c r="O78" s="355"/>
      <c r="P78" s="354"/>
      <c r="Q78" s="356"/>
      <c r="R78" s="355"/>
      <c r="S78" s="355"/>
      <c r="T78" s="354"/>
      <c r="U78" s="356"/>
      <c r="V78" s="355"/>
      <c r="W78" s="355"/>
      <c r="X78" s="354"/>
      <c r="Y78" s="356"/>
      <c r="Z78" s="355"/>
      <c r="AA78" s="355"/>
      <c r="AB78" s="355"/>
      <c r="AC78" s="354"/>
      <c r="AD78" s="356"/>
      <c r="AE78" s="355"/>
      <c r="AF78" s="355"/>
      <c r="AG78" s="354"/>
      <c r="AH78" s="356"/>
      <c r="AI78" s="355"/>
      <c r="AJ78" s="355"/>
      <c r="AK78" s="354"/>
      <c r="AL78" s="356"/>
      <c r="AM78" s="355"/>
      <c r="AN78" s="355"/>
      <c r="AO78" s="355"/>
      <c r="AP78" s="354"/>
      <c r="AQ78" s="356"/>
      <c r="AR78" s="355"/>
      <c r="AS78" s="355"/>
      <c r="AT78" s="354"/>
      <c r="AU78" s="356"/>
      <c r="AV78" s="355"/>
      <c r="AW78" s="355"/>
      <c r="AX78" s="354"/>
      <c r="AY78" s="353"/>
      <c r="AZ78" s="1122"/>
      <c r="BA78" s="1123"/>
      <c r="BB78" s="1123"/>
      <c r="BC78" s="1123"/>
      <c r="BD78" s="1123"/>
      <c r="BE78" s="1123"/>
      <c r="BF78" s="1123"/>
      <c r="BG78" s="1123"/>
      <c r="BH78" s="1123"/>
      <c r="BI78" s="1123"/>
      <c r="BJ78" s="1123"/>
      <c r="BK78" s="1124"/>
      <c r="BM78" s="340"/>
    </row>
    <row r="79" spans="1:65" ht="18.899999999999999" customHeight="1">
      <c r="A79" s="352"/>
      <c r="B79" s="351" t="s">
        <v>1</v>
      </c>
      <c r="C79" s="1152"/>
      <c r="D79" s="1152"/>
      <c r="E79" s="1152"/>
      <c r="F79" s="1152"/>
      <c r="G79" s="1088"/>
      <c r="H79" s="362"/>
      <c r="I79" s="361"/>
      <c r="J79" s="360" t="s">
        <v>512</v>
      </c>
      <c r="K79" s="359">
        <v>1131805</v>
      </c>
      <c r="L79" s="358"/>
      <c r="M79" s="355"/>
      <c r="N79" s="355" t="s">
        <v>342</v>
      </c>
      <c r="O79" s="355"/>
      <c r="P79" s="354"/>
      <c r="Q79" s="356"/>
      <c r="R79" s="355"/>
      <c r="S79" s="355"/>
      <c r="T79" s="354"/>
      <c r="U79" s="356"/>
      <c r="V79" s="355"/>
      <c r="W79" s="355"/>
      <c r="X79" s="354"/>
      <c r="Y79" s="356"/>
      <c r="Z79" s="355" t="s">
        <v>342</v>
      </c>
      <c r="AA79" s="355"/>
      <c r="AB79" s="355"/>
      <c r="AC79" s="354"/>
      <c r="AD79" s="357"/>
      <c r="AE79" s="355"/>
      <c r="AF79" s="355"/>
      <c r="AG79" s="354"/>
      <c r="AH79" s="356"/>
      <c r="AI79" s="355"/>
      <c r="AJ79" s="355"/>
      <c r="AK79" s="354"/>
      <c r="AL79" s="356" t="s">
        <v>342</v>
      </c>
      <c r="AM79" s="355"/>
      <c r="AN79" s="355"/>
      <c r="AO79" s="355"/>
      <c r="AP79" s="354"/>
      <c r="AQ79" s="356"/>
      <c r="AR79" s="355"/>
      <c r="AS79" s="355"/>
      <c r="AT79" s="354"/>
      <c r="AU79" s="356"/>
      <c r="AV79" s="355"/>
      <c r="AW79" s="355" t="s">
        <v>342</v>
      </c>
      <c r="AX79" s="354"/>
      <c r="AY79" s="353"/>
      <c r="AZ79" s="1122"/>
      <c r="BA79" s="1123"/>
      <c r="BB79" s="1123"/>
      <c r="BC79" s="1123"/>
      <c r="BD79" s="1123"/>
      <c r="BE79" s="1123"/>
      <c r="BF79" s="1123"/>
      <c r="BG79" s="1123"/>
      <c r="BH79" s="1123"/>
      <c r="BI79" s="1123"/>
      <c r="BJ79" s="1123"/>
      <c r="BK79" s="1124"/>
      <c r="BM79" s="340"/>
    </row>
    <row r="80" spans="1:65" ht="18.899999999999999" customHeight="1">
      <c r="A80" s="352"/>
      <c r="B80" s="351" t="s">
        <v>1</v>
      </c>
      <c r="C80" s="1152"/>
      <c r="D80" s="1152"/>
      <c r="E80" s="1152"/>
      <c r="F80" s="1152"/>
      <c r="G80" s="1088"/>
      <c r="H80" s="362"/>
      <c r="I80" s="361"/>
      <c r="J80" s="360" t="s">
        <v>512</v>
      </c>
      <c r="K80" s="359">
        <v>1131805</v>
      </c>
      <c r="L80" s="358"/>
      <c r="M80" s="355"/>
      <c r="N80" s="355" t="s">
        <v>342</v>
      </c>
      <c r="O80" s="355"/>
      <c r="P80" s="354"/>
      <c r="Q80" s="356"/>
      <c r="R80" s="355"/>
      <c r="S80" s="355"/>
      <c r="T80" s="354"/>
      <c r="U80" s="356"/>
      <c r="V80" s="355"/>
      <c r="W80" s="355"/>
      <c r="X80" s="354"/>
      <c r="Y80" s="356"/>
      <c r="Z80" s="355" t="s">
        <v>342</v>
      </c>
      <c r="AA80" s="355"/>
      <c r="AB80" s="355"/>
      <c r="AC80" s="354"/>
      <c r="AD80" s="356"/>
      <c r="AE80" s="363"/>
      <c r="AF80" s="355"/>
      <c r="AG80" s="354"/>
      <c r="AH80" s="356"/>
      <c r="AI80" s="355"/>
      <c r="AJ80" s="355"/>
      <c r="AK80" s="354"/>
      <c r="AL80" s="356" t="s">
        <v>342</v>
      </c>
      <c r="AM80" s="355"/>
      <c r="AN80" s="355"/>
      <c r="AO80" s="355"/>
      <c r="AP80" s="354"/>
      <c r="AQ80" s="356"/>
      <c r="AR80" s="355"/>
      <c r="AS80" s="355"/>
      <c r="AT80" s="354"/>
      <c r="AU80" s="356"/>
      <c r="AV80" s="355"/>
      <c r="AW80" s="355"/>
      <c r="AX80" s="354"/>
      <c r="AY80" s="353"/>
      <c r="AZ80" s="1122"/>
      <c r="BA80" s="1123"/>
      <c r="BB80" s="1123"/>
      <c r="BC80" s="1123"/>
      <c r="BD80" s="1123"/>
      <c r="BE80" s="1123"/>
      <c r="BF80" s="1123"/>
      <c r="BG80" s="1123"/>
      <c r="BH80" s="1123"/>
      <c r="BI80" s="1123"/>
      <c r="BJ80" s="1123"/>
      <c r="BK80" s="1124"/>
      <c r="BM80" s="340"/>
    </row>
    <row r="81" spans="1:67" ht="18.899999999999999" customHeight="1" thickBot="1">
      <c r="A81" s="352"/>
      <c r="B81" s="351" t="s">
        <v>1</v>
      </c>
      <c r="C81" s="1152"/>
      <c r="D81" s="1152"/>
      <c r="E81" s="1152"/>
      <c r="F81" s="1152"/>
      <c r="G81" s="1088"/>
      <c r="H81" s="362"/>
      <c r="I81" s="361"/>
      <c r="J81" s="360" t="s">
        <v>512</v>
      </c>
      <c r="K81" s="359">
        <v>1131805</v>
      </c>
      <c r="L81" s="358"/>
      <c r="M81" s="355"/>
      <c r="N81" s="355"/>
      <c r="O81" s="355" t="s">
        <v>342</v>
      </c>
      <c r="P81" s="354"/>
      <c r="Q81" s="356"/>
      <c r="R81" s="355"/>
      <c r="S81" s="355"/>
      <c r="T81" s="354"/>
      <c r="U81" s="356"/>
      <c r="V81" s="355"/>
      <c r="W81" s="355"/>
      <c r="X81" s="354"/>
      <c r="Y81" s="356"/>
      <c r="Z81" s="355"/>
      <c r="AA81" s="355" t="s">
        <v>342</v>
      </c>
      <c r="AB81" s="355"/>
      <c r="AC81" s="354"/>
      <c r="AD81" s="357"/>
      <c r="AE81" s="355"/>
      <c r="AF81" s="355"/>
      <c r="AG81" s="354"/>
      <c r="AH81" s="356"/>
      <c r="AI81" s="355"/>
      <c r="AJ81" s="355"/>
      <c r="AK81" s="354"/>
      <c r="AL81" s="356"/>
      <c r="AM81" s="355" t="s">
        <v>342</v>
      </c>
      <c r="AN81" s="355"/>
      <c r="AO81" s="355"/>
      <c r="AP81" s="354"/>
      <c r="AQ81" s="356"/>
      <c r="AR81" s="355"/>
      <c r="AS81" s="355"/>
      <c r="AT81" s="354"/>
      <c r="AU81" s="356"/>
      <c r="AV81" s="355"/>
      <c r="AW81" s="355"/>
      <c r="AX81" s="354"/>
      <c r="AY81" s="353" t="s">
        <v>342</v>
      </c>
      <c r="AZ81" s="1125"/>
      <c r="BA81" s="1126"/>
      <c r="BB81" s="1126"/>
      <c r="BC81" s="1126"/>
      <c r="BD81" s="1126"/>
      <c r="BE81" s="1126"/>
      <c r="BF81" s="1126"/>
      <c r="BG81" s="1126"/>
      <c r="BH81" s="1126"/>
      <c r="BI81" s="1126"/>
      <c r="BJ81" s="1126"/>
      <c r="BK81" s="1127"/>
      <c r="BM81" s="340"/>
    </row>
    <row r="82" spans="1:67" ht="18.899999999999999" customHeight="1" thickBot="1">
      <c r="A82" s="352"/>
      <c r="B82" s="351"/>
      <c r="C82" s="1152"/>
      <c r="D82" s="1152"/>
      <c r="E82" s="1152"/>
      <c r="F82" s="1152"/>
      <c r="G82" s="1090"/>
      <c r="H82" s="350" t="s">
        <v>514</v>
      </c>
      <c r="I82" s="349" t="s">
        <v>513</v>
      </c>
      <c r="J82" s="348" t="s">
        <v>512</v>
      </c>
      <c r="K82" s="347">
        <v>1131805</v>
      </c>
      <c r="L82" s="346"/>
      <c r="M82" s="343"/>
      <c r="N82" s="343"/>
      <c r="O82" s="343"/>
      <c r="P82" s="342" t="s">
        <v>342</v>
      </c>
      <c r="Q82" s="344"/>
      <c r="R82" s="343"/>
      <c r="S82" s="343"/>
      <c r="T82" s="342"/>
      <c r="U82" s="344"/>
      <c r="V82" s="343"/>
      <c r="W82" s="343"/>
      <c r="X82" s="342"/>
      <c r="Y82" s="344"/>
      <c r="Z82" s="343"/>
      <c r="AA82" s="343" t="s">
        <v>342</v>
      </c>
      <c r="AB82" s="343"/>
      <c r="AC82" s="342"/>
      <c r="AD82" s="345"/>
      <c r="AE82" s="343"/>
      <c r="AF82" s="343"/>
      <c r="AG82" s="342"/>
      <c r="AH82" s="344"/>
      <c r="AI82" s="343"/>
      <c r="AJ82" s="343"/>
      <c r="AK82" s="342"/>
      <c r="AL82" s="344"/>
      <c r="AM82" s="343" t="s">
        <v>342</v>
      </c>
      <c r="AN82" s="343"/>
      <c r="AO82" s="343"/>
      <c r="AP82" s="342"/>
      <c r="AQ82" s="344"/>
      <c r="AR82" s="343"/>
      <c r="AS82" s="343"/>
      <c r="AT82" s="342"/>
      <c r="AU82" s="344"/>
      <c r="AV82" s="343"/>
      <c r="AW82" s="343"/>
      <c r="AX82" s="342"/>
      <c r="AY82" s="341" t="s">
        <v>342</v>
      </c>
      <c r="AZ82" s="1125" t="s">
        <v>511</v>
      </c>
      <c r="BA82" s="1126"/>
      <c r="BB82" s="1126"/>
      <c r="BC82" s="1126"/>
      <c r="BD82" s="1126"/>
      <c r="BE82" s="1126"/>
      <c r="BF82" s="1126"/>
      <c r="BG82" s="1126"/>
      <c r="BH82" s="1126"/>
      <c r="BI82" s="1126"/>
      <c r="BJ82" s="1126"/>
      <c r="BK82" s="1127"/>
      <c r="BM82" s="340"/>
    </row>
    <row r="83" spans="1:67" ht="16.2" thickBot="1">
      <c r="A83" s="335"/>
      <c r="C83" s="334"/>
      <c r="D83" s="334"/>
      <c r="E83" s="334"/>
      <c r="F83" s="334"/>
      <c r="G83" s="334"/>
      <c r="H83" s="333"/>
      <c r="I83" s="331" t="s">
        <v>29</v>
      </c>
      <c r="J83" s="331"/>
      <c r="K83" s="330"/>
      <c r="L83" s="339">
        <f t="shared" ref="L83:AQ83" si="0">COUNTA(L15:L82)</f>
        <v>1</v>
      </c>
      <c r="M83" s="338">
        <f t="shared" si="0"/>
        <v>7</v>
      </c>
      <c r="N83" s="338">
        <f t="shared" si="0"/>
        <v>6</v>
      </c>
      <c r="O83" s="338">
        <f t="shared" si="0"/>
        <v>5</v>
      </c>
      <c r="P83" s="338">
        <f t="shared" si="0"/>
        <v>5</v>
      </c>
      <c r="Q83" s="338">
        <f t="shared" si="0"/>
        <v>5</v>
      </c>
      <c r="R83" s="338">
        <f t="shared" si="0"/>
        <v>2</v>
      </c>
      <c r="S83" s="338">
        <f t="shared" si="0"/>
        <v>5</v>
      </c>
      <c r="T83" s="338">
        <f t="shared" si="0"/>
        <v>5</v>
      </c>
      <c r="U83" s="338">
        <f t="shared" si="0"/>
        <v>4</v>
      </c>
      <c r="V83" s="338">
        <f t="shared" si="0"/>
        <v>5</v>
      </c>
      <c r="W83" s="338">
        <f t="shared" si="0"/>
        <v>5</v>
      </c>
      <c r="X83" s="338">
        <f t="shared" si="0"/>
        <v>5</v>
      </c>
      <c r="Y83" s="338">
        <f t="shared" si="0"/>
        <v>9</v>
      </c>
      <c r="Z83" s="338">
        <f t="shared" si="0"/>
        <v>6</v>
      </c>
      <c r="AA83" s="338">
        <f t="shared" si="0"/>
        <v>5</v>
      </c>
      <c r="AB83" s="338">
        <f t="shared" si="0"/>
        <v>5</v>
      </c>
      <c r="AC83" s="338">
        <f t="shared" si="0"/>
        <v>6</v>
      </c>
      <c r="AD83" s="338">
        <f t="shared" si="0"/>
        <v>4</v>
      </c>
      <c r="AE83" s="338">
        <f t="shared" si="0"/>
        <v>5</v>
      </c>
      <c r="AF83" s="338">
        <f t="shared" si="0"/>
        <v>4</v>
      </c>
      <c r="AG83" s="338">
        <f t="shared" si="0"/>
        <v>3</v>
      </c>
      <c r="AH83" s="338">
        <f t="shared" si="0"/>
        <v>3</v>
      </c>
      <c r="AI83" s="338">
        <f t="shared" si="0"/>
        <v>5</v>
      </c>
      <c r="AJ83" s="338">
        <f t="shared" si="0"/>
        <v>6</v>
      </c>
      <c r="AK83" s="338">
        <f t="shared" si="0"/>
        <v>10</v>
      </c>
      <c r="AL83" s="338">
        <f t="shared" si="0"/>
        <v>5</v>
      </c>
      <c r="AM83" s="338">
        <f t="shared" si="0"/>
        <v>7</v>
      </c>
      <c r="AN83" s="338">
        <f t="shared" si="0"/>
        <v>4</v>
      </c>
      <c r="AO83" s="338">
        <f t="shared" si="0"/>
        <v>5</v>
      </c>
      <c r="AP83" s="338">
        <f t="shared" si="0"/>
        <v>4</v>
      </c>
      <c r="AQ83" s="338">
        <f t="shared" si="0"/>
        <v>3</v>
      </c>
      <c r="AR83" s="338">
        <f t="shared" ref="AR83:BK83" si="1">COUNTA(AR15:AR82)</f>
        <v>1</v>
      </c>
      <c r="AS83" s="338">
        <f t="shared" si="1"/>
        <v>7</v>
      </c>
      <c r="AT83" s="338">
        <f t="shared" si="1"/>
        <v>6</v>
      </c>
      <c r="AU83" s="338">
        <f t="shared" si="1"/>
        <v>5</v>
      </c>
      <c r="AV83" s="338">
        <f t="shared" si="1"/>
        <v>5</v>
      </c>
      <c r="AW83" s="338">
        <f t="shared" si="1"/>
        <v>10</v>
      </c>
      <c r="AX83" s="338">
        <f t="shared" si="1"/>
        <v>3</v>
      </c>
      <c r="AY83" s="338">
        <f t="shared" si="1"/>
        <v>11</v>
      </c>
      <c r="AZ83" s="338">
        <f t="shared" si="1"/>
        <v>9</v>
      </c>
      <c r="BA83" s="338">
        <f t="shared" si="1"/>
        <v>1</v>
      </c>
      <c r="BB83" s="338">
        <f t="shared" si="1"/>
        <v>6</v>
      </c>
      <c r="BC83" s="338">
        <f t="shared" si="1"/>
        <v>3</v>
      </c>
      <c r="BD83" s="338">
        <f t="shared" si="1"/>
        <v>4</v>
      </c>
      <c r="BE83" s="338">
        <f t="shared" si="1"/>
        <v>4</v>
      </c>
      <c r="BF83" s="338">
        <f t="shared" si="1"/>
        <v>7</v>
      </c>
      <c r="BG83" s="338">
        <f t="shared" si="1"/>
        <v>6</v>
      </c>
      <c r="BH83" s="338">
        <f t="shared" si="1"/>
        <v>6</v>
      </c>
      <c r="BI83" s="338">
        <f t="shared" si="1"/>
        <v>0</v>
      </c>
      <c r="BJ83" s="338">
        <f t="shared" si="1"/>
        <v>0</v>
      </c>
      <c r="BK83" s="337">
        <f t="shared" si="1"/>
        <v>0</v>
      </c>
    </row>
    <row r="84" spans="1:67" ht="16.2" thickBot="1">
      <c r="A84" s="335"/>
      <c r="C84" s="334"/>
      <c r="D84" s="334"/>
      <c r="E84" s="334"/>
      <c r="F84" s="334"/>
      <c r="G84" s="334"/>
      <c r="H84" s="333"/>
      <c r="I84" s="332" t="s">
        <v>30</v>
      </c>
      <c r="J84" s="331"/>
      <c r="K84" s="330"/>
      <c r="L84" s="336">
        <f t="shared" ref="L84:AQ84" si="2">SUMIF(L15:L82,"=*M",$C$15:$C$82)+SUMIF(L15:L82,"=*K",$D$15:$D$82)+SUMIF(L15:L82,"=*P",$E$15:$E$82)+SUMIF(L15:L82,"=*R",$F$15:$F$82)</f>
        <v>0</v>
      </c>
      <c r="M84" s="328">
        <f t="shared" si="2"/>
        <v>0</v>
      </c>
      <c r="N84" s="328">
        <f t="shared" si="2"/>
        <v>0</v>
      </c>
      <c r="O84" s="328">
        <f t="shared" si="2"/>
        <v>0</v>
      </c>
      <c r="P84" s="328">
        <f t="shared" si="2"/>
        <v>0</v>
      </c>
      <c r="Q84" s="328">
        <f t="shared" si="2"/>
        <v>0</v>
      </c>
      <c r="R84" s="328">
        <f t="shared" si="2"/>
        <v>0</v>
      </c>
      <c r="S84" s="328">
        <f t="shared" si="2"/>
        <v>0</v>
      </c>
      <c r="T84" s="328">
        <f t="shared" si="2"/>
        <v>0</v>
      </c>
      <c r="U84" s="328">
        <f t="shared" si="2"/>
        <v>0</v>
      </c>
      <c r="V84" s="328">
        <f t="shared" si="2"/>
        <v>0</v>
      </c>
      <c r="W84" s="328">
        <f t="shared" si="2"/>
        <v>0</v>
      </c>
      <c r="X84" s="328">
        <f t="shared" si="2"/>
        <v>0</v>
      </c>
      <c r="Y84" s="328">
        <f t="shared" si="2"/>
        <v>0</v>
      </c>
      <c r="Z84" s="328">
        <f t="shared" si="2"/>
        <v>0</v>
      </c>
      <c r="AA84" s="328">
        <f t="shared" si="2"/>
        <v>0</v>
      </c>
      <c r="AB84" s="328">
        <f t="shared" si="2"/>
        <v>0</v>
      </c>
      <c r="AC84" s="328">
        <f t="shared" si="2"/>
        <v>0</v>
      </c>
      <c r="AD84" s="328">
        <f t="shared" si="2"/>
        <v>0</v>
      </c>
      <c r="AE84" s="328">
        <f t="shared" si="2"/>
        <v>0</v>
      </c>
      <c r="AF84" s="328">
        <f t="shared" si="2"/>
        <v>0</v>
      </c>
      <c r="AG84" s="328">
        <f t="shared" si="2"/>
        <v>0</v>
      </c>
      <c r="AH84" s="328">
        <f t="shared" si="2"/>
        <v>0</v>
      </c>
      <c r="AI84" s="328">
        <f t="shared" si="2"/>
        <v>0</v>
      </c>
      <c r="AJ84" s="328">
        <f t="shared" si="2"/>
        <v>0</v>
      </c>
      <c r="AK84" s="328">
        <f t="shared" si="2"/>
        <v>0</v>
      </c>
      <c r="AL84" s="328">
        <f t="shared" si="2"/>
        <v>0</v>
      </c>
      <c r="AM84" s="328">
        <f t="shared" si="2"/>
        <v>0</v>
      </c>
      <c r="AN84" s="328">
        <f t="shared" si="2"/>
        <v>0</v>
      </c>
      <c r="AO84" s="328">
        <f t="shared" si="2"/>
        <v>0</v>
      </c>
      <c r="AP84" s="328">
        <f t="shared" si="2"/>
        <v>0</v>
      </c>
      <c r="AQ84" s="328">
        <f t="shared" si="2"/>
        <v>0</v>
      </c>
      <c r="AR84" s="328">
        <f t="shared" ref="AR84:BK84" si="3">SUMIF(AR15:AR82,"=*M",$C$15:$C$82)+SUMIF(AR15:AR82,"=*K",$D$15:$D$82)+SUMIF(AR15:AR82,"=*P",$E$15:$E$82)+SUMIF(AR15:AR82,"=*R",$F$15:$F$82)</f>
        <v>0</v>
      </c>
      <c r="AS84" s="328">
        <f t="shared" si="3"/>
        <v>0</v>
      </c>
      <c r="AT84" s="328">
        <f t="shared" si="3"/>
        <v>0</v>
      </c>
      <c r="AU84" s="328">
        <f t="shared" si="3"/>
        <v>0</v>
      </c>
      <c r="AV84" s="328">
        <f t="shared" si="3"/>
        <v>0</v>
      </c>
      <c r="AW84" s="328">
        <f t="shared" si="3"/>
        <v>0</v>
      </c>
      <c r="AX84" s="328">
        <f t="shared" si="3"/>
        <v>0</v>
      </c>
      <c r="AY84" s="328">
        <f t="shared" si="3"/>
        <v>0</v>
      </c>
      <c r="AZ84" s="328">
        <f t="shared" si="3"/>
        <v>0</v>
      </c>
      <c r="BA84" s="328">
        <f t="shared" si="3"/>
        <v>0</v>
      </c>
      <c r="BB84" s="328">
        <f t="shared" si="3"/>
        <v>0</v>
      </c>
      <c r="BC84" s="328">
        <f t="shared" si="3"/>
        <v>0</v>
      </c>
      <c r="BD84" s="328">
        <f t="shared" si="3"/>
        <v>0</v>
      </c>
      <c r="BE84" s="328">
        <f t="shared" si="3"/>
        <v>0</v>
      </c>
      <c r="BF84" s="328">
        <f t="shared" si="3"/>
        <v>0</v>
      </c>
      <c r="BG84" s="328">
        <f t="shared" si="3"/>
        <v>0</v>
      </c>
      <c r="BH84" s="328">
        <f t="shared" si="3"/>
        <v>0</v>
      </c>
      <c r="BI84" s="328">
        <f t="shared" si="3"/>
        <v>0</v>
      </c>
      <c r="BJ84" s="328">
        <f t="shared" si="3"/>
        <v>0</v>
      </c>
      <c r="BK84" s="328">
        <f t="shared" si="3"/>
        <v>0</v>
      </c>
      <c r="BM84" s="320"/>
    </row>
    <row r="85" spans="1:67" ht="16.2" thickBot="1">
      <c r="A85" s="335"/>
      <c r="C85" s="334"/>
      <c r="D85" s="334"/>
      <c r="E85" s="334"/>
      <c r="F85" s="334"/>
      <c r="G85" s="334"/>
      <c r="H85" s="333"/>
      <c r="I85" s="332" t="s">
        <v>31</v>
      </c>
      <c r="J85" s="331"/>
      <c r="K85" s="330" t="s">
        <v>41</v>
      </c>
      <c r="L85" s="38">
        <f>L84/C109</f>
        <v>0</v>
      </c>
      <c r="M85" s="39">
        <f>M84/$C$109</f>
        <v>0</v>
      </c>
      <c r="N85" s="328">
        <f>SUMIF(N17:N83,"=*M",$C$15:$C$82)+SUMIF(N17:N83,"=*K",$D$15:$D$82)+SUMIF(N17:N83,"=*P",$E$15:$E$82)+SUMIF(N17:N83,"=*R",$F$15:$F$82)</f>
        <v>0</v>
      </c>
      <c r="O85" s="39">
        <f t="shared" ref="O85:AT85" si="4">O84/$C$109</f>
        <v>0</v>
      </c>
      <c r="P85" s="39">
        <f t="shared" si="4"/>
        <v>0</v>
      </c>
      <c r="Q85" s="39">
        <f t="shared" si="4"/>
        <v>0</v>
      </c>
      <c r="R85" s="39">
        <f t="shared" si="4"/>
        <v>0</v>
      </c>
      <c r="S85" s="39">
        <f t="shared" si="4"/>
        <v>0</v>
      </c>
      <c r="T85" s="39">
        <f t="shared" si="4"/>
        <v>0</v>
      </c>
      <c r="U85" s="39">
        <f t="shared" si="4"/>
        <v>0</v>
      </c>
      <c r="V85" s="39">
        <f t="shared" si="4"/>
        <v>0</v>
      </c>
      <c r="W85" s="39">
        <f t="shared" si="4"/>
        <v>0</v>
      </c>
      <c r="X85" s="39">
        <f t="shared" si="4"/>
        <v>0</v>
      </c>
      <c r="Y85" s="39">
        <f t="shared" si="4"/>
        <v>0</v>
      </c>
      <c r="Z85" s="39">
        <f t="shared" si="4"/>
        <v>0</v>
      </c>
      <c r="AA85" s="39">
        <f t="shared" si="4"/>
        <v>0</v>
      </c>
      <c r="AB85" s="39">
        <f t="shared" si="4"/>
        <v>0</v>
      </c>
      <c r="AC85" s="39">
        <f t="shared" si="4"/>
        <v>0</v>
      </c>
      <c r="AD85" s="39">
        <f t="shared" si="4"/>
        <v>0</v>
      </c>
      <c r="AE85" s="39">
        <f t="shared" si="4"/>
        <v>0</v>
      </c>
      <c r="AF85" s="39">
        <f t="shared" si="4"/>
        <v>0</v>
      </c>
      <c r="AG85" s="39">
        <f t="shared" si="4"/>
        <v>0</v>
      </c>
      <c r="AH85" s="39">
        <f t="shared" si="4"/>
        <v>0</v>
      </c>
      <c r="AI85" s="39">
        <f t="shared" si="4"/>
        <v>0</v>
      </c>
      <c r="AJ85" s="39">
        <f t="shared" si="4"/>
        <v>0</v>
      </c>
      <c r="AK85" s="39">
        <f t="shared" si="4"/>
        <v>0</v>
      </c>
      <c r="AL85" s="39">
        <f t="shared" si="4"/>
        <v>0</v>
      </c>
      <c r="AM85" s="39">
        <f t="shared" si="4"/>
        <v>0</v>
      </c>
      <c r="AN85" s="39">
        <f t="shared" si="4"/>
        <v>0</v>
      </c>
      <c r="AO85" s="39">
        <f t="shared" si="4"/>
        <v>0</v>
      </c>
      <c r="AP85" s="39">
        <f t="shared" si="4"/>
        <v>0</v>
      </c>
      <c r="AQ85" s="39">
        <f t="shared" si="4"/>
        <v>0</v>
      </c>
      <c r="AR85" s="39">
        <f t="shared" si="4"/>
        <v>0</v>
      </c>
      <c r="AS85" s="39">
        <f t="shared" si="4"/>
        <v>0</v>
      </c>
      <c r="AT85" s="39">
        <f t="shared" si="4"/>
        <v>0</v>
      </c>
      <c r="AU85" s="39">
        <f t="shared" ref="AU85:BK85" si="5">AU84/$C$109</f>
        <v>0</v>
      </c>
      <c r="AV85" s="39">
        <f t="shared" si="5"/>
        <v>0</v>
      </c>
      <c r="AW85" s="39">
        <f t="shared" si="5"/>
        <v>0</v>
      </c>
      <c r="AX85" s="39">
        <f t="shared" si="5"/>
        <v>0</v>
      </c>
      <c r="AY85" s="39">
        <f t="shared" si="5"/>
        <v>0</v>
      </c>
      <c r="AZ85" s="39">
        <f t="shared" si="5"/>
        <v>0</v>
      </c>
      <c r="BA85" s="39">
        <f t="shared" si="5"/>
        <v>0</v>
      </c>
      <c r="BB85" s="39">
        <f t="shared" si="5"/>
        <v>0</v>
      </c>
      <c r="BC85" s="39">
        <f t="shared" si="5"/>
        <v>0</v>
      </c>
      <c r="BD85" s="39">
        <f t="shared" si="5"/>
        <v>0</v>
      </c>
      <c r="BE85" s="39">
        <f t="shared" si="5"/>
        <v>0</v>
      </c>
      <c r="BF85" s="39">
        <f t="shared" si="5"/>
        <v>0</v>
      </c>
      <c r="BG85" s="39">
        <f t="shared" si="5"/>
        <v>0</v>
      </c>
      <c r="BH85" s="39">
        <f t="shared" si="5"/>
        <v>0</v>
      </c>
      <c r="BI85" s="39">
        <f t="shared" si="5"/>
        <v>0</v>
      </c>
      <c r="BJ85" s="39">
        <f t="shared" si="5"/>
        <v>0</v>
      </c>
      <c r="BK85" s="39">
        <f t="shared" si="5"/>
        <v>0</v>
      </c>
      <c r="BM85" s="320"/>
    </row>
    <row r="86" spans="1:67" ht="16.2" thickBot="1">
      <c r="A86" s="335"/>
      <c r="C86" s="334"/>
      <c r="D86" s="334"/>
      <c r="E86" s="334"/>
      <c r="F86" s="334"/>
      <c r="G86" s="334"/>
      <c r="H86" s="333"/>
      <c r="I86" s="332" t="s">
        <v>48</v>
      </c>
      <c r="J86" s="331"/>
      <c r="K86" s="330"/>
      <c r="L86" s="329">
        <f>L84/40</f>
        <v>0</v>
      </c>
      <c r="M86" s="327">
        <f>M84/40</f>
        <v>0</v>
      </c>
      <c r="N86" s="328">
        <f>SUMIF(N18:N84,"=*M",$C$15:$C$82)+SUMIF(N18:N84,"=*K",$D$15:$D$82)+SUMIF(N18:N84,"=*P",$E$15:$E$82)+SUMIF(N18:N84,"=*R",$F$15:$F$82)</f>
        <v>0</v>
      </c>
      <c r="O86" s="327">
        <f t="shared" ref="O86:AT86" si="6">O84/40</f>
        <v>0</v>
      </c>
      <c r="P86" s="327">
        <f t="shared" si="6"/>
        <v>0</v>
      </c>
      <c r="Q86" s="327">
        <f t="shared" si="6"/>
        <v>0</v>
      </c>
      <c r="R86" s="327">
        <f t="shared" si="6"/>
        <v>0</v>
      </c>
      <c r="S86" s="327">
        <f t="shared" si="6"/>
        <v>0</v>
      </c>
      <c r="T86" s="327">
        <f t="shared" si="6"/>
        <v>0</v>
      </c>
      <c r="U86" s="327">
        <f t="shared" si="6"/>
        <v>0</v>
      </c>
      <c r="V86" s="327">
        <f t="shared" si="6"/>
        <v>0</v>
      </c>
      <c r="W86" s="327">
        <f t="shared" si="6"/>
        <v>0</v>
      </c>
      <c r="X86" s="327">
        <f t="shared" si="6"/>
        <v>0</v>
      </c>
      <c r="Y86" s="327">
        <f t="shared" si="6"/>
        <v>0</v>
      </c>
      <c r="Z86" s="327">
        <f t="shared" si="6"/>
        <v>0</v>
      </c>
      <c r="AA86" s="327">
        <f t="shared" si="6"/>
        <v>0</v>
      </c>
      <c r="AB86" s="327">
        <f t="shared" si="6"/>
        <v>0</v>
      </c>
      <c r="AC86" s="327">
        <f t="shared" si="6"/>
        <v>0</v>
      </c>
      <c r="AD86" s="327">
        <f t="shared" si="6"/>
        <v>0</v>
      </c>
      <c r="AE86" s="327">
        <f t="shared" si="6"/>
        <v>0</v>
      </c>
      <c r="AF86" s="327">
        <f t="shared" si="6"/>
        <v>0</v>
      </c>
      <c r="AG86" s="327">
        <f t="shared" si="6"/>
        <v>0</v>
      </c>
      <c r="AH86" s="327">
        <f t="shared" si="6"/>
        <v>0</v>
      </c>
      <c r="AI86" s="327">
        <f t="shared" si="6"/>
        <v>0</v>
      </c>
      <c r="AJ86" s="327">
        <f t="shared" si="6"/>
        <v>0</v>
      </c>
      <c r="AK86" s="327">
        <f t="shared" si="6"/>
        <v>0</v>
      </c>
      <c r="AL86" s="327">
        <f t="shared" si="6"/>
        <v>0</v>
      </c>
      <c r="AM86" s="327">
        <f t="shared" si="6"/>
        <v>0</v>
      </c>
      <c r="AN86" s="327">
        <f t="shared" si="6"/>
        <v>0</v>
      </c>
      <c r="AO86" s="327">
        <f t="shared" si="6"/>
        <v>0</v>
      </c>
      <c r="AP86" s="327">
        <f t="shared" si="6"/>
        <v>0</v>
      </c>
      <c r="AQ86" s="327">
        <f t="shared" si="6"/>
        <v>0</v>
      </c>
      <c r="AR86" s="327">
        <f t="shared" si="6"/>
        <v>0</v>
      </c>
      <c r="AS86" s="327">
        <f t="shared" si="6"/>
        <v>0</v>
      </c>
      <c r="AT86" s="327">
        <f t="shared" si="6"/>
        <v>0</v>
      </c>
      <c r="AU86" s="327">
        <f t="shared" ref="AU86:BK86" si="7">AU84/40</f>
        <v>0</v>
      </c>
      <c r="AV86" s="327">
        <f t="shared" si="7"/>
        <v>0</v>
      </c>
      <c r="AW86" s="327">
        <f t="shared" si="7"/>
        <v>0</v>
      </c>
      <c r="AX86" s="327">
        <f t="shared" si="7"/>
        <v>0</v>
      </c>
      <c r="AY86" s="327">
        <f t="shared" si="7"/>
        <v>0</v>
      </c>
      <c r="AZ86" s="327">
        <f t="shared" si="7"/>
        <v>0</v>
      </c>
      <c r="BA86" s="327">
        <f t="shared" si="7"/>
        <v>0</v>
      </c>
      <c r="BB86" s="327">
        <f t="shared" si="7"/>
        <v>0</v>
      </c>
      <c r="BC86" s="327">
        <f t="shared" si="7"/>
        <v>0</v>
      </c>
      <c r="BD86" s="327">
        <f t="shared" si="7"/>
        <v>0</v>
      </c>
      <c r="BE86" s="327">
        <f t="shared" si="7"/>
        <v>0</v>
      </c>
      <c r="BF86" s="327">
        <f t="shared" si="7"/>
        <v>0</v>
      </c>
      <c r="BG86" s="327">
        <f t="shared" si="7"/>
        <v>0</v>
      </c>
      <c r="BH86" s="327">
        <f t="shared" si="7"/>
        <v>0</v>
      </c>
      <c r="BI86" s="327">
        <f t="shared" si="7"/>
        <v>0</v>
      </c>
      <c r="BJ86" s="327">
        <f t="shared" si="7"/>
        <v>0</v>
      </c>
      <c r="BK86" s="327">
        <f t="shared" si="7"/>
        <v>0</v>
      </c>
    </row>
    <row r="87" spans="1:67" hidden="1"/>
    <row r="88" spans="1:67" hidden="1">
      <c r="K88" s="323"/>
    </row>
    <row r="89" spans="1:67" hidden="1">
      <c r="K89" s="323" t="s">
        <v>49</v>
      </c>
      <c r="L89" s="313">
        <f>COUNTIF(L15:L79,"M")</f>
        <v>0</v>
      </c>
      <c r="M89" s="313">
        <f>COUNTIF(M15:M79,"M")</f>
        <v>0</v>
      </c>
      <c r="N89" s="313">
        <f>COUNTIF(N15:N79,"M")</f>
        <v>0</v>
      </c>
      <c r="O89" s="313">
        <f t="shared" ref="O89:AT89" si="8">COUNTIF(O15:O82,"M")</f>
        <v>0</v>
      </c>
      <c r="P89" s="313">
        <f t="shared" si="8"/>
        <v>0</v>
      </c>
      <c r="Q89" s="313">
        <f t="shared" si="8"/>
        <v>0</v>
      </c>
      <c r="R89" s="313">
        <f t="shared" si="8"/>
        <v>0</v>
      </c>
      <c r="S89" s="313">
        <f t="shared" si="8"/>
        <v>0</v>
      </c>
      <c r="T89" s="313">
        <f t="shared" si="8"/>
        <v>0</v>
      </c>
      <c r="U89" s="313">
        <f t="shared" si="8"/>
        <v>0</v>
      </c>
      <c r="V89" s="313">
        <f t="shared" si="8"/>
        <v>0</v>
      </c>
      <c r="W89" s="313">
        <f t="shared" si="8"/>
        <v>0</v>
      </c>
      <c r="X89" s="313">
        <f t="shared" si="8"/>
        <v>0</v>
      </c>
      <c r="Y89" s="313">
        <f t="shared" si="8"/>
        <v>0</v>
      </c>
      <c r="Z89" s="313">
        <f t="shared" si="8"/>
        <v>0</v>
      </c>
      <c r="AA89" s="313">
        <f t="shared" si="8"/>
        <v>0</v>
      </c>
      <c r="AB89" s="313">
        <f t="shared" si="8"/>
        <v>0</v>
      </c>
      <c r="AC89" s="313">
        <f t="shared" si="8"/>
        <v>0</v>
      </c>
      <c r="AD89" s="313">
        <f t="shared" si="8"/>
        <v>0</v>
      </c>
      <c r="AE89" s="313">
        <f t="shared" si="8"/>
        <v>0</v>
      </c>
      <c r="AF89" s="313">
        <f t="shared" si="8"/>
        <v>0</v>
      </c>
      <c r="AG89" s="313">
        <f t="shared" si="8"/>
        <v>0</v>
      </c>
      <c r="AH89" s="313">
        <f t="shared" si="8"/>
        <v>0</v>
      </c>
      <c r="AI89" s="313">
        <f t="shared" si="8"/>
        <v>0</v>
      </c>
      <c r="AJ89" s="313">
        <f t="shared" si="8"/>
        <v>0</v>
      </c>
      <c r="AK89" s="313">
        <f t="shared" si="8"/>
        <v>0</v>
      </c>
      <c r="AL89" s="313">
        <f t="shared" si="8"/>
        <v>0</v>
      </c>
      <c r="AM89" s="313">
        <f t="shared" si="8"/>
        <v>0</v>
      </c>
      <c r="AN89" s="313">
        <f t="shared" si="8"/>
        <v>0</v>
      </c>
      <c r="AO89" s="313">
        <f t="shared" si="8"/>
        <v>0</v>
      </c>
      <c r="AP89" s="313">
        <f t="shared" si="8"/>
        <v>0</v>
      </c>
      <c r="AQ89" s="313">
        <f t="shared" si="8"/>
        <v>0</v>
      </c>
      <c r="AR89" s="313">
        <f t="shared" si="8"/>
        <v>0</v>
      </c>
      <c r="AS89" s="313">
        <f t="shared" si="8"/>
        <v>0</v>
      </c>
      <c r="AT89" s="313">
        <f t="shared" si="8"/>
        <v>0</v>
      </c>
      <c r="AU89" s="313">
        <f t="shared" ref="AU89:BK89" si="9">COUNTIF(AU15:AU82,"M")</f>
        <v>0</v>
      </c>
      <c r="AV89" s="313">
        <f t="shared" si="9"/>
        <v>0</v>
      </c>
      <c r="AW89" s="313">
        <f t="shared" si="9"/>
        <v>0</v>
      </c>
      <c r="AX89" s="313">
        <f t="shared" si="9"/>
        <v>0</v>
      </c>
      <c r="AY89" s="313">
        <f t="shared" si="9"/>
        <v>0</v>
      </c>
      <c r="AZ89" s="313">
        <f t="shared" si="9"/>
        <v>0</v>
      </c>
      <c r="BA89" s="313">
        <f t="shared" si="9"/>
        <v>0</v>
      </c>
      <c r="BB89" s="313">
        <f t="shared" si="9"/>
        <v>0</v>
      </c>
      <c r="BC89" s="313">
        <f t="shared" si="9"/>
        <v>0</v>
      </c>
      <c r="BD89" s="313">
        <f t="shared" si="9"/>
        <v>0</v>
      </c>
      <c r="BE89" s="313">
        <f t="shared" si="9"/>
        <v>0</v>
      </c>
      <c r="BF89" s="313">
        <f t="shared" si="9"/>
        <v>0</v>
      </c>
      <c r="BG89" s="313">
        <f t="shared" si="9"/>
        <v>0</v>
      </c>
      <c r="BH89" s="313">
        <f t="shared" si="9"/>
        <v>0</v>
      </c>
      <c r="BI89" s="313">
        <f t="shared" si="9"/>
        <v>0</v>
      </c>
      <c r="BJ89" s="313">
        <f t="shared" si="9"/>
        <v>0</v>
      </c>
      <c r="BK89" s="313">
        <f t="shared" si="9"/>
        <v>0</v>
      </c>
    </row>
    <row r="90" spans="1:67" hidden="1">
      <c r="I90" s="324"/>
      <c r="J90" s="324"/>
      <c r="K90" s="323" t="s">
        <v>32</v>
      </c>
      <c r="L90" s="313">
        <f t="shared" ref="L90:AQ90" si="10">COUNTIF(L15:L79,"K")</f>
        <v>0</v>
      </c>
      <c r="M90" s="313">
        <f t="shared" si="10"/>
        <v>0</v>
      </c>
      <c r="N90" s="313">
        <f t="shared" si="10"/>
        <v>0</v>
      </c>
      <c r="O90" s="313">
        <f t="shared" si="10"/>
        <v>0</v>
      </c>
      <c r="P90" s="313">
        <f t="shared" si="10"/>
        <v>0</v>
      </c>
      <c r="Q90" s="313">
        <f t="shared" si="10"/>
        <v>0</v>
      </c>
      <c r="R90" s="313">
        <f t="shared" si="10"/>
        <v>0</v>
      </c>
      <c r="S90" s="313">
        <f t="shared" si="10"/>
        <v>0</v>
      </c>
      <c r="T90" s="313">
        <f t="shared" si="10"/>
        <v>0</v>
      </c>
      <c r="U90" s="313">
        <f t="shared" si="10"/>
        <v>0</v>
      </c>
      <c r="V90" s="313">
        <f t="shared" si="10"/>
        <v>0</v>
      </c>
      <c r="W90" s="313">
        <f t="shared" si="10"/>
        <v>0</v>
      </c>
      <c r="X90" s="313">
        <f t="shared" si="10"/>
        <v>0</v>
      </c>
      <c r="Y90" s="313">
        <f t="shared" si="10"/>
        <v>0</v>
      </c>
      <c r="Z90" s="313">
        <f t="shared" si="10"/>
        <v>0</v>
      </c>
      <c r="AA90" s="313">
        <f t="shared" si="10"/>
        <v>0</v>
      </c>
      <c r="AB90" s="313">
        <f t="shared" si="10"/>
        <v>0</v>
      </c>
      <c r="AC90" s="313">
        <f t="shared" si="10"/>
        <v>0</v>
      </c>
      <c r="AD90" s="313">
        <f t="shared" si="10"/>
        <v>0</v>
      </c>
      <c r="AE90" s="313">
        <f t="shared" si="10"/>
        <v>0</v>
      </c>
      <c r="AF90" s="313">
        <f t="shared" si="10"/>
        <v>0</v>
      </c>
      <c r="AG90" s="313">
        <f t="shared" si="10"/>
        <v>0</v>
      </c>
      <c r="AH90" s="313">
        <f t="shared" si="10"/>
        <v>0</v>
      </c>
      <c r="AI90" s="313">
        <f t="shared" si="10"/>
        <v>0</v>
      </c>
      <c r="AJ90" s="313">
        <f t="shared" si="10"/>
        <v>0</v>
      </c>
      <c r="AK90" s="313">
        <f t="shared" si="10"/>
        <v>0</v>
      </c>
      <c r="AL90" s="313">
        <f t="shared" si="10"/>
        <v>0</v>
      </c>
      <c r="AM90" s="313">
        <f t="shared" si="10"/>
        <v>0</v>
      </c>
      <c r="AN90" s="313">
        <f t="shared" si="10"/>
        <v>0</v>
      </c>
      <c r="AO90" s="313">
        <f t="shared" si="10"/>
        <v>0</v>
      </c>
      <c r="AP90" s="313">
        <f t="shared" si="10"/>
        <v>0</v>
      </c>
      <c r="AQ90" s="313">
        <f t="shared" si="10"/>
        <v>0</v>
      </c>
      <c r="AR90" s="313">
        <f t="shared" ref="AR90:BK90" si="11">COUNTIF(AR15:AR79,"K")</f>
        <v>0</v>
      </c>
      <c r="AS90" s="313">
        <f t="shared" si="11"/>
        <v>0</v>
      </c>
      <c r="AT90" s="313">
        <f t="shared" si="11"/>
        <v>0</v>
      </c>
      <c r="AU90" s="313">
        <f t="shared" si="11"/>
        <v>0</v>
      </c>
      <c r="AV90" s="313">
        <f t="shared" si="11"/>
        <v>0</v>
      </c>
      <c r="AW90" s="313">
        <f t="shared" si="11"/>
        <v>0</v>
      </c>
      <c r="AX90" s="313">
        <f t="shared" si="11"/>
        <v>0</v>
      </c>
      <c r="AY90" s="313">
        <f t="shared" si="11"/>
        <v>0</v>
      </c>
      <c r="AZ90" s="313">
        <f t="shared" si="11"/>
        <v>0</v>
      </c>
      <c r="BA90" s="313">
        <f t="shared" si="11"/>
        <v>0</v>
      </c>
      <c r="BB90" s="313">
        <f t="shared" si="11"/>
        <v>0</v>
      </c>
      <c r="BC90" s="313">
        <f t="shared" si="11"/>
        <v>0</v>
      </c>
      <c r="BD90" s="313">
        <f t="shared" si="11"/>
        <v>0</v>
      </c>
      <c r="BE90" s="313">
        <f t="shared" si="11"/>
        <v>0</v>
      </c>
      <c r="BF90" s="313">
        <f t="shared" si="11"/>
        <v>0</v>
      </c>
      <c r="BG90" s="313">
        <f t="shared" si="11"/>
        <v>0</v>
      </c>
      <c r="BH90" s="313">
        <f t="shared" si="11"/>
        <v>5</v>
      </c>
      <c r="BI90" s="313">
        <f t="shared" si="11"/>
        <v>0</v>
      </c>
      <c r="BJ90" s="313">
        <f t="shared" si="11"/>
        <v>0</v>
      </c>
      <c r="BK90" s="313">
        <f t="shared" si="11"/>
        <v>0</v>
      </c>
      <c r="BM90" s="318"/>
    </row>
    <row r="91" spans="1:67" hidden="1">
      <c r="I91" s="324"/>
      <c r="J91" s="324"/>
      <c r="K91" s="323" t="s">
        <v>33</v>
      </c>
      <c r="L91" s="313">
        <f t="shared" ref="L91:AQ91" si="12">COUNTIF(L15:L79,"P")</f>
        <v>0</v>
      </c>
      <c r="M91" s="313">
        <f t="shared" si="12"/>
        <v>0</v>
      </c>
      <c r="N91" s="313">
        <f t="shared" si="12"/>
        <v>0</v>
      </c>
      <c r="O91" s="313">
        <f t="shared" si="12"/>
        <v>0</v>
      </c>
      <c r="P91" s="313">
        <f t="shared" si="12"/>
        <v>0</v>
      </c>
      <c r="Q91" s="313">
        <f t="shared" si="12"/>
        <v>0</v>
      </c>
      <c r="R91" s="313">
        <f t="shared" si="12"/>
        <v>0</v>
      </c>
      <c r="S91" s="313">
        <f t="shared" si="12"/>
        <v>0</v>
      </c>
      <c r="T91" s="313">
        <f t="shared" si="12"/>
        <v>0</v>
      </c>
      <c r="U91" s="313">
        <f t="shared" si="12"/>
        <v>0</v>
      </c>
      <c r="V91" s="313">
        <f t="shared" si="12"/>
        <v>0</v>
      </c>
      <c r="W91" s="313">
        <f t="shared" si="12"/>
        <v>0</v>
      </c>
      <c r="X91" s="313">
        <f t="shared" si="12"/>
        <v>0</v>
      </c>
      <c r="Y91" s="313">
        <f t="shared" si="12"/>
        <v>0</v>
      </c>
      <c r="Z91" s="313">
        <f t="shared" si="12"/>
        <v>0</v>
      </c>
      <c r="AA91" s="313">
        <f t="shared" si="12"/>
        <v>0</v>
      </c>
      <c r="AB91" s="313">
        <f t="shared" si="12"/>
        <v>0</v>
      </c>
      <c r="AC91" s="313">
        <f t="shared" si="12"/>
        <v>0</v>
      </c>
      <c r="AD91" s="313">
        <f t="shared" si="12"/>
        <v>0</v>
      </c>
      <c r="AE91" s="313">
        <f t="shared" si="12"/>
        <v>0</v>
      </c>
      <c r="AF91" s="313">
        <f t="shared" si="12"/>
        <v>0</v>
      </c>
      <c r="AG91" s="313">
        <f t="shared" si="12"/>
        <v>0</v>
      </c>
      <c r="AH91" s="313">
        <f t="shared" si="12"/>
        <v>0</v>
      </c>
      <c r="AI91" s="313">
        <f t="shared" si="12"/>
        <v>0</v>
      </c>
      <c r="AJ91" s="313">
        <f t="shared" si="12"/>
        <v>0</v>
      </c>
      <c r="AK91" s="313">
        <f t="shared" si="12"/>
        <v>0</v>
      </c>
      <c r="AL91" s="313">
        <f t="shared" si="12"/>
        <v>0</v>
      </c>
      <c r="AM91" s="313">
        <f t="shared" si="12"/>
        <v>0</v>
      </c>
      <c r="AN91" s="313">
        <f t="shared" si="12"/>
        <v>0</v>
      </c>
      <c r="AO91" s="313">
        <f t="shared" si="12"/>
        <v>0</v>
      </c>
      <c r="AP91" s="313">
        <f t="shared" si="12"/>
        <v>0</v>
      </c>
      <c r="AQ91" s="313">
        <f t="shared" si="12"/>
        <v>0</v>
      </c>
      <c r="AR91" s="313">
        <f t="shared" ref="AR91:BK91" si="13">COUNTIF(AR15:AR79,"P")</f>
        <v>0</v>
      </c>
      <c r="AS91" s="313">
        <f t="shared" si="13"/>
        <v>0</v>
      </c>
      <c r="AT91" s="313">
        <f t="shared" si="13"/>
        <v>0</v>
      </c>
      <c r="AU91" s="313">
        <f t="shared" si="13"/>
        <v>0</v>
      </c>
      <c r="AV91" s="313">
        <f t="shared" si="13"/>
        <v>0</v>
      </c>
      <c r="AW91" s="313">
        <f t="shared" si="13"/>
        <v>0</v>
      </c>
      <c r="AX91" s="313">
        <f t="shared" si="13"/>
        <v>0</v>
      </c>
      <c r="AY91" s="313">
        <f t="shared" si="13"/>
        <v>0</v>
      </c>
      <c r="AZ91" s="313">
        <f t="shared" si="13"/>
        <v>0</v>
      </c>
      <c r="BA91" s="313">
        <f t="shared" si="13"/>
        <v>0</v>
      </c>
      <c r="BB91" s="313">
        <f t="shared" si="13"/>
        <v>0</v>
      </c>
      <c r="BC91" s="313">
        <f t="shared" si="13"/>
        <v>0</v>
      </c>
      <c r="BD91" s="313">
        <f t="shared" si="13"/>
        <v>0</v>
      </c>
      <c r="BE91" s="313">
        <f t="shared" si="13"/>
        <v>0</v>
      </c>
      <c r="BF91" s="313">
        <f t="shared" si="13"/>
        <v>0</v>
      </c>
      <c r="BG91" s="313">
        <f t="shared" si="13"/>
        <v>0</v>
      </c>
      <c r="BH91" s="313">
        <f t="shared" si="13"/>
        <v>0</v>
      </c>
      <c r="BI91" s="313">
        <f t="shared" si="13"/>
        <v>0</v>
      </c>
      <c r="BJ91" s="313">
        <f t="shared" si="13"/>
        <v>0</v>
      </c>
      <c r="BK91" s="313">
        <f t="shared" si="13"/>
        <v>0</v>
      </c>
      <c r="BM91" s="318"/>
    </row>
    <row r="92" spans="1:67" hidden="1">
      <c r="I92" s="324"/>
      <c r="J92" s="324"/>
      <c r="K92" s="323" t="s">
        <v>34</v>
      </c>
      <c r="L92" s="313">
        <f t="shared" ref="L92:AQ92" si="14">COUNTIF(L15:L79,"R")</f>
        <v>0</v>
      </c>
      <c r="M92" s="313">
        <f t="shared" si="14"/>
        <v>0</v>
      </c>
      <c r="N92" s="313">
        <f t="shared" si="14"/>
        <v>0</v>
      </c>
      <c r="O92" s="313">
        <f t="shared" si="14"/>
        <v>0</v>
      </c>
      <c r="P92" s="313">
        <f t="shared" si="14"/>
        <v>0</v>
      </c>
      <c r="Q92" s="313">
        <f t="shared" si="14"/>
        <v>0</v>
      </c>
      <c r="R92" s="313">
        <f t="shared" si="14"/>
        <v>0</v>
      </c>
      <c r="S92" s="313">
        <f t="shared" si="14"/>
        <v>0</v>
      </c>
      <c r="T92" s="313">
        <f t="shared" si="14"/>
        <v>0</v>
      </c>
      <c r="U92" s="313">
        <f t="shared" si="14"/>
        <v>0</v>
      </c>
      <c r="V92" s="313">
        <f t="shared" si="14"/>
        <v>0</v>
      </c>
      <c r="W92" s="313">
        <f t="shared" si="14"/>
        <v>0</v>
      </c>
      <c r="X92" s="313">
        <f t="shared" si="14"/>
        <v>0</v>
      </c>
      <c r="Y92" s="313">
        <f t="shared" si="14"/>
        <v>0</v>
      </c>
      <c r="Z92" s="313">
        <f t="shared" si="14"/>
        <v>0</v>
      </c>
      <c r="AA92" s="313">
        <f t="shared" si="14"/>
        <v>0</v>
      </c>
      <c r="AB92" s="313">
        <f t="shared" si="14"/>
        <v>0</v>
      </c>
      <c r="AC92" s="313">
        <f t="shared" si="14"/>
        <v>0</v>
      </c>
      <c r="AD92" s="313">
        <f t="shared" si="14"/>
        <v>0</v>
      </c>
      <c r="AE92" s="313">
        <f t="shared" si="14"/>
        <v>0</v>
      </c>
      <c r="AF92" s="313">
        <f t="shared" si="14"/>
        <v>0</v>
      </c>
      <c r="AG92" s="313">
        <f t="shared" si="14"/>
        <v>0</v>
      </c>
      <c r="AH92" s="313">
        <f t="shared" si="14"/>
        <v>0</v>
      </c>
      <c r="AI92" s="313">
        <f t="shared" si="14"/>
        <v>0</v>
      </c>
      <c r="AJ92" s="313">
        <f t="shared" si="14"/>
        <v>0</v>
      </c>
      <c r="AK92" s="313">
        <f t="shared" si="14"/>
        <v>0</v>
      </c>
      <c r="AL92" s="313">
        <f t="shared" si="14"/>
        <v>0</v>
      </c>
      <c r="AM92" s="313">
        <f t="shared" si="14"/>
        <v>0</v>
      </c>
      <c r="AN92" s="313">
        <f t="shared" si="14"/>
        <v>0</v>
      </c>
      <c r="AO92" s="313">
        <f t="shared" si="14"/>
        <v>0</v>
      </c>
      <c r="AP92" s="313">
        <f t="shared" si="14"/>
        <v>0</v>
      </c>
      <c r="AQ92" s="313">
        <f t="shared" si="14"/>
        <v>0</v>
      </c>
      <c r="AR92" s="313">
        <f t="shared" ref="AR92:BK92" si="15">COUNTIF(AR15:AR79,"R")</f>
        <v>0</v>
      </c>
      <c r="AS92" s="313">
        <f t="shared" si="15"/>
        <v>0</v>
      </c>
      <c r="AT92" s="313">
        <f t="shared" si="15"/>
        <v>0</v>
      </c>
      <c r="AU92" s="313">
        <f t="shared" si="15"/>
        <v>0</v>
      </c>
      <c r="AV92" s="313">
        <f t="shared" si="15"/>
        <v>0</v>
      </c>
      <c r="AW92" s="313">
        <f t="shared" si="15"/>
        <v>0</v>
      </c>
      <c r="AX92" s="313">
        <f t="shared" si="15"/>
        <v>0</v>
      </c>
      <c r="AY92" s="313">
        <f t="shared" si="15"/>
        <v>0</v>
      </c>
      <c r="AZ92" s="313">
        <f t="shared" si="15"/>
        <v>0</v>
      </c>
      <c r="BA92" s="313">
        <f t="shared" si="15"/>
        <v>0</v>
      </c>
      <c r="BB92" s="313">
        <f t="shared" si="15"/>
        <v>0</v>
      </c>
      <c r="BC92" s="313">
        <f t="shared" si="15"/>
        <v>0</v>
      </c>
      <c r="BD92" s="313">
        <f t="shared" si="15"/>
        <v>0</v>
      </c>
      <c r="BE92" s="313">
        <f t="shared" si="15"/>
        <v>0</v>
      </c>
      <c r="BF92" s="313">
        <f t="shared" si="15"/>
        <v>0</v>
      </c>
      <c r="BG92" s="313">
        <f t="shared" si="15"/>
        <v>0</v>
      </c>
      <c r="BH92" s="313">
        <f t="shared" si="15"/>
        <v>1</v>
      </c>
      <c r="BI92" s="313">
        <f t="shared" si="15"/>
        <v>0</v>
      </c>
      <c r="BJ92" s="313">
        <f t="shared" si="15"/>
        <v>0</v>
      </c>
      <c r="BK92" s="313">
        <f t="shared" si="15"/>
        <v>0</v>
      </c>
      <c r="BM92" s="318"/>
    </row>
    <row r="93" spans="1:67" hidden="1">
      <c r="K93" s="326" t="s">
        <v>40</v>
      </c>
      <c r="L93" s="321">
        <f t="shared" ref="L93:AQ93" si="16">L90+L91+L92</f>
        <v>0</v>
      </c>
      <c r="M93" s="321">
        <f t="shared" si="16"/>
        <v>0</v>
      </c>
      <c r="N93" s="321">
        <f t="shared" si="16"/>
        <v>0</v>
      </c>
      <c r="O93" s="321">
        <f t="shared" si="16"/>
        <v>0</v>
      </c>
      <c r="P93" s="321">
        <f t="shared" si="16"/>
        <v>0</v>
      </c>
      <c r="Q93" s="321">
        <f t="shared" si="16"/>
        <v>0</v>
      </c>
      <c r="R93" s="321">
        <f t="shared" si="16"/>
        <v>0</v>
      </c>
      <c r="S93" s="321">
        <f t="shared" si="16"/>
        <v>0</v>
      </c>
      <c r="T93" s="321">
        <f t="shared" si="16"/>
        <v>0</v>
      </c>
      <c r="U93" s="321">
        <f t="shared" si="16"/>
        <v>0</v>
      </c>
      <c r="V93" s="321">
        <f t="shared" si="16"/>
        <v>0</v>
      </c>
      <c r="W93" s="321">
        <f t="shared" si="16"/>
        <v>0</v>
      </c>
      <c r="X93" s="321">
        <f t="shared" si="16"/>
        <v>0</v>
      </c>
      <c r="Y93" s="321">
        <f t="shared" si="16"/>
        <v>0</v>
      </c>
      <c r="Z93" s="321">
        <f t="shared" si="16"/>
        <v>0</v>
      </c>
      <c r="AA93" s="321">
        <f t="shared" si="16"/>
        <v>0</v>
      </c>
      <c r="AB93" s="321">
        <f t="shared" si="16"/>
        <v>0</v>
      </c>
      <c r="AC93" s="321">
        <f t="shared" si="16"/>
        <v>0</v>
      </c>
      <c r="AD93" s="321">
        <f t="shared" si="16"/>
        <v>0</v>
      </c>
      <c r="AE93" s="321">
        <f t="shared" si="16"/>
        <v>0</v>
      </c>
      <c r="AF93" s="321">
        <f t="shared" si="16"/>
        <v>0</v>
      </c>
      <c r="AG93" s="321">
        <f t="shared" si="16"/>
        <v>0</v>
      </c>
      <c r="AH93" s="321">
        <f t="shared" si="16"/>
        <v>0</v>
      </c>
      <c r="AI93" s="321">
        <f t="shared" si="16"/>
        <v>0</v>
      </c>
      <c r="AJ93" s="321">
        <f t="shared" si="16"/>
        <v>0</v>
      </c>
      <c r="AK93" s="321">
        <f t="shared" si="16"/>
        <v>0</v>
      </c>
      <c r="AL93" s="321">
        <f t="shared" si="16"/>
        <v>0</v>
      </c>
      <c r="AM93" s="321">
        <f t="shared" si="16"/>
        <v>0</v>
      </c>
      <c r="AN93" s="321">
        <f t="shared" si="16"/>
        <v>0</v>
      </c>
      <c r="AO93" s="321">
        <f t="shared" si="16"/>
        <v>0</v>
      </c>
      <c r="AP93" s="321">
        <f t="shared" si="16"/>
        <v>0</v>
      </c>
      <c r="AQ93" s="321">
        <f t="shared" si="16"/>
        <v>0</v>
      </c>
      <c r="AR93" s="321">
        <f t="shared" ref="AR93:BK93" si="17">AR90+AR91+AR92</f>
        <v>0</v>
      </c>
      <c r="AS93" s="321">
        <f t="shared" si="17"/>
        <v>0</v>
      </c>
      <c r="AT93" s="321">
        <f t="shared" si="17"/>
        <v>0</v>
      </c>
      <c r="AU93" s="321">
        <f t="shared" si="17"/>
        <v>0</v>
      </c>
      <c r="AV93" s="321">
        <f t="shared" si="17"/>
        <v>0</v>
      </c>
      <c r="AW93" s="321">
        <f t="shared" si="17"/>
        <v>0</v>
      </c>
      <c r="AX93" s="321">
        <f t="shared" si="17"/>
        <v>0</v>
      </c>
      <c r="AY93" s="321">
        <f t="shared" si="17"/>
        <v>0</v>
      </c>
      <c r="AZ93" s="321">
        <f t="shared" si="17"/>
        <v>0</v>
      </c>
      <c r="BA93" s="321">
        <f t="shared" si="17"/>
        <v>0</v>
      </c>
      <c r="BB93" s="321">
        <f t="shared" si="17"/>
        <v>0</v>
      </c>
      <c r="BC93" s="321">
        <f t="shared" si="17"/>
        <v>0</v>
      </c>
      <c r="BD93" s="321">
        <f t="shared" si="17"/>
        <v>0</v>
      </c>
      <c r="BE93" s="321">
        <f t="shared" si="17"/>
        <v>0</v>
      </c>
      <c r="BF93" s="321">
        <f t="shared" si="17"/>
        <v>0</v>
      </c>
      <c r="BG93" s="321">
        <f t="shared" si="17"/>
        <v>0</v>
      </c>
      <c r="BH93" s="321">
        <f t="shared" si="17"/>
        <v>6</v>
      </c>
      <c r="BI93" s="321">
        <f t="shared" si="17"/>
        <v>0</v>
      </c>
      <c r="BJ93" s="321">
        <f t="shared" si="17"/>
        <v>0</v>
      </c>
      <c r="BK93" s="321">
        <f t="shared" si="17"/>
        <v>0</v>
      </c>
      <c r="BM93" s="318"/>
      <c r="BO93" s="320"/>
    </row>
    <row r="94" spans="1:67" ht="14.4" hidden="1">
      <c r="I94" s="325" t="s">
        <v>36</v>
      </c>
      <c r="J94" s="325"/>
    </row>
    <row r="95" spans="1:67" hidden="1">
      <c r="I95" s="324">
        <v>2</v>
      </c>
      <c r="J95" s="324"/>
      <c r="K95" s="323" t="s">
        <v>49</v>
      </c>
      <c r="L95" s="313">
        <f t="shared" ref="L95:AQ95" si="18">L89*$I$95</f>
        <v>0</v>
      </c>
      <c r="M95" s="313">
        <f t="shared" si="18"/>
        <v>0</v>
      </c>
      <c r="N95" s="313">
        <f t="shared" si="18"/>
        <v>0</v>
      </c>
      <c r="O95" s="313">
        <f t="shared" si="18"/>
        <v>0</v>
      </c>
      <c r="P95" s="313">
        <f t="shared" si="18"/>
        <v>0</v>
      </c>
      <c r="Q95" s="313">
        <f t="shared" si="18"/>
        <v>0</v>
      </c>
      <c r="R95" s="313">
        <f t="shared" si="18"/>
        <v>0</v>
      </c>
      <c r="S95" s="313">
        <f t="shared" si="18"/>
        <v>0</v>
      </c>
      <c r="T95" s="313">
        <f t="shared" si="18"/>
        <v>0</v>
      </c>
      <c r="U95" s="313">
        <f t="shared" si="18"/>
        <v>0</v>
      </c>
      <c r="V95" s="313">
        <f t="shared" si="18"/>
        <v>0</v>
      </c>
      <c r="W95" s="313">
        <f t="shared" si="18"/>
        <v>0</v>
      </c>
      <c r="X95" s="313">
        <f t="shared" si="18"/>
        <v>0</v>
      </c>
      <c r="Y95" s="313">
        <f t="shared" si="18"/>
        <v>0</v>
      </c>
      <c r="Z95" s="313">
        <f t="shared" si="18"/>
        <v>0</v>
      </c>
      <c r="AA95" s="313">
        <f t="shared" si="18"/>
        <v>0</v>
      </c>
      <c r="AB95" s="313">
        <f t="shared" si="18"/>
        <v>0</v>
      </c>
      <c r="AC95" s="313">
        <f t="shared" si="18"/>
        <v>0</v>
      </c>
      <c r="AD95" s="313">
        <f t="shared" si="18"/>
        <v>0</v>
      </c>
      <c r="AE95" s="313">
        <f t="shared" si="18"/>
        <v>0</v>
      </c>
      <c r="AF95" s="313">
        <f t="shared" si="18"/>
        <v>0</v>
      </c>
      <c r="AG95" s="313">
        <f t="shared" si="18"/>
        <v>0</v>
      </c>
      <c r="AH95" s="313">
        <f t="shared" si="18"/>
        <v>0</v>
      </c>
      <c r="AI95" s="313">
        <f t="shared" si="18"/>
        <v>0</v>
      </c>
      <c r="AJ95" s="313">
        <f t="shared" si="18"/>
        <v>0</v>
      </c>
      <c r="AK95" s="313">
        <f t="shared" si="18"/>
        <v>0</v>
      </c>
      <c r="AL95" s="313">
        <f t="shared" si="18"/>
        <v>0</v>
      </c>
      <c r="AM95" s="313">
        <f t="shared" si="18"/>
        <v>0</v>
      </c>
      <c r="AN95" s="313">
        <f t="shared" si="18"/>
        <v>0</v>
      </c>
      <c r="AO95" s="313">
        <f t="shared" si="18"/>
        <v>0</v>
      </c>
      <c r="AP95" s="313">
        <f t="shared" si="18"/>
        <v>0</v>
      </c>
      <c r="AQ95" s="313">
        <f t="shared" si="18"/>
        <v>0</v>
      </c>
      <c r="AR95" s="313">
        <f t="shared" ref="AR95:BK95" si="19">AR89*$I$95</f>
        <v>0</v>
      </c>
      <c r="AS95" s="313">
        <f t="shared" si="19"/>
        <v>0</v>
      </c>
      <c r="AT95" s="313">
        <f t="shared" si="19"/>
        <v>0</v>
      </c>
      <c r="AU95" s="313">
        <f t="shared" si="19"/>
        <v>0</v>
      </c>
      <c r="AV95" s="313">
        <f t="shared" si="19"/>
        <v>0</v>
      </c>
      <c r="AW95" s="313">
        <f t="shared" si="19"/>
        <v>0</v>
      </c>
      <c r="AX95" s="313">
        <f t="shared" si="19"/>
        <v>0</v>
      </c>
      <c r="AY95" s="313">
        <f t="shared" si="19"/>
        <v>0</v>
      </c>
      <c r="AZ95" s="313">
        <f t="shared" si="19"/>
        <v>0</v>
      </c>
      <c r="BA95" s="313">
        <f t="shared" si="19"/>
        <v>0</v>
      </c>
      <c r="BB95" s="313">
        <f t="shared" si="19"/>
        <v>0</v>
      </c>
      <c r="BC95" s="313">
        <f t="shared" si="19"/>
        <v>0</v>
      </c>
      <c r="BD95" s="313">
        <f t="shared" si="19"/>
        <v>0</v>
      </c>
      <c r="BE95" s="313">
        <f t="shared" si="19"/>
        <v>0</v>
      </c>
      <c r="BF95" s="313">
        <f t="shared" si="19"/>
        <v>0</v>
      </c>
      <c r="BG95" s="313">
        <f t="shared" si="19"/>
        <v>0</v>
      </c>
      <c r="BH95" s="313">
        <f t="shared" si="19"/>
        <v>0</v>
      </c>
      <c r="BI95" s="313">
        <f t="shared" si="19"/>
        <v>0</v>
      </c>
      <c r="BJ95" s="313">
        <f t="shared" si="19"/>
        <v>0</v>
      </c>
      <c r="BK95" s="313">
        <f t="shared" si="19"/>
        <v>0</v>
      </c>
    </row>
    <row r="96" spans="1:67" hidden="1">
      <c r="I96" s="324">
        <v>8</v>
      </c>
      <c r="J96" s="324"/>
      <c r="K96" s="323" t="s">
        <v>32</v>
      </c>
      <c r="L96" s="313">
        <f t="shared" ref="L96:AQ96" si="20">L90*$I$96</f>
        <v>0</v>
      </c>
      <c r="M96" s="313">
        <f t="shared" si="20"/>
        <v>0</v>
      </c>
      <c r="N96" s="313">
        <f t="shared" si="20"/>
        <v>0</v>
      </c>
      <c r="O96" s="313">
        <f t="shared" si="20"/>
        <v>0</v>
      </c>
      <c r="P96" s="313">
        <f t="shared" si="20"/>
        <v>0</v>
      </c>
      <c r="Q96" s="313">
        <f t="shared" si="20"/>
        <v>0</v>
      </c>
      <c r="R96" s="313">
        <f t="shared" si="20"/>
        <v>0</v>
      </c>
      <c r="S96" s="313">
        <f t="shared" si="20"/>
        <v>0</v>
      </c>
      <c r="T96" s="313">
        <f t="shared" si="20"/>
        <v>0</v>
      </c>
      <c r="U96" s="313">
        <f t="shared" si="20"/>
        <v>0</v>
      </c>
      <c r="V96" s="313">
        <f t="shared" si="20"/>
        <v>0</v>
      </c>
      <c r="W96" s="313">
        <f t="shared" si="20"/>
        <v>0</v>
      </c>
      <c r="X96" s="313">
        <f t="shared" si="20"/>
        <v>0</v>
      </c>
      <c r="Y96" s="313">
        <f t="shared" si="20"/>
        <v>0</v>
      </c>
      <c r="Z96" s="313">
        <f t="shared" si="20"/>
        <v>0</v>
      </c>
      <c r="AA96" s="313">
        <f t="shared" si="20"/>
        <v>0</v>
      </c>
      <c r="AB96" s="313">
        <f t="shared" si="20"/>
        <v>0</v>
      </c>
      <c r="AC96" s="313">
        <f t="shared" si="20"/>
        <v>0</v>
      </c>
      <c r="AD96" s="313">
        <f t="shared" si="20"/>
        <v>0</v>
      </c>
      <c r="AE96" s="313">
        <f t="shared" si="20"/>
        <v>0</v>
      </c>
      <c r="AF96" s="313">
        <f t="shared" si="20"/>
        <v>0</v>
      </c>
      <c r="AG96" s="313">
        <f t="shared" si="20"/>
        <v>0</v>
      </c>
      <c r="AH96" s="313">
        <f t="shared" si="20"/>
        <v>0</v>
      </c>
      <c r="AI96" s="313">
        <f t="shared" si="20"/>
        <v>0</v>
      </c>
      <c r="AJ96" s="313">
        <f t="shared" si="20"/>
        <v>0</v>
      </c>
      <c r="AK96" s="313">
        <f t="shared" si="20"/>
        <v>0</v>
      </c>
      <c r="AL96" s="313">
        <f t="shared" si="20"/>
        <v>0</v>
      </c>
      <c r="AM96" s="313">
        <f t="shared" si="20"/>
        <v>0</v>
      </c>
      <c r="AN96" s="313">
        <f t="shared" si="20"/>
        <v>0</v>
      </c>
      <c r="AO96" s="313">
        <f t="shared" si="20"/>
        <v>0</v>
      </c>
      <c r="AP96" s="313">
        <f t="shared" si="20"/>
        <v>0</v>
      </c>
      <c r="AQ96" s="313">
        <f t="shared" si="20"/>
        <v>0</v>
      </c>
      <c r="AR96" s="313">
        <f t="shared" ref="AR96:BK96" si="21">AR90*$I$96</f>
        <v>0</v>
      </c>
      <c r="AS96" s="313">
        <f t="shared" si="21"/>
        <v>0</v>
      </c>
      <c r="AT96" s="313">
        <f t="shared" si="21"/>
        <v>0</v>
      </c>
      <c r="AU96" s="313">
        <f t="shared" si="21"/>
        <v>0</v>
      </c>
      <c r="AV96" s="313">
        <f t="shared" si="21"/>
        <v>0</v>
      </c>
      <c r="AW96" s="313">
        <f t="shared" si="21"/>
        <v>0</v>
      </c>
      <c r="AX96" s="313">
        <f t="shared" si="21"/>
        <v>0</v>
      </c>
      <c r="AY96" s="313">
        <f t="shared" si="21"/>
        <v>0</v>
      </c>
      <c r="AZ96" s="313">
        <f t="shared" si="21"/>
        <v>0</v>
      </c>
      <c r="BA96" s="313">
        <f t="shared" si="21"/>
        <v>0</v>
      </c>
      <c r="BB96" s="313">
        <f t="shared" si="21"/>
        <v>0</v>
      </c>
      <c r="BC96" s="313">
        <f t="shared" si="21"/>
        <v>0</v>
      </c>
      <c r="BD96" s="313">
        <f t="shared" si="21"/>
        <v>0</v>
      </c>
      <c r="BE96" s="313">
        <f t="shared" si="21"/>
        <v>0</v>
      </c>
      <c r="BF96" s="313">
        <f t="shared" si="21"/>
        <v>0</v>
      </c>
      <c r="BG96" s="313">
        <f t="shared" si="21"/>
        <v>0</v>
      </c>
      <c r="BH96" s="313">
        <f t="shared" si="21"/>
        <v>40</v>
      </c>
      <c r="BI96" s="313">
        <f t="shared" si="21"/>
        <v>0</v>
      </c>
      <c r="BJ96" s="313">
        <f t="shared" si="21"/>
        <v>0</v>
      </c>
      <c r="BK96" s="313">
        <f t="shared" si="21"/>
        <v>0</v>
      </c>
      <c r="BM96" s="318"/>
    </row>
    <row r="97" spans="1:67" hidden="1">
      <c r="I97" s="324">
        <v>16</v>
      </c>
      <c r="J97" s="324"/>
      <c r="K97" s="323" t="s">
        <v>33</v>
      </c>
      <c r="L97" s="313">
        <f t="shared" ref="L97:AQ97" si="22">L91*$I$97</f>
        <v>0</v>
      </c>
      <c r="M97" s="313">
        <f t="shared" si="22"/>
        <v>0</v>
      </c>
      <c r="N97" s="313">
        <f t="shared" si="22"/>
        <v>0</v>
      </c>
      <c r="O97" s="313">
        <f t="shared" si="22"/>
        <v>0</v>
      </c>
      <c r="P97" s="313">
        <f t="shared" si="22"/>
        <v>0</v>
      </c>
      <c r="Q97" s="313">
        <f t="shared" si="22"/>
        <v>0</v>
      </c>
      <c r="R97" s="313">
        <f t="shared" si="22"/>
        <v>0</v>
      </c>
      <c r="S97" s="313">
        <f t="shared" si="22"/>
        <v>0</v>
      </c>
      <c r="T97" s="313">
        <f t="shared" si="22"/>
        <v>0</v>
      </c>
      <c r="U97" s="313">
        <f t="shared" si="22"/>
        <v>0</v>
      </c>
      <c r="V97" s="313">
        <f t="shared" si="22"/>
        <v>0</v>
      </c>
      <c r="W97" s="313">
        <f t="shared" si="22"/>
        <v>0</v>
      </c>
      <c r="X97" s="313">
        <f t="shared" si="22"/>
        <v>0</v>
      </c>
      <c r="Y97" s="313">
        <f t="shared" si="22"/>
        <v>0</v>
      </c>
      <c r="Z97" s="313">
        <f t="shared" si="22"/>
        <v>0</v>
      </c>
      <c r="AA97" s="313">
        <f t="shared" si="22"/>
        <v>0</v>
      </c>
      <c r="AB97" s="313">
        <f t="shared" si="22"/>
        <v>0</v>
      </c>
      <c r="AC97" s="313">
        <f t="shared" si="22"/>
        <v>0</v>
      </c>
      <c r="AD97" s="313">
        <f t="shared" si="22"/>
        <v>0</v>
      </c>
      <c r="AE97" s="313">
        <f t="shared" si="22"/>
        <v>0</v>
      </c>
      <c r="AF97" s="313">
        <f t="shared" si="22"/>
        <v>0</v>
      </c>
      <c r="AG97" s="313">
        <f t="shared" si="22"/>
        <v>0</v>
      </c>
      <c r="AH97" s="313">
        <f t="shared" si="22"/>
        <v>0</v>
      </c>
      <c r="AI97" s="313">
        <f t="shared" si="22"/>
        <v>0</v>
      </c>
      <c r="AJ97" s="313">
        <f t="shared" si="22"/>
        <v>0</v>
      </c>
      <c r="AK97" s="313">
        <f t="shared" si="22"/>
        <v>0</v>
      </c>
      <c r="AL97" s="313">
        <f t="shared" si="22"/>
        <v>0</v>
      </c>
      <c r="AM97" s="313">
        <f t="shared" si="22"/>
        <v>0</v>
      </c>
      <c r="AN97" s="313">
        <f t="shared" si="22"/>
        <v>0</v>
      </c>
      <c r="AO97" s="313">
        <f t="shared" si="22"/>
        <v>0</v>
      </c>
      <c r="AP97" s="313">
        <f t="shared" si="22"/>
        <v>0</v>
      </c>
      <c r="AQ97" s="313">
        <f t="shared" si="22"/>
        <v>0</v>
      </c>
      <c r="AR97" s="313">
        <f t="shared" ref="AR97:BK97" si="23">AR91*$I$97</f>
        <v>0</v>
      </c>
      <c r="AS97" s="313">
        <f t="shared" si="23"/>
        <v>0</v>
      </c>
      <c r="AT97" s="313">
        <f t="shared" si="23"/>
        <v>0</v>
      </c>
      <c r="AU97" s="313">
        <f t="shared" si="23"/>
        <v>0</v>
      </c>
      <c r="AV97" s="313">
        <f t="shared" si="23"/>
        <v>0</v>
      </c>
      <c r="AW97" s="313">
        <f t="shared" si="23"/>
        <v>0</v>
      </c>
      <c r="AX97" s="313">
        <f t="shared" si="23"/>
        <v>0</v>
      </c>
      <c r="AY97" s="313">
        <f t="shared" si="23"/>
        <v>0</v>
      </c>
      <c r="AZ97" s="313">
        <f t="shared" si="23"/>
        <v>0</v>
      </c>
      <c r="BA97" s="313">
        <f t="shared" si="23"/>
        <v>0</v>
      </c>
      <c r="BB97" s="313">
        <f t="shared" si="23"/>
        <v>0</v>
      </c>
      <c r="BC97" s="313">
        <f t="shared" si="23"/>
        <v>0</v>
      </c>
      <c r="BD97" s="313">
        <f t="shared" si="23"/>
        <v>0</v>
      </c>
      <c r="BE97" s="313">
        <f t="shared" si="23"/>
        <v>0</v>
      </c>
      <c r="BF97" s="313">
        <f t="shared" si="23"/>
        <v>0</v>
      </c>
      <c r="BG97" s="313">
        <f t="shared" si="23"/>
        <v>0</v>
      </c>
      <c r="BH97" s="313">
        <f t="shared" si="23"/>
        <v>0</v>
      </c>
      <c r="BI97" s="313">
        <f t="shared" si="23"/>
        <v>0</v>
      </c>
      <c r="BJ97" s="313">
        <f t="shared" si="23"/>
        <v>0</v>
      </c>
      <c r="BK97" s="313">
        <f t="shared" si="23"/>
        <v>0</v>
      </c>
      <c r="BM97" s="318"/>
    </row>
    <row r="98" spans="1:67" hidden="1">
      <c r="I98" s="324">
        <v>20</v>
      </c>
      <c r="J98" s="324"/>
      <c r="K98" s="323" t="s">
        <v>34</v>
      </c>
      <c r="L98" s="313">
        <f t="shared" ref="L98:AQ98" si="24">L92*$I$98</f>
        <v>0</v>
      </c>
      <c r="M98" s="313">
        <f t="shared" si="24"/>
        <v>0</v>
      </c>
      <c r="N98" s="313">
        <f t="shared" si="24"/>
        <v>0</v>
      </c>
      <c r="O98" s="313">
        <f t="shared" si="24"/>
        <v>0</v>
      </c>
      <c r="P98" s="313">
        <f t="shared" si="24"/>
        <v>0</v>
      </c>
      <c r="Q98" s="313">
        <f t="shared" si="24"/>
        <v>0</v>
      </c>
      <c r="R98" s="313">
        <f t="shared" si="24"/>
        <v>0</v>
      </c>
      <c r="S98" s="313">
        <f t="shared" si="24"/>
        <v>0</v>
      </c>
      <c r="T98" s="313">
        <f t="shared" si="24"/>
        <v>0</v>
      </c>
      <c r="U98" s="313">
        <f t="shared" si="24"/>
        <v>0</v>
      </c>
      <c r="V98" s="313">
        <f t="shared" si="24"/>
        <v>0</v>
      </c>
      <c r="W98" s="313">
        <f t="shared" si="24"/>
        <v>0</v>
      </c>
      <c r="X98" s="313">
        <f t="shared" si="24"/>
        <v>0</v>
      </c>
      <c r="Y98" s="313">
        <f t="shared" si="24"/>
        <v>0</v>
      </c>
      <c r="Z98" s="313">
        <f t="shared" si="24"/>
        <v>0</v>
      </c>
      <c r="AA98" s="313">
        <f t="shared" si="24"/>
        <v>0</v>
      </c>
      <c r="AB98" s="313">
        <f t="shared" si="24"/>
        <v>0</v>
      </c>
      <c r="AC98" s="313">
        <f t="shared" si="24"/>
        <v>0</v>
      </c>
      <c r="AD98" s="313">
        <f t="shared" si="24"/>
        <v>0</v>
      </c>
      <c r="AE98" s="313">
        <f t="shared" si="24"/>
        <v>0</v>
      </c>
      <c r="AF98" s="313">
        <f t="shared" si="24"/>
        <v>0</v>
      </c>
      <c r="AG98" s="313">
        <f t="shared" si="24"/>
        <v>0</v>
      </c>
      <c r="AH98" s="313">
        <f t="shared" si="24"/>
        <v>0</v>
      </c>
      <c r="AI98" s="313">
        <f t="shared" si="24"/>
        <v>0</v>
      </c>
      <c r="AJ98" s="313">
        <f t="shared" si="24"/>
        <v>0</v>
      </c>
      <c r="AK98" s="313">
        <f t="shared" si="24"/>
        <v>0</v>
      </c>
      <c r="AL98" s="313">
        <f t="shared" si="24"/>
        <v>0</v>
      </c>
      <c r="AM98" s="313">
        <f t="shared" si="24"/>
        <v>0</v>
      </c>
      <c r="AN98" s="313">
        <f t="shared" si="24"/>
        <v>0</v>
      </c>
      <c r="AO98" s="313">
        <f t="shared" si="24"/>
        <v>0</v>
      </c>
      <c r="AP98" s="313">
        <f t="shared" si="24"/>
        <v>0</v>
      </c>
      <c r="AQ98" s="313">
        <f t="shared" si="24"/>
        <v>0</v>
      </c>
      <c r="AR98" s="313">
        <f t="shared" ref="AR98:BK98" si="25">AR92*$I$98</f>
        <v>0</v>
      </c>
      <c r="AS98" s="313">
        <f t="shared" si="25"/>
        <v>0</v>
      </c>
      <c r="AT98" s="313">
        <f t="shared" si="25"/>
        <v>0</v>
      </c>
      <c r="AU98" s="313">
        <f t="shared" si="25"/>
        <v>0</v>
      </c>
      <c r="AV98" s="313">
        <f t="shared" si="25"/>
        <v>0</v>
      </c>
      <c r="AW98" s="313">
        <f t="shared" si="25"/>
        <v>0</v>
      </c>
      <c r="AX98" s="313">
        <f t="shared" si="25"/>
        <v>0</v>
      </c>
      <c r="AY98" s="313">
        <f t="shared" si="25"/>
        <v>0</v>
      </c>
      <c r="AZ98" s="313">
        <f t="shared" si="25"/>
        <v>0</v>
      </c>
      <c r="BA98" s="313">
        <f t="shared" si="25"/>
        <v>0</v>
      </c>
      <c r="BB98" s="313">
        <f t="shared" si="25"/>
        <v>0</v>
      </c>
      <c r="BC98" s="313">
        <f t="shared" si="25"/>
        <v>0</v>
      </c>
      <c r="BD98" s="313">
        <f t="shared" si="25"/>
        <v>0</v>
      </c>
      <c r="BE98" s="313">
        <f t="shared" si="25"/>
        <v>0</v>
      </c>
      <c r="BF98" s="313">
        <f t="shared" si="25"/>
        <v>0</v>
      </c>
      <c r="BG98" s="313">
        <f t="shared" si="25"/>
        <v>0</v>
      </c>
      <c r="BH98" s="313">
        <f t="shared" si="25"/>
        <v>20</v>
      </c>
      <c r="BI98" s="313">
        <f t="shared" si="25"/>
        <v>0</v>
      </c>
      <c r="BJ98" s="313">
        <f t="shared" si="25"/>
        <v>0</v>
      </c>
      <c r="BK98" s="313">
        <f t="shared" si="25"/>
        <v>0</v>
      </c>
      <c r="BM98" s="318"/>
    </row>
    <row r="99" spans="1:67" hidden="1">
      <c r="K99" s="322" t="s">
        <v>35</v>
      </c>
      <c r="L99" s="321">
        <f t="shared" ref="L99:AQ99" si="26">L96+L97+L98</f>
        <v>0</v>
      </c>
      <c r="M99" s="321">
        <f t="shared" si="26"/>
        <v>0</v>
      </c>
      <c r="N99" s="321">
        <f t="shared" si="26"/>
        <v>0</v>
      </c>
      <c r="O99" s="321">
        <f t="shared" si="26"/>
        <v>0</v>
      </c>
      <c r="P99" s="321">
        <f t="shared" si="26"/>
        <v>0</v>
      </c>
      <c r="Q99" s="321">
        <f t="shared" si="26"/>
        <v>0</v>
      </c>
      <c r="R99" s="321">
        <f t="shared" si="26"/>
        <v>0</v>
      </c>
      <c r="S99" s="321">
        <f t="shared" si="26"/>
        <v>0</v>
      </c>
      <c r="T99" s="321">
        <f t="shared" si="26"/>
        <v>0</v>
      </c>
      <c r="U99" s="321">
        <f t="shared" si="26"/>
        <v>0</v>
      </c>
      <c r="V99" s="321">
        <f t="shared" si="26"/>
        <v>0</v>
      </c>
      <c r="W99" s="321">
        <f t="shared" si="26"/>
        <v>0</v>
      </c>
      <c r="X99" s="321">
        <f t="shared" si="26"/>
        <v>0</v>
      </c>
      <c r="Y99" s="321">
        <f t="shared" si="26"/>
        <v>0</v>
      </c>
      <c r="Z99" s="321">
        <f t="shared" si="26"/>
        <v>0</v>
      </c>
      <c r="AA99" s="321">
        <f t="shared" si="26"/>
        <v>0</v>
      </c>
      <c r="AB99" s="321">
        <f t="shared" si="26"/>
        <v>0</v>
      </c>
      <c r="AC99" s="321">
        <f t="shared" si="26"/>
        <v>0</v>
      </c>
      <c r="AD99" s="321">
        <f t="shared" si="26"/>
        <v>0</v>
      </c>
      <c r="AE99" s="321">
        <f t="shared" si="26"/>
        <v>0</v>
      </c>
      <c r="AF99" s="321">
        <f t="shared" si="26"/>
        <v>0</v>
      </c>
      <c r="AG99" s="321">
        <f t="shared" si="26"/>
        <v>0</v>
      </c>
      <c r="AH99" s="321">
        <f t="shared" si="26"/>
        <v>0</v>
      </c>
      <c r="AI99" s="321">
        <f t="shared" si="26"/>
        <v>0</v>
      </c>
      <c r="AJ99" s="321">
        <f t="shared" si="26"/>
        <v>0</v>
      </c>
      <c r="AK99" s="321">
        <f t="shared" si="26"/>
        <v>0</v>
      </c>
      <c r="AL99" s="321">
        <f t="shared" si="26"/>
        <v>0</v>
      </c>
      <c r="AM99" s="321">
        <f t="shared" si="26"/>
        <v>0</v>
      </c>
      <c r="AN99" s="321">
        <f t="shared" si="26"/>
        <v>0</v>
      </c>
      <c r="AO99" s="321">
        <f t="shared" si="26"/>
        <v>0</v>
      </c>
      <c r="AP99" s="321">
        <f t="shared" si="26"/>
        <v>0</v>
      </c>
      <c r="AQ99" s="321">
        <f t="shared" si="26"/>
        <v>0</v>
      </c>
      <c r="AR99" s="321">
        <f t="shared" ref="AR99:BK99" si="27">AR96+AR97+AR98</f>
        <v>0</v>
      </c>
      <c r="AS99" s="321">
        <f t="shared" si="27"/>
        <v>0</v>
      </c>
      <c r="AT99" s="321">
        <f t="shared" si="27"/>
        <v>0</v>
      </c>
      <c r="AU99" s="321">
        <f t="shared" si="27"/>
        <v>0</v>
      </c>
      <c r="AV99" s="321">
        <f t="shared" si="27"/>
        <v>0</v>
      </c>
      <c r="AW99" s="321">
        <f t="shared" si="27"/>
        <v>0</v>
      </c>
      <c r="AX99" s="321">
        <f t="shared" si="27"/>
        <v>0</v>
      </c>
      <c r="AY99" s="321">
        <f t="shared" si="27"/>
        <v>0</v>
      </c>
      <c r="AZ99" s="321">
        <f t="shared" si="27"/>
        <v>0</v>
      </c>
      <c r="BA99" s="321">
        <f t="shared" si="27"/>
        <v>0</v>
      </c>
      <c r="BB99" s="321">
        <f t="shared" si="27"/>
        <v>0</v>
      </c>
      <c r="BC99" s="321">
        <f t="shared" si="27"/>
        <v>0</v>
      </c>
      <c r="BD99" s="321">
        <f t="shared" si="27"/>
        <v>0</v>
      </c>
      <c r="BE99" s="321">
        <f t="shared" si="27"/>
        <v>0</v>
      </c>
      <c r="BF99" s="321">
        <f t="shared" si="27"/>
        <v>0</v>
      </c>
      <c r="BG99" s="321">
        <f t="shared" si="27"/>
        <v>0</v>
      </c>
      <c r="BH99" s="321">
        <f t="shared" si="27"/>
        <v>60</v>
      </c>
      <c r="BI99" s="321">
        <f t="shared" si="27"/>
        <v>0</v>
      </c>
      <c r="BJ99" s="321">
        <f t="shared" si="27"/>
        <v>0</v>
      </c>
      <c r="BK99" s="321">
        <f t="shared" si="27"/>
        <v>0</v>
      </c>
      <c r="BM99" s="318"/>
      <c r="BO99" s="320"/>
    </row>
    <row r="100" spans="1:67" hidden="1">
      <c r="K100" s="315" t="s">
        <v>46</v>
      </c>
      <c r="L100" s="319">
        <f t="shared" ref="L100:AQ100" si="28">L99/$C$109</f>
        <v>0</v>
      </c>
      <c r="M100" s="319">
        <f t="shared" si="28"/>
        <v>0</v>
      </c>
      <c r="N100" s="319">
        <f t="shared" si="28"/>
        <v>0</v>
      </c>
      <c r="O100" s="319">
        <f t="shared" si="28"/>
        <v>0</v>
      </c>
      <c r="P100" s="319">
        <f t="shared" si="28"/>
        <v>0</v>
      </c>
      <c r="Q100" s="319">
        <f t="shared" si="28"/>
        <v>0</v>
      </c>
      <c r="R100" s="319">
        <f t="shared" si="28"/>
        <v>0</v>
      </c>
      <c r="S100" s="319">
        <f t="shared" si="28"/>
        <v>0</v>
      </c>
      <c r="T100" s="319">
        <f t="shared" si="28"/>
        <v>0</v>
      </c>
      <c r="U100" s="319">
        <f t="shared" si="28"/>
        <v>0</v>
      </c>
      <c r="V100" s="319">
        <f t="shared" si="28"/>
        <v>0</v>
      </c>
      <c r="W100" s="319">
        <f t="shared" si="28"/>
        <v>0</v>
      </c>
      <c r="X100" s="319">
        <f t="shared" si="28"/>
        <v>0</v>
      </c>
      <c r="Y100" s="319">
        <f t="shared" si="28"/>
        <v>0</v>
      </c>
      <c r="Z100" s="319">
        <f t="shared" si="28"/>
        <v>0</v>
      </c>
      <c r="AA100" s="319">
        <f t="shared" si="28"/>
        <v>0</v>
      </c>
      <c r="AB100" s="319">
        <f t="shared" si="28"/>
        <v>0</v>
      </c>
      <c r="AC100" s="319">
        <f t="shared" si="28"/>
        <v>0</v>
      </c>
      <c r="AD100" s="319">
        <f t="shared" si="28"/>
        <v>0</v>
      </c>
      <c r="AE100" s="319">
        <f t="shared" si="28"/>
        <v>0</v>
      </c>
      <c r="AF100" s="319">
        <f t="shared" si="28"/>
        <v>0</v>
      </c>
      <c r="AG100" s="319">
        <f t="shared" si="28"/>
        <v>0</v>
      </c>
      <c r="AH100" s="319">
        <f t="shared" si="28"/>
        <v>0</v>
      </c>
      <c r="AI100" s="319">
        <f t="shared" si="28"/>
        <v>0</v>
      </c>
      <c r="AJ100" s="319">
        <f t="shared" si="28"/>
        <v>0</v>
      </c>
      <c r="AK100" s="319">
        <f t="shared" si="28"/>
        <v>0</v>
      </c>
      <c r="AL100" s="319">
        <f t="shared" si="28"/>
        <v>0</v>
      </c>
      <c r="AM100" s="319">
        <f t="shared" si="28"/>
        <v>0</v>
      </c>
      <c r="AN100" s="319">
        <f t="shared" si="28"/>
        <v>0</v>
      </c>
      <c r="AO100" s="319">
        <f t="shared" si="28"/>
        <v>0</v>
      </c>
      <c r="AP100" s="319">
        <f t="shared" si="28"/>
        <v>0</v>
      </c>
      <c r="AQ100" s="319">
        <f t="shared" si="28"/>
        <v>0</v>
      </c>
      <c r="AR100" s="319">
        <f t="shared" ref="AR100:BK100" si="29">AR99/$C$109</f>
        <v>0</v>
      </c>
      <c r="AS100" s="319">
        <f t="shared" si="29"/>
        <v>0</v>
      </c>
      <c r="AT100" s="319">
        <f t="shared" si="29"/>
        <v>0</v>
      </c>
      <c r="AU100" s="319">
        <f t="shared" si="29"/>
        <v>0</v>
      </c>
      <c r="AV100" s="319">
        <f t="shared" si="29"/>
        <v>0</v>
      </c>
      <c r="AW100" s="319">
        <f t="shared" si="29"/>
        <v>0</v>
      </c>
      <c r="AX100" s="319">
        <f t="shared" si="29"/>
        <v>0</v>
      </c>
      <c r="AY100" s="319">
        <f t="shared" si="29"/>
        <v>0</v>
      </c>
      <c r="AZ100" s="319">
        <f t="shared" si="29"/>
        <v>0</v>
      </c>
      <c r="BA100" s="319">
        <f t="shared" si="29"/>
        <v>0</v>
      </c>
      <c r="BB100" s="319">
        <f t="shared" si="29"/>
        <v>0</v>
      </c>
      <c r="BC100" s="319">
        <f t="shared" si="29"/>
        <v>0</v>
      </c>
      <c r="BD100" s="319">
        <f t="shared" si="29"/>
        <v>0</v>
      </c>
      <c r="BE100" s="319">
        <f t="shared" si="29"/>
        <v>0</v>
      </c>
      <c r="BF100" s="319">
        <f t="shared" si="29"/>
        <v>0</v>
      </c>
      <c r="BG100" s="319">
        <f t="shared" si="29"/>
        <v>0</v>
      </c>
      <c r="BH100" s="319">
        <f t="shared" si="29"/>
        <v>0.1875</v>
      </c>
      <c r="BI100" s="319">
        <f t="shared" si="29"/>
        <v>0</v>
      </c>
      <c r="BJ100" s="319">
        <f t="shared" si="29"/>
        <v>0</v>
      </c>
      <c r="BK100" s="319">
        <f t="shared" si="29"/>
        <v>0</v>
      </c>
    </row>
    <row r="101" spans="1:67" hidden="1">
      <c r="K101" s="315" t="s">
        <v>47</v>
      </c>
      <c r="L101" s="318">
        <f t="shared" ref="L101:AQ101" si="30">L99/40</f>
        <v>0</v>
      </c>
      <c r="M101" s="318">
        <f t="shared" si="30"/>
        <v>0</v>
      </c>
      <c r="N101" s="318">
        <f t="shared" si="30"/>
        <v>0</v>
      </c>
      <c r="O101" s="318">
        <f t="shared" si="30"/>
        <v>0</v>
      </c>
      <c r="P101" s="318">
        <f t="shared" si="30"/>
        <v>0</v>
      </c>
      <c r="Q101" s="318">
        <f t="shared" si="30"/>
        <v>0</v>
      </c>
      <c r="R101" s="318">
        <f t="shared" si="30"/>
        <v>0</v>
      </c>
      <c r="S101" s="318">
        <f t="shared" si="30"/>
        <v>0</v>
      </c>
      <c r="T101" s="318">
        <f t="shared" si="30"/>
        <v>0</v>
      </c>
      <c r="U101" s="318">
        <f t="shared" si="30"/>
        <v>0</v>
      </c>
      <c r="V101" s="318">
        <f t="shared" si="30"/>
        <v>0</v>
      </c>
      <c r="W101" s="318">
        <f t="shared" si="30"/>
        <v>0</v>
      </c>
      <c r="X101" s="318">
        <f t="shared" si="30"/>
        <v>0</v>
      </c>
      <c r="Y101" s="318">
        <f t="shared" si="30"/>
        <v>0</v>
      </c>
      <c r="Z101" s="318">
        <f t="shared" si="30"/>
        <v>0</v>
      </c>
      <c r="AA101" s="318">
        <f t="shared" si="30"/>
        <v>0</v>
      </c>
      <c r="AB101" s="318">
        <f t="shared" si="30"/>
        <v>0</v>
      </c>
      <c r="AC101" s="318">
        <f t="shared" si="30"/>
        <v>0</v>
      </c>
      <c r="AD101" s="318">
        <f t="shared" si="30"/>
        <v>0</v>
      </c>
      <c r="AE101" s="318">
        <f t="shared" si="30"/>
        <v>0</v>
      </c>
      <c r="AF101" s="318">
        <f t="shared" si="30"/>
        <v>0</v>
      </c>
      <c r="AG101" s="318">
        <f t="shared" si="30"/>
        <v>0</v>
      </c>
      <c r="AH101" s="318">
        <f t="shared" si="30"/>
        <v>0</v>
      </c>
      <c r="AI101" s="318">
        <f t="shared" si="30"/>
        <v>0</v>
      </c>
      <c r="AJ101" s="318">
        <f t="shared" si="30"/>
        <v>0</v>
      </c>
      <c r="AK101" s="318">
        <f t="shared" si="30"/>
        <v>0</v>
      </c>
      <c r="AL101" s="318">
        <f t="shared" si="30"/>
        <v>0</v>
      </c>
      <c r="AM101" s="318">
        <f t="shared" si="30"/>
        <v>0</v>
      </c>
      <c r="AN101" s="318">
        <f t="shared" si="30"/>
        <v>0</v>
      </c>
      <c r="AO101" s="318">
        <f t="shared" si="30"/>
        <v>0</v>
      </c>
      <c r="AP101" s="318">
        <f t="shared" si="30"/>
        <v>0</v>
      </c>
      <c r="AQ101" s="318">
        <f t="shared" si="30"/>
        <v>0</v>
      </c>
      <c r="AR101" s="318">
        <f t="shared" ref="AR101:BK101" si="31">AR99/40</f>
        <v>0</v>
      </c>
      <c r="AS101" s="318">
        <f t="shared" si="31"/>
        <v>0</v>
      </c>
      <c r="AT101" s="318">
        <f t="shared" si="31"/>
        <v>0</v>
      </c>
      <c r="AU101" s="318">
        <f t="shared" si="31"/>
        <v>0</v>
      </c>
      <c r="AV101" s="318">
        <f t="shared" si="31"/>
        <v>0</v>
      </c>
      <c r="AW101" s="318">
        <f t="shared" si="31"/>
        <v>0</v>
      </c>
      <c r="AX101" s="318">
        <f t="shared" si="31"/>
        <v>0</v>
      </c>
      <c r="AY101" s="318">
        <f t="shared" si="31"/>
        <v>0</v>
      </c>
      <c r="AZ101" s="318">
        <f t="shared" si="31"/>
        <v>0</v>
      </c>
      <c r="BA101" s="318">
        <f t="shared" si="31"/>
        <v>0</v>
      </c>
      <c r="BB101" s="318">
        <f t="shared" si="31"/>
        <v>0</v>
      </c>
      <c r="BC101" s="318">
        <f t="shared" si="31"/>
        <v>0</v>
      </c>
      <c r="BD101" s="318">
        <f t="shared" si="31"/>
        <v>0</v>
      </c>
      <c r="BE101" s="318">
        <f t="shared" si="31"/>
        <v>0</v>
      </c>
      <c r="BF101" s="318">
        <f t="shared" si="31"/>
        <v>0</v>
      </c>
      <c r="BG101" s="318">
        <f t="shared" si="31"/>
        <v>0</v>
      </c>
      <c r="BH101" s="318">
        <f t="shared" si="31"/>
        <v>1.5</v>
      </c>
      <c r="BI101" s="318">
        <f t="shared" si="31"/>
        <v>0</v>
      </c>
      <c r="BJ101" s="318">
        <f t="shared" si="31"/>
        <v>0</v>
      </c>
      <c r="BK101" s="318">
        <f t="shared" si="31"/>
        <v>0</v>
      </c>
    </row>
    <row r="102" spans="1:67" hidden="1"/>
    <row r="103" spans="1:67" hidden="1"/>
    <row r="104" spans="1:67" ht="40.200000000000003" hidden="1">
      <c r="A104" s="317" t="s">
        <v>42</v>
      </c>
      <c r="B104" s="316" t="s">
        <v>45</v>
      </c>
      <c r="C104" s="316" t="s">
        <v>44</v>
      </c>
    </row>
    <row r="105" spans="1:67" hidden="1">
      <c r="A105" s="312" t="s">
        <v>37</v>
      </c>
      <c r="B105" s="312">
        <v>2</v>
      </c>
      <c r="C105" s="312">
        <f>8*B105*5</f>
        <v>80</v>
      </c>
      <c r="I105" s="313"/>
      <c r="J105" s="313"/>
    </row>
    <row r="106" spans="1:67" hidden="1">
      <c r="A106" s="312" t="s">
        <v>38</v>
      </c>
      <c r="B106" s="312">
        <v>6</v>
      </c>
      <c r="C106" s="312">
        <f>8*B106*5</f>
        <v>240</v>
      </c>
      <c r="I106" s="313"/>
      <c r="J106" s="313"/>
    </row>
    <row r="107" spans="1:67" hidden="1">
      <c r="C107" s="312"/>
      <c r="I107" s="313"/>
      <c r="J107" s="313"/>
    </row>
    <row r="108" spans="1:67" hidden="1">
      <c r="A108" s="312" t="s">
        <v>39</v>
      </c>
      <c r="C108" s="312">
        <v>0</v>
      </c>
      <c r="I108" s="313"/>
      <c r="J108" s="313"/>
    </row>
    <row r="109" spans="1:67" ht="18.75" hidden="1" customHeight="1">
      <c r="A109" s="315" t="s">
        <v>43</v>
      </c>
      <c r="B109" s="312">
        <f>SUM(B105:B108)</f>
        <v>8</v>
      </c>
      <c r="C109" s="312">
        <f>SUM(C105:C108)</f>
        <v>320</v>
      </c>
      <c r="I109" s="313"/>
      <c r="J109" s="313"/>
    </row>
    <row r="110" spans="1:67" hidden="1">
      <c r="I110" s="313"/>
      <c r="J110" s="313"/>
      <c r="L110" s="314"/>
      <c r="M110" s="312"/>
    </row>
    <row r="111" spans="1:67" hidden="1"/>
    <row r="112" spans="1:67" hidden="1"/>
    <row r="113" hidden="1"/>
    <row r="114" hidden="1"/>
    <row r="115" hidden="1"/>
    <row r="116" hidden="1"/>
  </sheetData>
  <autoFilter ref="H14:BK86" xr:uid="{C895D656-437B-4A7C-BE46-D81C280A506A}"/>
  <mergeCells count="48">
    <mergeCell ref="AU12:AX12"/>
    <mergeCell ref="AY12:BC12"/>
    <mergeCell ref="BC64:BK66"/>
    <mergeCell ref="BD55:BK57"/>
    <mergeCell ref="BD41:BK42"/>
    <mergeCell ref="BF26:BK27"/>
    <mergeCell ref="BH12:BK12"/>
    <mergeCell ref="C4:F5"/>
    <mergeCell ref="H11:BK11"/>
    <mergeCell ref="K4:O4"/>
    <mergeCell ref="K5:O5"/>
    <mergeCell ref="C15:F82"/>
    <mergeCell ref="G15:G17"/>
    <mergeCell ref="G18:G20"/>
    <mergeCell ref="G21:G25"/>
    <mergeCell ref="G26:G27"/>
    <mergeCell ref="G28:G33"/>
    <mergeCell ref="G34:G36"/>
    <mergeCell ref="G37:G40"/>
    <mergeCell ref="G41:G42"/>
    <mergeCell ref="G43:G54"/>
    <mergeCell ref="BE23:BK25"/>
    <mergeCell ref="BA68:BK68"/>
    <mergeCell ref="G58:G66"/>
    <mergeCell ref="G67:G69"/>
    <mergeCell ref="G70:G74"/>
    <mergeCell ref="H1:AT1"/>
    <mergeCell ref="H2:AT2"/>
    <mergeCell ref="K3:AD3"/>
    <mergeCell ref="AH12:AK12"/>
    <mergeCell ref="AL12:AP12"/>
    <mergeCell ref="AQ12:AT12"/>
    <mergeCell ref="AZ75:BK81"/>
    <mergeCell ref="AZ82:BK82"/>
    <mergeCell ref="A12:A13"/>
    <mergeCell ref="B12:B13"/>
    <mergeCell ref="H12:H13"/>
    <mergeCell ref="I12:I13"/>
    <mergeCell ref="J12:J13"/>
    <mergeCell ref="BD12:BG12"/>
    <mergeCell ref="K12:K13"/>
    <mergeCell ref="L12:P12"/>
    <mergeCell ref="Q12:T12"/>
    <mergeCell ref="U12:X12"/>
    <mergeCell ref="Y12:AC12"/>
    <mergeCell ref="AD12:AG12"/>
    <mergeCell ref="G75:G82"/>
    <mergeCell ref="G55:G57"/>
  </mergeCells>
  <conditionalFormatting sqref="L63:T64">
    <cfRule type="cellIs" dxfId="1639" priority="69" stopIfTrue="1" operator="equal">
      <formula>"R"</formula>
    </cfRule>
    <cfRule type="cellIs" dxfId="1638" priority="70" stopIfTrue="1" operator="equal">
      <formula>"P"</formula>
    </cfRule>
    <cfRule type="cellIs" dxfId="1637" priority="71" stopIfTrue="1" operator="equal">
      <formula>"K"</formula>
    </cfRule>
    <cfRule type="cellIs" dxfId="1636" priority="72" stopIfTrue="1" operator="equal">
      <formula>"M"</formula>
    </cfRule>
  </conditionalFormatting>
  <conditionalFormatting sqref="L57:Z57">
    <cfRule type="cellIs" dxfId="1635" priority="49" stopIfTrue="1" operator="equal">
      <formula>"R"</formula>
    </cfRule>
    <cfRule type="cellIs" dxfId="1634" priority="50" stopIfTrue="1" operator="equal">
      <formula>"P"</formula>
    </cfRule>
    <cfRule type="cellIs" dxfId="1633" priority="51" stopIfTrue="1" operator="equal">
      <formula>"K"</formula>
    </cfRule>
    <cfRule type="cellIs" dxfId="1632" priority="52" stopIfTrue="1" operator="equal">
      <formula>"M"</formula>
    </cfRule>
  </conditionalFormatting>
  <conditionalFormatting sqref="L57:AM57 L15:BK20 L23:BD25 L26:BF26 L27:BE27 L28:BK40 L41:BD41 L42:BC42 L43:BK54 L55:BD55 L56:BC56 AP57:BC57 L58:BK63 L64:BC64 L65:BB66 L67:BK67 L68:BA68 L69:BK74 L75:AZ75 L76:AY82">
    <cfRule type="endsWith" priority="19" operator="endsWith" text="N">
      <formula>RIGHT(L15,LEN("N"))="N"</formula>
    </cfRule>
    <cfRule type="endsWith" dxfId="1631" priority="20" operator="endsWith" text="W">
      <formula>RIGHT(L15,LEN("W"))="W"</formula>
    </cfRule>
  </conditionalFormatting>
  <conditionalFormatting sqref="L60:AS60">
    <cfRule type="cellIs" dxfId="1630" priority="73" stopIfTrue="1" operator="equal">
      <formula>"R"</formula>
    </cfRule>
    <cfRule type="cellIs" dxfId="1629" priority="74" stopIfTrue="1" operator="equal">
      <formula>"P"</formula>
    </cfRule>
    <cfRule type="cellIs" dxfId="1628" priority="75" stopIfTrue="1" operator="equal">
      <formula>"K"</formula>
    </cfRule>
    <cfRule type="cellIs" dxfId="1627" priority="76" stopIfTrue="1" operator="equal">
      <formula>"M"</formula>
    </cfRule>
  </conditionalFormatting>
  <conditionalFormatting sqref="L76:AY82">
    <cfRule type="cellIs" dxfId="1626" priority="21" stopIfTrue="1" operator="equal">
      <formula>"R"</formula>
    </cfRule>
    <cfRule type="cellIs" dxfId="1625" priority="22" stopIfTrue="1" operator="equal">
      <formula>"P"</formula>
    </cfRule>
    <cfRule type="cellIs" dxfId="1624" priority="23" stopIfTrue="1" operator="equal">
      <formula>"K"</formula>
    </cfRule>
    <cfRule type="cellIs" dxfId="1623" priority="24" stopIfTrue="1" operator="equal">
      <formula>"M"</formula>
    </cfRule>
  </conditionalFormatting>
  <conditionalFormatting sqref="L23:AZ23 BB23:BD23 L24:BD24 L25:BB25 BD25">
    <cfRule type="cellIs" dxfId="1622" priority="145" stopIfTrue="1" operator="equal">
      <formula>"R"</formula>
    </cfRule>
    <cfRule type="cellIs" dxfId="1621" priority="146" stopIfTrue="1" operator="equal">
      <formula>"P"</formula>
    </cfRule>
    <cfRule type="cellIs" dxfId="1620" priority="147" stopIfTrue="1" operator="equal">
      <formula>"K"</formula>
    </cfRule>
    <cfRule type="cellIs" dxfId="1619" priority="148" stopIfTrue="1" operator="equal">
      <formula>"M"</formula>
    </cfRule>
  </conditionalFormatting>
  <conditionalFormatting sqref="L72:AZ72 BB72:BJ72 L73:BJ73 L74:BB74 BD74:BJ74">
    <cfRule type="cellIs" dxfId="1618" priority="61" stopIfTrue="1" operator="equal">
      <formula>"R"</formula>
    </cfRule>
    <cfRule type="cellIs" dxfId="1617" priority="62" stopIfTrue="1" operator="equal">
      <formula>"P"</formula>
    </cfRule>
    <cfRule type="cellIs" dxfId="1616" priority="63" stopIfTrue="1" operator="equal">
      <formula>"K"</formula>
    </cfRule>
    <cfRule type="cellIs" dxfId="1615" priority="64" stopIfTrue="1" operator="equal">
      <formula>"M"</formula>
    </cfRule>
  </conditionalFormatting>
  <conditionalFormatting sqref="L75:AZ75">
    <cfRule type="cellIs" dxfId="1614" priority="45" stopIfTrue="1" operator="equal">
      <formula>"R"</formula>
    </cfRule>
    <cfRule type="cellIs" dxfId="1613" priority="46" stopIfTrue="1" operator="equal">
      <formula>"P"</formula>
    </cfRule>
    <cfRule type="cellIs" dxfId="1612" priority="47" stopIfTrue="1" operator="equal">
      <formula>"K"</formula>
    </cfRule>
    <cfRule type="cellIs" dxfId="1611" priority="48" stopIfTrue="1" operator="equal">
      <formula>"M"</formula>
    </cfRule>
  </conditionalFormatting>
  <conditionalFormatting sqref="L42:BC42">
    <cfRule type="cellIs" dxfId="1610" priority="105" stopIfTrue="1" operator="equal">
      <formula>"R"</formula>
    </cfRule>
    <cfRule type="cellIs" dxfId="1609" priority="106" stopIfTrue="1" operator="equal">
      <formula>"P"</formula>
    </cfRule>
    <cfRule type="cellIs" dxfId="1608" priority="107" stopIfTrue="1" operator="equal">
      <formula>"K"</formula>
    </cfRule>
    <cfRule type="cellIs" dxfId="1607" priority="108" stopIfTrue="1" operator="equal">
      <formula>"M"</formula>
    </cfRule>
  </conditionalFormatting>
  <conditionalFormatting sqref="L41:BD41">
    <cfRule type="cellIs" dxfId="1606" priority="109" stopIfTrue="1" operator="equal">
      <formula>"R"</formula>
    </cfRule>
    <cfRule type="cellIs" dxfId="1605" priority="110" stopIfTrue="1" operator="equal">
      <formula>"P"</formula>
    </cfRule>
    <cfRule type="cellIs" dxfId="1604" priority="111" stopIfTrue="1" operator="equal">
      <formula>"K"</formula>
    </cfRule>
    <cfRule type="cellIs" dxfId="1603" priority="112" stopIfTrue="1" operator="equal">
      <formula>"M"</formula>
    </cfRule>
  </conditionalFormatting>
  <conditionalFormatting sqref="L55:BD55 L56:BC56 AB57:AL57 L58:BK59 AU60:BK60 L61:BK62 U63:BK63 U64:BC64 L65:BB66 L68:BA68 L69:BK69">
    <cfRule type="cellIs" dxfId="1602" priority="93" stopIfTrue="1" operator="equal">
      <formula>"R"</formula>
    </cfRule>
    <cfRule type="cellIs" dxfId="1601" priority="94" stopIfTrue="1" operator="equal">
      <formula>"P"</formula>
    </cfRule>
    <cfRule type="cellIs" dxfId="1600" priority="95" stopIfTrue="1" operator="equal">
      <formula>"K"</formula>
    </cfRule>
    <cfRule type="cellIs" dxfId="1599" priority="96" stopIfTrue="1" operator="equal">
      <formula>"M"</formula>
    </cfRule>
  </conditionalFormatting>
  <conditionalFormatting sqref="L27:BE27">
    <cfRule type="cellIs" dxfId="1598" priority="129" stopIfTrue="1" operator="equal">
      <formula>"R"</formula>
    </cfRule>
    <cfRule type="cellIs" dxfId="1597" priority="130" stopIfTrue="1" operator="equal">
      <formula>"P"</formula>
    </cfRule>
    <cfRule type="cellIs" dxfId="1596" priority="131" stopIfTrue="1" operator="equal">
      <formula>"K"</formula>
    </cfRule>
    <cfRule type="cellIs" dxfId="1595" priority="132" stopIfTrue="1" operator="equal">
      <formula>"M"</formula>
    </cfRule>
  </conditionalFormatting>
  <conditionalFormatting sqref="L26:BF26">
    <cfRule type="cellIs" dxfId="1594" priority="133" stopIfTrue="1" operator="equal">
      <formula>"R"</formula>
    </cfRule>
    <cfRule type="cellIs" dxfId="1593" priority="134" stopIfTrue="1" operator="equal">
      <formula>"P"</formula>
    </cfRule>
    <cfRule type="cellIs" dxfId="1592" priority="135" stopIfTrue="1" operator="equal">
      <formula>"K"</formula>
    </cfRule>
    <cfRule type="cellIs" dxfId="1591" priority="136" stopIfTrue="1" operator="equal">
      <formula>"M"</formula>
    </cfRule>
  </conditionalFormatting>
  <conditionalFormatting sqref="L70:BJ71">
    <cfRule type="cellIs" dxfId="1590" priority="53" stopIfTrue="1" operator="equal">
      <formula>"R"</formula>
    </cfRule>
    <cfRule type="cellIs" dxfId="1589" priority="54" stopIfTrue="1" operator="equal">
      <formula>"P"</formula>
    </cfRule>
    <cfRule type="cellIs" dxfId="1588" priority="55" stopIfTrue="1" operator="equal">
      <formula>"K"</formula>
    </cfRule>
    <cfRule type="cellIs" dxfId="1587" priority="56" stopIfTrue="1" operator="equal">
      <formula>"M"</formula>
    </cfRule>
  </conditionalFormatting>
  <conditionalFormatting sqref="L15:BK20">
    <cfRule type="cellIs" dxfId="1586" priority="149" stopIfTrue="1" operator="equal">
      <formula>"R"</formula>
    </cfRule>
    <cfRule type="cellIs" dxfId="1585" priority="150" stopIfTrue="1" operator="equal">
      <formula>"P"</formula>
    </cfRule>
    <cfRule type="cellIs" dxfId="1584" priority="151" stopIfTrue="1" operator="equal">
      <formula>"K"</formula>
    </cfRule>
    <cfRule type="cellIs" dxfId="1583" priority="152" stopIfTrue="1" operator="equal">
      <formula>"M"</formula>
    </cfRule>
  </conditionalFormatting>
  <conditionalFormatting sqref="L21:BK22">
    <cfRule type="endsWith" priority="1" operator="endsWith" text="N">
      <formula>RIGHT(L21,LEN("N"))="N"</formula>
    </cfRule>
    <cfRule type="endsWith" dxfId="1582" priority="2" operator="endsWith" text="W">
      <formula>RIGHT(L21,LEN("W"))="W"</formula>
    </cfRule>
    <cfRule type="cellIs" dxfId="1581" priority="3" stopIfTrue="1" operator="equal">
      <formula>"R"</formula>
    </cfRule>
    <cfRule type="cellIs" dxfId="1580" priority="4" stopIfTrue="1" operator="equal">
      <formula>"P"</formula>
    </cfRule>
    <cfRule type="cellIs" dxfId="1579" priority="5" stopIfTrue="1" operator="equal">
      <formula>"K"</formula>
    </cfRule>
    <cfRule type="cellIs" dxfId="1578" priority="6" stopIfTrue="1" operator="equal">
      <formula>"M"</formula>
    </cfRule>
  </conditionalFormatting>
  <conditionalFormatting sqref="L28:BK40">
    <cfRule type="cellIs" dxfId="1577" priority="113" stopIfTrue="1" operator="equal">
      <formula>"R"</formula>
    </cfRule>
    <cfRule type="cellIs" dxfId="1576" priority="114" stopIfTrue="1" operator="equal">
      <formula>"P"</formula>
    </cfRule>
    <cfRule type="cellIs" dxfId="1575" priority="115" stopIfTrue="1" operator="equal">
      <formula>"K"</formula>
    </cfRule>
    <cfRule type="cellIs" dxfId="1574" priority="116" stopIfTrue="1" operator="equal">
      <formula>"M"</formula>
    </cfRule>
  </conditionalFormatting>
  <conditionalFormatting sqref="L43:BK54">
    <cfRule type="cellIs" dxfId="1573" priority="65" stopIfTrue="1" operator="equal">
      <formula>"R"</formula>
    </cfRule>
    <cfRule type="cellIs" dxfId="1572" priority="66" stopIfTrue="1" operator="equal">
      <formula>"P"</formula>
    </cfRule>
    <cfRule type="cellIs" dxfId="1571" priority="67" stopIfTrue="1" operator="equal">
      <formula>"K"</formula>
    </cfRule>
    <cfRule type="cellIs" dxfId="1570" priority="68" stopIfTrue="1" operator="equal">
      <formula>"M"</formula>
    </cfRule>
  </conditionalFormatting>
  <conditionalFormatting sqref="L67:BK67">
    <cfRule type="cellIs" dxfId="1569" priority="77" stopIfTrue="1" operator="equal">
      <formula>"R"</formula>
    </cfRule>
    <cfRule type="cellIs" dxfId="1568" priority="78" stopIfTrue="1" operator="equal">
      <formula>"P"</formula>
    </cfRule>
    <cfRule type="cellIs" dxfId="1567" priority="79" stopIfTrue="1" operator="equal">
      <formula>"K"</formula>
    </cfRule>
    <cfRule type="cellIs" dxfId="1566" priority="80" stopIfTrue="1" operator="equal">
      <formula>"M"</formula>
    </cfRule>
  </conditionalFormatting>
  <conditionalFormatting sqref="AM57">
    <cfRule type="cellIs" dxfId="1565" priority="15" stopIfTrue="1" operator="equal">
      <formula>"R"</formula>
    </cfRule>
    <cfRule type="cellIs" dxfId="1564" priority="16" stopIfTrue="1" operator="equal">
      <formula>"P"</formula>
    </cfRule>
    <cfRule type="cellIs" dxfId="1563" priority="17" stopIfTrue="1" operator="equal">
      <formula>"K"</formula>
    </cfRule>
    <cfRule type="cellIs" dxfId="1562" priority="18" stopIfTrue="1" operator="equal">
      <formula>"M"</formula>
    </cfRule>
  </conditionalFormatting>
  <conditionalFormatting sqref="AP57:BC57">
    <cfRule type="cellIs" dxfId="1561" priority="189" stopIfTrue="1" operator="equal">
      <formula>"R"</formula>
    </cfRule>
    <cfRule type="cellIs" dxfId="1560" priority="190" stopIfTrue="1" operator="equal">
      <formula>"P"</formula>
    </cfRule>
    <cfRule type="cellIs" dxfId="1559" priority="191" stopIfTrue="1" operator="equal">
      <formula>"K"</formula>
    </cfRule>
    <cfRule type="cellIs" dxfId="1558" priority="192" stopIfTrue="1" operator="equal">
      <formula>"M"</formula>
    </cfRule>
  </conditionalFormatting>
  <conditionalFormatting sqref="AY20">
    <cfRule type="cellIs" dxfId="1557" priority="11" stopIfTrue="1" operator="equal">
      <formula>"R"</formula>
    </cfRule>
    <cfRule type="cellIs" dxfId="1556" priority="12" stopIfTrue="1" operator="equal">
      <formula>"P"</formula>
    </cfRule>
    <cfRule type="cellIs" dxfId="1555" priority="13" stopIfTrue="1" operator="equal">
      <formula>"K"</formula>
    </cfRule>
    <cfRule type="cellIs" dxfId="1554" priority="14" stopIfTrue="1" operator="equal">
      <formula>"M"</formula>
    </cfRule>
  </conditionalFormatting>
  <conditionalFormatting sqref="BK70:BK74">
    <cfRule type="cellIs" dxfId="1553" priority="165" stopIfTrue="1" operator="equal">
      <formula>"R"</formula>
    </cfRule>
    <cfRule type="cellIs" dxfId="1552" priority="166" stopIfTrue="1" operator="equal">
      <formula>"P"</formula>
    </cfRule>
    <cfRule type="cellIs" dxfId="1551" priority="167" stopIfTrue="1" operator="equal">
      <formula>"K"</formula>
    </cfRule>
    <cfRule type="cellIs" dxfId="1550" priority="168" stopIfTrue="1" operator="equal">
      <formula>"M"</formula>
    </cfRule>
  </conditionalFormatting>
  <conditionalFormatting sqref="BM43:BM82">
    <cfRule type="cellIs" dxfId="1549" priority="169" stopIfTrue="1" operator="equal">
      <formula>"R"</formula>
    </cfRule>
    <cfRule type="cellIs" dxfId="1548" priority="170" stopIfTrue="1" operator="equal">
      <formula>"P"</formula>
    </cfRule>
    <cfRule type="cellIs" dxfId="1547" priority="171" stopIfTrue="1" operator="equal">
      <formula>"K"</formula>
    </cfRule>
    <cfRule type="cellIs" dxfId="1546" priority="172" stopIfTrue="1" operator="equal">
      <formula>"M"</formula>
    </cfRule>
  </conditionalFormatting>
  <conditionalFormatting sqref="BV15:BV26">
    <cfRule type="cellIs" dxfId="1545" priority="177" stopIfTrue="1" operator="equal">
      <formula>"R"</formula>
    </cfRule>
    <cfRule type="cellIs" dxfId="1544" priority="178" stopIfTrue="1" operator="equal">
      <formula>"P"</formula>
    </cfRule>
    <cfRule type="cellIs" dxfId="1543" priority="179" stopIfTrue="1" operator="equal">
      <formula>"K"</formula>
    </cfRule>
    <cfRule type="cellIs" dxfId="1542" priority="180" stopIfTrue="1" operator="equal">
      <formula>"M"</formula>
    </cfRule>
  </conditionalFormatting>
  <pageMargins left="0.25" right="0.25" top="0.75" bottom="0.75" header="0.3" footer="0.3"/>
  <pageSetup paperSize="8" scale="48" orientation="landscape" r:id="rId1"/>
  <headerFooter>
    <oddFooter>&amp;C&amp;1#&amp;"Calibri"&amp;10&amp;K000000Classified as Business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1C497-F86B-4B67-AD05-43D49BA6773F}">
  <sheetPr codeName="Sheet10">
    <tabColor theme="1" tint="0.249977111117893"/>
  </sheetPr>
  <dimension ref="A1:P315"/>
  <sheetViews>
    <sheetView topLeftCell="A104" zoomScale="145" zoomScaleNormal="145" workbookViewId="0">
      <selection activeCell="B162" sqref="B162"/>
    </sheetView>
  </sheetViews>
  <sheetFormatPr defaultColWidth="0" defaultRowHeight="0" customHeight="1" zeroHeight="1"/>
  <cols>
    <col min="1" max="1" width="19.6640625" style="634" customWidth="1"/>
    <col min="2" max="2" width="58.44140625" style="634" bestFit="1" customWidth="1"/>
    <col min="3" max="3" width="13.6640625" style="641" customWidth="1"/>
    <col min="4" max="4" width="17.33203125" style="641" customWidth="1"/>
    <col min="5" max="5" width="0.88671875" style="634" customWidth="1"/>
    <col min="6" max="6" width="17.109375" style="634" hidden="1" customWidth="1"/>
    <col min="7" max="9" width="17.109375" hidden="1" customWidth="1"/>
    <col min="10" max="10" width="0.88671875" hidden="1" customWidth="1"/>
    <col min="11" max="11" width="19" hidden="1" customWidth="1"/>
    <col min="12" max="12" width="9.109375" hidden="1" customWidth="1"/>
    <col min="13" max="13" width="0.88671875" style="634" hidden="1" customWidth="1"/>
    <col min="14" max="14" width="19" hidden="1"/>
    <col min="15" max="15" width="9.109375" hidden="1"/>
    <col min="16" max="16" width="0.88671875" hidden="1"/>
  </cols>
  <sheetData>
    <row r="1" spans="1:13" s="821" customFormat="1" ht="40.200000000000003" thickBot="1">
      <c r="A1" s="876" t="s">
        <v>510</v>
      </c>
      <c r="B1" s="876" t="s">
        <v>1069</v>
      </c>
      <c r="C1" s="876" t="s">
        <v>1123</v>
      </c>
      <c r="D1" s="876" t="s">
        <v>1124</v>
      </c>
      <c r="E1" s="825"/>
      <c r="F1" s="840"/>
      <c r="G1" s="840"/>
      <c r="H1" s="840"/>
      <c r="I1" s="840"/>
      <c r="J1" s="840"/>
      <c r="K1" s="840"/>
      <c r="L1" s="840"/>
      <c r="M1" s="840"/>
    </row>
    <row r="2" spans="1:13" ht="15" thickBot="1">
      <c r="A2" s="748" t="s">
        <v>347</v>
      </c>
      <c r="B2" s="200" t="s">
        <v>824</v>
      </c>
      <c r="C2" s="803" t="s">
        <v>27</v>
      </c>
      <c r="D2" s="803">
        <v>4</v>
      </c>
      <c r="E2" s="826"/>
      <c r="F2" s="841"/>
      <c r="G2" s="842"/>
      <c r="H2" s="842"/>
      <c r="I2" s="843"/>
      <c r="J2" s="634"/>
      <c r="K2" s="1177"/>
      <c r="L2" s="1178"/>
    </row>
    <row r="3" spans="1:13" ht="14.4">
      <c r="A3" s="730" t="s">
        <v>60</v>
      </c>
      <c r="B3" s="192" t="s">
        <v>827</v>
      </c>
      <c r="C3" s="799"/>
      <c r="D3" s="799"/>
      <c r="E3" s="831"/>
      <c r="F3" s="844"/>
      <c r="G3" s="845"/>
      <c r="H3" s="846"/>
      <c r="I3" s="847"/>
      <c r="J3" s="634"/>
      <c r="K3" s="848"/>
      <c r="L3" s="849"/>
    </row>
    <row r="4" spans="1:13" ht="14.4">
      <c r="A4" s="706" t="s">
        <v>62</v>
      </c>
      <c r="B4" s="193" t="s">
        <v>828</v>
      </c>
      <c r="C4" s="800" t="s">
        <v>27</v>
      </c>
      <c r="D4" s="800">
        <v>27</v>
      </c>
      <c r="E4" s="831"/>
      <c r="F4" s="850"/>
      <c r="G4" s="851"/>
      <c r="H4" s="852"/>
      <c r="I4" s="853"/>
      <c r="J4" s="634"/>
      <c r="K4" s="850"/>
      <c r="L4" s="854"/>
    </row>
    <row r="5" spans="1:13" ht="15" thickBot="1">
      <c r="A5" s="730" t="s">
        <v>64</v>
      </c>
      <c r="B5" s="193" t="s">
        <v>825</v>
      </c>
      <c r="C5" s="800"/>
      <c r="D5" s="800"/>
      <c r="E5" s="831"/>
      <c r="F5" s="850"/>
      <c r="G5" s="851"/>
      <c r="H5" s="852"/>
      <c r="I5" s="853"/>
      <c r="J5" s="634"/>
      <c r="K5" s="865"/>
      <c r="L5" s="866"/>
    </row>
    <row r="6" spans="1:13" ht="14.4">
      <c r="A6" s="706" t="s">
        <v>66</v>
      </c>
      <c r="B6" s="192" t="s">
        <v>820</v>
      </c>
      <c r="C6" s="799"/>
      <c r="D6" s="799"/>
      <c r="E6" s="831"/>
      <c r="F6" s="850"/>
      <c r="G6" s="851"/>
      <c r="H6" s="852"/>
      <c r="I6" s="853"/>
      <c r="J6" s="634"/>
      <c r="K6" s="1179"/>
      <c r="L6" s="1181"/>
    </row>
    <row r="7" spans="1:13" ht="15" thickBot="1">
      <c r="A7" s="706" t="s">
        <v>68</v>
      </c>
      <c r="B7" s="194" t="s">
        <v>829</v>
      </c>
      <c r="C7" s="801" t="s">
        <v>27</v>
      </c>
      <c r="D7" s="801">
        <v>0</v>
      </c>
      <c r="E7" s="826"/>
      <c r="F7" s="850"/>
      <c r="G7" s="851"/>
      <c r="H7" s="852"/>
      <c r="I7" s="853"/>
      <c r="J7" s="634"/>
      <c r="K7" s="1180"/>
      <c r="L7" s="1182"/>
    </row>
    <row r="8" spans="1:13" ht="15" thickBot="1">
      <c r="A8" s="730" t="s">
        <v>70</v>
      </c>
      <c r="B8" s="195" t="s">
        <v>846</v>
      </c>
      <c r="C8" s="802" t="s">
        <v>27</v>
      </c>
      <c r="D8" s="802">
        <v>0</v>
      </c>
      <c r="E8" s="826"/>
      <c r="F8" s="850"/>
      <c r="G8" s="851"/>
      <c r="H8" s="852"/>
      <c r="I8" s="853"/>
      <c r="J8" s="634"/>
      <c r="K8" s="1183"/>
      <c r="L8" s="1184"/>
    </row>
    <row r="9" spans="1:13" ht="15" thickBot="1">
      <c r="A9" s="706" t="s">
        <v>72</v>
      </c>
      <c r="B9" s="194" t="s">
        <v>826</v>
      </c>
      <c r="C9" s="801" t="s">
        <v>27</v>
      </c>
      <c r="D9" s="801">
        <v>7</v>
      </c>
      <c r="E9" s="826"/>
      <c r="F9" s="850"/>
      <c r="G9" s="851"/>
      <c r="H9" s="852"/>
      <c r="I9" s="853"/>
      <c r="J9" s="634"/>
      <c r="K9" s="855"/>
      <c r="L9" s="856"/>
    </row>
    <row r="10" spans="1:13" ht="15" thickBot="1">
      <c r="A10" s="706" t="s">
        <v>1132</v>
      </c>
      <c r="B10" s="200" t="s">
        <v>1133</v>
      </c>
      <c r="C10" s="803"/>
      <c r="D10" s="803"/>
      <c r="E10" s="826"/>
      <c r="F10" s="850"/>
      <c r="G10" s="851"/>
      <c r="H10" s="852"/>
      <c r="I10" s="853"/>
      <c r="J10" s="634"/>
      <c r="K10" s="1183"/>
      <c r="L10" s="1184"/>
    </row>
    <row r="11" spans="1:13" ht="14.4">
      <c r="A11" s="706" t="s">
        <v>74</v>
      </c>
      <c r="B11" s="200" t="s">
        <v>823</v>
      </c>
      <c r="C11" s="803" t="s">
        <v>27</v>
      </c>
      <c r="D11" s="803">
        <v>11</v>
      </c>
      <c r="E11" s="826"/>
      <c r="F11" s="857"/>
      <c r="G11" s="851"/>
      <c r="H11" s="852"/>
      <c r="I11" s="853"/>
      <c r="J11" s="634"/>
      <c r="K11" s="1179"/>
      <c r="L11" s="1181"/>
    </row>
    <row r="12" spans="1:13" ht="15" thickBot="1">
      <c r="A12" s="748" t="s">
        <v>76</v>
      </c>
      <c r="B12" s="194" t="s">
        <v>822</v>
      </c>
      <c r="C12" s="801" t="s">
        <v>27</v>
      </c>
      <c r="D12" s="801">
        <v>3</v>
      </c>
      <c r="E12" s="826"/>
      <c r="F12" s="857"/>
      <c r="G12" s="851"/>
      <c r="H12" s="852"/>
      <c r="I12" s="853"/>
      <c r="J12" s="634"/>
      <c r="K12" s="1180"/>
      <c r="L12" s="1182"/>
    </row>
    <row r="13" spans="1:13" ht="15" thickBot="1">
      <c r="A13" s="748" t="s">
        <v>78</v>
      </c>
      <c r="B13" s="200" t="s">
        <v>845</v>
      </c>
      <c r="C13" s="803" t="s">
        <v>27</v>
      </c>
      <c r="D13" s="803">
        <v>0</v>
      </c>
      <c r="E13" s="826"/>
      <c r="F13" s="858"/>
      <c r="G13" s="859"/>
      <c r="H13" s="860"/>
      <c r="I13" s="861"/>
      <c r="J13" s="634"/>
      <c r="K13" s="634"/>
      <c r="L13" s="634"/>
    </row>
    <row r="14" spans="1:13" ht="14.4">
      <c r="A14" s="734" t="s">
        <v>911</v>
      </c>
      <c r="B14" s="194" t="s">
        <v>824</v>
      </c>
      <c r="C14" s="801"/>
      <c r="D14" s="801"/>
      <c r="E14" s="826"/>
      <c r="F14" s="832"/>
      <c r="G14" s="833"/>
      <c r="H14" s="833"/>
      <c r="I14" s="834"/>
      <c r="J14" s="634"/>
      <c r="K14" s="634"/>
      <c r="L14" s="634"/>
    </row>
    <row r="15" spans="1:13" ht="14.4">
      <c r="A15" s="730" t="s">
        <v>80</v>
      </c>
      <c r="B15" s="195" t="s">
        <v>821</v>
      </c>
      <c r="C15" s="802" t="s">
        <v>27</v>
      </c>
      <c r="D15" s="802">
        <v>7</v>
      </c>
      <c r="E15" s="826"/>
      <c r="F15" s="835"/>
      <c r="G15" s="634"/>
      <c r="H15" s="634"/>
      <c r="I15" s="836"/>
      <c r="J15" s="634"/>
      <c r="K15" s="634"/>
      <c r="L15" s="634"/>
    </row>
    <row r="16" spans="1:13" ht="14.4">
      <c r="A16" s="706" t="s">
        <v>82</v>
      </c>
      <c r="B16" s="194" t="s">
        <v>820</v>
      </c>
      <c r="C16" s="801"/>
      <c r="D16" s="801"/>
      <c r="E16" s="827"/>
      <c r="F16" s="835"/>
      <c r="G16" s="634"/>
      <c r="H16" s="634"/>
      <c r="I16" s="836"/>
      <c r="J16" s="634"/>
      <c r="K16" s="634"/>
      <c r="L16" s="634"/>
    </row>
    <row r="17" spans="1:12" ht="14.4">
      <c r="A17" s="748" t="s">
        <v>84</v>
      </c>
      <c r="B17" s="200" t="s">
        <v>819</v>
      </c>
      <c r="C17" s="803" t="s">
        <v>27</v>
      </c>
      <c r="D17" s="803">
        <v>11</v>
      </c>
      <c r="E17" s="827"/>
      <c r="F17" s="835"/>
      <c r="G17" s="634"/>
      <c r="H17" s="634"/>
      <c r="I17" s="836"/>
      <c r="J17" s="634"/>
      <c r="K17" s="634"/>
      <c r="L17" s="634"/>
    </row>
    <row r="18" spans="1:12" ht="14.4">
      <c r="A18" s="706" t="s">
        <v>86</v>
      </c>
      <c r="B18" s="200" t="s">
        <v>819</v>
      </c>
      <c r="C18" s="803" t="s">
        <v>27</v>
      </c>
      <c r="D18" s="803">
        <v>11</v>
      </c>
      <c r="E18" s="827"/>
      <c r="F18" s="835"/>
      <c r="G18" s="634"/>
      <c r="H18" s="634"/>
      <c r="I18" s="836"/>
      <c r="J18" s="634"/>
      <c r="K18" s="634"/>
      <c r="L18" s="634"/>
    </row>
    <row r="19" spans="1:12" ht="14.4">
      <c r="A19" s="706" t="s">
        <v>88</v>
      </c>
      <c r="B19" s="194" t="s">
        <v>816</v>
      </c>
      <c r="C19" s="801" t="s">
        <v>27</v>
      </c>
      <c r="D19" s="801">
        <v>12</v>
      </c>
      <c r="E19" s="827"/>
      <c r="F19" s="835"/>
      <c r="G19" s="634"/>
      <c r="H19" s="634"/>
      <c r="I19" s="836"/>
      <c r="J19" s="634"/>
      <c r="K19" s="634"/>
      <c r="L19" s="634"/>
    </row>
    <row r="20" spans="1:12" ht="14.4">
      <c r="A20" s="730" t="s">
        <v>91</v>
      </c>
      <c r="B20" s="194" t="s">
        <v>818</v>
      </c>
      <c r="C20" s="801"/>
      <c r="D20" s="801"/>
      <c r="E20" s="827"/>
      <c r="F20" s="835"/>
      <c r="G20" s="634"/>
      <c r="H20" s="634"/>
      <c r="I20" s="836"/>
      <c r="J20" s="634"/>
      <c r="K20" s="634"/>
      <c r="L20" s="634"/>
    </row>
    <row r="21" spans="1:12" ht="14.4">
      <c r="A21" s="730" t="s">
        <v>89</v>
      </c>
      <c r="B21" s="194" t="s">
        <v>817</v>
      </c>
      <c r="C21" s="801" t="s">
        <v>27</v>
      </c>
      <c r="D21" s="801">
        <v>5</v>
      </c>
      <c r="E21" s="827"/>
      <c r="F21" s="835"/>
      <c r="G21" s="634"/>
      <c r="H21" s="634"/>
      <c r="I21" s="836"/>
      <c r="J21" s="634"/>
      <c r="K21" s="634"/>
      <c r="L21" s="634"/>
    </row>
    <row r="22" spans="1:12" ht="15" thickBot="1">
      <c r="A22" s="711" t="s">
        <v>93</v>
      </c>
      <c r="B22" s="201" t="s">
        <v>817</v>
      </c>
      <c r="C22" s="804"/>
      <c r="D22" s="804"/>
      <c r="E22" s="827"/>
      <c r="F22" s="835"/>
      <c r="G22" s="634"/>
      <c r="H22" s="634"/>
      <c r="I22" s="836"/>
      <c r="J22" s="634"/>
      <c r="K22" s="634"/>
      <c r="L22" s="634"/>
    </row>
    <row r="23" spans="1:12" ht="14.4">
      <c r="A23" s="718" t="s">
        <v>95</v>
      </c>
      <c r="B23" s="207" t="s">
        <v>829</v>
      </c>
      <c r="C23" s="805" t="s">
        <v>27</v>
      </c>
      <c r="D23" s="805">
        <v>8</v>
      </c>
      <c r="E23" s="828"/>
      <c r="F23" s="835"/>
      <c r="G23" s="634"/>
      <c r="H23" s="634"/>
      <c r="I23" s="836"/>
      <c r="J23" s="634"/>
      <c r="K23" s="634"/>
      <c r="L23" s="634"/>
    </row>
    <row r="24" spans="1:12" ht="14.4">
      <c r="A24" s="706" t="s">
        <v>97</v>
      </c>
      <c r="B24" s="194" t="s">
        <v>835</v>
      </c>
      <c r="C24" s="801" t="s">
        <v>27</v>
      </c>
      <c r="D24" s="801">
        <v>6</v>
      </c>
      <c r="E24" s="827"/>
      <c r="F24" s="835"/>
      <c r="G24" s="634"/>
      <c r="H24" s="634"/>
      <c r="I24" s="836"/>
      <c r="J24" s="634"/>
      <c r="K24" s="634"/>
      <c r="L24" s="634"/>
    </row>
    <row r="25" spans="1:12" ht="15" thickBot="1">
      <c r="A25" s="706" t="s">
        <v>99</v>
      </c>
      <c r="B25" s="200" t="s">
        <v>837</v>
      </c>
      <c r="C25" s="803" t="s">
        <v>27</v>
      </c>
      <c r="D25" s="803">
        <v>0</v>
      </c>
      <c r="E25" s="827"/>
      <c r="F25" s="837"/>
      <c r="G25" s="838"/>
      <c r="H25" s="838"/>
      <c r="I25" s="839"/>
      <c r="J25" s="634"/>
      <c r="K25" s="634"/>
      <c r="L25" s="634"/>
    </row>
    <row r="26" spans="1:12" ht="15" thickBot="1">
      <c r="A26" s="706" t="s">
        <v>932</v>
      </c>
      <c r="B26" s="200" t="s">
        <v>970</v>
      </c>
      <c r="C26" s="803" t="s">
        <v>27</v>
      </c>
      <c r="D26" s="803">
        <v>0</v>
      </c>
      <c r="E26" s="827"/>
      <c r="F26" s="1174"/>
      <c r="G26" s="1175"/>
      <c r="H26" s="1175"/>
      <c r="I26" s="1176"/>
      <c r="J26" s="634"/>
      <c r="K26" s="634"/>
      <c r="L26" s="634"/>
    </row>
    <row r="27" spans="1:12" ht="14.4">
      <c r="A27" s="706" t="s">
        <v>101</v>
      </c>
      <c r="B27" s="200" t="s">
        <v>838</v>
      </c>
      <c r="C27" s="803"/>
      <c r="D27" s="803"/>
      <c r="E27" s="827"/>
      <c r="F27" s="862"/>
      <c r="G27" s="833"/>
      <c r="H27" s="833"/>
      <c r="I27" s="834"/>
      <c r="J27" s="634"/>
      <c r="K27" s="634"/>
      <c r="L27" s="634"/>
    </row>
    <row r="28" spans="1:12" ht="14.4">
      <c r="A28" s="706" t="s">
        <v>103</v>
      </c>
      <c r="B28" s="200" t="s">
        <v>839</v>
      </c>
      <c r="C28" s="803"/>
      <c r="D28" s="803"/>
      <c r="E28" s="827"/>
      <c r="F28" s="863"/>
      <c r="G28" s="634"/>
      <c r="H28" s="634"/>
      <c r="I28" s="836"/>
      <c r="J28" s="634"/>
      <c r="K28" s="634"/>
      <c r="L28" s="634"/>
    </row>
    <row r="29" spans="1:12" ht="14.4">
      <c r="A29" s="748" t="s">
        <v>105</v>
      </c>
      <c r="B29" s="194" t="s">
        <v>835</v>
      </c>
      <c r="C29" s="801"/>
      <c r="D29" s="801"/>
      <c r="E29" s="827"/>
      <c r="F29" s="835"/>
      <c r="G29" s="635"/>
      <c r="H29" s="634"/>
      <c r="I29" s="836"/>
      <c r="J29" s="634"/>
      <c r="K29" s="634"/>
      <c r="L29" s="634"/>
    </row>
    <row r="30" spans="1:12" ht="14.4">
      <c r="A30" s="706" t="s">
        <v>107</v>
      </c>
      <c r="B30" s="194" t="s">
        <v>837</v>
      </c>
      <c r="C30" s="801"/>
      <c r="D30" s="801"/>
      <c r="E30" s="827"/>
      <c r="F30" s="835"/>
      <c r="G30" s="635"/>
      <c r="H30" s="634"/>
      <c r="I30" s="836"/>
      <c r="J30" s="634"/>
      <c r="K30" s="634"/>
      <c r="L30" s="634"/>
    </row>
    <row r="31" spans="1:12" ht="14.4">
      <c r="A31" s="748" t="s">
        <v>109</v>
      </c>
      <c r="B31" s="200" t="s">
        <v>821</v>
      </c>
      <c r="C31" s="803" t="s">
        <v>27</v>
      </c>
      <c r="D31" s="803">
        <v>16</v>
      </c>
      <c r="E31" s="827"/>
      <c r="F31" s="835"/>
      <c r="G31" s="635"/>
      <c r="H31" s="634"/>
      <c r="I31" s="836"/>
      <c r="J31" s="634"/>
      <c r="K31" s="634"/>
      <c r="L31" s="634"/>
    </row>
    <row r="32" spans="1:12" ht="14.4">
      <c r="A32" s="706" t="s">
        <v>112</v>
      </c>
      <c r="B32" s="200" t="s">
        <v>821</v>
      </c>
      <c r="C32" s="803" t="s">
        <v>27</v>
      </c>
      <c r="D32" s="803">
        <v>17</v>
      </c>
      <c r="E32" s="827"/>
      <c r="F32" s="863"/>
      <c r="G32" s="634"/>
      <c r="H32" s="634"/>
      <c r="I32" s="836"/>
      <c r="J32" s="634"/>
      <c r="K32" s="634"/>
      <c r="L32" s="634"/>
    </row>
    <row r="33" spans="1:12" ht="14.4">
      <c r="A33" s="730" t="s">
        <v>114</v>
      </c>
      <c r="B33" s="195" t="s">
        <v>840</v>
      </c>
      <c r="C33" s="802" t="s">
        <v>27</v>
      </c>
      <c r="D33" s="802">
        <v>2</v>
      </c>
      <c r="E33" s="827"/>
      <c r="F33" s="835"/>
      <c r="G33" s="635"/>
      <c r="H33" s="634"/>
      <c r="I33" s="836"/>
      <c r="J33" s="634"/>
      <c r="K33" s="634"/>
      <c r="L33" s="634"/>
    </row>
    <row r="34" spans="1:12" ht="14.4">
      <c r="A34" s="706" t="s">
        <v>110</v>
      </c>
      <c r="B34" s="194" t="s">
        <v>838</v>
      </c>
      <c r="C34" s="801"/>
      <c r="D34" s="801"/>
      <c r="E34" s="827"/>
      <c r="F34" s="835"/>
      <c r="G34" s="635"/>
      <c r="H34" s="634"/>
      <c r="I34" s="836"/>
      <c r="J34" s="634"/>
      <c r="K34" s="634"/>
      <c r="L34" s="634"/>
    </row>
    <row r="35" spans="1:12" ht="15" thickBot="1">
      <c r="A35" s="706" t="s">
        <v>116</v>
      </c>
      <c r="B35" s="194" t="s">
        <v>835</v>
      </c>
      <c r="C35" s="801" t="s">
        <v>27</v>
      </c>
      <c r="D35" s="801">
        <v>5</v>
      </c>
      <c r="E35" s="827"/>
      <c r="F35" s="837"/>
      <c r="G35" s="864"/>
      <c r="H35" s="838"/>
      <c r="I35" s="839"/>
      <c r="J35" s="634"/>
      <c r="K35" s="634"/>
      <c r="L35" s="634"/>
    </row>
    <row r="36" spans="1:12" ht="14.4">
      <c r="A36" s="706" t="s">
        <v>118</v>
      </c>
      <c r="B36" s="200" t="s">
        <v>837</v>
      </c>
      <c r="C36" s="803"/>
      <c r="D36" s="803"/>
      <c r="E36" s="827"/>
      <c r="F36" s="867"/>
      <c r="G36" s="868"/>
      <c r="H36" s="833"/>
      <c r="I36" s="834"/>
      <c r="J36" s="634"/>
      <c r="K36" s="634"/>
      <c r="L36" s="634"/>
    </row>
    <row r="37" spans="1:12" ht="14.4">
      <c r="A37" s="706" t="s">
        <v>929</v>
      </c>
      <c r="B37" s="200" t="s">
        <v>969</v>
      </c>
      <c r="C37" s="803"/>
      <c r="D37" s="803"/>
      <c r="E37" s="827"/>
      <c r="F37" s="869"/>
      <c r="G37" s="635"/>
      <c r="H37" s="634"/>
      <c r="I37" s="836"/>
      <c r="J37" s="634"/>
      <c r="K37" s="634"/>
      <c r="L37" s="634"/>
    </row>
    <row r="38" spans="1:12" ht="14.4">
      <c r="A38" s="706" t="s">
        <v>120</v>
      </c>
      <c r="B38" s="195" t="s">
        <v>841</v>
      </c>
      <c r="C38" s="802" t="s">
        <v>27</v>
      </c>
      <c r="D38" s="802">
        <v>17</v>
      </c>
      <c r="E38" s="827"/>
      <c r="F38" s="869"/>
      <c r="G38" s="635"/>
      <c r="H38" s="634"/>
      <c r="I38" s="836"/>
      <c r="J38" s="634"/>
      <c r="K38" s="634"/>
      <c r="L38" s="634"/>
    </row>
    <row r="39" spans="1:12" ht="14.4">
      <c r="A39" s="748" t="s">
        <v>122</v>
      </c>
      <c r="B39" s="194" t="s">
        <v>844</v>
      </c>
      <c r="C39" s="801" t="s">
        <v>27</v>
      </c>
      <c r="D39" s="801">
        <v>0</v>
      </c>
      <c r="E39" s="827"/>
      <c r="F39" s="835"/>
      <c r="G39" s="634"/>
      <c r="H39" s="634"/>
      <c r="I39" s="836"/>
      <c r="J39" s="634"/>
      <c r="K39" s="634"/>
      <c r="L39" s="634"/>
    </row>
    <row r="40" spans="1:12" ht="14.4">
      <c r="A40" s="748" t="s">
        <v>931</v>
      </c>
      <c r="B40" s="200" t="s">
        <v>1040</v>
      </c>
      <c r="C40" s="803"/>
      <c r="D40" s="803"/>
      <c r="E40" s="827"/>
      <c r="F40" s="835"/>
      <c r="G40" s="634"/>
      <c r="H40" s="634"/>
      <c r="I40" s="836"/>
      <c r="J40" s="634"/>
      <c r="K40" s="634"/>
      <c r="L40" s="634"/>
    </row>
    <row r="41" spans="1:12" ht="14.4">
      <c r="A41" s="706" t="s">
        <v>124</v>
      </c>
      <c r="B41" s="200" t="s">
        <v>842</v>
      </c>
      <c r="C41" s="803" t="s">
        <v>27</v>
      </c>
      <c r="D41" s="803">
        <v>0</v>
      </c>
      <c r="E41" s="827"/>
      <c r="F41" s="835"/>
      <c r="G41" s="634"/>
      <c r="H41" s="634"/>
      <c r="I41" s="836"/>
      <c r="J41" s="634"/>
      <c r="K41" s="634"/>
      <c r="L41" s="634"/>
    </row>
    <row r="42" spans="1:12" ht="14.4">
      <c r="A42" s="706" t="s">
        <v>126</v>
      </c>
      <c r="B42" s="194" t="s">
        <v>843</v>
      </c>
      <c r="C42" s="801" t="s">
        <v>27</v>
      </c>
      <c r="D42" s="801">
        <v>0</v>
      </c>
      <c r="E42" s="827"/>
      <c r="F42" s="835"/>
      <c r="G42" s="634"/>
      <c r="H42" s="634"/>
      <c r="I42" s="836"/>
      <c r="J42" s="634"/>
      <c r="K42" s="634"/>
      <c r="L42" s="634"/>
    </row>
    <row r="43" spans="1:12" ht="14.4">
      <c r="A43" s="748" t="s">
        <v>128</v>
      </c>
      <c r="B43" s="200" t="s">
        <v>847</v>
      </c>
      <c r="C43" s="803" t="s">
        <v>27</v>
      </c>
      <c r="D43" s="803">
        <v>3</v>
      </c>
      <c r="E43" s="827"/>
      <c r="F43" s="835"/>
      <c r="G43" s="634"/>
      <c r="H43" s="634"/>
      <c r="I43" s="836"/>
      <c r="J43" s="634"/>
      <c r="K43" s="634"/>
      <c r="L43" s="634"/>
    </row>
    <row r="44" spans="1:12" ht="14.4">
      <c r="A44" s="748" t="s">
        <v>944</v>
      </c>
      <c r="B44" s="200" t="s">
        <v>1056</v>
      </c>
      <c r="C44" s="803"/>
      <c r="D44" s="803"/>
      <c r="E44" s="827"/>
      <c r="F44" s="835"/>
      <c r="G44" s="634"/>
      <c r="H44" s="634"/>
      <c r="I44" s="836"/>
      <c r="J44" s="634"/>
      <c r="K44" s="634"/>
      <c r="L44" s="634"/>
    </row>
    <row r="45" spans="1:12" ht="14.4">
      <c r="A45" s="748" t="s">
        <v>138</v>
      </c>
      <c r="B45" s="200" t="s">
        <v>836</v>
      </c>
      <c r="C45" s="803"/>
      <c r="D45" s="803"/>
      <c r="E45" s="827"/>
      <c r="F45" s="835"/>
      <c r="G45" s="634"/>
      <c r="H45" s="634"/>
      <c r="I45" s="836"/>
      <c r="J45" s="634"/>
      <c r="K45" s="634"/>
      <c r="L45" s="634"/>
    </row>
    <row r="46" spans="1:12" ht="14.4">
      <c r="A46" s="706" t="s">
        <v>130</v>
      </c>
      <c r="B46" s="200" t="s">
        <v>848</v>
      </c>
      <c r="C46" s="803" t="s">
        <v>27</v>
      </c>
      <c r="D46" s="803">
        <v>0</v>
      </c>
      <c r="E46" s="827"/>
      <c r="F46" s="835"/>
      <c r="G46" s="634"/>
      <c r="H46" s="634"/>
      <c r="I46" s="836"/>
      <c r="J46" s="634"/>
      <c r="K46" s="634"/>
      <c r="L46" s="634"/>
    </row>
    <row r="47" spans="1:12" ht="15" thickBot="1">
      <c r="A47" s="706" t="s">
        <v>132</v>
      </c>
      <c r="B47" s="200" t="s">
        <v>849</v>
      </c>
      <c r="C47" s="803" t="s">
        <v>27</v>
      </c>
      <c r="D47" s="803">
        <v>15</v>
      </c>
      <c r="E47" s="827"/>
      <c r="F47" s="837"/>
      <c r="G47" s="838"/>
      <c r="H47" s="838"/>
      <c r="I47" s="839"/>
      <c r="J47" s="634"/>
      <c r="K47" s="634"/>
      <c r="L47" s="634"/>
    </row>
    <row r="48" spans="1:12" ht="14.4">
      <c r="A48" s="730" t="s">
        <v>134</v>
      </c>
      <c r="B48" s="195" t="s">
        <v>850</v>
      </c>
      <c r="C48" s="802" t="s">
        <v>27</v>
      </c>
      <c r="D48" s="802">
        <v>0</v>
      </c>
      <c r="E48" s="827"/>
      <c r="G48" s="634"/>
      <c r="H48" s="634"/>
      <c r="I48" s="634"/>
      <c r="J48" s="634"/>
      <c r="K48" s="634"/>
      <c r="L48" s="634"/>
    </row>
    <row r="49" spans="1:12" ht="15" thickBot="1">
      <c r="A49" s="711" t="s">
        <v>136</v>
      </c>
      <c r="B49" s="201" t="s">
        <v>851</v>
      </c>
      <c r="C49" s="804"/>
      <c r="D49" s="804"/>
      <c r="E49" s="827"/>
      <c r="G49" s="634"/>
      <c r="H49" s="634"/>
      <c r="I49" s="634"/>
      <c r="J49" s="634"/>
      <c r="K49" s="634"/>
      <c r="L49" s="634"/>
    </row>
    <row r="50" spans="1:12" ht="14.4">
      <c r="A50" s="734" t="s">
        <v>140</v>
      </c>
      <c r="B50" s="195" t="s">
        <v>780</v>
      </c>
      <c r="C50" s="802"/>
      <c r="D50" s="802"/>
      <c r="E50" s="827"/>
      <c r="G50" s="634"/>
      <c r="H50" s="634"/>
      <c r="I50" s="634"/>
      <c r="J50" s="634"/>
      <c r="K50" s="634"/>
      <c r="L50" s="634"/>
    </row>
    <row r="51" spans="1:12" ht="14.4">
      <c r="A51" s="706" t="s">
        <v>142</v>
      </c>
      <c r="B51" s="194" t="s">
        <v>783</v>
      </c>
      <c r="C51" s="801"/>
      <c r="D51" s="801"/>
      <c r="E51" s="827"/>
      <c r="G51" s="634"/>
      <c r="H51" s="634"/>
      <c r="I51" s="634"/>
      <c r="J51" s="634"/>
      <c r="K51" s="634"/>
      <c r="L51" s="634"/>
    </row>
    <row r="52" spans="1:12" ht="14.4">
      <c r="A52" s="748" t="s">
        <v>144</v>
      </c>
      <c r="B52" s="200" t="s">
        <v>785</v>
      </c>
      <c r="C52" s="803"/>
      <c r="D52" s="803"/>
      <c r="E52" s="827"/>
      <c r="G52" s="634"/>
      <c r="H52" s="634"/>
      <c r="I52" s="634"/>
      <c r="J52" s="634"/>
      <c r="K52" s="634"/>
      <c r="L52" s="634"/>
    </row>
    <row r="53" spans="1:12" ht="14.4">
      <c r="A53" s="706" t="s">
        <v>146</v>
      </c>
      <c r="B53" s="200" t="s">
        <v>779</v>
      </c>
      <c r="C53" s="803"/>
      <c r="D53" s="803"/>
      <c r="E53" s="827"/>
      <c r="G53" s="634"/>
      <c r="H53" s="634"/>
      <c r="I53" s="634"/>
      <c r="J53" s="634"/>
      <c r="K53" s="634"/>
      <c r="L53" s="634"/>
    </row>
    <row r="54" spans="1:12" ht="14.4">
      <c r="A54" s="706" t="s">
        <v>148</v>
      </c>
      <c r="B54" s="200" t="s">
        <v>782</v>
      </c>
      <c r="C54" s="803"/>
      <c r="D54" s="803"/>
      <c r="E54" s="827"/>
      <c r="G54" s="634"/>
      <c r="H54" s="634"/>
      <c r="I54" s="634"/>
      <c r="J54" s="634"/>
      <c r="K54" s="634"/>
      <c r="L54" s="634"/>
    </row>
    <row r="55" spans="1:12" ht="14.4">
      <c r="A55" s="748" t="s">
        <v>150</v>
      </c>
      <c r="B55" s="200" t="s">
        <v>785</v>
      </c>
      <c r="C55" s="803"/>
      <c r="D55" s="803"/>
      <c r="E55" s="827"/>
      <c r="G55" s="634"/>
      <c r="H55" s="634"/>
      <c r="I55" s="634"/>
      <c r="J55" s="634"/>
      <c r="K55" s="634"/>
      <c r="L55" s="634"/>
    </row>
    <row r="56" spans="1:12" ht="14.4">
      <c r="A56" s="730" t="s">
        <v>152</v>
      </c>
      <c r="B56" s="195" t="s">
        <v>779</v>
      </c>
      <c r="C56" s="802"/>
      <c r="D56" s="802"/>
      <c r="E56" s="827"/>
      <c r="G56" s="634"/>
      <c r="H56" s="634"/>
      <c r="I56" s="634"/>
      <c r="J56" s="634"/>
      <c r="K56" s="634"/>
      <c r="L56" s="634"/>
    </row>
    <row r="57" spans="1:12" ht="14.4">
      <c r="A57" s="706" t="s">
        <v>154</v>
      </c>
      <c r="B57" s="194" t="s">
        <v>872</v>
      </c>
      <c r="C57" s="801"/>
      <c r="D57" s="801"/>
      <c r="E57" s="827"/>
      <c r="G57" s="634"/>
      <c r="H57" s="634"/>
      <c r="I57" s="634"/>
      <c r="J57" s="634"/>
      <c r="K57" s="634"/>
      <c r="L57" s="634"/>
    </row>
    <row r="58" spans="1:12" ht="14.4">
      <c r="A58" s="748" t="s">
        <v>156</v>
      </c>
      <c r="B58" s="200" t="s">
        <v>785</v>
      </c>
      <c r="C58" s="803"/>
      <c r="D58" s="803"/>
      <c r="E58" s="827"/>
      <c r="G58" s="634"/>
      <c r="H58" s="634"/>
      <c r="I58" s="634"/>
      <c r="J58" s="634"/>
      <c r="K58" s="634"/>
      <c r="L58" s="634"/>
    </row>
    <row r="59" spans="1:12" ht="14.4">
      <c r="A59" s="706" t="s">
        <v>158</v>
      </c>
      <c r="B59" s="194" t="s">
        <v>781</v>
      </c>
      <c r="C59" s="801"/>
      <c r="D59" s="801"/>
      <c r="E59" s="827"/>
      <c r="G59" s="634"/>
      <c r="H59" s="634"/>
      <c r="I59" s="634"/>
      <c r="J59" s="634"/>
      <c r="K59" s="634"/>
      <c r="L59" s="634"/>
    </row>
    <row r="60" spans="1:12" ht="14.4">
      <c r="A60" s="748" t="s">
        <v>160</v>
      </c>
      <c r="B60" s="200" t="s">
        <v>784</v>
      </c>
      <c r="C60" s="803"/>
      <c r="D60" s="803"/>
      <c r="E60" s="827"/>
      <c r="G60" s="634"/>
      <c r="H60" s="634"/>
      <c r="I60" s="634"/>
      <c r="J60" s="634"/>
      <c r="K60" s="634"/>
      <c r="L60" s="634"/>
    </row>
    <row r="61" spans="1:12" ht="14.4">
      <c r="A61" s="748" t="s">
        <v>1036</v>
      </c>
      <c r="B61" s="200" t="s">
        <v>1046</v>
      </c>
      <c r="C61" s="803"/>
      <c r="D61" s="803"/>
      <c r="E61" s="827"/>
      <c r="G61" s="634"/>
      <c r="H61" s="634"/>
      <c r="I61" s="634"/>
      <c r="J61" s="634"/>
      <c r="K61" s="634"/>
      <c r="L61" s="634"/>
    </row>
    <row r="62" spans="1:12" ht="14.4">
      <c r="A62" s="748" t="s">
        <v>1037</v>
      </c>
      <c r="B62" s="200" t="s">
        <v>1047</v>
      </c>
      <c r="C62" s="803" t="s">
        <v>27</v>
      </c>
      <c r="D62" s="803">
        <v>3</v>
      </c>
      <c r="E62" s="827"/>
      <c r="G62" s="634"/>
      <c r="H62" s="634"/>
      <c r="I62" s="634"/>
      <c r="J62" s="634"/>
      <c r="K62" s="634"/>
      <c r="L62" s="634"/>
    </row>
    <row r="63" spans="1:12" ht="14.4">
      <c r="A63" s="748" t="s">
        <v>1038</v>
      </c>
      <c r="B63" s="200" t="s">
        <v>960</v>
      </c>
      <c r="C63" s="803" t="s">
        <v>27</v>
      </c>
      <c r="D63" s="803">
        <v>0</v>
      </c>
      <c r="E63" s="827"/>
      <c r="G63" s="634"/>
      <c r="H63" s="634"/>
      <c r="I63" s="634"/>
      <c r="J63" s="634"/>
      <c r="K63" s="634"/>
      <c r="L63" s="634"/>
    </row>
    <row r="64" spans="1:12" ht="14.4">
      <c r="A64" s="748" t="s">
        <v>1039</v>
      </c>
      <c r="B64" s="200" t="s">
        <v>1043</v>
      </c>
      <c r="C64" s="803" t="s">
        <v>27</v>
      </c>
      <c r="D64" s="803">
        <v>0</v>
      </c>
      <c r="E64" s="827"/>
      <c r="G64" s="634"/>
      <c r="H64" s="634"/>
      <c r="I64" s="634"/>
      <c r="J64" s="634"/>
      <c r="K64" s="634"/>
      <c r="L64" s="634"/>
    </row>
    <row r="65" spans="1:12" ht="15" thickBot="1">
      <c r="A65" s="763" t="s">
        <v>162</v>
      </c>
      <c r="B65" s="202" t="s">
        <v>786</v>
      </c>
      <c r="C65" s="806" t="s">
        <v>27</v>
      </c>
      <c r="D65" s="806">
        <v>2</v>
      </c>
      <c r="E65" s="827"/>
      <c r="G65" s="634"/>
      <c r="H65" s="634"/>
      <c r="I65" s="634"/>
      <c r="J65" s="634"/>
      <c r="K65" s="634"/>
      <c r="L65" s="634"/>
    </row>
    <row r="66" spans="1:12" ht="14.4">
      <c r="A66" s="718" t="s">
        <v>165</v>
      </c>
      <c r="B66" s="203" t="s">
        <v>718</v>
      </c>
      <c r="C66" s="807" t="s">
        <v>27</v>
      </c>
      <c r="D66" s="807">
        <v>11</v>
      </c>
      <c r="E66" s="827"/>
      <c r="G66" s="634"/>
      <c r="H66" s="634"/>
      <c r="I66" s="634"/>
      <c r="J66" s="634"/>
      <c r="K66" s="634"/>
      <c r="L66" s="634"/>
    </row>
    <row r="67" spans="1:12" ht="14.4">
      <c r="A67" s="748" t="s">
        <v>1125</v>
      </c>
      <c r="B67" s="200" t="s">
        <v>1126</v>
      </c>
      <c r="C67" s="803"/>
      <c r="D67" s="803"/>
      <c r="E67" s="827"/>
      <c r="G67" s="634"/>
      <c r="H67" s="634"/>
      <c r="I67" s="634"/>
      <c r="J67" s="634"/>
      <c r="K67" s="634"/>
      <c r="L67" s="634"/>
    </row>
    <row r="68" spans="1:12" ht="14.4">
      <c r="A68" s="748" t="s">
        <v>167</v>
      </c>
      <c r="B68" s="200" t="s">
        <v>718</v>
      </c>
      <c r="C68" s="803" t="s">
        <v>27</v>
      </c>
      <c r="D68" s="803">
        <v>11</v>
      </c>
      <c r="E68" s="827"/>
      <c r="G68" s="634"/>
      <c r="H68" s="634"/>
      <c r="I68" s="634"/>
      <c r="J68" s="634"/>
      <c r="K68" s="634"/>
      <c r="L68" s="634"/>
    </row>
    <row r="69" spans="1:12" ht="14.4">
      <c r="A69" s="748" t="s">
        <v>169</v>
      </c>
      <c r="B69" s="200" t="s">
        <v>722</v>
      </c>
      <c r="C69" s="803" t="s">
        <v>27</v>
      </c>
      <c r="D69" s="803">
        <v>12</v>
      </c>
      <c r="E69" s="827"/>
      <c r="G69" s="634"/>
      <c r="H69" s="634"/>
      <c r="I69" s="634"/>
      <c r="J69" s="634"/>
      <c r="K69" s="634"/>
      <c r="L69" s="634"/>
    </row>
    <row r="70" spans="1:12" ht="14.4">
      <c r="A70" s="748" t="s">
        <v>171</v>
      </c>
      <c r="B70" s="200" t="s">
        <v>723</v>
      </c>
      <c r="C70" s="803" t="s">
        <v>27</v>
      </c>
      <c r="D70" s="803">
        <v>0</v>
      </c>
      <c r="E70" s="827"/>
      <c r="G70" s="634"/>
      <c r="H70" s="634"/>
      <c r="I70" s="634"/>
      <c r="J70" s="634"/>
      <c r="K70" s="634"/>
      <c r="L70" s="634"/>
    </row>
    <row r="71" spans="1:12" ht="14.4">
      <c r="A71" s="748" t="s">
        <v>173</v>
      </c>
      <c r="B71" s="200" t="s">
        <v>719</v>
      </c>
      <c r="C71" s="803" t="s">
        <v>27</v>
      </c>
      <c r="D71" s="803">
        <v>8</v>
      </c>
      <c r="E71" s="827"/>
      <c r="G71" s="634"/>
      <c r="H71" s="634"/>
      <c r="I71" s="634"/>
      <c r="J71" s="634"/>
      <c r="K71" s="634"/>
      <c r="L71" s="634"/>
    </row>
    <row r="72" spans="1:12" ht="14.4">
      <c r="A72" s="748" t="s">
        <v>175</v>
      </c>
      <c r="B72" s="200" t="s">
        <v>724</v>
      </c>
      <c r="C72" s="803" t="s">
        <v>27</v>
      </c>
      <c r="D72" s="803">
        <v>0</v>
      </c>
      <c r="E72" s="827"/>
      <c r="G72" s="634"/>
      <c r="H72" s="634"/>
      <c r="I72" s="634"/>
      <c r="J72" s="634"/>
      <c r="K72" s="634"/>
      <c r="L72" s="634"/>
    </row>
    <row r="73" spans="1:12" ht="14.4">
      <c r="A73" s="748" t="s">
        <v>177</v>
      </c>
      <c r="B73" s="200" t="s">
        <v>720</v>
      </c>
      <c r="C73" s="803" t="s">
        <v>27</v>
      </c>
      <c r="D73" s="803">
        <v>3</v>
      </c>
      <c r="E73" s="827"/>
      <c r="G73" s="634"/>
      <c r="H73" s="634"/>
      <c r="I73" s="634"/>
      <c r="J73" s="634"/>
      <c r="K73" s="634"/>
      <c r="L73" s="634"/>
    </row>
    <row r="74" spans="1:12" ht="14.4">
      <c r="A74" s="748" t="s">
        <v>179</v>
      </c>
      <c r="B74" s="200" t="s">
        <v>721</v>
      </c>
      <c r="C74" s="803" t="s">
        <v>27</v>
      </c>
      <c r="D74" s="803">
        <v>11</v>
      </c>
      <c r="E74" s="827"/>
      <c r="G74" s="634"/>
      <c r="H74" s="634"/>
      <c r="I74" s="634"/>
      <c r="J74" s="634"/>
      <c r="K74" s="634"/>
      <c r="L74" s="634"/>
    </row>
    <row r="75" spans="1:12" ht="14.4">
      <c r="A75" s="748" t="s">
        <v>181</v>
      </c>
      <c r="B75" s="200" t="s">
        <v>714</v>
      </c>
      <c r="C75" s="803" t="s">
        <v>27</v>
      </c>
      <c r="D75" s="803">
        <v>9</v>
      </c>
      <c r="E75" s="827"/>
      <c r="G75" s="634"/>
      <c r="H75" s="634"/>
      <c r="I75" s="634"/>
      <c r="J75" s="634"/>
      <c r="K75" s="634"/>
      <c r="L75" s="634"/>
    </row>
    <row r="76" spans="1:12" ht="14.4">
      <c r="A76" s="748" t="s">
        <v>183</v>
      </c>
      <c r="B76" s="200" t="s">
        <v>714</v>
      </c>
      <c r="C76" s="803" t="s">
        <v>27</v>
      </c>
      <c r="D76" s="803">
        <v>9</v>
      </c>
      <c r="E76" s="827"/>
      <c r="G76" s="634"/>
      <c r="H76" s="634"/>
      <c r="I76" s="634"/>
      <c r="J76" s="634"/>
      <c r="K76" s="634"/>
      <c r="L76" s="634"/>
    </row>
    <row r="77" spans="1:12" ht="15" thickBot="1">
      <c r="A77" s="711" t="s">
        <v>185</v>
      </c>
      <c r="B77" s="201" t="s">
        <v>715</v>
      </c>
      <c r="C77" s="804"/>
      <c r="D77" s="804"/>
      <c r="E77" s="827"/>
      <c r="G77" s="634"/>
      <c r="H77" s="634"/>
      <c r="I77" s="634"/>
      <c r="J77" s="634"/>
      <c r="K77" s="634"/>
      <c r="L77" s="634"/>
    </row>
    <row r="78" spans="1:12" ht="14.4">
      <c r="A78" s="748" t="s">
        <v>190</v>
      </c>
      <c r="B78" s="200" t="s">
        <v>714</v>
      </c>
      <c r="C78" s="803"/>
      <c r="D78" s="803"/>
      <c r="E78" s="827"/>
      <c r="G78" s="634"/>
      <c r="H78" s="634"/>
      <c r="I78" s="634"/>
      <c r="J78" s="634"/>
      <c r="K78" s="634"/>
      <c r="L78" s="634"/>
    </row>
    <row r="79" spans="1:12" ht="14.4">
      <c r="A79" s="748" t="s">
        <v>192</v>
      </c>
      <c r="B79" s="200" t="s">
        <v>714</v>
      </c>
      <c r="C79" s="803"/>
      <c r="D79" s="803"/>
      <c r="E79" s="827"/>
      <c r="G79" s="634"/>
      <c r="H79" s="634"/>
      <c r="I79" s="634"/>
      <c r="J79" s="634"/>
      <c r="K79" s="634"/>
      <c r="L79" s="634"/>
    </row>
    <row r="80" spans="1:12" ht="14.4">
      <c r="A80" s="748" t="s">
        <v>194</v>
      </c>
      <c r="B80" s="200" t="s">
        <v>714</v>
      </c>
      <c r="C80" s="803"/>
      <c r="D80" s="803"/>
      <c r="E80" s="827"/>
      <c r="G80" s="634"/>
      <c r="H80" s="634"/>
      <c r="I80" s="634"/>
      <c r="J80" s="634"/>
      <c r="K80" s="634"/>
      <c r="L80" s="634"/>
    </row>
    <row r="81" spans="1:12" ht="14.4">
      <c r="A81" s="748" t="s">
        <v>195</v>
      </c>
      <c r="B81" s="200" t="s">
        <v>830</v>
      </c>
      <c r="C81" s="803"/>
      <c r="D81" s="803"/>
      <c r="E81" s="827"/>
      <c r="G81" s="634"/>
      <c r="H81" s="634"/>
      <c r="I81" s="634"/>
      <c r="J81" s="634"/>
      <c r="K81" s="634"/>
      <c r="L81" s="634"/>
    </row>
    <row r="82" spans="1:12" ht="14.4">
      <c r="A82" s="748" t="s">
        <v>197</v>
      </c>
      <c r="B82" s="200" t="s">
        <v>714</v>
      </c>
      <c r="C82" s="803"/>
      <c r="D82" s="803"/>
      <c r="E82" s="827"/>
      <c r="G82" s="634"/>
      <c r="H82" s="634"/>
      <c r="I82" s="634"/>
      <c r="J82" s="634"/>
      <c r="K82" s="634"/>
      <c r="L82" s="634"/>
    </row>
    <row r="83" spans="1:12" ht="14.4">
      <c r="A83" s="748" t="s">
        <v>187</v>
      </c>
      <c r="B83" s="200" t="s">
        <v>873</v>
      </c>
      <c r="C83" s="803"/>
      <c r="D83" s="803"/>
      <c r="E83" s="827"/>
      <c r="G83" s="634"/>
      <c r="H83" s="634"/>
      <c r="I83" s="634"/>
      <c r="J83" s="634"/>
      <c r="K83" s="634"/>
      <c r="L83" s="634"/>
    </row>
    <row r="84" spans="1:12" ht="14.4">
      <c r="A84" s="748" t="s">
        <v>199</v>
      </c>
      <c r="B84" s="200" t="s">
        <v>714</v>
      </c>
      <c r="C84" s="803"/>
      <c r="D84" s="803"/>
      <c r="E84" s="827"/>
      <c r="G84" s="634"/>
      <c r="H84" s="634"/>
      <c r="I84" s="634"/>
      <c r="J84" s="634"/>
      <c r="K84" s="634"/>
      <c r="L84" s="634"/>
    </row>
    <row r="85" spans="1:12" ht="14.4">
      <c r="A85" s="748" t="s">
        <v>200</v>
      </c>
      <c r="B85" s="200" t="s">
        <v>833</v>
      </c>
      <c r="C85" s="803"/>
      <c r="D85" s="803"/>
      <c r="E85" s="827"/>
      <c r="G85" s="634"/>
      <c r="H85" s="634"/>
      <c r="I85" s="634"/>
      <c r="J85" s="634"/>
      <c r="K85" s="634"/>
      <c r="L85" s="634"/>
    </row>
    <row r="86" spans="1:12" ht="14.4">
      <c r="A86" s="748" t="s">
        <v>940</v>
      </c>
      <c r="B86" s="200" t="s">
        <v>975</v>
      </c>
      <c r="C86" s="803"/>
      <c r="D86" s="803"/>
      <c r="E86" s="827"/>
      <c r="G86" s="634"/>
      <c r="H86" s="634"/>
      <c r="I86" s="634"/>
      <c r="J86" s="634"/>
      <c r="K86" s="634"/>
      <c r="L86" s="634"/>
    </row>
    <row r="87" spans="1:12" ht="14.4">
      <c r="A87" s="748" t="s">
        <v>941</v>
      </c>
      <c r="B87" s="200" t="s">
        <v>976</v>
      </c>
      <c r="C87" s="803"/>
      <c r="D87" s="803"/>
      <c r="E87" s="827"/>
      <c r="G87" s="634"/>
      <c r="H87" s="634"/>
      <c r="I87" s="634"/>
      <c r="J87" s="634"/>
      <c r="K87" s="634"/>
      <c r="L87" s="634"/>
    </row>
    <row r="88" spans="1:12" ht="14.4">
      <c r="A88" s="748" t="s">
        <v>202</v>
      </c>
      <c r="B88" s="200" t="s">
        <v>834</v>
      </c>
      <c r="C88" s="803"/>
      <c r="D88" s="803"/>
      <c r="E88" s="827"/>
      <c r="G88" s="634"/>
      <c r="H88" s="634"/>
      <c r="I88" s="634"/>
      <c r="J88" s="634"/>
      <c r="K88" s="634"/>
      <c r="L88" s="634"/>
    </row>
    <row r="89" spans="1:12" ht="14.4">
      <c r="A89" s="706" t="s">
        <v>203</v>
      </c>
      <c r="B89" s="194" t="s">
        <v>831</v>
      </c>
      <c r="C89" s="801"/>
      <c r="D89" s="801"/>
      <c r="E89" s="827"/>
      <c r="G89" s="634"/>
      <c r="H89" s="634"/>
      <c r="I89" s="634"/>
      <c r="J89" s="634"/>
      <c r="K89" s="634"/>
      <c r="L89" s="634"/>
    </row>
    <row r="90" spans="1:12" ht="15" thickBot="1">
      <c r="A90" s="763" t="s">
        <v>672</v>
      </c>
      <c r="B90" s="202" t="s">
        <v>832</v>
      </c>
      <c r="C90" s="806"/>
      <c r="D90" s="806"/>
      <c r="E90" s="827"/>
      <c r="G90" s="634"/>
      <c r="H90" s="634"/>
      <c r="I90" s="634"/>
      <c r="J90" s="634"/>
      <c r="K90" s="634"/>
      <c r="L90" s="634"/>
    </row>
    <row r="91" spans="1:12" ht="14.4">
      <c r="A91" s="718" t="s">
        <v>206</v>
      </c>
      <c r="B91" s="203" t="s">
        <v>808</v>
      </c>
      <c r="C91" s="807" t="s">
        <v>27</v>
      </c>
      <c r="D91" s="807">
        <v>4</v>
      </c>
      <c r="E91" s="827"/>
      <c r="G91" s="634"/>
      <c r="H91" s="634"/>
      <c r="I91" s="634"/>
      <c r="J91" s="634"/>
      <c r="K91" s="634"/>
      <c r="L91" s="634"/>
    </row>
    <row r="92" spans="1:12" ht="14.4">
      <c r="A92" s="748" t="s">
        <v>208</v>
      </c>
      <c r="B92" s="200" t="s">
        <v>808</v>
      </c>
      <c r="C92" s="803" t="s">
        <v>27</v>
      </c>
      <c r="D92" s="803">
        <v>2</v>
      </c>
      <c r="E92" s="827"/>
      <c r="G92" s="634"/>
      <c r="H92" s="634"/>
      <c r="I92" s="634"/>
      <c r="J92" s="634"/>
      <c r="K92" s="634"/>
      <c r="L92" s="634"/>
    </row>
    <row r="93" spans="1:12" ht="14.4">
      <c r="A93" s="748" t="s">
        <v>210</v>
      </c>
      <c r="B93" s="200" t="s">
        <v>808</v>
      </c>
      <c r="C93" s="803" t="s">
        <v>27</v>
      </c>
      <c r="D93" s="803">
        <v>5</v>
      </c>
      <c r="E93" s="827"/>
      <c r="G93" s="634"/>
      <c r="H93" s="634"/>
      <c r="I93" s="634"/>
      <c r="J93" s="634"/>
      <c r="K93" s="634"/>
      <c r="L93" s="634"/>
    </row>
    <row r="94" spans="1:12" ht="14.4">
      <c r="A94" s="748" t="s">
        <v>213</v>
      </c>
      <c r="B94" s="200" t="s">
        <v>811</v>
      </c>
      <c r="C94" s="803" t="s">
        <v>27</v>
      </c>
      <c r="D94" s="803">
        <v>0</v>
      </c>
      <c r="E94" s="827"/>
      <c r="G94" s="634"/>
      <c r="H94" s="634"/>
      <c r="I94" s="634"/>
      <c r="J94" s="634"/>
      <c r="K94" s="634"/>
      <c r="L94" s="634"/>
    </row>
    <row r="95" spans="1:12" ht="14.4">
      <c r="A95" s="748" t="s">
        <v>217</v>
      </c>
      <c r="B95" s="200" t="s">
        <v>810</v>
      </c>
      <c r="C95" s="803"/>
      <c r="D95" s="803"/>
      <c r="E95" s="827"/>
      <c r="G95" s="634"/>
      <c r="H95" s="634"/>
      <c r="I95" s="634"/>
      <c r="J95" s="634"/>
      <c r="K95" s="634"/>
      <c r="L95" s="634"/>
    </row>
    <row r="96" spans="1:12" ht="14.4">
      <c r="A96" s="748" t="s">
        <v>219</v>
      </c>
      <c r="B96" s="200" t="s">
        <v>809</v>
      </c>
      <c r="C96" s="803" t="s">
        <v>27</v>
      </c>
      <c r="D96" s="803">
        <v>6</v>
      </c>
      <c r="E96" s="827"/>
      <c r="G96" s="634"/>
      <c r="H96" s="634"/>
      <c r="I96" s="634"/>
      <c r="J96" s="634"/>
      <c r="K96" s="634"/>
      <c r="L96" s="634"/>
    </row>
    <row r="97" spans="1:12" ht="14.4">
      <c r="A97" s="748" t="s">
        <v>221</v>
      </c>
      <c r="B97" s="200" t="s">
        <v>882</v>
      </c>
      <c r="C97" s="803"/>
      <c r="D97" s="803"/>
      <c r="E97" s="827"/>
      <c r="G97" s="634"/>
      <c r="H97" s="634"/>
      <c r="I97" s="634"/>
      <c r="J97" s="634"/>
      <c r="K97" s="634"/>
      <c r="L97" s="634"/>
    </row>
    <row r="98" spans="1:12" ht="14.4">
      <c r="A98" s="748" t="s">
        <v>222</v>
      </c>
      <c r="B98" s="200" t="s">
        <v>809</v>
      </c>
      <c r="C98" s="803" t="s">
        <v>27</v>
      </c>
      <c r="D98" s="803">
        <v>6</v>
      </c>
      <c r="E98" s="827"/>
      <c r="G98" s="634"/>
      <c r="H98" s="634"/>
      <c r="I98" s="634"/>
      <c r="J98" s="634"/>
      <c r="K98" s="634"/>
      <c r="L98" s="634"/>
    </row>
    <row r="99" spans="1:12" ht="14.4">
      <c r="A99" s="748" t="s">
        <v>224</v>
      </c>
      <c r="B99" s="200" t="s">
        <v>809</v>
      </c>
      <c r="C99" s="803" t="s">
        <v>27</v>
      </c>
      <c r="D99" s="803">
        <v>0</v>
      </c>
      <c r="E99" s="827"/>
      <c r="G99" s="634"/>
      <c r="H99" s="634"/>
      <c r="I99" s="634"/>
      <c r="J99" s="634"/>
      <c r="K99" s="634"/>
      <c r="L99" s="634"/>
    </row>
    <row r="100" spans="1:12" ht="14.4">
      <c r="A100" s="748" t="s">
        <v>225</v>
      </c>
      <c r="B100" s="200" t="s">
        <v>813</v>
      </c>
      <c r="C100" s="803"/>
      <c r="D100" s="803"/>
      <c r="E100" s="827"/>
      <c r="G100" s="634"/>
      <c r="H100" s="634"/>
      <c r="I100" s="634"/>
      <c r="J100" s="634"/>
      <c r="K100" s="634"/>
      <c r="L100" s="634"/>
    </row>
    <row r="101" spans="1:12" ht="14.4">
      <c r="A101" s="748" t="s">
        <v>355</v>
      </c>
      <c r="B101" s="200" t="s">
        <v>898</v>
      </c>
      <c r="C101" s="803" t="s">
        <v>27</v>
      </c>
      <c r="D101" s="803">
        <v>0</v>
      </c>
      <c r="E101" s="827"/>
      <c r="G101" s="634"/>
      <c r="H101" s="634"/>
      <c r="I101" s="634"/>
      <c r="J101" s="634"/>
      <c r="K101" s="634"/>
      <c r="L101" s="634"/>
    </row>
    <row r="102" spans="1:12" ht="14.4">
      <c r="A102" s="734" t="s">
        <v>212</v>
      </c>
      <c r="B102" s="195" t="s">
        <v>812</v>
      </c>
      <c r="C102" s="802" t="s">
        <v>27</v>
      </c>
      <c r="D102" s="802">
        <v>8</v>
      </c>
      <c r="E102" s="827"/>
      <c r="G102" s="634"/>
      <c r="H102" s="634"/>
      <c r="I102" s="634"/>
      <c r="J102" s="634"/>
      <c r="K102" s="634"/>
      <c r="L102" s="634"/>
    </row>
    <row r="103" spans="1:12" ht="15" thickBot="1">
      <c r="A103" s="711" t="s">
        <v>669</v>
      </c>
      <c r="B103" s="201" t="s">
        <v>882</v>
      </c>
      <c r="C103" s="804" t="s">
        <v>27</v>
      </c>
      <c r="D103" s="804">
        <v>0</v>
      </c>
      <c r="E103" s="827"/>
      <c r="G103" s="634"/>
      <c r="H103" s="634"/>
      <c r="I103" s="634"/>
      <c r="J103" s="634"/>
      <c r="K103" s="634"/>
      <c r="L103" s="634"/>
    </row>
    <row r="104" spans="1:12" ht="15" thickBot="1">
      <c r="A104" s="748" t="s">
        <v>692</v>
      </c>
      <c r="B104" s="200" t="s">
        <v>814</v>
      </c>
      <c r="C104" s="803" t="s">
        <v>27</v>
      </c>
      <c r="D104" s="803">
        <v>12</v>
      </c>
      <c r="E104" s="827"/>
      <c r="G104" s="634"/>
      <c r="H104" s="635"/>
      <c r="I104" s="634"/>
      <c r="J104" s="634"/>
      <c r="K104" s="634"/>
      <c r="L104" s="634"/>
    </row>
    <row r="105" spans="1:12" ht="14.4">
      <c r="A105" s="718" t="s">
        <v>697</v>
      </c>
      <c r="B105" s="203" t="s">
        <v>892</v>
      </c>
      <c r="C105" s="807"/>
      <c r="D105" s="807"/>
      <c r="E105" s="827"/>
      <c r="G105" s="634"/>
      <c r="H105" s="635"/>
      <c r="I105" s="634"/>
      <c r="J105" s="634"/>
      <c r="K105" s="634"/>
      <c r="L105" s="634"/>
    </row>
    <row r="106" spans="1:12" ht="14.4">
      <c r="A106" s="748" t="s">
        <v>999</v>
      </c>
      <c r="B106" s="200" t="s">
        <v>1066</v>
      </c>
      <c r="C106" s="803"/>
      <c r="D106" s="803"/>
      <c r="E106" s="827"/>
      <c r="G106" s="634"/>
      <c r="H106" s="634"/>
      <c r="I106" s="634"/>
      <c r="J106" s="634"/>
      <c r="K106" s="634"/>
      <c r="L106" s="634"/>
    </row>
    <row r="107" spans="1:12" ht="14.4">
      <c r="A107" s="748" t="s">
        <v>1026</v>
      </c>
      <c r="B107" s="200" t="s">
        <v>1027</v>
      </c>
      <c r="C107" s="803"/>
      <c r="D107" s="803"/>
      <c r="E107" s="827"/>
      <c r="G107" s="634"/>
      <c r="H107" s="634"/>
      <c r="I107" s="634"/>
      <c r="J107" s="634"/>
      <c r="K107" s="634"/>
      <c r="L107" s="634"/>
    </row>
    <row r="108" spans="1:12" ht="14.4">
      <c r="A108" s="748" t="s">
        <v>236</v>
      </c>
      <c r="B108" s="200" t="s">
        <v>893</v>
      </c>
      <c r="C108" s="803" t="s">
        <v>27</v>
      </c>
      <c r="D108" s="803">
        <v>11</v>
      </c>
      <c r="E108" s="827"/>
      <c r="G108" s="634"/>
      <c r="H108" s="634"/>
      <c r="I108" s="634"/>
      <c r="J108" s="634"/>
      <c r="K108" s="634"/>
      <c r="L108" s="634"/>
    </row>
    <row r="109" spans="1:12" ht="14.4">
      <c r="A109" s="706" t="s">
        <v>238</v>
      </c>
      <c r="B109" s="194" t="s">
        <v>815</v>
      </c>
      <c r="C109" s="801"/>
      <c r="D109" s="801"/>
      <c r="E109" s="827"/>
      <c r="G109" s="634"/>
      <c r="H109" s="634"/>
      <c r="I109" s="634"/>
      <c r="J109" s="634"/>
      <c r="K109" s="634"/>
      <c r="L109" s="634"/>
    </row>
    <row r="110" spans="1:12" ht="14.4">
      <c r="A110" s="748" t="s">
        <v>241</v>
      </c>
      <c r="B110" s="200" t="s">
        <v>891</v>
      </c>
      <c r="C110" s="803" t="s">
        <v>27</v>
      </c>
      <c r="D110" s="803">
        <v>0</v>
      </c>
      <c r="E110" s="827"/>
      <c r="G110" s="634"/>
      <c r="H110" s="634"/>
      <c r="I110" s="634"/>
      <c r="J110" s="634"/>
      <c r="K110" s="634"/>
      <c r="L110" s="634"/>
    </row>
    <row r="111" spans="1:12" ht="14.4">
      <c r="A111" s="748" t="s">
        <v>243</v>
      </c>
      <c r="B111" s="200" t="s">
        <v>890</v>
      </c>
      <c r="C111" s="803" t="s">
        <v>27</v>
      </c>
      <c r="D111" s="803">
        <v>8</v>
      </c>
      <c r="E111" s="827"/>
      <c r="G111" s="634"/>
      <c r="H111" s="634"/>
      <c r="I111" s="634"/>
      <c r="J111" s="634"/>
      <c r="K111" s="634"/>
      <c r="L111" s="634"/>
    </row>
    <row r="112" spans="1:12" ht="14.4">
      <c r="A112" s="748" t="s">
        <v>938</v>
      </c>
      <c r="B112" s="200" t="s">
        <v>973</v>
      </c>
      <c r="C112" s="803"/>
      <c r="D112" s="803"/>
      <c r="E112" s="827"/>
      <c r="G112" s="634"/>
      <c r="H112" s="634"/>
      <c r="I112" s="634"/>
      <c r="J112" s="634"/>
      <c r="K112" s="634"/>
      <c r="L112" s="634"/>
    </row>
    <row r="113" spans="1:12" ht="14.4">
      <c r="A113" s="748" t="s">
        <v>939</v>
      </c>
      <c r="B113" s="200" t="s">
        <v>974</v>
      </c>
      <c r="C113" s="803"/>
      <c r="D113" s="803"/>
      <c r="E113" s="827"/>
      <c r="G113" s="634"/>
      <c r="H113" s="634"/>
      <c r="I113" s="634"/>
      <c r="J113" s="634"/>
      <c r="K113" s="634"/>
      <c r="L113" s="634"/>
    </row>
    <row r="114" spans="1:12" ht="14.4">
      <c r="A114" s="748" t="s">
        <v>245</v>
      </c>
      <c r="B114" s="200" t="s">
        <v>889</v>
      </c>
      <c r="C114" s="803" t="s">
        <v>27</v>
      </c>
      <c r="D114" s="803">
        <v>0</v>
      </c>
      <c r="E114" s="827"/>
      <c r="G114" s="634"/>
      <c r="H114" s="634"/>
      <c r="I114" s="634"/>
      <c r="J114" s="634"/>
      <c r="K114" s="634"/>
      <c r="L114" s="634"/>
    </row>
    <row r="115" spans="1:12" ht="15" thickBot="1">
      <c r="A115" s="763" t="s">
        <v>247</v>
      </c>
      <c r="B115" s="202" t="s">
        <v>888</v>
      </c>
      <c r="C115" s="806" t="s">
        <v>27</v>
      </c>
      <c r="D115" s="806">
        <v>17</v>
      </c>
      <c r="E115" s="827"/>
      <c r="G115" s="634"/>
      <c r="H115" s="634"/>
      <c r="I115" s="634"/>
      <c r="J115" s="634"/>
      <c r="K115" s="634"/>
      <c r="L115" s="634"/>
    </row>
    <row r="116" spans="1:12" ht="14.4">
      <c r="A116" s="748" t="s">
        <v>250</v>
      </c>
      <c r="B116" s="200" t="s">
        <v>858</v>
      </c>
      <c r="C116" s="803"/>
      <c r="D116" s="803"/>
      <c r="E116" s="827"/>
      <c r="G116" s="634"/>
      <c r="H116" s="634"/>
      <c r="I116" s="634"/>
      <c r="J116" s="634"/>
      <c r="K116" s="634"/>
      <c r="L116" s="634"/>
    </row>
    <row r="117" spans="1:12" ht="14.4">
      <c r="A117" s="706" t="s">
        <v>1000</v>
      </c>
      <c r="B117" s="200" t="s">
        <v>852</v>
      </c>
      <c r="C117" s="803"/>
      <c r="D117" s="803"/>
      <c r="E117" s="827"/>
      <c r="G117" s="634"/>
      <c r="H117" s="635"/>
      <c r="I117" s="634"/>
      <c r="J117" s="634"/>
      <c r="K117" s="634"/>
      <c r="L117" s="634"/>
    </row>
    <row r="118" spans="1:12" ht="14.4">
      <c r="A118" s="706" t="s">
        <v>1001</v>
      </c>
      <c r="B118" s="200" t="s">
        <v>853</v>
      </c>
      <c r="C118" s="803"/>
      <c r="D118" s="803"/>
      <c r="E118" s="827"/>
      <c r="G118" s="634"/>
      <c r="H118" s="634"/>
      <c r="I118" s="634"/>
      <c r="J118" s="634"/>
      <c r="K118" s="634"/>
      <c r="L118" s="634"/>
    </row>
    <row r="119" spans="1:12" ht="14.4">
      <c r="A119" s="706" t="s">
        <v>1002</v>
      </c>
      <c r="B119" s="200" t="s">
        <v>854</v>
      </c>
      <c r="C119" s="803"/>
      <c r="D119" s="803"/>
      <c r="E119" s="827"/>
      <c r="G119" s="634"/>
      <c r="H119" s="634"/>
      <c r="I119" s="634"/>
      <c r="J119" s="634"/>
      <c r="K119" s="634"/>
      <c r="L119" s="634"/>
    </row>
    <row r="120" spans="1:12" ht="14.4">
      <c r="A120" s="706" t="s">
        <v>1003</v>
      </c>
      <c r="B120" s="200" t="s">
        <v>855</v>
      </c>
      <c r="C120" s="803"/>
      <c r="D120" s="803"/>
      <c r="E120" s="827"/>
      <c r="G120" s="634"/>
      <c r="H120" s="634"/>
      <c r="I120" s="634"/>
      <c r="J120" s="634"/>
      <c r="K120" s="634"/>
      <c r="L120" s="634"/>
    </row>
    <row r="121" spans="1:12" ht="14.4">
      <c r="A121" s="706" t="s">
        <v>1127</v>
      </c>
      <c r="B121" s="200" t="s">
        <v>1130</v>
      </c>
      <c r="C121" s="803"/>
      <c r="D121" s="803"/>
      <c r="E121" s="827"/>
      <c r="G121" s="634"/>
      <c r="H121" s="634"/>
      <c r="I121" s="634"/>
      <c r="J121" s="634"/>
      <c r="K121" s="634"/>
      <c r="L121" s="634"/>
    </row>
    <row r="122" spans="1:12" ht="14.4">
      <c r="A122" s="706" t="s">
        <v>1128</v>
      </c>
      <c r="B122" s="200" t="s">
        <v>1129</v>
      </c>
      <c r="C122" s="803"/>
      <c r="D122" s="803"/>
      <c r="E122" s="827"/>
      <c r="G122" s="634"/>
      <c r="H122" s="634"/>
      <c r="I122" s="634"/>
      <c r="J122" s="634"/>
      <c r="K122" s="634"/>
      <c r="L122" s="634"/>
    </row>
    <row r="123" spans="1:12" ht="14.4">
      <c r="A123" s="706" t="s">
        <v>257</v>
      </c>
      <c r="B123" s="194" t="s">
        <v>856</v>
      </c>
      <c r="C123" s="801"/>
      <c r="D123" s="801"/>
      <c r="E123" s="827"/>
      <c r="G123" s="634"/>
      <c r="H123" s="634"/>
      <c r="I123" s="634"/>
      <c r="J123" s="634"/>
      <c r="K123" s="634"/>
      <c r="L123" s="634"/>
    </row>
    <row r="124" spans="1:12" ht="15" thickBot="1">
      <c r="A124" s="763" t="s">
        <v>259</v>
      </c>
      <c r="B124" s="202" t="s">
        <v>857</v>
      </c>
      <c r="C124" s="806"/>
      <c r="D124" s="806"/>
      <c r="E124" s="827"/>
      <c r="G124" s="634"/>
      <c r="H124" s="634"/>
      <c r="I124" s="634"/>
      <c r="J124" s="634"/>
      <c r="K124" s="634"/>
      <c r="L124" s="634"/>
    </row>
    <row r="125" spans="1:12" ht="14.4">
      <c r="A125" s="748" t="s">
        <v>984</v>
      </c>
      <c r="B125" s="200" t="s">
        <v>988</v>
      </c>
      <c r="C125" s="803" t="s">
        <v>27</v>
      </c>
      <c r="D125" s="803">
        <v>10</v>
      </c>
      <c r="E125" s="827"/>
      <c r="G125" s="634"/>
      <c r="H125" s="634"/>
      <c r="I125" s="634"/>
      <c r="J125" s="634"/>
      <c r="K125" s="634"/>
      <c r="L125" s="634"/>
    </row>
    <row r="126" spans="1:12" ht="14.4">
      <c r="A126" s="706" t="s">
        <v>985</v>
      </c>
      <c r="B126" s="194" t="s">
        <v>989</v>
      </c>
      <c r="C126" s="801" t="s">
        <v>27</v>
      </c>
      <c r="D126" s="801">
        <v>8</v>
      </c>
      <c r="E126" s="827"/>
      <c r="G126" s="634"/>
      <c r="H126" s="634"/>
      <c r="I126" s="634"/>
      <c r="J126" s="634"/>
      <c r="K126" s="634"/>
      <c r="L126" s="634"/>
    </row>
    <row r="127" spans="1:12" ht="14.4">
      <c r="A127" s="706" t="s">
        <v>986</v>
      </c>
      <c r="B127" s="194" t="s">
        <v>990</v>
      </c>
      <c r="C127" s="801" t="s">
        <v>27</v>
      </c>
      <c r="D127" s="801">
        <v>24</v>
      </c>
      <c r="E127" s="827"/>
      <c r="G127" s="634"/>
      <c r="H127" s="634"/>
      <c r="I127" s="634"/>
      <c r="J127" s="634"/>
      <c r="K127" s="634"/>
      <c r="L127" s="634"/>
    </row>
    <row r="128" spans="1:12" ht="15" thickBot="1">
      <c r="A128" s="763" t="s">
        <v>987</v>
      </c>
      <c r="B128" s="202" t="s">
        <v>991</v>
      </c>
      <c r="C128" s="806"/>
      <c r="D128" s="806"/>
      <c r="E128" s="827"/>
      <c r="G128" s="634"/>
      <c r="H128" s="634"/>
      <c r="I128" s="634"/>
      <c r="J128" s="634"/>
      <c r="K128" s="634"/>
      <c r="L128" s="634"/>
    </row>
    <row r="129" spans="1:12" ht="14.4">
      <c r="A129" s="748" t="s">
        <v>456</v>
      </c>
      <c r="B129" s="200" t="s">
        <v>895</v>
      </c>
      <c r="C129" s="803"/>
      <c r="D129" s="803"/>
      <c r="E129" s="827"/>
      <c r="G129" s="634"/>
      <c r="H129" s="634"/>
      <c r="I129" s="634"/>
      <c r="J129" s="634"/>
      <c r="K129" s="634"/>
      <c r="L129" s="634"/>
    </row>
    <row r="130" spans="1:12" ht="14.4">
      <c r="A130" s="748" t="s">
        <v>268</v>
      </c>
      <c r="B130" s="200" t="s">
        <v>875</v>
      </c>
      <c r="C130" s="803"/>
      <c r="D130" s="803"/>
      <c r="E130" s="827"/>
      <c r="G130" s="634"/>
      <c r="H130" s="634"/>
      <c r="I130" s="634"/>
      <c r="J130" s="634"/>
      <c r="K130" s="634"/>
      <c r="L130" s="634"/>
    </row>
    <row r="131" spans="1:12" ht="15" thickBot="1">
      <c r="A131" s="748" t="s">
        <v>448</v>
      </c>
      <c r="B131" s="200" t="s">
        <v>894</v>
      </c>
      <c r="C131" s="803"/>
      <c r="D131" s="803"/>
      <c r="E131" s="827"/>
      <c r="G131" s="634"/>
      <c r="H131" s="634"/>
      <c r="I131" s="634"/>
      <c r="J131" s="634"/>
      <c r="K131" s="634"/>
      <c r="L131" s="634"/>
    </row>
    <row r="132" spans="1:12" ht="14.4">
      <c r="A132" s="718" t="s">
        <v>272</v>
      </c>
      <c r="B132" s="203" t="s">
        <v>876</v>
      </c>
      <c r="C132" s="807"/>
      <c r="D132" s="807"/>
      <c r="E132" s="827"/>
      <c r="G132" s="634"/>
      <c r="H132" s="634"/>
      <c r="I132" s="634"/>
      <c r="J132" s="634"/>
      <c r="K132" s="634"/>
      <c r="L132" s="634"/>
    </row>
    <row r="133" spans="1:12" ht="14.4">
      <c r="A133" s="706" t="s">
        <v>930</v>
      </c>
      <c r="B133" s="195" t="s">
        <v>876</v>
      </c>
      <c r="C133" s="802"/>
      <c r="D133" s="802"/>
      <c r="E133" s="827"/>
      <c r="G133" s="634"/>
      <c r="H133" s="634"/>
      <c r="I133" s="634"/>
      <c r="J133" s="634"/>
      <c r="K133" s="634"/>
      <c r="L133" s="634"/>
    </row>
    <row r="134" spans="1:12" ht="14.4">
      <c r="A134" s="734" t="s">
        <v>933</v>
      </c>
      <c r="B134" s="194" t="s">
        <v>1062</v>
      </c>
      <c r="C134" s="801" t="s">
        <v>27</v>
      </c>
      <c r="D134" s="801">
        <v>0</v>
      </c>
      <c r="E134" s="827"/>
      <c r="G134" s="634"/>
      <c r="H134" s="634"/>
      <c r="I134" s="634"/>
      <c r="J134" s="634"/>
      <c r="K134" s="634"/>
      <c r="L134" s="634"/>
    </row>
    <row r="135" spans="1:12" ht="15" thickBot="1">
      <c r="A135" s="711" t="s">
        <v>274</v>
      </c>
      <c r="B135" s="201" t="s">
        <v>877</v>
      </c>
      <c r="C135" s="804"/>
      <c r="D135" s="804"/>
      <c r="E135" s="827"/>
      <c r="G135" s="634"/>
      <c r="H135" s="634"/>
      <c r="I135" s="634"/>
      <c r="J135" s="634"/>
      <c r="K135" s="634"/>
      <c r="L135" s="634"/>
    </row>
    <row r="136" spans="1:12" ht="14.4">
      <c r="A136" s="748" t="s">
        <v>694</v>
      </c>
      <c r="B136" s="200" t="s">
        <v>887</v>
      </c>
      <c r="C136" s="803"/>
      <c r="D136" s="803"/>
      <c r="E136" s="827"/>
      <c r="G136" s="634"/>
      <c r="H136" s="634"/>
      <c r="I136" s="634"/>
      <c r="J136" s="634"/>
      <c r="K136" s="634"/>
      <c r="L136" s="634"/>
    </row>
    <row r="137" spans="1:12" ht="14.4">
      <c r="A137" s="748" t="s">
        <v>934</v>
      </c>
      <c r="B137" s="200" t="s">
        <v>971</v>
      </c>
      <c r="C137" s="803"/>
      <c r="D137" s="803"/>
      <c r="E137" s="827"/>
      <c r="G137" s="634"/>
      <c r="H137" s="634"/>
      <c r="I137" s="634"/>
      <c r="J137" s="634"/>
      <c r="K137" s="634"/>
      <c r="L137" s="634"/>
    </row>
    <row r="138" spans="1:12" ht="14.4">
      <c r="A138" s="748" t="s">
        <v>935</v>
      </c>
      <c r="B138" s="200" t="s">
        <v>972</v>
      </c>
      <c r="C138" s="803" t="s">
        <v>27</v>
      </c>
      <c r="D138" s="803">
        <v>0</v>
      </c>
      <c r="E138" s="827"/>
      <c r="G138" s="634"/>
      <c r="H138" s="634"/>
      <c r="I138" s="634"/>
      <c r="J138" s="634"/>
      <c r="K138" s="634"/>
      <c r="L138" s="634"/>
    </row>
    <row r="139" spans="1:12" ht="14.4">
      <c r="A139" s="748" t="s">
        <v>937</v>
      </c>
      <c r="B139" s="200" t="s">
        <v>1048</v>
      </c>
      <c r="C139" s="803"/>
      <c r="D139" s="803"/>
      <c r="E139" s="827"/>
      <c r="G139" s="634"/>
      <c r="H139" s="634"/>
      <c r="I139" s="634"/>
      <c r="J139" s="634"/>
      <c r="K139" s="634"/>
      <c r="L139" s="634"/>
    </row>
    <row r="140" spans="1:12" ht="14.4">
      <c r="A140" s="748" t="s">
        <v>936</v>
      </c>
      <c r="B140" s="200" t="s">
        <v>1041</v>
      </c>
      <c r="C140" s="803" t="s">
        <v>27</v>
      </c>
      <c r="D140" s="803">
        <v>0</v>
      </c>
      <c r="E140" s="827"/>
      <c r="G140" s="634"/>
      <c r="H140" s="634"/>
      <c r="I140" s="634"/>
      <c r="J140" s="634"/>
      <c r="K140" s="634"/>
      <c r="L140" s="634"/>
    </row>
    <row r="141" spans="1:12" ht="14.4">
      <c r="A141" s="706" t="s">
        <v>281</v>
      </c>
      <c r="B141" s="194" t="s">
        <v>886</v>
      </c>
      <c r="C141" s="801"/>
      <c r="D141" s="801"/>
      <c r="E141" s="827"/>
      <c r="G141" s="634"/>
      <c r="H141" s="634"/>
      <c r="I141" s="634"/>
      <c r="J141" s="634"/>
      <c r="K141" s="634"/>
      <c r="L141" s="634"/>
    </row>
    <row r="142" spans="1:12" ht="14.4">
      <c r="A142" s="706" t="s">
        <v>283</v>
      </c>
      <c r="B142" s="194" t="s">
        <v>884</v>
      </c>
      <c r="C142" s="801" t="s">
        <v>27</v>
      </c>
      <c r="D142" s="801">
        <v>21</v>
      </c>
      <c r="E142" s="827"/>
      <c r="G142" s="634"/>
      <c r="H142" s="634"/>
      <c r="I142" s="634"/>
      <c r="J142" s="634"/>
      <c r="K142" s="634"/>
      <c r="L142" s="634"/>
    </row>
    <row r="143" spans="1:12" ht="15" thickBot="1">
      <c r="A143" s="763" t="s">
        <v>285</v>
      </c>
      <c r="B143" s="202" t="s">
        <v>885</v>
      </c>
      <c r="C143" s="806" t="s">
        <v>27</v>
      </c>
      <c r="D143" s="806">
        <v>35</v>
      </c>
      <c r="E143" s="827"/>
      <c r="G143" s="634"/>
      <c r="H143" s="634"/>
      <c r="I143" s="634"/>
      <c r="J143" s="634"/>
      <c r="K143" s="634"/>
      <c r="L143" s="634"/>
    </row>
    <row r="144" spans="1:12" ht="14.4">
      <c r="A144" s="748" t="s">
        <v>942</v>
      </c>
      <c r="B144" s="200" t="s">
        <v>977</v>
      </c>
      <c r="C144" s="803" t="s">
        <v>27</v>
      </c>
      <c r="D144" s="803">
        <v>0</v>
      </c>
      <c r="E144" s="827"/>
      <c r="G144" s="634"/>
      <c r="H144" s="634"/>
      <c r="I144" s="634"/>
      <c r="J144" s="634"/>
      <c r="K144" s="634"/>
      <c r="L144" s="634"/>
    </row>
    <row r="145" spans="1:12" ht="15" thickBot="1">
      <c r="A145" s="734" t="s">
        <v>1051</v>
      </c>
      <c r="B145" s="195" t="s">
        <v>1053</v>
      </c>
      <c r="C145" s="802" t="s">
        <v>27</v>
      </c>
      <c r="D145" s="802">
        <v>0</v>
      </c>
      <c r="E145" s="827"/>
      <c r="G145" s="634"/>
      <c r="H145" s="634"/>
      <c r="I145" s="634"/>
      <c r="J145" s="634"/>
      <c r="K145" s="634"/>
      <c r="L145" s="634"/>
    </row>
    <row r="146" spans="1:12" ht="14.4">
      <c r="A146" s="822" t="s">
        <v>287</v>
      </c>
      <c r="B146" s="205" t="s">
        <v>878</v>
      </c>
      <c r="C146" s="808"/>
      <c r="D146" s="808"/>
      <c r="E146" s="827"/>
      <c r="G146" s="634"/>
      <c r="H146" s="634"/>
      <c r="I146" s="634"/>
      <c r="J146" s="634"/>
      <c r="K146" s="634"/>
      <c r="L146" s="634"/>
    </row>
    <row r="147" spans="1:12" ht="15" thickBot="1">
      <c r="A147" s="730" t="s">
        <v>289</v>
      </c>
      <c r="B147" s="204" t="s">
        <v>879</v>
      </c>
      <c r="C147" s="809"/>
      <c r="D147" s="809"/>
      <c r="E147" s="827"/>
      <c r="G147" s="634"/>
      <c r="H147" s="634"/>
      <c r="I147" s="634"/>
      <c r="J147" s="634"/>
      <c r="K147" s="634"/>
      <c r="L147" s="634"/>
    </row>
    <row r="148" spans="1:12" ht="14.4">
      <c r="A148" s="718" t="s">
        <v>292</v>
      </c>
      <c r="B148" s="203" t="s">
        <v>293</v>
      </c>
      <c r="C148" s="807"/>
      <c r="D148" s="807"/>
      <c r="E148" s="827"/>
      <c r="G148" s="634"/>
      <c r="H148" s="634"/>
      <c r="I148" s="634"/>
      <c r="J148" s="634"/>
      <c r="K148" s="634"/>
      <c r="L148" s="634"/>
    </row>
    <row r="149" spans="1:12" ht="15" thickBot="1">
      <c r="A149" s="711" t="s">
        <v>943</v>
      </c>
      <c r="B149" s="201" t="s">
        <v>1057</v>
      </c>
      <c r="C149" s="804"/>
      <c r="D149" s="804"/>
      <c r="E149" s="827"/>
      <c r="G149" s="634"/>
      <c r="H149" s="634"/>
      <c r="I149" s="634"/>
      <c r="J149" s="634"/>
      <c r="K149" s="634"/>
      <c r="L149" s="634"/>
    </row>
    <row r="150" spans="1:12" ht="15" thickBot="1">
      <c r="A150" s="731" t="s">
        <v>460</v>
      </c>
      <c r="B150" s="823" t="s">
        <v>883</v>
      </c>
      <c r="C150" s="824" t="s">
        <v>27</v>
      </c>
      <c r="D150" s="824">
        <v>14</v>
      </c>
      <c r="E150" s="827"/>
      <c r="G150" s="634"/>
      <c r="H150" s="634"/>
      <c r="I150" s="634"/>
      <c r="J150" s="634"/>
      <c r="K150" s="634"/>
      <c r="L150" s="634"/>
    </row>
    <row r="151" spans="1:12" ht="14.4">
      <c r="A151" s="718" t="s">
        <v>463</v>
      </c>
      <c r="B151" s="203" t="s">
        <v>881</v>
      </c>
      <c r="C151" s="807"/>
      <c r="D151" s="807"/>
      <c r="E151" s="827"/>
      <c r="G151" s="634"/>
      <c r="H151" s="634"/>
      <c r="I151" s="634"/>
      <c r="J151" s="634"/>
      <c r="K151" s="634"/>
      <c r="L151" s="634"/>
    </row>
    <row r="152" spans="1:12" ht="14.4">
      <c r="A152" s="706" t="s">
        <v>464</v>
      </c>
      <c r="B152" s="194" t="s">
        <v>881</v>
      </c>
      <c r="C152" s="801"/>
      <c r="D152" s="801"/>
      <c r="E152" s="827"/>
      <c r="G152" s="634"/>
      <c r="H152" s="634"/>
      <c r="I152" s="634"/>
      <c r="J152" s="634"/>
      <c r="K152" s="634"/>
      <c r="L152" s="634"/>
    </row>
    <row r="153" spans="1:12" ht="14.4">
      <c r="A153" s="730" t="s">
        <v>927</v>
      </c>
      <c r="B153" s="204" t="s">
        <v>967</v>
      </c>
      <c r="C153" s="809"/>
      <c r="D153" s="809"/>
      <c r="E153" s="827"/>
      <c r="G153" s="634"/>
      <c r="H153" s="634"/>
      <c r="I153" s="634"/>
      <c r="J153" s="634"/>
      <c r="K153" s="634"/>
      <c r="L153" s="634"/>
    </row>
    <row r="154" spans="1:12" ht="15" thickBot="1">
      <c r="A154" s="711" t="s">
        <v>465</v>
      </c>
      <c r="B154" s="201" t="s">
        <v>880</v>
      </c>
      <c r="C154" s="804"/>
      <c r="D154" s="804"/>
      <c r="E154" s="827"/>
      <c r="G154" s="634"/>
      <c r="H154" s="634"/>
      <c r="I154" s="634"/>
      <c r="J154" s="634"/>
      <c r="K154" s="634"/>
      <c r="L154" s="634"/>
    </row>
    <row r="155" spans="1:12" ht="14.4">
      <c r="A155" s="718" t="s">
        <v>468</v>
      </c>
      <c r="B155" s="207" t="s">
        <v>764</v>
      </c>
      <c r="C155" s="805"/>
      <c r="D155" s="805"/>
      <c r="E155" s="828"/>
      <c r="G155" s="634"/>
      <c r="H155" s="634"/>
      <c r="I155" s="634"/>
      <c r="J155" s="634"/>
      <c r="K155" s="634"/>
      <c r="L155" s="634"/>
    </row>
    <row r="156" spans="1:12" ht="14.4">
      <c r="A156" s="706" t="s">
        <v>469</v>
      </c>
      <c r="B156" s="194" t="s">
        <v>764</v>
      </c>
      <c r="C156" s="801"/>
      <c r="D156" s="801"/>
      <c r="E156" s="827"/>
      <c r="G156" s="634"/>
      <c r="H156" s="634"/>
      <c r="I156" s="634"/>
      <c r="J156" s="634"/>
      <c r="K156" s="634"/>
      <c r="L156" s="634"/>
    </row>
    <row r="157" spans="1:12" ht="14.4">
      <c r="A157" s="706" t="s">
        <v>470</v>
      </c>
      <c r="B157" s="194" t="s">
        <v>764</v>
      </c>
      <c r="C157" s="801"/>
      <c r="D157" s="801"/>
      <c r="E157" s="827"/>
      <c r="G157" s="634"/>
      <c r="H157" s="634"/>
      <c r="I157" s="634"/>
      <c r="J157" s="634"/>
      <c r="K157" s="634"/>
      <c r="L157" s="634"/>
    </row>
    <row r="158" spans="1:12" ht="14.4">
      <c r="A158" s="706" t="s">
        <v>471</v>
      </c>
      <c r="B158" s="194" t="s">
        <v>764</v>
      </c>
      <c r="C158" s="801"/>
      <c r="D158" s="801"/>
      <c r="E158" s="827"/>
      <c r="G158" s="634"/>
      <c r="H158" s="634"/>
      <c r="I158" s="634"/>
      <c r="J158" s="634"/>
      <c r="K158" s="634"/>
      <c r="L158" s="634"/>
    </row>
    <row r="159" spans="1:12" ht="14.4">
      <c r="A159" s="706" t="s">
        <v>503</v>
      </c>
      <c r="B159" s="194" t="s">
        <v>765</v>
      </c>
      <c r="C159" s="801"/>
      <c r="D159" s="801"/>
      <c r="E159" s="827"/>
      <c r="G159" s="634"/>
      <c r="H159" s="634"/>
      <c r="I159" s="634"/>
      <c r="J159" s="634"/>
      <c r="K159" s="634"/>
      <c r="L159" s="634"/>
    </row>
    <row r="160" spans="1:12" ht="14.4">
      <c r="A160" s="706" t="s">
        <v>514</v>
      </c>
      <c r="B160" s="194" t="s">
        <v>955</v>
      </c>
      <c r="C160" s="801"/>
      <c r="D160" s="801"/>
      <c r="E160" s="827"/>
      <c r="G160" s="634"/>
      <c r="H160" s="634"/>
      <c r="I160" s="634"/>
      <c r="J160" s="634"/>
      <c r="K160" s="634"/>
      <c r="L160" s="634"/>
    </row>
    <row r="161" spans="1:12" ht="14.4">
      <c r="A161" s="706" t="s">
        <v>908</v>
      </c>
      <c r="B161" s="194" t="s">
        <v>954</v>
      </c>
      <c r="C161" s="801"/>
      <c r="D161" s="801"/>
      <c r="E161" s="827"/>
      <c r="G161" s="634"/>
      <c r="H161" s="634"/>
      <c r="I161" s="634"/>
      <c r="J161" s="634"/>
      <c r="K161" s="634"/>
      <c r="L161" s="634"/>
    </row>
    <row r="162" spans="1:12" ht="14.4">
      <c r="A162" s="706" t="s">
        <v>472</v>
      </c>
      <c r="B162" s="194" t="s">
        <v>766</v>
      </c>
      <c r="C162" s="801"/>
      <c r="D162" s="801"/>
      <c r="E162" s="827"/>
      <c r="G162" s="634"/>
      <c r="H162" s="634"/>
      <c r="I162" s="634"/>
      <c r="J162" s="634"/>
      <c r="K162" s="634"/>
      <c r="L162" s="634"/>
    </row>
    <row r="163" spans="1:12" ht="14.4">
      <c r="A163" s="706" t="s">
        <v>473</v>
      </c>
      <c r="B163" s="194" t="s">
        <v>767</v>
      </c>
      <c r="C163" s="801" t="s">
        <v>27</v>
      </c>
      <c r="D163" s="801">
        <v>22</v>
      </c>
      <c r="E163" s="827"/>
      <c r="G163" s="634"/>
      <c r="H163" s="634"/>
      <c r="I163" s="634"/>
      <c r="J163" s="634"/>
      <c r="K163" s="634"/>
      <c r="L163" s="634"/>
    </row>
    <row r="164" spans="1:12" ht="14.4">
      <c r="A164" s="706" t="s">
        <v>925</v>
      </c>
      <c r="B164" s="194" t="s">
        <v>965</v>
      </c>
      <c r="C164" s="801"/>
      <c r="D164" s="801"/>
      <c r="E164" s="827"/>
      <c r="G164" s="634"/>
      <c r="H164" s="634"/>
      <c r="I164" s="634"/>
      <c r="J164" s="634"/>
      <c r="K164" s="634"/>
      <c r="L164" s="634"/>
    </row>
    <row r="165" spans="1:12" ht="15" thickBot="1">
      <c r="A165" s="763" t="s">
        <v>926</v>
      </c>
      <c r="B165" s="202" t="s">
        <v>966</v>
      </c>
      <c r="C165" s="806" t="s">
        <v>27</v>
      </c>
      <c r="D165" s="806">
        <v>0</v>
      </c>
      <c r="E165" s="827"/>
      <c r="G165" s="634"/>
      <c r="H165" s="634"/>
      <c r="I165" s="634"/>
      <c r="J165" s="634"/>
      <c r="K165" s="634"/>
      <c r="L165" s="634"/>
    </row>
    <row r="166" spans="1:12" ht="14.4">
      <c r="A166" s="730" t="s">
        <v>496</v>
      </c>
      <c r="B166" s="204" t="s">
        <v>768</v>
      </c>
      <c r="C166" s="809"/>
      <c r="D166" s="809"/>
      <c r="E166" s="827"/>
      <c r="G166" s="634"/>
      <c r="H166" s="634"/>
      <c r="I166" s="634"/>
      <c r="J166" s="634"/>
      <c r="K166" s="634"/>
      <c r="L166" s="634"/>
    </row>
    <row r="167" spans="1:12" ht="14.4">
      <c r="A167" s="730" t="s">
        <v>915</v>
      </c>
      <c r="B167" s="204" t="s">
        <v>870</v>
      </c>
      <c r="C167" s="809"/>
      <c r="D167" s="809"/>
      <c r="E167" s="827"/>
      <c r="G167" s="634"/>
      <c r="H167" s="634"/>
      <c r="I167" s="634"/>
      <c r="J167" s="634"/>
      <c r="K167" s="634"/>
      <c r="L167" s="634"/>
    </row>
    <row r="168" spans="1:12" ht="14.4">
      <c r="A168" s="706" t="s">
        <v>490</v>
      </c>
      <c r="B168" s="194" t="s">
        <v>870</v>
      </c>
      <c r="C168" s="801"/>
      <c r="D168" s="801"/>
      <c r="E168" s="827"/>
      <c r="G168" s="634"/>
      <c r="H168" s="634"/>
      <c r="I168" s="634"/>
      <c r="J168" s="634"/>
      <c r="K168" s="634"/>
      <c r="L168" s="634"/>
    </row>
    <row r="169" spans="1:12" ht="14.4">
      <c r="A169" s="706" t="s">
        <v>492</v>
      </c>
      <c r="B169" s="194" t="s">
        <v>761</v>
      </c>
      <c r="C169" s="801"/>
      <c r="D169" s="801"/>
      <c r="E169" s="827"/>
      <c r="G169" s="634"/>
      <c r="H169" s="634"/>
      <c r="I169" s="634"/>
      <c r="J169" s="634"/>
      <c r="K169" s="634"/>
      <c r="L169" s="634"/>
    </row>
    <row r="170" spans="1:12" ht="14.4">
      <c r="A170" s="730" t="s">
        <v>505</v>
      </c>
      <c r="B170" s="204" t="s">
        <v>871</v>
      </c>
      <c r="C170" s="809"/>
      <c r="D170" s="809"/>
      <c r="E170" s="827"/>
      <c r="G170" s="634"/>
      <c r="H170" s="634"/>
      <c r="I170" s="634"/>
      <c r="J170" s="634"/>
      <c r="K170" s="634"/>
      <c r="L170" s="634"/>
    </row>
    <row r="171" spans="1:12" ht="15" thickBot="1">
      <c r="A171" s="711" t="s">
        <v>494</v>
      </c>
      <c r="B171" s="201" t="s">
        <v>761</v>
      </c>
      <c r="C171" s="804"/>
      <c r="D171" s="804"/>
      <c r="E171" s="827"/>
      <c r="G171" s="634"/>
      <c r="H171" s="634"/>
      <c r="I171" s="634"/>
      <c r="J171" s="634"/>
      <c r="K171" s="634"/>
      <c r="L171" s="634"/>
    </row>
    <row r="172" spans="1:12" ht="14.4">
      <c r="A172" s="718" t="s">
        <v>479</v>
      </c>
      <c r="B172" s="203" t="s">
        <v>760</v>
      </c>
      <c r="C172" s="807"/>
      <c r="D172" s="807"/>
      <c r="E172" s="827"/>
      <c r="G172" s="634"/>
      <c r="H172" s="634"/>
      <c r="I172" s="634"/>
      <c r="J172" s="634"/>
      <c r="K172" s="634"/>
      <c r="L172" s="634"/>
    </row>
    <row r="173" spans="1:12" ht="14.4">
      <c r="A173" s="706" t="s">
        <v>481</v>
      </c>
      <c r="B173" s="194" t="s">
        <v>760</v>
      </c>
      <c r="C173" s="801"/>
      <c r="D173" s="801"/>
      <c r="E173" s="827"/>
      <c r="G173" s="634"/>
      <c r="H173" s="634"/>
      <c r="I173" s="634"/>
      <c r="J173" s="634"/>
      <c r="K173" s="634"/>
      <c r="L173" s="634"/>
    </row>
    <row r="174" spans="1:12" ht="15" thickBot="1">
      <c r="A174" s="711" t="s">
        <v>482</v>
      </c>
      <c r="B174" s="201" t="s">
        <v>762</v>
      </c>
      <c r="C174" s="804"/>
      <c r="D174" s="804"/>
      <c r="E174" s="827"/>
      <c r="G174" s="634"/>
      <c r="H174" s="634"/>
      <c r="I174" s="634"/>
      <c r="J174" s="634"/>
      <c r="K174" s="634"/>
      <c r="L174" s="634"/>
    </row>
    <row r="175" spans="1:12" ht="14.4">
      <c r="A175" s="718" t="s">
        <v>499</v>
      </c>
      <c r="B175" s="203" t="s">
        <v>869</v>
      </c>
      <c r="C175" s="807"/>
      <c r="D175" s="807"/>
      <c r="E175" s="827"/>
      <c r="G175" s="634"/>
      <c r="H175" s="634"/>
      <c r="I175" s="634"/>
      <c r="J175" s="634"/>
      <c r="K175" s="634"/>
      <c r="L175" s="634"/>
    </row>
    <row r="176" spans="1:12" ht="15" thickBot="1">
      <c r="A176" s="711" t="s">
        <v>501</v>
      </c>
      <c r="B176" s="201" t="s">
        <v>763</v>
      </c>
      <c r="C176" s="804"/>
      <c r="D176" s="804"/>
      <c r="E176" s="827"/>
      <c r="G176" s="634"/>
      <c r="H176" s="634"/>
      <c r="I176" s="634"/>
      <c r="J176" s="634"/>
      <c r="K176" s="634"/>
      <c r="L176" s="634"/>
    </row>
    <row r="177" spans="1:12" ht="14.4">
      <c r="A177" s="718" t="s">
        <v>485</v>
      </c>
      <c r="B177" s="203" t="s">
        <v>867</v>
      </c>
      <c r="C177" s="807"/>
      <c r="D177" s="807"/>
      <c r="E177" s="827"/>
      <c r="G177" s="634"/>
      <c r="H177" s="634"/>
      <c r="I177" s="634"/>
      <c r="J177" s="634"/>
      <c r="K177" s="634"/>
      <c r="L177" s="634"/>
    </row>
    <row r="178" spans="1:12" ht="14.4">
      <c r="A178" s="706" t="s">
        <v>678</v>
      </c>
      <c r="B178" s="194" t="s">
        <v>865</v>
      </c>
      <c r="C178" s="801"/>
      <c r="D178" s="801"/>
      <c r="E178" s="827"/>
      <c r="G178" s="634"/>
      <c r="H178" s="634"/>
      <c r="I178" s="634"/>
      <c r="J178" s="634"/>
      <c r="K178" s="634"/>
      <c r="L178" s="634"/>
    </row>
    <row r="179" spans="1:12" ht="14.4">
      <c r="A179" s="706" t="s">
        <v>1015</v>
      </c>
      <c r="B179" s="194" t="s">
        <v>1023</v>
      </c>
      <c r="C179" s="801"/>
      <c r="D179" s="801"/>
      <c r="E179" s="827"/>
      <c r="G179" s="634"/>
      <c r="H179" s="634"/>
      <c r="I179" s="634"/>
      <c r="J179" s="634"/>
      <c r="K179" s="634"/>
      <c r="L179" s="634"/>
    </row>
    <row r="180" spans="1:12" ht="14.4">
      <c r="A180" s="734" t="s">
        <v>995</v>
      </c>
      <c r="B180" s="195" t="s">
        <v>996</v>
      </c>
      <c r="C180" s="802"/>
      <c r="D180" s="802"/>
      <c r="E180" s="827"/>
      <c r="G180" s="634"/>
      <c r="H180" s="634"/>
      <c r="I180" s="634"/>
      <c r="J180" s="634"/>
      <c r="K180" s="634"/>
      <c r="L180" s="634"/>
    </row>
    <row r="181" spans="1:12" ht="15" thickBot="1">
      <c r="A181" s="711" t="s">
        <v>487</v>
      </c>
      <c r="B181" s="201" t="s">
        <v>866</v>
      </c>
      <c r="C181" s="804"/>
      <c r="D181" s="804"/>
      <c r="E181" s="827"/>
      <c r="G181" s="634"/>
      <c r="H181" s="634"/>
      <c r="I181" s="634"/>
      <c r="J181" s="634"/>
      <c r="K181" s="634"/>
      <c r="L181" s="634"/>
    </row>
    <row r="182" spans="1:12" ht="14.4">
      <c r="A182" s="718" t="s">
        <v>295</v>
      </c>
      <c r="B182" s="203" t="s">
        <v>787</v>
      </c>
      <c r="C182" s="807" t="s">
        <v>27</v>
      </c>
      <c r="D182" s="807">
        <v>0</v>
      </c>
      <c r="E182" s="827"/>
      <c r="G182" s="634"/>
      <c r="H182" s="634"/>
      <c r="I182" s="634"/>
      <c r="J182" s="634"/>
      <c r="K182" s="634"/>
      <c r="L182" s="634"/>
    </row>
    <row r="183" spans="1:12" ht="14.4">
      <c r="A183" s="706" t="s">
        <v>296</v>
      </c>
      <c r="B183" s="194" t="s">
        <v>788</v>
      </c>
      <c r="C183" s="801" t="s">
        <v>27</v>
      </c>
      <c r="D183" s="801">
        <v>21</v>
      </c>
      <c r="E183" s="827"/>
      <c r="G183" s="634"/>
      <c r="H183" s="634"/>
      <c r="I183" s="634"/>
      <c r="J183" s="634"/>
      <c r="K183" s="634"/>
      <c r="L183" s="634"/>
    </row>
    <row r="184" spans="1:12" ht="14.4">
      <c r="A184" s="706" t="s">
        <v>297</v>
      </c>
      <c r="B184" s="194" t="s">
        <v>789</v>
      </c>
      <c r="C184" s="801" t="s">
        <v>27</v>
      </c>
      <c r="D184" s="801">
        <v>5</v>
      </c>
      <c r="E184" s="827"/>
      <c r="G184" s="634"/>
      <c r="H184" s="634"/>
      <c r="I184" s="634"/>
      <c r="J184" s="634"/>
      <c r="K184" s="634"/>
      <c r="L184" s="634"/>
    </row>
    <row r="185" spans="1:12" ht="14.4">
      <c r="A185" s="706" t="s">
        <v>298</v>
      </c>
      <c r="B185" s="194" t="s">
        <v>795</v>
      </c>
      <c r="C185" s="801" t="s">
        <v>27</v>
      </c>
      <c r="D185" s="801">
        <v>10</v>
      </c>
      <c r="E185" s="827"/>
      <c r="G185" s="634"/>
      <c r="H185" s="634"/>
      <c r="I185" s="634"/>
      <c r="J185" s="634"/>
      <c r="K185" s="634"/>
      <c r="L185" s="634"/>
    </row>
    <row r="186" spans="1:12" ht="14.4">
      <c r="A186" s="706" t="s">
        <v>299</v>
      </c>
      <c r="B186" s="194" t="s">
        <v>794</v>
      </c>
      <c r="C186" s="801"/>
      <c r="D186" s="801"/>
      <c r="E186" s="827"/>
      <c r="G186" s="634"/>
      <c r="H186" s="634"/>
      <c r="I186" s="634"/>
      <c r="J186" s="634"/>
      <c r="K186" s="634"/>
      <c r="L186" s="634"/>
    </row>
    <row r="187" spans="1:12" ht="14.4">
      <c r="A187" s="706" t="s">
        <v>300</v>
      </c>
      <c r="B187" s="194" t="s">
        <v>793</v>
      </c>
      <c r="C187" s="801"/>
      <c r="D187" s="801"/>
      <c r="E187" s="827"/>
      <c r="G187" s="634"/>
      <c r="H187" s="634"/>
      <c r="I187" s="634"/>
      <c r="J187" s="634"/>
      <c r="K187" s="634"/>
      <c r="L187" s="634"/>
    </row>
    <row r="188" spans="1:12" ht="14.4">
      <c r="A188" s="706" t="s">
        <v>301</v>
      </c>
      <c r="B188" s="194" t="s">
        <v>792</v>
      </c>
      <c r="C188" s="801"/>
      <c r="D188" s="801"/>
      <c r="E188" s="827"/>
      <c r="G188" s="634"/>
      <c r="H188" s="634"/>
      <c r="I188" s="634"/>
      <c r="J188" s="634"/>
      <c r="K188" s="634"/>
      <c r="L188" s="634"/>
    </row>
    <row r="189" spans="1:12" ht="14.4">
      <c r="A189" s="706" t="s">
        <v>302</v>
      </c>
      <c r="B189" s="194" t="s">
        <v>791</v>
      </c>
      <c r="C189" s="801"/>
      <c r="D189" s="801"/>
      <c r="E189" s="827"/>
      <c r="G189" s="634"/>
      <c r="H189" s="634"/>
      <c r="I189" s="634"/>
      <c r="J189" s="634"/>
      <c r="K189" s="634"/>
      <c r="L189" s="634"/>
    </row>
    <row r="190" spans="1:12" ht="14.4">
      <c r="A190" s="706" t="s">
        <v>303</v>
      </c>
      <c r="B190" s="194" t="s">
        <v>790</v>
      </c>
      <c r="C190" s="801"/>
      <c r="D190" s="801"/>
      <c r="E190" s="827"/>
      <c r="G190" s="634"/>
      <c r="H190" s="634"/>
      <c r="I190" s="634"/>
      <c r="J190" s="634"/>
      <c r="K190" s="634"/>
      <c r="L190" s="634"/>
    </row>
    <row r="191" spans="1:12" ht="14.4">
      <c r="A191" s="706" t="s">
        <v>945</v>
      </c>
      <c r="B191" s="194" t="s">
        <v>1056</v>
      </c>
      <c r="C191" s="801" t="s">
        <v>27</v>
      </c>
      <c r="D191" s="801">
        <v>0</v>
      </c>
      <c r="E191" s="827"/>
      <c r="G191" s="634"/>
      <c r="H191" s="634"/>
      <c r="I191" s="634"/>
      <c r="J191" s="634"/>
      <c r="K191" s="634"/>
      <c r="L191" s="634"/>
    </row>
    <row r="192" spans="1:12" ht="14.4">
      <c r="A192" s="706" t="s">
        <v>304</v>
      </c>
      <c r="B192" s="194" t="s">
        <v>802</v>
      </c>
      <c r="C192" s="801"/>
      <c r="D192" s="801"/>
      <c r="E192" s="827"/>
      <c r="G192" s="634"/>
      <c r="H192" s="634"/>
      <c r="I192" s="634"/>
      <c r="J192" s="634"/>
      <c r="K192" s="634"/>
      <c r="L192" s="634"/>
    </row>
    <row r="193" spans="1:12" ht="14.4">
      <c r="A193" s="706" t="s">
        <v>305</v>
      </c>
      <c r="B193" s="194" t="s">
        <v>801</v>
      </c>
      <c r="C193" s="801"/>
      <c r="D193" s="801"/>
      <c r="E193" s="827"/>
      <c r="G193" s="634"/>
      <c r="H193" s="634"/>
      <c r="I193" s="634"/>
      <c r="J193" s="634"/>
      <c r="K193" s="634"/>
      <c r="L193" s="634"/>
    </row>
    <row r="194" spans="1:12" ht="14.4">
      <c r="A194" s="706" t="s">
        <v>306</v>
      </c>
      <c r="B194" s="194" t="s">
        <v>801</v>
      </c>
      <c r="C194" s="801"/>
      <c r="D194" s="801"/>
      <c r="E194" s="827"/>
      <c r="G194" s="634"/>
      <c r="H194" s="634"/>
      <c r="I194" s="634"/>
      <c r="J194" s="634"/>
      <c r="K194" s="634"/>
      <c r="L194" s="634"/>
    </row>
    <row r="195" spans="1:12" ht="14.4">
      <c r="A195" s="706" t="s">
        <v>307</v>
      </c>
      <c r="B195" s="194" t="s">
        <v>800</v>
      </c>
      <c r="C195" s="801" t="s">
        <v>27</v>
      </c>
      <c r="D195" s="801">
        <v>0</v>
      </c>
      <c r="E195" s="827"/>
      <c r="G195" s="634"/>
      <c r="H195" s="634"/>
      <c r="I195" s="634"/>
      <c r="J195" s="634"/>
      <c r="K195" s="634"/>
      <c r="L195" s="634"/>
    </row>
    <row r="196" spans="1:12" ht="14.4">
      <c r="A196" s="706" t="s">
        <v>308</v>
      </c>
      <c r="B196" s="194" t="s">
        <v>799</v>
      </c>
      <c r="C196" s="801"/>
      <c r="D196" s="801"/>
      <c r="E196" s="827"/>
      <c r="G196" s="634"/>
      <c r="H196" s="634"/>
      <c r="I196" s="634"/>
      <c r="J196" s="634"/>
      <c r="K196" s="634"/>
      <c r="L196" s="634"/>
    </row>
    <row r="197" spans="1:12" ht="14.4">
      <c r="A197" s="706" t="s">
        <v>309</v>
      </c>
      <c r="B197" s="194" t="s">
        <v>798</v>
      </c>
      <c r="C197" s="801"/>
      <c r="D197" s="801"/>
      <c r="E197" s="827"/>
      <c r="G197" s="634"/>
      <c r="H197" s="634"/>
      <c r="I197" s="634"/>
      <c r="J197" s="634"/>
      <c r="K197" s="634"/>
      <c r="L197" s="634"/>
    </row>
    <row r="198" spans="1:12" ht="14.4">
      <c r="A198" s="706" t="s">
        <v>310</v>
      </c>
      <c r="B198" s="194" t="s">
        <v>797</v>
      </c>
      <c r="C198" s="801"/>
      <c r="D198" s="801"/>
      <c r="E198" s="827"/>
      <c r="G198" s="634"/>
      <c r="H198" s="634"/>
      <c r="I198" s="634"/>
      <c r="J198" s="634"/>
      <c r="K198" s="634"/>
      <c r="L198" s="634"/>
    </row>
    <row r="199" spans="1:12" ht="14.4">
      <c r="A199" s="706" t="s">
        <v>311</v>
      </c>
      <c r="B199" s="194" t="s">
        <v>796</v>
      </c>
      <c r="C199" s="801"/>
      <c r="D199" s="801"/>
      <c r="E199" s="827"/>
      <c r="G199" s="634"/>
      <c r="H199" s="634"/>
      <c r="I199" s="634"/>
      <c r="J199" s="634"/>
      <c r="K199" s="634"/>
      <c r="L199" s="634"/>
    </row>
    <row r="200" spans="1:12" ht="14.4">
      <c r="A200" s="706" t="s">
        <v>312</v>
      </c>
      <c r="B200" s="194" t="s">
        <v>803</v>
      </c>
      <c r="C200" s="801" t="s">
        <v>27</v>
      </c>
      <c r="D200" s="801">
        <v>0</v>
      </c>
      <c r="E200" s="827"/>
      <c r="G200" s="634"/>
      <c r="H200" s="634"/>
      <c r="I200" s="634"/>
      <c r="J200" s="634"/>
      <c r="K200" s="634"/>
      <c r="L200" s="634"/>
    </row>
    <row r="201" spans="1:12" ht="14.4">
      <c r="A201" s="706" t="s">
        <v>928</v>
      </c>
      <c r="B201" s="194" t="s">
        <v>968</v>
      </c>
      <c r="C201" s="801"/>
      <c r="D201" s="801"/>
      <c r="E201" s="827"/>
      <c r="G201" s="634"/>
      <c r="H201" s="634"/>
      <c r="I201" s="634"/>
      <c r="J201" s="634"/>
      <c r="K201" s="634"/>
      <c r="L201" s="634"/>
    </row>
    <row r="202" spans="1:12" ht="14.4">
      <c r="A202" s="706" t="s">
        <v>344</v>
      </c>
      <c r="B202" s="194" t="s">
        <v>804</v>
      </c>
      <c r="C202" s="801"/>
      <c r="D202" s="801"/>
      <c r="E202" s="827"/>
      <c r="G202" s="634"/>
      <c r="H202" s="634"/>
      <c r="I202" s="634"/>
      <c r="J202" s="634"/>
      <c r="K202" s="634"/>
      <c r="L202" s="634"/>
    </row>
    <row r="203" spans="1:12" ht="15" thickBot="1">
      <c r="A203" s="711" t="s">
        <v>314</v>
      </c>
      <c r="B203" s="201" t="s">
        <v>805</v>
      </c>
      <c r="C203" s="804"/>
      <c r="D203" s="804"/>
      <c r="E203" s="827"/>
      <c r="G203" s="634"/>
      <c r="H203" s="634"/>
      <c r="I203" s="634"/>
      <c r="J203" s="634"/>
      <c r="K203" s="634"/>
      <c r="L203" s="634"/>
    </row>
    <row r="204" spans="1:12" ht="14.4">
      <c r="A204" s="720" t="s">
        <v>575</v>
      </c>
      <c r="B204" s="572" t="s">
        <v>868</v>
      </c>
      <c r="C204" s="810"/>
      <c r="D204" s="810"/>
      <c r="E204" s="829"/>
      <c r="G204" s="634"/>
      <c r="H204" s="634"/>
      <c r="I204" s="634"/>
      <c r="J204" s="634"/>
      <c r="K204" s="634"/>
      <c r="L204" s="634"/>
    </row>
    <row r="205" spans="1:12" ht="14.4">
      <c r="A205" s="724" t="s">
        <v>901</v>
      </c>
      <c r="B205" s="577" t="s">
        <v>948</v>
      </c>
      <c r="C205" s="811"/>
      <c r="D205" s="811"/>
      <c r="E205" s="829"/>
      <c r="G205" s="634"/>
      <c r="H205" s="634"/>
      <c r="I205" s="634"/>
      <c r="J205" s="634"/>
      <c r="K205" s="634"/>
      <c r="L205" s="634"/>
    </row>
    <row r="206" spans="1:12" ht="14.4">
      <c r="A206" s="724" t="s">
        <v>1119</v>
      </c>
      <c r="B206" s="577" t="s">
        <v>1120</v>
      </c>
      <c r="C206" s="811"/>
      <c r="D206" s="811"/>
      <c r="E206" s="829"/>
      <c r="G206" s="634"/>
      <c r="H206" s="634"/>
      <c r="I206" s="634"/>
      <c r="J206" s="634"/>
      <c r="K206" s="634"/>
      <c r="L206" s="634"/>
    </row>
    <row r="207" spans="1:12" ht="14.4">
      <c r="A207" s="721" t="s">
        <v>573</v>
      </c>
      <c r="B207" s="574" t="s">
        <v>716</v>
      </c>
      <c r="C207" s="812"/>
      <c r="D207" s="812"/>
      <c r="E207" s="830"/>
      <c r="G207" s="634"/>
      <c r="H207" s="634"/>
      <c r="I207" s="634"/>
      <c r="J207" s="634"/>
      <c r="K207" s="634"/>
      <c r="L207" s="634"/>
    </row>
    <row r="208" spans="1:12" ht="15" thickBot="1">
      <c r="A208" s="722" t="s">
        <v>571</v>
      </c>
      <c r="B208" s="576" t="s">
        <v>717</v>
      </c>
      <c r="C208" s="813"/>
      <c r="D208" s="813"/>
      <c r="E208" s="829"/>
      <c r="G208" s="634"/>
      <c r="H208" s="634"/>
      <c r="I208" s="634"/>
      <c r="J208" s="634"/>
      <c r="K208" s="634"/>
      <c r="L208" s="634"/>
    </row>
    <row r="209" spans="1:12" ht="14.4">
      <c r="A209" s="720" t="s">
        <v>568</v>
      </c>
      <c r="B209" s="572" t="s">
        <v>756</v>
      </c>
      <c r="C209" s="810" t="s">
        <v>27</v>
      </c>
      <c r="D209" s="810">
        <v>7</v>
      </c>
      <c r="E209" s="829"/>
      <c r="G209" s="634"/>
      <c r="H209" s="634"/>
      <c r="I209" s="634"/>
      <c r="J209" s="634"/>
      <c r="K209" s="634"/>
      <c r="L209" s="634"/>
    </row>
    <row r="210" spans="1:12" ht="14.4">
      <c r="A210" s="721" t="s">
        <v>566</v>
      </c>
      <c r="B210" s="573" t="s">
        <v>757</v>
      </c>
      <c r="C210" s="814"/>
      <c r="D210" s="814"/>
      <c r="E210" s="829"/>
      <c r="G210" s="634"/>
      <c r="H210" s="634"/>
      <c r="I210" s="634"/>
      <c r="J210" s="634"/>
      <c r="K210" s="634"/>
      <c r="L210" s="634"/>
    </row>
    <row r="211" spans="1:12" ht="14.4">
      <c r="A211" s="721" t="s">
        <v>564</v>
      </c>
      <c r="B211" s="573" t="s">
        <v>758</v>
      </c>
      <c r="C211" s="814"/>
      <c r="D211" s="814"/>
      <c r="E211" s="829"/>
      <c r="G211" s="634"/>
      <c r="H211" s="634"/>
      <c r="I211" s="634"/>
      <c r="J211" s="634"/>
      <c r="K211" s="634"/>
      <c r="L211" s="634"/>
    </row>
    <row r="212" spans="1:12" ht="14.4">
      <c r="A212" s="723" t="s">
        <v>684</v>
      </c>
      <c r="B212" s="575" t="s">
        <v>749</v>
      </c>
      <c r="C212" s="815" t="s">
        <v>27</v>
      </c>
      <c r="D212" s="815">
        <v>9</v>
      </c>
      <c r="E212" s="829"/>
      <c r="G212" s="634"/>
      <c r="H212" s="634"/>
      <c r="I212" s="634"/>
      <c r="J212" s="634"/>
      <c r="K212" s="634"/>
      <c r="L212" s="634"/>
    </row>
    <row r="213" spans="1:12" ht="14.4">
      <c r="A213" s="721" t="s">
        <v>562</v>
      </c>
      <c r="B213" s="573" t="s">
        <v>759</v>
      </c>
      <c r="C213" s="814" t="s">
        <v>27</v>
      </c>
      <c r="D213" s="814">
        <v>1</v>
      </c>
      <c r="E213" s="829"/>
      <c r="G213" s="634"/>
      <c r="H213" s="634"/>
      <c r="I213" s="634"/>
      <c r="J213" s="634"/>
      <c r="K213" s="634"/>
      <c r="L213" s="634"/>
    </row>
    <row r="214" spans="1:12" ht="15" thickBot="1">
      <c r="A214" s="750" t="s">
        <v>914</v>
      </c>
      <c r="B214" s="578" t="s">
        <v>959</v>
      </c>
      <c r="C214" s="816"/>
      <c r="D214" s="816"/>
      <c r="E214" s="829"/>
      <c r="G214" s="634"/>
      <c r="H214" s="634"/>
      <c r="I214" s="634"/>
      <c r="J214" s="634"/>
      <c r="K214" s="634"/>
      <c r="L214" s="634"/>
    </row>
    <row r="215" spans="1:12" ht="14.4">
      <c r="A215" s="720" t="s">
        <v>583</v>
      </c>
      <c r="B215" s="572" t="s">
        <v>860</v>
      </c>
      <c r="C215" s="810"/>
      <c r="D215" s="810"/>
      <c r="E215" s="829"/>
      <c r="G215" s="634"/>
      <c r="H215" s="634"/>
      <c r="I215" s="634"/>
      <c r="J215" s="634"/>
      <c r="K215" s="634"/>
      <c r="L215" s="634"/>
    </row>
    <row r="216" spans="1:12" ht="14.4">
      <c r="A216" s="724" t="s">
        <v>916</v>
      </c>
      <c r="B216" s="577" t="s">
        <v>960</v>
      </c>
      <c r="C216" s="811"/>
      <c r="D216" s="811"/>
      <c r="E216" s="829"/>
      <c r="G216" s="634"/>
      <c r="H216" s="634"/>
      <c r="I216" s="634"/>
      <c r="J216" s="634"/>
      <c r="K216" s="634"/>
      <c r="L216" s="634"/>
    </row>
    <row r="217" spans="1:12" ht="14.4">
      <c r="A217" s="724" t="s">
        <v>679</v>
      </c>
      <c r="B217" s="577" t="s">
        <v>861</v>
      </c>
      <c r="C217" s="811" t="s">
        <v>27</v>
      </c>
      <c r="D217" s="811">
        <v>0</v>
      </c>
      <c r="E217" s="829"/>
      <c r="G217" s="634"/>
      <c r="H217" s="634"/>
      <c r="I217" s="634"/>
      <c r="J217" s="634"/>
      <c r="K217" s="634"/>
      <c r="L217" s="634"/>
    </row>
    <row r="218" spans="1:12" ht="14.4">
      <c r="A218" s="724" t="s">
        <v>680</v>
      </c>
      <c r="B218" s="577" t="s">
        <v>862</v>
      </c>
      <c r="C218" s="811" t="s">
        <v>27</v>
      </c>
      <c r="D218" s="811">
        <v>0</v>
      </c>
      <c r="E218" s="829"/>
      <c r="G218" s="634"/>
      <c r="H218" s="634"/>
      <c r="I218" s="634"/>
      <c r="J218" s="634"/>
      <c r="K218" s="634"/>
      <c r="L218" s="634"/>
    </row>
    <row r="219" spans="1:12" ht="14.4">
      <c r="A219" s="721" t="s">
        <v>581</v>
      </c>
      <c r="B219" s="573" t="s">
        <v>863</v>
      </c>
      <c r="C219" s="814" t="s">
        <v>27</v>
      </c>
      <c r="D219" s="814">
        <v>16</v>
      </c>
      <c r="E219" s="829"/>
      <c r="G219" s="634"/>
      <c r="H219" s="634"/>
      <c r="I219" s="634"/>
      <c r="J219" s="634"/>
      <c r="K219" s="634"/>
      <c r="L219" s="634"/>
    </row>
    <row r="220" spans="1:12" ht="14.4">
      <c r="A220" s="721" t="s">
        <v>917</v>
      </c>
      <c r="B220" s="573" t="s">
        <v>1014</v>
      </c>
      <c r="C220" s="814"/>
      <c r="D220" s="814"/>
      <c r="E220" s="829"/>
      <c r="G220" s="634"/>
      <c r="H220" s="634"/>
      <c r="I220" s="634"/>
      <c r="J220" s="634"/>
      <c r="K220" s="634"/>
      <c r="L220" s="634"/>
    </row>
    <row r="221" spans="1:12" ht="14.4">
      <c r="A221" s="721" t="s">
        <v>579</v>
      </c>
      <c r="B221" s="573" t="s">
        <v>864</v>
      </c>
      <c r="C221" s="814" t="s">
        <v>27</v>
      </c>
      <c r="D221" s="814">
        <v>3</v>
      </c>
      <c r="E221" s="829"/>
      <c r="G221" s="634"/>
      <c r="H221" s="634"/>
      <c r="I221" s="634"/>
      <c r="J221" s="634"/>
      <c r="K221" s="634"/>
      <c r="L221" s="634"/>
    </row>
    <row r="222" spans="1:12" ht="14.4">
      <c r="A222" s="721" t="s">
        <v>918</v>
      </c>
      <c r="B222" s="573" t="s">
        <v>1012</v>
      </c>
      <c r="C222" s="814"/>
      <c r="D222" s="814"/>
      <c r="E222" s="829"/>
      <c r="G222" s="634"/>
      <c r="H222" s="634"/>
      <c r="I222" s="634"/>
      <c r="J222" s="634"/>
      <c r="K222" s="634"/>
      <c r="L222" s="634"/>
    </row>
    <row r="223" spans="1:12" ht="14.4">
      <c r="A223" s="721" t="s">
        <v>578</v>
      </c>
      <c r="B223" s="573" t="s">
        <v>864</v>
      </c>
      <c r="C223" s="814" t="s">
        <v>27</v>
      </c>
      <c r="D223" s="814">
        <v>3</v>
      </c>
      <c r="E223" s="829"/>
      <c r="G223" s="634"/>
      <c r="H223" s="634"/>
      <c r="I223" s="634"/>
      <c r="J223" s="634"/>
      <c r="K223" s="634"/>
      <c r="L223" s="634"/>
    </row>
    <row r="224" spans="1:12" ht="15" thickBot="1">
      <c r="A224" s="750" t="s">
        <v>919</v>
      </c>
      <c r="B224" s="578" t="s">
        <v>1012</v>
      </c>
      <c r="C224" s="816"/>
      <c r="D224" s="816"/>
      <c r="E224" s="829"/>
      <c r="G224" s="634"/>
      <c r="H224" s="634"/>
      <c r="I224" s="634"/>
      <c r="J224" s="634"/>
      <c r="K224" s="634"/>
      <c r="L224" s="634"/>
    </row>
    <row r="225" spans="1:12" ht="14.4">
      <c r="A225" s="720" t="s">
        <v>1134</v>
      </c>
      <c r="B225" s="572" t="s">
        <v>1135</v>
      </c>
      <c r="C225" s="810"/>
      <c r="D225" s="810"/>
      <c r="E225" s="829"/>
      <c r="G225" s="634"/>
      <c r="H225" s="634"/>
      <c r="I225" s="634"/>
      <c r="J225" s="634"/>
      <c r="K225" s="634"/>
      <c r="L225" s="634"/>
    </row>
    <row r="226" spans="1:12" ht="15" thickBot="1">
      <c r="A226" s="750" t="s">
        <v>529</v>
      </c>
      <c r="B226" s="578" t="s">
        <v>859</v>
      </c>
      <c r="C226" s="816"/>
      <c r="D226" s="816"/>
      <c r="E226" s="829"/>
      <c r="G226" s="634"/>
      <c r="H226" s="634"/>
      <c r="I226" s="634"/>
      <c r="J226" s="634"/>
      <c r="K226" s="634"/>
      <c r="L226" s="634"/>
    </row>
    <row r="227" spans="1:12" ht="14.4">
      <c r="A227" s="720" t="s">
        <v>597</v>
      </c>
      <c r="B227" s="612" t="s">
        <v>744</v>
      </c>
      <c r="C227" s="817" t="s">
        <v>27</v>
      </c>
      <c r="D227" s="817">
        <v>8</v>
      </c>
      <c r="E227" s="829"/>
      <c r="G227" s="634"/>
      <c r="H227" s="634"/>
      <c r="I227" s="634"/>
      <c r="J227" s="634"/>
      <c r="K227" s="634"/>
      <c r="L227" s="634"/>
    </row>
    <row r="228" spans="1:12" ht="14.4">
      <c r="A228" s="724" t="s">
        <v>685</v>
      </c>
      <c r="B228" s="573" t="s">
        <v>747</v>
      </c>
      <c r="C228" s="814" t="s">
        <v>27</v>
      </c>
      <c r="D228" s="814">
        <v>0</v>
      </c>
      <c r="E228" s="829"/>
      <c r="G228" s="634"/>
      <c r="H228" s="634"/>
      <c r="I228" s="634"/>
      <c r="J228" s="634"/>
      <c r="K228" s="634"/>
      <c r="L228" s="634"/>
    </row>
    <row r="229" spans="1:12" ht="14.4">
      <c r="A229" s="721" t="s">
        <v>595</v>
      </c>
      <c r="B229" s="573" t="s">
        <v>748</v>
      </c>
      <c r="C229" s="814" t="s">
        <v>27</v>
      </c>
      <c r="D229" s="814">
        <v>0</v>
      </c>
      <c r="E229" s="829"/>
      <c r="G229" s="634"/>
      <c r="H229" s="634"/>
      <c r="I229" s="634"/>
      <c r="J229" s="634"/>
      <c r="K229" s="634"/>
      <c r="L229" s="634"/>
    </row>
    <row r="230" spans="1:12" ht="14.4">
      <c r="A230" s="726" t="s">
        <v>912</v>
      </c>
      <c r="B230" s="589" t="s">
        <v>957</v>
      </c>
      <c r="C230" s="818" t="s">
        <v>27</v>
      </c>
      <c r="D230" s="818">
        <v>0</v>
      </c>
      <c r="E230" s="829"/>
      <c r="G230" s="634"/>
      <c r="H230" s="634"/>
      <c r="I230" s="634"/>
      <c r="J230" s="634"/>
      <c r="K230" s="634"/>
      <c r="L230" s="634"/>
    </row>
    <row r="231" spans="1:12" ht="15" thickBot="1">
      <c r="A231" s="722" t="s">
        <v>593</v>
      </c>
      <c r="B231" s="590" t="s">
        <v>745</v>
      </c>
      <c r="C231" s="819" t="s">
        <v>27</v>
      </c>
      <c r="D231" s="819">
        <v>0</v>
      </c>
      <c r="E231" s="830"/>
      <c r="G231" s="634"/>
      <c r="H231" s="634"/>
      <c r="I231" s="634"/>
      <c r="J231" s="634"/>
      <c r="K231" s="634"/>
      <c r="L231" s="634"/>
    </row>
    <row r="232" spans="1:12" ht="14.4">
      <c r="A232" s="720" t="s">
        <v>590</v>
      </c>
      <c r="B232" s="591" t="s">
        <v>745</v>
      </c>
      <c r="C232" s="820"/>
      <c r="D232" s="820"/>
      <c r="E232" s="830"/>
      <c r="G232" s="634"/>
      <c r="H232" s="634"/>
      <c r="I232" s="634"/>
      <c r="J232" s="634"/>
      <c r="K232" s="634"/>
      <c r="L232" s="634"/>
    </row>
    <row r="233" spans="1:12" ht="14.4">
      <c r="A233" s="721" t="s">
        <v>588</v>
      </c>
      <c r="B233" s="574" t="s">
        <v>746</v>
      </c>
      <c r="C233" s="812"/>
      <c r="D233" s="812"/>
      <c r="E233" s="830"/>
      <c r="G233" s="634"/>
      <c r="H233" s="634"/>
      <c r="I233" s="634"/>
      <c r="J233" s="634"/>
      <c r="K233" s="634"/>
      <c r="L233" s="634"/>
    </row>
    <row r="234" spans="1:12" ht="15" thickBot="1">
      <c r="A234" s="722" t="s">
        <v>586</v>
      </c>
      <c r="B234" s="590" t="s">
        <v>745</v>
      </c>
      <c r="C234" s="819"/>
      <c r="D234" s="819"/>
      <c r="E234" s="830"/>
      <c r="G234" s="634"/>
      <c r="H234" s="634"/>
      <c r="I234" s="634"/>
      <c r="J234" s="634"/>
      <c r="K234" s="634"/>
      <c r="L234" s="634"/>
    </row>
    <row r="235" spans="1:12" ht="14.4">
      <c r="A235" s="720" t="s">
        <v>559</v>
      </c>
      <c r="B235" s="572" t="s">
        <v>769</v>
      </c>
      <c r="C235" s="810"/>
      <c r="D235" s="810"/>
      <c r="E235" s="829"/>
      <c r="G235" s="634"/>
      <c r="H235" s="634"/>
      <c r="I235" s="634"/>
      <c r="J235" s="634"/>
      <c r="K235" s="634"/>
      <c r="L235" s="634"/>
    </row>
    <row r="236" spans="1:12" ht="14.4">
      <c r="A236" s="724" t="s">
        <v>946</v>
      </c>
      <c r="B236" s="577" t="s">
        <v>1059</v>
      </c>
      <c r="C236" s="811" t="s">
        <v>27</v>
      </c>
      <c r="D236" s="811">
        <v>0</v>
      </c>
      <c r="E236" s="829"/>
      <c r="G236" s="634"/>
      <c r="H236" s="634"/>
      <c r="I236" s="634"/>
      <c r="J236" s="634"/>
      <c r="K236" s="634"/>
      <c r="L236" s="634"/>
    </row>
    <row r="237" spans="1:12" ht="14.4">
      <c r="A237" s="721" t="s">
        <v>557</v>
      </c>
      <c r="B237" s="573" t="s">
        <v>770</v>
      </c>
      <c r="C237" s="814"/>
      <c r="D237" s="814"/>
      <c r="E237" s="829"/>
      <c r="G237" s="634"/>
      <c r="H237" s="634"/>
      <c r="I237" s="634"/>
      <c r="J237" s="634"/>
      <c r="K237" s="634"/>
      <c r="L237" s="634"/>
    </row>
    <row r="238" spans="1:12" ht="14.4">
      <c r="A238" s="721" t="s">
        <v>556</v>
      </c>
      <c r="B238" s="573" t="s">
        <v>770</v>
      </c>
      <c r="C238" s="814"/>
      <c r="D238" s="814"/>
      <c r="E238" s="829"/>
      <c r="G238" s="634"/>
      <c r="H238" s="634"/>
      <c r="I238" s="634"/>
      <c r="J238" s="634"/>
      <c r="K238" s="634"/>
      <c r="L238" s="634"/>
    </row>
    <row r="239" spans="1:12" ht="14.4">
      <c r="A239" s="721" t="s">
        <v>555</v>
      </c>
      <c r="B239" s="573" t="s">
        <v>770</v>
      </c>
      <c r="C239" s="814"/>
      <c r="D239" s="814"/>
      <c r="E239" s="829"/>
      <c r="G239" s="634"/>
      <c r="H239" s="634"/>
      <c r="I239" s="634"/>
      <c r="J239" s="634"/>
      <c r="K239" s="634"/>
      <c r="L239" s="634"/>
    </row>
    <row r="240" spans="1:12" ht="14.4">
      <c r="A240" s="721" t="s">
        <v>554</v>
      </c>
      <c r="B240" s="573" t="s">
        <v>770</v>
      </c>
      <c r="C240" s="814"/>
      <c r="D240" s="814"/>
      <c r="E240" s="829"/>
      <c r="G240" s="634"/>
      <c r="H240" s="634"/>
      <c r="I240" s="634"/>
      <c r="J240" s="634"/>
      <c r="K240" s="634"/>
      <c r="L240" s="634"/>
    </row>
    <row r="241" spans="1:12" ht="14.4">
      <c r="A241" s="721" t="s">
        <v>552</v>
      </c>
      <c r="B241" s="573" t="s">
        <v>771</v>
      </c>
      <c r="C241" s="814"/>
      <c r="D241" s="814"/>
      <c r="E241" s="829"/>
      <c r="G241" s="634"/>
      <c r="H241" s="634"/>
      <c r="I241" s="634"/>
      <c r="J241" s="634"/>
      <c r="K241" s="634"/>
      <c r="L241" s="634"/>
    </row>
    <row r="242" spans="1:12" ht="14.4">
      <c r="A242" s="721" t="s">
        <v>550</v>
      </c>
      <c r="B242" s="573" t="s">
        <v>772</v>
      </c>
      <c r="C242" s="814"/>
      <c r="D242" s="814"/>
      <c r="E242" s="829"/>
      <c r="G242" s="634"/>
      <c r="H242" s="634"/>
      <c r="I242" s="634"/>
      <c r="J242" s="634"/>
      <c r="K242" s="634"/>
      <c r="L242" s="634"/>
    </row>
    <row r="243" spans="1:12" ht="14.4">
      <c r="A243" s="721" t="s">
        <v>549</v>
      </c>
      <c r="B243" s="573" t="s">
        <v>772</v>
      </c>
      <c r="C243" s="814"/>
      <c r="D243" s="814"/>
      <c r="E243" s="829"/>
      <c r="G243" s="634"/>
      <c r="H243" s="634"/>
      <c r="I243" s="634"/>
      <c r="J243" s="634"/>
      <c r="K243" s="634"/>
      <c r="L243" s="634"/>
    </row>
    <row r="244" spans="1:12" ht="14.4">
      <c r="A244" s="721" t="s">
        <v>547</v>
      </c>
      <c r="B244" s="573" t="s">
        <v>773</v>
      </c>
      <c r="C244" s="814"/>
      <c r="D244" s="814"/>
      <c r="E244" s="829"/>
      <c r="G244" s="634"/>
      <c r="H244" s="634"/>
      <c r="I244" s="634"/>
      <c r="J244" s="634"/>
      <c r="K244" s="634"/>
      <c r="L244" s="634"/>
    </row>
    <row r="245" spans="1:12" ht="14.4">
      <c r="A245" s="721" t="s">
        <v>546</v>
      </c>
      <c r="B245" s="573" t="s">
        <v>774</v>
      </c>
      <c r="C245" s="814"/>
      <c r="D245" s="814"/>
      <c r="E245" s="829"/>
      <c r="G245" s="634"/>
      <c r="H245" s="634"/>
      <c r="I245" s="634"/>
      <c r="J245" s="634"/>
      <c r="K245" s="634"/>
      <c r="L245" s="634"/>
    </row>
    <row r="246" spans="1:12" ht="14.4">
      <c r="A246" s="723" t="s">
        <v>676</v>
      </c>
      <c r="B246" s="575" t="s">
        <v>775</v>
      </c>
      <c r="C246" s="815"/>
      <c r="D246" s="815"/>
      <c r="E246" s="829"/>
      <c r="G246" s="634"/>
      <c r="H246" s="634"/>
      <c r="I246" s="634"/>
      <c r="J246" s="634"/>
      <c r="K246" s="634"/>
      <c r="L246" s="634"/>
    </row>
    <row r="247" spans="1:12" ht="14.4">
      <c r="A247" s="723" t="s">
        <v>674</v>
      </c>
      <c r="B247" s="575" t="s">
        <v>776</v>
      </c>
      <c r="C247" s="815"/>
      <c r="D247" s="815"/>
      <c r="E247" s="829"/>
      <c r="G247" s="634"/>
      <c r="H247" s="634"/>
      <c r="I247" s="634"/>
      <c r="J247" s="634"/>
      <c r="K247" s="634"/>
      <c r="L247" s="634"/>
    </row>
    <row r="248" spans="1:12" ht="14.4">
      <c r="A248" s="723" t="s">
        <v>544</v>
      </c>
      <c r="B248" s="575" t="s">
        <v>778</v>
      </c>
      <c r="C248" s="815"/>
      <c r="D248" s="815"/>
      <c r="E248" s="829"/>
      <c r="G248" s="634"/>
      <c r="H248" s="634"/>
      <c r="I248" s="634"/>
      <c r="J248" s="634"/>
      <c r="K248" s="634"/>
      <c r="L248" s="634"/>
    </row>
    <row r="249" spans="1:12" ht="14.4">
      <c r="A249" s="723" t="s">
        <v>1013</v>
      </c>
      <c r="B249" s="575" t="s">
        <v>764</v>
      </c>
      <c r="C249" s="815"/>
      <c r="D249" s="815"/>
      <c r="E249" s="829"/>
      <c r="G249" s="634"/>
      <c r="H249" s="634"/>
      <c r="I249" s="634"/>
      <c r="J249" s="634"/>
      <c r="K249" s="634"/>
      <c r="L249" s="634"/>
    </row>
    <row r="250" spans="1:12" ht="14.4">
      <c r="A250" s="723" t="s">
        <v>907</v>
      </c>
      <c r="B250" s="575" t="s">
        <v>978</v>
      </c>
      <c r="C250" s="815"/>
      <c r="D250" s="815"/>
      <c r="E250" s="829"/>
      <c r="G250" s="634"/>
      <c r="H250" s="634"/>
      <c r="I250" s="634"/>
      <c r="J250" s="634"/>
      <c r="K250" s="634"/>
      <c r="L250" s="634"/>
    </row>
    <row r="251" spans="1:12" ht="15" thickBot="1">
      <c r="A251" s="722" t="s">
        <v>543</v>
      </c>
      <c r="B251" s="576" t="s">
        <v>777</v>
      </c>
      <c r="C251" s="813" t="s">
        <v>27</v>
      </c>
      <c r="D251" s="813">
        <v>0</v>
      </c>
      <c r="E251" s="829"/>
      <c r="G251" s="634"/>
      <c r="H251" s="634"/>
      <c r="I251" s="634"/>
      <c r="J251" s="634"/>
      <c r="K251" s="634"/>
      <c r="L251" s="634"/>
    </row>
    <row r="252" spans="1:12" ht="14.4">
      <c r="A252" s="720" t="s">
        <v>526</v>
      </c>
      <c r="B252" s="572" t="s">
        <v>806</v>
      </c>
      <c r="C252" s="810"/>
      <c r="D252" s="810"/>
      <c r="E252" s="829"/>
      <c r="G252" s="634"/>
      <c r="H252" s="634"/>
      <c r="I252" s="634"/>
      <c r="J252" s="634"/>
      <c r="K252" s="634"/>
      <c r="L252" s="634"/>
    </row>
    <row r="253" spans="1:12" ht="14.4">
      <c r="A253" s="721" t="s">
        <v>524</v>
      </c>
      <c r="B253" s="573" t="s">
        <v>806</v>
      </c>
      <c r="C253" s="814"/>
      <c r="D253" s="814"/>
      <c r="E253" s="829"/>
      <c r="G253" s="634"/>
      <c r="H253" s="634"/>
      <c r="I253" s="634"/>
      <c r="J253" s="634"/>
      <c r="K253" s="634"/>
      <c r="L253" s="634"/>
    </row>
    <row r="254" spans="1:12" ht="14.4">
      <c r="A254" s="721" t="s">
        <v>522</v>
      </c>
      <c r="B254" s="573" t="s">
        <v>806</v>
      </c>
      <c r="C254" s="814"/>
      <c r="D254" s="814"/>
      <c r="E254" s="829"/>
      <c r="G254" s="634"/>
      <c r="H254" s="634"/>
      <c r="I254" s="634"/>
      <c r="J254" s="634"/>
      <c r="K254" s="634"/>
      <c r="L254" s="634"/>
    </row>
    <row r="255" spans="1:12" ht="14.4">
      <c r="A255" s="721" t="s">
        <v>520</v>
      </c>
      <c r="B255" s="573" t="s">
        <v>807</v>
      </c>
      <c r="C255" s="814"/>
      <c r="D255" s="814"/>
      <c r="E255" s="829"/>
      <c r="G255" s="634"/>
      <c r="H255" s="634"/>
      <c r="I255" s="634"/>
      <c r="J255" s="634"/>
      <c r="K255" s="634"/>
      <c r="L255" s="634"/>
    </row>
    <row r="256" spans="1:12" ht="14.4">
      <c r="A256" s="721" t="s">
        <v>997</v>
      </c>
      <c r="B256" s="575" t="s">
        <v>998</v>
      </c>
      <c r="C256" s="815"/>
      <c r="D256" s="815"/>
      <c r="E256" s="829"/>
      <c r="G256" s="634"/>
      <c r="H256" s="634"/>
      <c r="I256" s="634"/>
      <c r="J256" s="634"/>
      <c r="K256" s="634"/>
      <c r="L256" s="634"/>
    </row>
    <row r="257" spans="1:12" ht="14.4">
      <c r="A257" s="721" t="s">
        <v>913</v>
      </c>
      <c r="B257" s="575" t="s">
        <v>958</v>
      </c>
      <c r="C257" s="815"/>
      <c r="D257" s="815"/>
      <c r="E257" s="829"/>
      <c r="G257" s="634"/>
      <c r="H257" s="634"/>
      <c r="I257" s="634"/>
      <c r="J257" s="634"/>
      <c r="K257" s="634"/>
      <c r="L257" s="634"/>
    </row>
    <row r="258" spans="1:12" ht="15" thickBot="1">
      <c r="A258" s="722" t="s">
        <v>896</v>
      </c>
      <c r="B258" s="576" t="s">
        <v>897</v>
      </c>
      <c r="C258" s="813"/>
      <c r="D258" s="813"/>
      <c r="E258" s="829"/>
      <c r="G258" s="634"/>
      <c r="H258" s="634"/>
      <c r="I258" s="634"/>
      <c r="J258" s="634"/>
      <c r="K258" s="634"/>
      <c r="L258" s="634"/>
    </row>
    <row r="259" spans="1:12" ht="15" thickBot="1">
      <c r="A259" s="726" t="s">
        <v>1025</v>
      </c>
      <c r="B259" s="589" t="s">
        <v>1050</v>
      </c>
      <c r="C259" s="818" t="s">
        <v>27</v>
      </c>
      <c r="D259" s="818">
        <v>0</v>
      </c>
      <c r="E259" s="829"/>
      <c r="G259" s="634"/>
      <c r="H259" s="634"/>
      <c r="I259" s="634"/>
      <c r="J259" s="634"/>
      <c r="K259" s="634"/>
      <c r="L259" s="634"/>
    </row>
    <row r="260" spans="1:12" ht="14.4">
      <c r="A260" s="720" t="s">
        <v>1006</v>
      </c>
      <c r="B260" s="572" t="s">
        <v>1017</v>
      </c>
      <c r="C260" s="810"/>
      <c r="D260" s="810"/>
      <c r="E260" s="829"/>
      <c r="G260" s="634"/>
      <c r="H260" s="634"/>
      <c r="I260" s="634"/>
      <c r="J260" s="634"/>
      <c r="K260" s="634"/>
      <c r="L260" s="634"/>
    </row>
    <row r="261" spans="1:12" ht="14.4">
      <c r="A261" s="721" t="s">
        <v>1007</v>
      </c>
      <c r="B261" s="574" t="s">
        <v>1018</v>
      </c>
      <c r="C261" s="812"/>
      <c r="D261" s="812"/>
      <c r="E261" s="830"/>
      <c r="G261" s="634"/>
      <c r="H261" s="634"/>
      <c r="I261" s="634"/>
      <c r="J261" s="634"/>
      <c r="K261" s="634"/>
      <c r="L261" s="634"/>
    </row>
    <row r="262" spans="1:12" ht="15" thickBot="1">
      <c r="A262" s="722" t="s">
        <v>1008</v>
      </c>
      <c r="B262" s="576" t="s">
        <v>1019</v>
      </c>
      <c r="C262" s="813"/>
      <c r="D262" s="813"/>
      <c r="E262" s="829"/>
      <c r="G262" s="634"/>
      <c r="H262" s="634"/>
      <c r="I262" s="634"/>
      <c r="J262" s="634"/>
      <c r="K262" s="634"/>
      <c r="L262" s="634"/>
    </row>
    <row r="263" spans="1:12" ht="14.4">
      <c r="A263" s="720" t="s">
        <v>920</v>
      </c>
      <c r="B263" s="572" t="s">
        <v>962</v>
      </c>
      <c r="C263" s="810"/>
      <c r="D263" s="810"/>
      <c r="E263" s="829"/>
      <c r="G263" s="634"/>
      <c r="H263" s="634"/>
      <c r="I263" s="634"/>
      <c r="J263" s="634"/>
      <c r="K263" s="634"/>
      <c r="L263" s="634"/>
    </row>
    <row r="264" spans="1:12" ht="14.4">
      <c r="A264" s="721" t="s">
        <v>921</v>
      </c>
      <c r="B264" s="573" t="s">
        <v>961</v>
      </c>
      <c r="C264" s="814"/>
      <c r="D264" s="814"/>
      <c r="E264" s="829"/>
      <c r="G264" s="634"/>
      <c r="H264" s="634"/>
      <c r="I264" s="634"/>
      <c r="J264" s="634"/>
      <c r="K264" s="634"/>
      <c r="L264" s="634"/>
    </row>
    <row r="265" spans="1:12" ht="14.4">
      <c r="A265" s="721" t="s">
        <v>922</v>
      </c>
      <c r="B265" s="573" t="s">
        <v>963</v>
      </c>
      <c r="C265" s="814"/>
      <c r="D265" s="814"/>
      <c r="E265" s="829"/>
      <c r="G265" s="634"/>
      <c r="H265" s="634"/>
      <c r="I265" s="634"/>
      <c r="J265" s="634"/>
      <c r="K265" s="634"/>
      <c r="L265" s="634"/>
    </row>
    <row r="266" spans="1:12" ht="14.4">
      <c r="A266" s="721" t="s">
        <v>923</v>
      </c>
      <c r="B266" s="573" t="s">
        <v>1055</v>
      </c>
      <c r="C266" s="814"/>
      <c r="D266" s="814"/>
      <c r="E266" s="829"/>
      <c r="G266" s="634"/>
      <c r="H266" s="634"/>
      <c r="I266" s="634"/>
      <c r="J266" s="634"/>
      <c r="K266" s="634"/>
      <c r="L266" s="634"/>
    </row>
    <row r="267" spans="1:12" ht="15" thickBot="1">
      <c r="A267" s="722" t="s">
        <v>924</v>
      </c>
      <c r="B267" s="576" t="s">
        <v>964</v>
      </c>
      <c r="C267" s="813"/>
      <c r="D267" s="813"/>
      <c r="E267" s="829"/>
      <c r="G267" s="634"/>
      <c r="H267" s="634"/>
      <c r="I267" s="634"/>
      <c r="J267" s="634"/>
      <c r="K267" s="634"/>
      <c r="L267" s="634"/>
    </row>
    <row r="268" spans="1:12" ht="14.4">
      <c r="A268" s="720" t="s">
        <v>900</v>
      </c>
      <c r="B268" s="572" t="s">
        <v>947</v>
      </c>
      <c r="C268" s="810"/>
      <c r="D268" s="810"/>
      <c r="E268" s="829"/>
      <c r="G268" s="634"/>
      <c r="H268" s="634"/>
      <c r="I268" s="634"/>
      <c r="J268" s="634"/>
      <c r="K268" s="634"/>
      <c r="L268" s="634"/>
    </row>
    <row r="269" spans="1:12" ht="14.4">
      <c r="A269" s="724" t="s">
        <v>902</v>
      </c>
      <c r="B269" s="577" t="s">
        <v>949</v>
      </c>
      <c r="C269" s="811"/>
      <c r="D269" s="811"/>
      <c r="E269" s="829"/>
      <c r="G269" s="634"/>
      <c r="H269" s="634"/>
      <c r="I269" s="634"/>
      <c r="J269" s="634"/>
      <c r="K269" s="634"/>
      <c r="L269" s="634"/>
    </row>
    <row r="270" spans="1:12" ht="14.4">
      <c r="A270" s="724" t="s">
        <v>903</v>
      </c>
      <c r="B270" s="577" t="s">
        <v>950</v>
      </c>
      <c r="C270" s="811"/>
      <c r="D270" s="811"/>
      <c r="E270" s="829"/>
      <c r="G270" s="634"/>
      <c r="H270" s="634"/>
      <c r="I270" s="634"/>
      <c r="J270" s="634"/>
      <c r="K270" s="634"/>
      <c r="L270" s="634"/>
    </row>
    <row r="271" spans="1:12" ht="14.4">
      <c r="A271" s="724" t="s">
        <v>904</v>
      </c>
      <c r="B271" s="577" t="s">
        <v>951</v>
      </c>
      <c r="C271" s="811"/>
      <c r="D271" s="811"/>
      <c r="E271" s="829"/>
      <c r="G271" s="634"/>
      <c r="H271" s="634"/>
      <c r="I271" s="634"/>
      <c r="J271" s="634"/>
      <c r="K271" s="634"/>
      <c r="L271" s="634"/>
    </row>
    <row r="272" spans="1:12" ht="14.4">
      <c r="A272" s="724" t="s">
        <v>905</v>
      </c>
      <c r="B272" s="577" t="s">
        <v>952</v>
      </c>
      <c r="C272" s="811"/>
      <c r="D272" s="811"/>
      <c r="E272" s="829"/>
      <c r="G272" s="634"/>
      <c r="H272" s="634"/>
      <c r="I272" s="634"/>
      <c r="J272" s="634"/>
      <c r="K272" s="634"/>
      <c r="L272" s="634"/>
    </row>
    <row r="273" spans="1:12" ht="14.4">
      <c r="A273" s="724" t="s">
        <v>906</v>
      </c>
      <c r="B273" s="577" t="s">
        <v>1035</v>
      </c>
      <c r="C273" s="811"/>
      <c r="D273" s="811"/>
      <c r="E273" s="829"/>
      <c r="G273" s="634"/>
      <c r="H273" s="634"/>
      <c r="I273" s="634"/>
      <c r="J273" s="634"/>
      <c r="K273" s="634"/>
      <c r="L273" s="634"/>
    </row>
    <row r="274" spans="1:12" ht="14.4">
      <c r="A274" s="724" t="s">
        <v>1028</v>
      </c>
      <c r="B274" s="577" t="s">
        <v>1058</v>
      </c>
      <c r="C274" s="811"/>
      <c r="D274" s="811"/>
      <c r="E274" s="829"/>
      <c r="G274" s="634"/>
      <c r="H274" s="634"/>
      <c r="I274" s="634"/>
      <c r="J274" s="634"/>
      <c r="K274" s="634"/>
      <c r="L274" s="634"/>
    </row>
    <row r="275" spans="1:12" ht="14.4">
      <c r="A275" s="724" t="s">
        <v>1060</v>
      </c>
      <c r="B275" s="577" t="s">
        <v>1061</v>
      </c>
      <c r="C275" s="811"/>
      <c r="D275" s="811"/>
      <c r="E275" s="829"/>
      <c r="G275" s="634"/>
      <c r="H275" s="634"/>
      <c r="I275" s="634"/>
      <c r="J275" s="634"/>
      <c r="K275" s="634"/>
      <c r="L275" s="634"/>
    </row>
    <row r="276" spans="1:12" ht="14.4">
      <c r="A276" s="724" t="s">
        <v>909</v>
      </c>
      <c r="B276" s="577" t="s">
        <v>956</v>
      </c>
      <c r="C276" s="811"/>
      <c r="D276" s="811"/>
      <c r="E276" s="829"/>
      <c r="G276" s="634"/>
      <c r="H276" s="634"/>
      <c r="I276" s="634"/>
      <c r="J276" s="634"/>
      <c r="K276" s="634"/>
      <c r="L276" s="634"/>
    </row>
    <row r="277" spans="1:12" ht="14.4">
      <c r="A277" s="748" t="s">
        <v>215</v>
      </c>
      <c r="B277" s="200" t="s">
        <v>874</v>
      </c>
      <c r="C277" s="803"/>
      <c r="D277" s="803"/>
      <c r="E277" s="827"/>
      <c r="G277" s="634"/>
      <c r="H277" s="634"/>
      <c r="I277" s="634"/>
      <c r="J277" s="634"/>
      <c r="K277" s="634"/>
      <c r="L277" s="634"/>
    </row>
    <row r="278" spans="1:12" ht="15" thickBot="1">
      <c r="A278" s="722" t="s">
        <v>1020</v>
      </c>
      <c r="B278" s="576" t="s">
        <v>947</v>
      </c>
      <c r="C278" s="813"/>
      <c r="D278" s="813"/>
      <c r="E278" s="829"/>
      <c r="G278" s="634"/>
      <c r="H278" s="634"/>
      <c r="I278" s="634"/>
      <c r="J278" s="634"/>
      <c r="K278" s="634"/>
      <c r="L278" s="634"/>
    </row>
    <row r="279" spans="1:12" ht="14.4">
      <c r="A279" s="720" t="s">
        <v>655</v>
      </c>
      <c r="B279" s="572" t="s">
        <v>708</v>
      </c>
      <c r="C279" s="810"/>
      <c r="D279" s="810"/>
      <c r="E279" s="829"/>
      <c r="G279" s="634"/>
      <c r="H279" s="634"/>
      <c r="I279" s="634"/>
      <c r="J279" s="634"/>
      <c r="K279" s="634"/>
      <c r="L279" s="634"/>
    </row>
    <row r="280" spans="1:12" ht="14.4">
      <c r="A280" s="721" t="s">
        <v>653</v>
      </c>
      <c r="B280" s="573" t="s">
        <v>709</v>
      </c>
      <c r="C280" s="814"/>
      <c r="D280" s="814"/>
      <c r="E280" s="829"/>
      <c r="G280" s="634"/>
      <c r="H280" s="634"/>
      <c r="I280" s="634"/>
      <c r="J280" s="634"/>
      <c r="K280" s="634"/>
      <c r="L280" s="634"/>
    </row>
    <row r="281" spans="1:12" ht="14.4">
      <c r="A281" s="721" t="s">
        <v>651</v>
      </c>
      <c r="B281" s="573" t="s">
        <v>710</v>
      </c>
      <c r="C281" s="814"/>
      <c r="D281" s="814"/>
      <c r="E281" s="829"/>
      <c r="G281" s="634"/>
      <c r="H281" s="634"/>
      <c r="I281" s="634"/>
      <c r="J281" s="634"/>
      <c r="K281" s="634"/>
      <c r="L281" s="634"/>
    </row>
    <row r="282" spans="1:12" ht="14.4">
      <c r="A282" s="721" t="s">
        <v>649</v>
      </c>
      <c r="B282" s="573" t="s">
        <v>711</v>
      </c>
      <c r="C282" s="814"/>
      <c r="D282" s="814"/>
      <c r="E282" s="829"/>
      <c r="G282" s="634"/>
      <c r="H282" s="634"/>
      <c r="I282" s="634"/>
      <c r="J282" s="634"/>
      <c r="K282" s="634"/>
      <c r="L282" s="634"/>
    </row>
    <row r="283" spans="1:12" ht="14.4">
      <c r="A283" s="721" t="s">
        <v>647</v>
      </c>
      <c r="B283" s="573" t="s">
        <v>712</v>
      </c>
      <c r="C283" s="814"/>
      <c r="D283" s="814"/>
      <c r="E283" s="829"/>
      <c r="G283" s="634"/>
      <c r="H283" s="634"/>
      <c r="I283" s="634"/>
      <c r="J283" s="634"/>
      <c r="K283" s="634"/>
      <c r="L283" s="634"/>
    </row>
    <row r="284" spans="1:12" ht="14.4">
      <c r="A284" s="721" t="s">
        <v>645</v>
      </c>
      <c r="B284" s="573" t="s">
        <v>713</v>
      </c>
      <c r="C284" s="814"/>
      <c r="D284" s="814"/>
      <c r="E284" s="829"/>
      <c r="G284" s="634"/>
      <c r="H284" s="634"/>
      <c r="I284" s="634"/>
      <c r="J284" s="634"/>
      <c r="K284" s="634"/>
      <c r="L284" s="634"/>
    </row>
    <row r="285" spans="1:12" ht="14.4">
      <c r="A285" s="721" t="s">
        <v>910</v>
      </c>
      <c r="B285" s="573" t="s">
        <v>1065</v>
      </c>
      <c r="C285" s="814"/>
      <c r="D285" s="814"/>
      <c r="E285" s="829"/>
      <c r="G285" s="634"/>
      <c r="H285" s="634"/>
      <c r="I285" s="634"/>
      <c r="J285" s="634"/>
      <c r="K285" s="634"/>
      <c r="L285" s="634"/>
    </row>
    <row r="286" spans="1:12" ht="14.4">
      <c r="A286" s="721" t="s">
        <v>1009</v>
      </c>
      <c r="B286" s="573" t="s">
        <v>1031</v>
      </c>
      <c r="C286" s="814"/>
      <c r="D286" s="814"/>
      <c r="E286" s="829"/>
      <c r="G286" s="634"/>
      <c r="H286" s="634"/>
      <c r="I286" s="634"/>
      <c r="J286" s="634"/>
      <c r="K286" s="634"/>
      <c r="L286" s="634"/>
    </row>
    <row r="287" spans="1:12" ht="14.4">
      <c r="A287" s="721" t="s">
        <v>1010</v>
      </c>
      <c r="B287" s="573" t="s">
        <v>1030</v>
      </c>
      <c r="C287" s="814"/>
      <c r="D287" s="814"/>
      <c r="E287" s="829"/>
      <c r="G287" s="634"/>
      <c r="H287" s="634"/>
      <c r="I287" s="634"/>
      <c r="J287" s="634"/>
      <c r="K287" s="634"/>
      <c r="L287" s="634"/>
    </row>
    <row r="288" spans="1:12" ht="14.4">
      <c r="A288" s="721" t="s">
        <v>1063</v>
      </c>
      <c r="B288" s="573" t="s">
        <v>1064</v>
      </c>
      <c r="C288" s="814"/>
      <c r="D288" s="814"/>
      <c r="E288" s="829"/>
      <c r="G288" s="634"/>
      <c r="H288" s="634"/>
      <c r="I288" s="634"/>
      <c r="J288" s="634"/>
      <c r="K288" s="634"/>
      <c r="L288" s="634"/>
    </row>
    <row r="289" spans="1:12" ht="14.4">
      <c r="A289" s="721" t="s">
        <v>1004</v>
      </c>
      <c r="B289" s="573" t="s">
        <v>1033</v>
      </c>
      <c r="C289" s="814"/>
      <c r="D289" s="814"/>
      <c r="E289" s="829"/>
      <c r="G289" s="634"/>
      <c r="H289" s="634"/>
      <c r="I289" s="634"/>
      <c r="J289" s="634"/>
      <c r="K289" s="634"/>
      <c r="L289" s="634"/>
    </row>
    <row r="290" spans="1:12" ht="14.4">
      <c r="A290" s="721" t="s">
        <v>643</v>
      </c>
      <c r="B290" s="573" t="s">
        <v>725</v>
      </c>
      <c r="C290" s="814"/>
      <c r="D290" s="814"/>
      <c r="E290" s="829"/>
      <c r="G290" s="634"/>
      <c r="H290" s="634"/>
      <c r="I290" s="634"/>
      <c r="J290" s="634"/>
      <c r="K290" s="634"/>
      <c r="L290" s="634"/>
    </row>
    <row r="291" spans="1:12" ht="14.4">
      <c r="A291" s="721" t="s">
        <v>642</v>
      </c>
      <c r="B291" s="573" t="s">
        <v>725</v>
      </c>
      <c r="C291" s="814"/>
      <c r="D291" s="814"/>
      <c r="E291" s="829"/>
      <c r="G291" s="634"/>
      <c r="H291" s="634"/>
      <c r="I291" s="634"/>
      <c r="J291" s="634"/>
      <c r="K291" s="634"/>
      <c r="L291" s="634"/>
    </row>
    <row r="292" spans="1:12" ht="14.4">
      <c r="A292" s="721" t="s">
        <v>640</v>
      </c>
      <c r="B292" s="573" t="s">
        <v>732</v>
      </c>
      <c r="C292" s="814"/>
      <c r="D292" s="814"/>
      <c r="E292" s="829"/>
      <c r="G292" s="634"/>
      <c r="H292" s="634"/>
      <c r="I292" s="634"/>
      <c r="J292" s="634"/>
      <c r="K292" s="634"/>
      <c r="L292" s="634"/>
    </row>
    <row r="293" spans="1:12" ht="14.4">
      <c r="A293" s="721" t="s">
        <v>638</v>
      </c>
      <c r="B293" s="573" t="s">
        <v>735</v>
      </c>
      <c r="C293" s="814"/>
      <c r="D293" s="814"/>
      <c r="E293" s="829"/>
      <c r="G293" s="634"/>
      <c r="H293" s="634"/>
      <c r="I293" s="634"/>
      <c r="J293" s="634"/>
      <c r="K293" s="634"/>
      <c r="L293" s="634"/>
    </row>
    <row r="294" spans="1:12" ht="14.4">
      <c r="A294" s="721" t="s">
        <v>608</v>
      </c>
      <c r="B294" s="574" t="s">
        <v>729</v>
      </c>
      <c r="C294" s="812"/>
      <c r="D294" s="812"/>
      <c r="E294" s="830"/>
      <c r="G294" s="634"/>
      <c r="H294" s="634"/>
      <c r="I294" s="634"/>
      <c r="J294" s="634"/>
      <c r="K294" s="634"/>
      <c r="L294" s="634"/>
    </row>
    <row r="295" spans="1:12" ht="14.4">
      <c r="A295" s="721" t="s">
        <v>607</v>
      </c>
      <c r="B295" s="573" t="s">
        <v>729</v>
      </c>
      <c r="C295" s="814"/>
      <c r="D295" s="814"/>
      <c r="E295" s="829"/>
      <c r="G295" s="634"/>
      <c r="H295" s="634"/>
      <c r="I295" s="634"/>
      <c r="J295" s="634"/>
      <c r="K295" s="634"/>
      <c r="L295" s="634"/>
    </row>
    <row r="296" spans="1:12" ht="14.4">
      <c r="A296" s="721" t="s">
        <v>606</v>
      </c>
      <c r="B296" s="574" t="s">
        <v>730</v>
      </c>
      <c r="C296" s="812"/>
      <c r="D296" s="812"/>
      <c r="E296" s="830"/>
      <c r="G296" s="634"/>
      <c r="H296" s="634"/>
      <c r="I296" s="634"/>
      <c r="J296" s="634"/>
      <c r="K296" s="634"/>
      <c r="L296" s="634"/>
    </row>
    <row r="297" spans="1:12" ht="14.4">
      <c r="A297" s="721" t="s">
        <v>605</v>
      </c>
      <c r="B297" s="573" t="s">
        <v>731</v>
      </c>
      <c r="C297" s="814"/>
      <c r="D297" s="814"/>
      <c r="E297" s="829"/>
      <c r="G297" s="634"/>
      <c r="H297" s="634"/>
      <c r="I297" s="634"/>
      <c r="J297" s="634"/>
      <c r="K297" s="634"/>
      <c r="L297" s="634"/>
    </row>
    <row r="298" spans="1:12" ht="14.4">
      <c r="A298" s="721" t="s">
        <v>632</v>
      </c>
      <c r="B298" s="573" t="s">
        <v>734</v>
      </c>
      <c r="C298" s="814"/>
      <c r="D298" s="814"/>
      <c r="E298" s="829"/>
      <c r="G298" s="634"/>
      <c r="H298" s="634"/>
      <c r="I298" s="634"/>
      <c r="J298" s="634"/>
      <c r="K298" s="634"/>
      <c r="L298" s="634"/>
    </row>
    <row r="299" spans="1:12" ht="14.4">
      <c r="A299" s="721" t="s">
        <v>604</v>
      </c>
      <c r="B299" s="573" t="s">
        <v>736</v>
      </c>
      <c r="C299" s="814"/>
      <c r="D299" s="814"/>
      <c r="E299" s="829"/>
      <c r="G299" s="634"/>
      <c r="H299" s="634"/>
      <c r="I299" s="634"/>
      <c r="J299" s="634"/>
      <c r="K299" s="634"/>
      <c r="L299" s="634"/>
    </row>
    <row r="300" spans="1:12" ht="14.4">
      <c r="A300" s="721" t="s">
        <v>629</v>
      </c>
      <c r="B300" s="573" t="s">
        <v>738</v>
      </c>
      <c r="C300" s="814"/>
      <c r="D300" s="814"/>
      <c r="E300" s="829"/>
      <c r="G300" s="634"/>
      <c r="H300" s="634"/>
      <c r="I300" s="634"/>
      <c r="J300" s="634"/>
      <c r="K300" s="634"/>
      <c r="L300" s="634"/>
    </row>
    <row r="301" spans="1:12" ht="14.4">
      <c r="A301" s="721" t="s">
        <v>627</v>
      </c>
      <c r="B301" s="573" t="s">
        <v>739</v>
      </c>
      <c r="C301" s="814"/>
      <c r="D301" s="814"/>
      <c r="E301" s="829"/>
      <c r="G301" s="634"/>
      <c r="H301" s="634"/>
      <c r="I301" s="634"/>
      <c r="J301" s="634"/>
      <c r="K301" s="634"/>
      <c r="L301" s="634"/>
    </row>
    <row r="302" spans="1:12" ht="14.4">
      <c r="A302" s="721" t="s">
        <v>625</v>
      </c>
      <c r="B302" s="574" t="s">
        <v>727</v>
      </c>
      <c r="C302" s="812"/>
      <c r="D302" s="812"/>
      <c r="E302" s="830"/>
      <c r="G302" s="634"/>
      <c r="H302" s="634"/>
      <c r="I302" s="634"/>
      <c r="J302" s="634"/>
      <c r="K302" s="634"/>
      <c r="L302" s="634"/>
    </row>
    <row r="303" spans="1:12" ht="14.4">
      <c r="A303" s="721" t="s">
        <v>1011</v>
      </c>
      <c r="B303" s="574" t="s">
        <v>1045</v>
      </c>
      <c r="C303" s="812"/>
      <c r="D303" s="812"/>
      <c r="E303" s="830"/>
      <c r="G303" s="634"/>
      <c r="H303" s="634"/>
      <c r="I303" s="634"/>
      <c r="J303" s="634"/>
      <c r="K303" s="634"/>
      <c r="L303" s="634"/>
    </row>
    <row r="304" spans="1:12" ht="14.4">
      <c r="A304" s="721" t="s">
        <v>1005</v>
      </c>
      <c r="B304" s="574" t="s">
        <v>1044</v>
      </c>
      <c r="C304" s="812"/>
      <c r="D304" s="812"/>
      <c r="E304" s="830"/>
      <c r="G304" s="634"/>
      <c r="H304" s="634"/>
      <c r="I304" s="634"/>
      <c r="J304" s="634"/>
      <c r="K304" s="634"/>
      <c r="L304" s="634"/>
    </row>
    <row r="305" spans="1:12" ht="14.4">
      <c r="A305" s="721" t="s">
        <v>623</v>
      </c>
      <c r="B305" s="574" t="s">
        <v>726</v>
      </c>
      <c r="C305" s="812"/>
      <c r="D305" s="812"/>
      <c r="E305" s="830"/>
      <c r="G305" s="634"/>
      <c r="H305" s="634"/>
      <c r="I305" s="634"/>
      <c r="J305" s="634"/>
      <c r="K305" s="634"/>
      <c r="L305" s="634"/>
    </row>
    <row r="306" spans="1:12" ht="14.4">
      <c r="A306" s="721" t="s">
        <v>621</v>
      </c>
      <c r="B306" s="573" t="s">
        <v>728</v>
      </c>
      <c r="C306" s="814"/>
      <c r="D306" s="814"/>
      <c r="E306" s="829"/>
      <c r="G306" s="634"/>
      <c r="H306" s="634"/>
      <c r="I306" s="634"/>
      <c r="J306" s="634"/>
      <c r="K306" s="634"/>
      <c r="L306" s="634"/>
    </row>
    <row r="307" spans="1:12" ht="14.4">
      <c r="A307" s="721" t="s">
        <v>619</v>
      </c>
      <c r="B307" s="573" t="s">
        <v>731</v>
      </c>
      <c r="C307" s="814"/>
      <c r="D307" s="814"/>
      <c r="E307" s="829"/>
      <c r="G307" s="634"/>
      <c r="H307" s="634"/>
      <c r="I307" s="634"/>
      <c r="J307" s="634"/>
      <c r="K307" s="634"/>
      <c r="L307" s="634"/>
    </row>
    <row r="308" spans="1:12" ht="14.4">
      <c r="A308" s="721" t="s">
        <v>617</v>
      </c>
      <c r="B308" s="573" t="s">
        <v>733</v>
      </c>
      <c r="C308" s="814"/>
      <c r="D308" s="814"/>
      <c r="E308" s="829"/>
      <c r="G308" s="634"/>
      <c r="H308" s="634"/>
      <c r="I308" s="634"/>
      <c r="J308" s="634"/>
      <c r="K308" s="634"/>
      <c r="L308" s="634"/>
    </row>
    <row r="309" spans="1:12" ht="14.4">
      <c r="A309" s="723" t="s">
        <v>615</v>
      </c>
      <c r="B309" s="575" t="s">
        <v>742</v>
      </c>
      <c r="C309" s="815"/>
      <c r="D309" s="815"/>
      <c r="E309" s="829"/>
      <c r="G309" s="634"/>
      <c r="H309" s="634"/>
      <c r="I309" s="634"/>
      <c r="J309" s="634"/>
      <c r="K309" s="634"/>
      <c r="L309" s="634"/>
    </row>
    <row r="310" spans="1:12" ht="14.4">
      <c r="A310" s="723" t="s">
        <v>665</v>
      </c>
      <c r="B310" s="575" t="s">
        <v>740</v>
      </c>
      <c r="C310" s="815"/>
      <c r="D310" s="815"/>
      <c r="E310" s="829"/>
      <c r="G310" s="634"/>
      <c r="H310" s="634"/>
      <c r="I310" s="634"/>
      <c r="J310" s="634"/>
      <c r="K310" s="634"/>
      <c r="L310" s="634"/>
    </row>
    <row r="311" spans="1:12" ht="14.4">
      <c r="A311" s="723" t="s">
        <v>613</v>
      </c>
      <c r="B311" s="575" t="s">
        <v>741</v>
      </c>
      <c r="C311" s="815"/>
      <c r="D311" s="815"/>
      <c r="E311" s="829"/>
      <c r="G311" s="634"/>
      <c r="H311" s="634"/>
      <c r="I311" s="634"/>
      <c r="J311" s="634"/>
      <c r="K311" s="634"/>
      <c r="L311" s="634"/>
    </row>
    <row r="312" spans="1:12" ht="14.4">
      <c r="A312" s="723" t="s">
        <v>614</v>
      </c>
      <c r="B312" s="575" t="s">
        <v>743</v>
      </c>
      <c r="C312" s="815"/>
      <c r="D312" s="815"/>
      <c r="E312" s="829"/>
      <c r="G312" s="634"/>
      <c r="H312" s="634"/>
      <c r="I312" s="634"/>
      <c r="J312" s="634"/>
      <c r="K312" s="634"/>
      <c r="L312" s="634"/>
    </row>
    <row r="313" spans="1:12" ht="15" thickBot="1">
      <c r="A313" s="722" t="s">
        <v>611</v>
      </c>
      <c r="B313" s="576" t="s">
        <v>737</v>
      </c>
      <c r="C313" s="813"/>
      <c r="D313" s="813"/>
      <c r="E313" s="829"/>
      <c r="G313" s="634"/>
      <c r="H313" s="634"/>
      <c r="I313" s="634"/>
      <c r="J313" s="634"/>
      <c r="K313" s="634"/>
      <c r="L313" s="634"/>
    </row>
    <row r="314" spans="1:12" ht="15" customHeight="1" thickBot="1">
      <c r="A314" s="722" t="s">
        <v>981</v>
      </c>
      <c r="B314" s="578" t="s">
        <v>603</v>
      </c>
      <c r="C314" s="816"/>
      <c r="D314" s="816"/>
      <c r="E314" s="829"/>
      <c r="G314" s="634"/>
      <c r="H314" s="634"/>
      <c r="I314" s="634"/>
      <c r="J314" s="634"/>
      <c r="K314" s="634"/>
      <c r="L314" s="634"/>
    </row>
    <row r="315" spans="1:12" ht="6.75" customHeight="1">
      <c r="G315" s="634"/>
      <c r="H315" s="634"/>
      <c r="I315" s="634"/>
      <c r="J315" s="634"/>
      <c r="K315" s="634"/>
      <c r="L315" s="634"/>
    </row>
  </sheetData>
  <autoFilter ref="A1:D314" xr:uid="{4CC2E342-2A01-492F-AA7B-ACBC8D2FFCE7}"/>
  <mergeCells count="8">
    <mergeCell ref="F26:I26"/>
    <mergeCell ref="K2:L2"/>
    <mergeCell ref="K6:K7"/>
    <mergeCell ref="L6:L7"/>
    <mergeCell ref="K8:L8"/>
    <mergeCell ref="K10:L10"/>
    <mergeCell ref="K11:K12"/>
    <mergeCell ref="L11:L12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B8C2D-3A10-4147-BA9C-EA5FCD025D1E}">
  <sheetPr codeName="Sheet8">
    <tabColor theme="9"/>
    <pageSetUpPr fitToPage="1"/>
  </sheetPr>
  <dimension ref="A1:BU188"/>
  <sheetViews>
    <sheetView topLeftCell="C1" zoomScale="70" zoomScaleNormal="60" workbookViewId="0">
      <pane xSplit="7" ySplit="3" topLeftCell="J122" activePane="bottomRight" state="frozen"/>
      <selection activeCell="C1" sqref="C1"/>
      <selection pane="topRight" activeCell="I1" sqref="I1"/>
      <selection pane="bottomLeft" activeCell="C4" sqref="C4"/>
      <selection pane="bottomRight" activeCell="AD140" sqref="AD140"/>
    </sheetView>
  </sheetViews>
  <sheetFormatPr defaultColWidth="4" defaultRowHeight="13.2"/>
  <cols>
    <col min="1" max="1" width="26.44140625" hidden="1" customWidth="1"/>
    <col min="2" max="2" width="12" hidden="1" customWidth="1"/>
    <col min="3" max="3" width="4.44140625" style="18" bestFit="1" customWidth="1"/>
    <col min="4" max="6" width="3.44140625" style="18" bestFit="1" customWidth="1"/>
    <col min="7" max="7" width="5.109375" style="18" customWidth="1"/>
    <col min="8" max="8" width="10.44140625" customWidth="1"/>
    <col min="9" max="9" width="57.33203125" customWidth="1"/>
    <col min="10" max="10" width="16.109375" customWidth="1"/>
    <col min="11" max="34" width="5.109375" style="18" customWidth="1"/>
    <col min="35" max="35" width="4.88671875" style="18" customWidth="1"/>
    <col min="36" max="36" width="5.109375" style="18" customWidth="1"/>
    <col min="37" max="37" width="4.88671875" style="18" customWidth="1"/>
    <col min="38" max="62" width="5.109375" style="18" customWidth="1"/>
    <col min="63" max="63" width="18.44140625" customWidth="1"/>
    <col min="64" max="64" width="19.5546875" customWidth="1"/>
    <col min="65" max="66" width="2.33203125" bestFit="1" customWidth="1"/>
    <col min="70" max="70" width="20.33203125" customWidth="1"/>
    <col min="71" max="71" width="3.44140625" customWidth="1"/>
    <col min="73" max="73" width="16.88671875" customWidth="1"/>
  </cols>
  <sheetData>
    <row r="1" spans="1:73" ht="33">
      <c r="A1" s="1"/>
      <c r="B1" s="2"/>
      <c r="H1" s="1202" t="s">
        <v>441</v>
      </c>
      <c r="I1" s="1202"/>
      <c r="J1" s="1202"/>
      <c r="K1" s="1202"/>
      <c r="L1" s="1202"/>
      <c r="M1" s="1202"/>
      <c r="N1" s="1202"/>
      <c r="O1" s="1202"/>
      <c r="P1" s="1202"/>
      <c r="Q1" s="1202"/>
      <c r="R1" s="1202"/>
      <c r="S1" s="1202"/>
      <c r="T1" s="1202"/>
      <c r="U1" s="1202"/>
      <c r="V1" s="1202"/>
      <c r="W1" s="1202"/>
      <c r="X1" s="1202"/>
      <c r="Y1" s="1202"/>
      <c r="Z1" s="1202"/>
      <c r="AA1" s="1202"/>
      <c r="AB1" s="1202"/>
      <c r="AC1" s="1202"/>
      <c r="AD1" s="1202"/>
      <c r="AE1" s="1202"/>
      <c r="AF1" s="1202"/>
      <c r="AG1" s="1202"/>
      <c r="AH1" s="1202"/>
      <c r="AI1" s="1202"/>
      <c r="AJ1" s="1202"/>
      <c r="AK1" s="1202"/>
      <c r="AL1" s="1202"/>
      <c r="AM1" s="1202"/>
      <c r="AN1" s="1202"/>
      <c r="AO1" s="1202"/>
      <c r="AP1" s="1202"/>
      <c r="AQ1" s="1202"/>
      <c r="AR1" s="1202"/>
      <c r="AS1" s="1202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</row>
    <row r="2" spans="1:73" ht="30">
      <c r="A2" s="1"/>
      <c r="B2" s="2"/>
      <c r="H2" s="1203" t="s">
        <v>442</v>
      </c>
      <c r="I2" s="1203"/>
      <c r="J2" s="1203"/>
      <c r="K2" s="1203"/>
      <c r="L2" s="1203"/>
      <c r="M2" s="1203"/>
      <c r="N2" s="1203"/>
      <c r="O2" s="1203"/>
      <c r="P2" s="1203"/>
      <c r="Q2" s="1203"/>
      <c r="R2" s="1203"/>
      <c r="S2" s="1203"/>
      <c r="T2" s="1203"/>
      <c r="U2" s="1203"/>
      <c r="V2" s="1203"/>
      <c r="W2" s="1203"/>
      <c r="X2" s="1203"/>
      <c r="Y2" s="1203"/>
      <c r="Z2" s="1203"/>
      <c r="AA2" s="1203"/>
      <c r="AB2" s="1203"/>
      <c r="AC2" s="1203"/>
      <c r="AD2" s="1203"/>
      <c r="AE2" s="1203"/>
      <c r="AF2" s="1203"/>
      <c r="AG2" s="1203"/>
      <c r="AH2" s="1203"/>
      <c r="AI2" s="1203"/>
      <c r="AJ2" s="1203"/>
      <c r="AK2" s="1203"/>
      <c r="AL2" s="1203"/>
      <c r="AM2" s="1203"/>
      <c r="AN2" s="1203"/>
      <c r="AO2" s="1203"/>
      <c r="AP2" s="1203"/>
      <c r="AQ2" s="1203"/>
      <c r="AR2" s="1203"/>
      <c r="AS2" s="1203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</row>
    <row r="3" spans="1:73" ht="25.2" thickBot="1">
      <c r="A3" s="1"/>
      <c r="B3" s="3"/>
      <c r="C3" s="17"/>
      <c r="D3" s="17"/>
      <c r="E3" s="17"/>
      <c r="F3" s="17"/>
      <c r="G3" s="17"/>
      <c r="H3" s="3"/>
      <c r="I3" s="4" t="s">
        <v>2</v>
      </c>
      <c r="J3" s="1044"/>
      <c r="K3" s="1044"/>
      <c r="L3" s="1044"/>
      <c r="M3" s="1044"/>
      <c r="N3" s="1044"/>
      <c r="O3" s="1044"/>
      <c r="P3" s="1044"/>
      <c r="Q3" s="1044"/>
      <c r="R3" s="1044"/>
      <c r="S3" s="1044"/>
      <c r="T3" s="1044"/>
      <c r="U3" s="1044"/>
      <c r="V3" s="1044"/>
      <c r="W3" s="1044"/>
      <c r="X3" s="1044"/>
      <c r="Y3" s="1044"/>
      <c r="Z3" s="1044"/>
      <c r="AA3" s="1044"/>
      <c r="AB3" s="1044"/>
      <c r="AC3" s="1044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</row>
    <row r="4" spans="1:73" ht="12.75" customHeight="1">
      <c r="A4" s="1"/>
      <c r="B4" s="5"/>
      <c r="C4" s="1053" t="s">
        <v>489</v>
      </c>
      <c r="D4" s="1053"/>
      <c r="E4" s="1053"/>
      <c r="F4" s="1053"/>
      <c r="H4" s="300" t="s">
        <v>450</v>
      </c>
      <c r="I4" s="280" t="s">
        <v>451</v>
      </c>
      <c r="J4" s="5"/>
      <c r="K4" s="5"/>
      <c r="L4" s="277"/>
      <c r="M4" s="277"/>
      <c r="N4" s="277"/>
      <c r="O4" s="277"/>
      <c r="P4" s="277"/>
      <c r="AW4" s="19"/>
      <c r="AX4" s="20"/>
      <c r="BG4" s="19"/>
      <c r="BH4" s="20"/>
    </row>
    <row r="5" spans="1:73" ht="13.8" thickBot="1">
      <c r="A5" s="1"/>
      <c r="B5" s="5"/>
      <c r="C5" s="1053"/>
      <c r="D5" s="1053"/>
      <c r="E5" s="1053"/>
      <c r="F5" s="1053"/>
      <c r="H5" s="301" t="s">
        <v>452</v>
      </c>
      <c r="I5" s="281" t="s">
        <v>453</v>
      </c>
      <c r="J5" s="18"/>
      <c r="K5" s="278"/>
      <c r="L5" s="279"/>
      <c r="M5" s="25"/>
      <c r="N5" s="25"/>
      <c r="O5" s="25"/>
      <c r="P5" s="25"/>
      <c r="AW5" s="19"/>
      <c r="AX5" s="20"/>
      <c r="BG5" s="19"/>
      <c r="BH5" s="20"/>
    </row>
    <row r="6" spans="1:73" hidden="1">
      <c r="A6" s="1"/>
      <c r="B6" s="5"/>
      <c r="C6" s="19"/>
      <c r="D6" s="19"/>
      <c r="E6" s="19"/>
      <c r="F6" s="19"/>
      <c r="G6" s="19"/>
      <c r="AW6" s="19"/>
      <c r="AX6" s="20"/>
      <c r="BG6" s="19"/>
      <c r="BH6" s="20"/>
    </row>
    <row r="7" spans="1:73" hidden="1">
      <c r="A7" s="1"/>
      <c r="B7" s="5"/>
      <c r="C7" s="19"/>
      <c r="D7" s="19"/>
      <c r="E7" s="19"/>
      <c r="F7" s="19"/>
      <c r="G7" s="19"/>
      <c r="AW7" s="19"/>
      <c r="AX7" s="20"/>
      <c r="BG7" s="19"/>
      <c r="BH7" s="20"/>
    </row>
    <row r="8" spans="1:73" hidden="1">
      <c r="A8" s="1"/>
      <c r="B8" s="6"/>
      <c r="C8" s="19"/>
      <c r="D8" s="19"/>
      <c r="E8" s="19"/>
      <c r="F8" s="19"/>
      <c r="G8" s="19"/>
      <c r="J8" s="1"/>
    </row>
    <row r="9" spans="1:73" ht="30.6" thickBot="1">
      <c r="A9" s="1"/>
      <c r="B9" s="2"/>
      <c r="C9" s="114"/>
      <c r="D9" s="114"/>
      <c r="E9" s="114"/>
      <c r="F9" s="114"/>
      <c r="G9" s="67"/>
      <c r="H9" s="1068" t="s">
        <v>339</v>
      </c>
      <c r="I9" s="1068"/>
      <c r="J9" s="1068"/>
      <c r="K9" s="1069"/>
      <c r="L9" s="1069"/>
      <c r="M9" s="1069"/>
      <c r="N9" s="1069"/>
      <c r="O9" s="1069"/>
      <c r="P9" s="1069"/>
      <c r="Q9" s="1069"/>
      <c r="R9" s="1069"/>
      <c r="S9" s="1069"/>
      <c r="T9" s="1069"/>
      <c r="U9" s="1069"/>
      <c r="V9" s="1069"/>
      <c r="W9" s="1069"/>
      <c r="X9" s="1069"/>
      <c r="Y9" s="1069"/>
      <c r="Z9" s="1069"/>
      <c r="AA9" s="1069"/>
      <c r="AB9" s="1069"/>
      <c r="AC9" s="1069"/>
      <c r="AD9" s="1069"/>
      <c r="AE9" s="1069"/>
      <c r="AF9" s="1069"/>
      <c r="AG9" s="1069"/>
      <c r="AH9" s="1069"/>
      <c r="AI9" s="1069"/>
      <c r="AJ9" s="1069"/>
      <c r="AK9" s="1069"/>
      <c r="AL9" s="1069"/>
      <c r="AM9" s="1069"/>
      <c r="AN9" s="1069"/>
      <c r="AO9" s="1069"/>
      <c r="AP9" s="1069"/>
      <c r="AQ9" s="1069"/>
      <c r="AR9" s="1069"/>
      <c r="AS9" s="1069"/>
      <c r="AT9" s="1069"/>
      <c r="AU9" s="1069"/>
      <c r="AV9" s="1069"/>
      <c r="AW9" s="1069"/>
      <c r="AX9" s="1069"/>
      <c r="AY9" s="1069"/>
      <c r="AZ9" s="1069"/>
      <c r="BA9" s="1069"/>
      <c r="BB9" s="1069"/>
      <c r="BC9" s="1069"/>
      <c r="BD9" s="1069"/>
      <c r="BE9" s="1069"/>
      <c r="BF9" s="1069"/>
      <c r="BG9" s="1069"/>
      <c r="BH9" s="1069"/>
      <c r="BI9" s="1069"/>
      <c r="BJ9" s="1069"/>
    </row>
    <row r="10" spans="1:73" ht="13.8" thickBot="1">
      <c r="A10" s="1045" t="s">
        <v>11</v>
      </c>
      <c r="B10" s="1047" t="s">
        <v>0</v>
      </c>
      <c r="C10" s="114"/>
      <c r="D10" s="114"/>
      <c r="E10" s="114"/>
      <c r="F10" s="114"/>
      <c r="G10" s="67"/>
      <c r="H10" s="1049" t="s">
        <v>12</v>
      </c>
      <c r="I10" s="1049" t="s">
        <v>13</v>
      </c>
      <c r="J10" s="1051" t="s">
        <v>14</v>
      </c>
      <c r="K10" s="1034" t="s">
        <v>15</v>
      </c>
      <c r="L10" s="1035"/>
      <c r="M10" s="1035"/>
      <c r="N10" s="1035"/>
      <c r="O10" s="1036"/>
      <c r="P10" s="1034" t="s">
        <v>16</v>
      </c>
      <c r="Q10" s="1035"/>
      <c r="R10" s="1035"/>
      <c r="S10" s="1036"/>
      <c r="T10" s="1041" t="s">
        <v>17</v>
      </c>
      <c r="U10" s="1042"/>
      <c r="V10" s="1042"/>
      <c r="W10" s="1043"/>
      <c r="X10" s="1034" t="s">
        <v>18</v>
      </c>
      <c r="Y10" s="1035"/>
      <c r="Z10" s="1035"/>
      <c r="AA10" s="1035"/>
      <c r="AB10" s="1036"/>
      <c r="AC10" s="1034" t="s">
        <v>19</v>
      </c>
      <c r="AD10" s="1035"/>
      <c r="AE10" s="1035"/>
      <c r="AF10" s="1036"/>
      <c r="AG10" s="1041" t="s">
        <v>20</v>
      </c>
      <c r="AH10" s="1042"/>
      <c r="AI10" s="1042"/>
      <c r="AJ10" s="1043"/>
      <c r="AK10" s="1034" t="s">
        <v>21</v>
      </c>
      <c r="AL10" s="1035"/>
      <c r="AM10" s="1035"/>
      <c r="AN10" s="1035"/>
      <c r="AO10" s="1036"/>
      <c r="AP10" s="1034" t="s">
        <v>22</v>
      </c>
      <c r="AQ10" s="1035"/>
      <c r="AR10" s="1035"/>
      <c r="AS10" s="1036"/>
      <c r="AT10" s="1034" t="s">
        <v>23</v>
      </c>
      <c r="AU10" s="1035"/>
      <c r="AV10" s="1035"/>
      <c r="AW10" s="1036"/>
      <c r="AX10" s="1034" t="s">
        <v>24</v>
      </c>
      <c r="AY10" s="1035"/>
      <c r="AZ10" s="1035"/>
      <c r="BA10" s="1035"/>
      <c r="BB10" s="1036"/>
      <c r="BC10" s="1034" t="s">
        <v>25</v>
      </c>
      <c r="BD10" s="1035"/>
      <c r="BE10" s="1035"/>
      <c r="BF10" s="1036"/>
      <c r="BG10" s="1034" t="s">
        <v>26</v>
      </c>
      <c r="BH10" s="1035"/>
      <c r="BI10" s="1035"/>
      <c r="BJ10" s="1036"/>
    </row>
    <row r="11" spans="1:73" ht="13.8" thickBot="1">
      <c r="A11" s="1046"/>
      <c r="B11" s="1048"/>
      <c r="C11" s="19"/>
      <c r="D11" s="19"/>
      <c r="E11" s="19"/>
      <c r="F11" s="19"/>
      <c r="G11" s="19"/>
      <c r="H11" s="1050"/>
      <c r="I11" s="1050"/>
      <c r="J11" s="1052"/>
      <c r="K11" s="68">
        <v>1</v>
      </c>
      <c r="L11" s="69">
        <v>2</v>
      </c>
      <c r="M11" s="69">
        <v>3</v>
      </c>
      <c r="N11" s="69">
        <v>4</v>
      </c>
      <c r="O11" s="70">
        <v>5</v>
      </c>
      <c r="P11" s="71">
        <v>6</v>
      </c>
      <c r="Q11" s="69">
        <v>7</v>
      </c>
      <c r="R11" s="69">
        <v>8</v>
      </c>
      <c r="S11" s="70">
        <v>9</v>
      </c>
      <c r="T11" s="72">
        <v>10</v>
      </c>
      <c r="U11" s="73">
        <v>11</v>
      </c>
      <c r="V11" s="73">
        <v>12</v>
      </c>
      <c r="W11" s="74">
        <v>13</v>
      </c>
      <c r="X11" s="72">
        <v>14</v>
      </c>
      <c r="Y11" s="73">
        <v>15</v>
      </c>
      <c r="Z11" s="73">
        <v>16</v>
      </c>
      <c r="AA11" s="73">
        <v>17</v>
      </c>
      <c r="AB11" s="74">
        <v>18</v>
      </c>
      <c r="AC11" s="72">
        <v>19</v>
      </c>
      <c r="AD11" s="73">
        <v>20</v>
      </c>
      <c r="AE11" s="73">
        <v>21</v>
      </c>
      <c r="AF11" s="74">
        <v>22</v>
      </c>
      <c r="AG11" s="72">
        <v>23</v>
      </c>
      <c r="AH11" s="73">
        <v>24</v>
      </c>
      <c r="AI11" s="73">
        <v>25</v>
      </c>
      <c r="AJ11" s="74">
        <v>26</v>
      </c>
      <c r="AK11" s="72">
        <v>27</v>
      </c>
      <c r="AL11" s="73">
        <v>28</v>
      </c>
      <c r="AM11" s="73">
        <v>29</v>
      </c>
      <c r="AN11" s="73">
        <v>30</v>
      </c>
      <c r="AO11" s="74">
        <v>31</v>
      </c>
      <c r="AP11" s="72">
        <v>32</v>
      </c>
      <c r="AQ11" s="73">
        <v>33</v>
      </c>
      <c r="AR11" s="73">
        <v>34</v>
      </c>
      <c r="AS11" s="74">
        <v>35</v>
      </c>
      <c r="AT11" s="72">
        <v>36</v>
      </c>
      <c r="AU11" s="73">
        <v>37</v>
      </c>
      <c r="AV11" s="73">
        <v>38</v>
      </c>
      <c r="AW11" s="74">
        <v>39</v>
      </c>
      <c r="AX11" s="72">
        <v>40</v>
      </c>
      <c r="AY11" s="73">
        <v>41</v>
      </c>
      <c r="AZ11" s="73">
        <v>42</v>
      </c>
      <c r="BA11" s="73">
        <v>43</v>
      </c>
      <c r="BB11" s="79">
        <v>44</v>
      </c>
      <c r="BC11" s="72">
        <v>45</v>
      </c>
      <c r="BD11" s="73">
        <v>46</v>
      </c>
      <c r="BE11" s="73">
        <v>47</v>
      </c>
      <c r="BF11" s="74">
        <v>48</v>
      </c>
      <c r="BG11" s="69">
        <v>49</v>
      </c>
      <c r="BH11" s="69">
        <v>50</v>
      </c>
      <c r="BI11" s="69">
        <v>51</v>
      </c>
      <c r="BJ11" s="80">
        <v>52</v>
      </c>
    </row>
    <row r="12" spans="1:73" ht="18" customHeight="1" thickBot="1">
      <c r="A12" s="7"/>
      <c r="B12" s="8" t="s">
        <v>1</v>
      </c>
      <c r="G12" s="113"/>
      <c r="BL12" s="41"/>
      <c r="BR12" s="44"/>
      <c r="BU12" s="45"/>
    </row>
    <row r="13" spans="1:73" ht="18.899999999999999" hidden="1" customHeight="1" thickTop="1">
      <c r="A13" s="9"/>
      <c r="B13" s="8" t="s">
        <v>1</v>
      </c>
      <c r="C13" s="1037"/>
      <c r="D13" s="1037"/>
      <c r="E13" s="1037"/>
      <c r="F13" s="1037"/>
      <c r="G13" s="1013" t="s">
        <v>59</v>
      </c>
      <c r="H13" s="176" t="s">
        <v>347</v>
      </c>
      <c r="I13" s="191" t="s">
        <v>348</v>
      </c>
      <c r="J13" s="185">
        <v>1132130</v>
      </c>
      <c r="K13" s="107"/>
      <c r="L13" s="90"/>
      <c r="M13" s="90"/>
      <c r="N13" s="104"/>
      <c r="O13" s="105"/>
      <c r="P13" s="103"/>
      <c r="Q13" s="90"/>
      <c r="R13" s="104"/>
      <c r="S13" s="105"/>
      <c r="T13" s="135"/>
      <c r="U13" s="90"/>
      <c r="V13" s="104"/>
      <c r="W13" s="142"/>
      <c r="X13" s="103"/>
      <c r="Y13" s="90"/>
      <c r="Z13" s="104"/>
      <c r="AA13" s="104"/>
      <c r="AB13" s="99"/>
      <c r="AC13" s="135"/>
      <c r="AD13" s="104"/>
      <c r="AE13" s="104"/>
      <c r="AF13" s="146"/>
      <c r="AG13" s="103"/>
      <c r="AH13" s="104"/>
      <c r="AI13" s="104"/>
      <c r="AJ13" s="99"/>
      <c r="AK13" s="135"/>
      <c r="AL13" s="104"/>
      <c r="AM13" s="104"/>
      <c r="AN13" s="90"/>
      <c r="AO13" s="146"/>
      <c r="AP13" s="89"/>
      <c r="AQ13" s="104"/>
      <c r="AR13" s="90"/>
      <c r="AS13" s="99"/>
      <c r="AT13" s="140"/>
      <c r="AU13" s="104"/>
      <c r="AV13" s="90"/>
      <c r="AW13" s="146"/>
      <c r="AX13" s="89"/>
      <c r="AY13" s="104"/>
      <c r="AZ13" s="90"/>
      <c r="BA13" s="90"/>
      <c r="BB13" s="105"/>
      <c r="BC13" s="140"/>
      <c r="BD13" s="90"/>
      <c r="BE13" s="90"/>
      <c r="BF13" s="142"/>
      <c r="BG13" s="89"/>
      <c r="BH13" s="90"/>
      <c r="BI13" s="90"/>
      <c r="BJ13" s="91"/>
      <c r="BL13" s="41"/>
      <c r="BR13" s="42"/>
      <c r="BU13" s="46"/>
    </row>
    <row r="14" spans="1:73" ht="18.899999999999999" hidden="1" customHeight="1">
      <c r="A14" s="9"/>
      <c r="B14" s="8"/>
      <c r="C14" s="1037"/>
      <c r="D14" s="1037"/>
      <c r="E14" s="1037"/>
      <c r="F14" s="1037"/>
      <c r="G14" s="1014"/>
      <c r="H14" s="177" t="s">
        <v>60</v>
      </c>
      <c r="I14" s="192" t="s">
        <v>61</v>
      </c>
      <c r="J14" s="186">
        <v>1132130</v>
      </c>
      <c r="K14" s="108"/>
      <c r="L14" s="84"/>
      <c r="M14" s="84"/>
      <c r="N14" s="84"/>
      <c r="O14" s="100"/>
      <c r="P14" s="94"/>
      <c r="Q14" s="84"/>
      <c r="R14" s="84"/>
      <c r="S14" s="101"/>
      <c r="T14" s="136"/>
      <c r="U14" s="85"/>
      <c r="V14" s="84"/>
      <c r="W14" s="87"/>
      <c r="X14" s="94"/>
      <c r="Y14" s="84"/>
      <c r="Z14" s="84"/>
      <c r="AA14" s="84"/>
      <c r="AB14" s="100"/>
      <c r="AC14" s="136"/>
      <c r="AD14" s="84"/>
      <c r="AE14" s="85"/>
      <c r="AF14" s="87"/>
      <c r="AG14" s="92"/>
      <c r="AH14" s="84"/>
      <c r="AI14" s="84"/>
      <c r="AJ14" s="100"/>
      <c r="AK14" s="136"/>
      <c r="AL14" s="84"/>
      <c r="AM14" s="84"/>
      <c r="AN14" s="84"/>
      <c r="AO14" s="87"/>
      <c r="AP14" s="94"/>
      <c r="AQ14" s="85"/>
      <c r="AR14" s="84"/>
      <c r="AS14" s="101"/>
      <c r="AT14" s="136"/>
      <c r="AU14" s="84"/>
      <c r="AV14" s="84"/>
      <c r="AW14" s="87"/>
      <c r="AX14" s="94"/>
      <c r="AY14" s="84"/>
      <c r="AZ14" s="84"/>
      <c r="BA14" s="84"/>
      <c r="BB14" s="100"/>
      <c r="BC14" s="138"/>
      <c r="BD14" s="84"/>
      <c r="BE14" s="85"/>
      <c r="BF14" s="87"/>
      <c r="BG14" s="94"/>
      <c r="BH14" s="84"/>
      <c r="BI14" s="85"/>
      <c r="BJ14" s="93"/>
      <c r="BL14" s="41"/>
      <c r="BR14" s="42"/>
      <c r="BU14" s="46"/>
    </row>
    <row r="15" spans="1:73" ht="18.899999999999999" hidden="1" customHeight="1">
      <c r="A15" s="9" t="s">
        <v>27</v>
      </c>
      <c r="B15" s="8" t="s">
        <v>1</v>
      </c>
      <c r="C15" s="1037"/>
      <c r="D15" s="1037"/>
      <c r="E15" s="1037"/>
      <c r="F15" s="1037"/>
      <c r="G15" s="1014"/>
      <c r="H15" s="76" t="s">
        <v>62</v>
      </c>
      <c r="I15" s="193" t="s">
        <v>63</v>
      </c>
      <c r="J15" s="186">
        <v>1132130</v>
      </c>
      <c r="K15" s="108"/>
      <c r="L15" s="84"/>
      <c r="M15" s="84"/>
      <c r="N15" s="85"/>
      <c r="O15" s="100"/>
      <c r="P15" s="94"/>
      <c r="Q15" s="84"/>
      <c r="R15" s="84"/>
      <c r="S15" s="101"/>
      <c r="T15" s="136"/>
      <c r="U15" s="84"/>
      <c r="V15" s="84"/>
      <c r="W15" s="87"/>
      <c r="X15" s="94"/>
      <c r="Y15" s="84"/>
      <c r="Z15" s="85"/>
      <c r="AA15" s="84"/>
      <c r="AB15" s="100"/>
      <c r="AC15" s="136" t="s">
        <v>450</v>
      </c>
      <c r="AD15" s="84"/>
      <c r="AE15" s="85"/>
      <c r="AF15" s="87"/>
      <c r="AG15" s="94" t="s">
        <v>450</v>
      </c>
      <c r="AH15" s="84"/>
      <c r="AI15" s="84"/>
      <c r="AJ15" s="100"/>
      <c r="AK15" s="136"/>
      <c r="AL15" s="85"/>
      <c r="AM15" s="84"/>
      <c r="AN15" s="84"/>
      <c r="AO15" s="87"/>
      <c r="AP15" s="94"/>
      <c r="AQ15" s="85"/>
      <c r="AR15" s="84"/>
      <c r="AS15" s="100"/>
      <c r="AT15" s="136"/>
      <c r="AU15" s="84"/>
      <c r="AV15" s="84"/>
      <c r="AW15" s="87"/>
      <c r="AX15" s="92"/>
      <c r="AY15" s="84"/>
      <c r="AZ15" s="84"/>
      <c r="BA15" s="84"/>
      <c r="BB15" s="100"/>
      <c r="BC15" s="138"/>
      <c r="BD15" s="84"/>
      <c r="BE15" s="84"/>
      <c r="BF15" s="87"/>
      <c r="BG15" s="94"/>
      <c r="BH15" s="84"/>
      <c r="BI15" s="84"/>
      <c r="BJ15" s="93"/>
      <c r="BL15" s="41"/>
      <c r="BR15" s="42"/>
      <c r="BU15" s="46"/>
    </row>
    <row r="16" spans="1:73" ht="18.899999999999999" hidden="1" customHeight="1">
      <c r="A16" s="9"/>
      <c r="B16" s="8"/>
      <c r="C16" s="1037"/>
      <c r="D16" s="1037"/>
      <c r="E16" s="1037"/>
      <c r="F16" s="1037"/>
      <c r="G16" s="1014"/>
      <c r="H16" s="177" t="s">
        <v>64</v>
      </c>
      <c r="I16" s="193" t="s">
        <v>65</v>
      </c>
      <c r="J16" s="186">
        <v>1132130</v>
      </c>
      <c r="K16" s="108"/>
      <c r="L16" s="84"/>
      <c r="M16" s="84"/>
      <c r="N16" s="84"/>
      <c r="O16" s="100"/>
      <c r="P16" s="94"/>
      <c r="Q16" s="84"/>
      <c r="R16" s="84"/>
      <c r="S16" s="100"/>
      <c r="T16" s="138"/>
      <c r="U16" s="84"/>
      <c r="V16" s="85"/>
      <c r="W16" s="87"/>
      <c r="X16" s="94"/>
      <c r="Y16" s="84"/>
      <c r="Z16" s="84"/>
      <c r="AA16" s="84"/>
      <c r="AB16" s="100"/>
      <c r="AC16" s="136"/>
      <c r="AD16" s="84"/>
      <c r="AE16" s="84"/>
      <c r="AF16" s="88"/>
      <c r="AG16" s="94"/>
      <c r="AH16" s="85"/>
      <c r="AI16" s="84"/>
      <c r="AJ16" s="100"/>
      <c r="AK16" s="136"/>
      <c r="AL16" s="84"/>
      <c r="AM16" s="84"/>
      <c r="AN16" s="84"/>
      <c r="AO16" s="87"/>
      <c r="AP16" s="94"/>
      <c r="AQ16" s="84"/>
      <c r="AR16" s="85"/>
      <c r="AS16" s="100"/>
      <c r="AT16" s="138"/>
      <c r="AU16" s="84"/>
      <c r="AV16" s="84"/>
      <c r="AW16" s="87"/>
      <c r="AX16" s="94"/>
      <c r="AY16" s="84"/>
      <c r="AZ16" s="84"/>
      <c r="BA16" s="84"/>
      <c r="BB16" s="100"/>
      <c r="BC16" s="136"/>
      <c r="BD16" s="85"/>
      <c r="BE16" s="84"/>
      <c r="BF16" s="88"/>
      <c r="BG16" s="94"/>
      <c r="BH16" s="84"/>
      <c r="BI16" s="84"/>
      <c r="BJ16" s="93"/>
      <c r="BL16" s="41"/>
      <c r="BR16" s="42"/>
      <c r="BU16" s="46"/>
    </row>
    <row r="17" spans="1:73" ht="18.899999999999999" hidden="1" customHeight="1">
      <c r="A17" s="9"/>
      <c r="B17" s="8"/>
      <c r="C17" s="1037"/>
      <c r="D17" s="1037"/>
      <c r="E17" s="1037"/>
      <c r="F17" s="1037"/>
      <c r="G17" s="1014"/>
      <c r="H17" s="178" t="s">
        <v>66</v>
      </c>
      <c r="I17" s="192" t="s">
        <v>67</v>
      </c>
      <c r="J17" s="186">
        <v>1132161</v>
      </c>
      <c r="K17" s="109"/>
      <c r="L17" s="84"/>
      <c r="M17" s="84"/>
      <c r="N17" s="84"/>
      <c r="O17" s="100"/>
      <c r="P17" s="94"/>
      <c r="Q17" s="84"/>
      <c r="R17" s="84"/>
      <c r="S17" s="101"/>
      <c r="T17" s="136"/>
      <c r="U17" s="84"/>
      <c r="V17" s="84"/>
      <c r="W17" s="88"/>
      <c r="X17" s="94"/>
      <c r="Y17" s="84"/>
      <c r="Z17" s="84"/>
      <c r="AA17" s="84"/>
      <c r="AB17" s="100"/>
      <c r="AC17" s="136"/>
      <c r="AD17" s="84"/>
      <c r="AE17" s="85"/>
      <c r="AF17" s="87"/>
      <c r="AG17" s="94"/>
      <c r="AH17" s="84"/>
      <c r="AI17" s="85"/>
      <c r="AJ17" s="100"/>
      <c r="AK17" s="136"/>
      <c r="AL17" s="84"/>
      <c r="AM17" s="84"/>
      <c r="AN17" s="84"/>
      <c r="AO17" s="87"/>
      <c r="AP17" s="94"/>
      <c r="AQ17" s="85"/>
      <c r="AR17" s="84"/>
      <c r="AS17" s="100"/>
      <c r="AT17" s="136"/>
      <c r="AU17" s="85"/>
      <c r="AV17" s="84"/>
      <c r="AW17" s="87"/>
      <c r="AX17" s="94"/>
      <c r="AY17" s="84"/>
      <c r="AZ17" s="84"/>
      <c r="BA17" s="84"/>
      <c r="BB17" s="100"/>
      <c r="BC17" s="138"/>
      <c r="BD17" s="84"/>
      <c r="BE17" s="84"/>
      <c r="BF17" s="87"/>
      <c r="BG17" s="92"/>
      <c r="BH17" s="84"/>
      <c r="BI17" s="84"/>
      <c r="BJ17" s="93"/>
      <c r="BL17" s="41"/>
      <c r="BR17" s="42"/>
      <c r="BU17" s="46"/>
    </row>
    <row r="18" spans="1:73" ht="18.899999999999999" hidden="1" customHeight="1">
      <c r="A18" s="9"/>
      <c r="B18" s="8"/>
      <c r="C18" s="1037"/>
      <c r="D18" s="1037"/>
      <c r="E18" s="1037"/>
      <c r="F18" s="1037"/>
      <c r="G18" s="1014"/>
      <c r="H18" s="76" t="s">
        <v>68</v>
      </c>
      <c r="I18" s="194" t="s">
        <v>69</v>
      </c>
      <c r="J18" s="186">
        <v>1132130</v>
      </c>
      <c r="K18" s="109"/>
      <c r="L18" s="84"/>
      <c r="M18" s="84"/>
      <c r="N18" s="85"/>
      <c r="O18" s="101"/>
      <c r="P18" s="94"/>
      <c r="Q18" s="84"/>
      <c r="R18" s="85"/>
      <c r="S18" s="101"/>
      <c r="T18" s="136"/>
      <c r="U18" s="84"/>
      <c r="V18" s="85"/>
      <c r="W18" s="88"/>
      <c r="X18" s="94"/>
      <c r="Y18" s="84"/>
      <c r="Z18" s="85"/>
      <c r="AA18" s="85"/>
      <c r="AB18" s="100"/>
      <c r="AC18" s="136"/>
      <c r="AD18" s="85"/>
      <c r="AE18" s="85"/>
      <c r="AF18" s="87"/>
      <c r="AG18" s="94"/>
      <c r="AH18" s="85"/>
      <c r="AI18" s="85"/>
      <c r="AJ18" s="100"/>
      <c r="AK18" s="136"/>
      <c r="AL18" s="85"/>
      <c r="AM18" s="85"/>
      <c r="AN18" s="84"/>
      <c r="AO18" s="87"/>
      <c r="AP18" s="92"/>
      <c r="AQ18" s="85"/>
      <c r="AR18" s="84"/>
      <c r="AS18" s="100"/>
      <c r="AT18" s="138"/>
      <c r="AU18" s="85"/>
      <c r="AV18" s="84"/>
      <c r="AW18" s="87"/>
      <c r="AX18" s="92"/>
      <c r="AY18" s="85"/>
      <c r="AZ18" s="84"/>
      <c r="BA18" s="84"/>
      <c r="BB18" s="101"/>
      <c r="BC18" s="138"/>
      <c r="BD18" s="84"/>
      <c r="BE18" s="84"/>
      <c r="BF18" s="88"/>
      <c r="BG18" s="92"/>
      <c r="BH18" s="84"/>
      <c r="BI18" s="84"/>
      <c r="BJ18" s="93"/>
      <c r="BL18" s="41"/>
      <c r="BR18" s="42"/>
      <c r="BU18" s="46"/>
    </row>
    <row r="19" spans="1:73" ht="18.899999999999999" hidden="1" customHeight="1">
      <c r="A19" s="9"/>
      <c r="B19" s="8"/>
      <c r="C19" s="1037"/>
      <c r="D19" s="1037"/>
      <c r="E19" s="1037"/>
      <c r="F19" s="1037"/>
      <c r="G19" s="1014"/>
      <c r="H19" s="177" t="s">
        <v>70</v>
      </c>
      <c r="I19" s="195" t="s">
        <v>71</v>
      </c>
      <c r="J19" s="186">
        <v>1132130</v>
      </c>
      <c r="K19" s="108"/>
      <c r="L19" s="84"/>
      <c r="M19" s="84"/>
      <c r="N19" s="84"/>
      <c r="O19" s="100"/>
      <c r="P19" s="94"/>
      <c r="Q19" s="84"/>
      <c r="R19" s="84"/>
      <c r="S19" s="101"/>
      <c r="T19" s="136"/>
      <c r="U19" s="85"/>
      <c r="V19" s="84"/>
      <c r="W19" s="87"/>
      <c r="X19" s="94"/>
      <c r="Y19" s="84"/>
      <c r="Z19" s="84"/>
      <c r="AA19" s="84"/>
      <c r="AB19" s="100"/>
      <c r="AC19" s="136"/>
      <c r="AD19" s="84"/>
      <c r="AE19" s="85"/>
      <c r="AF19" s="87"/>
      <c r="AG19" s="92"/>
      <c r="AH19" s="84"/>
      <c r="AI19" s="84"/>
      <c r="AJ19" s="100"/>
      <c r="AK19" s="136"/>
      <c r="AL19" s="84"/>
      <c r="AM19" s="84"/>
      <c r="AN19" s="84"/>
      <c r="AO19" s="87"/>
      <c r="AP19" s="94"/>
      <c r="AQ19" s="85"/>
      <c r="AR19" s="84"/>
      <c r="AS19" s="101"/>
      <c r="AT19" s="136"/>
      <c r="AU19" s="84"/>
      <c r="AV19" s="84"/>
      <c r="AW19" s="87"/>
      <c r="AX19" s="94"/>
      <c r="AY19" s="84"/>
      <c r="AZ19" s="84"/>
      <c r="BA19" s="84"/>
      <c r="BB19" s="100"/>
      <c r="BC19" s="138"/>
      <c r="BD19" s="84"/>
      <c r="BE19" s="85"/>
      <c r="BF19" s="87"/>
      <c r="BG19" s="94"/>
      <c r="BH19" s="84"/>
      <c r="BI19" s="85"/>
      <c r="BJ19" s="93"/>
      <c r="BL19" s="41"/>
      <c r="BR19" s="42"/>
      <c r="BU19" s="46"/>
    </row>
    <row r="20" spans="1:73" ht="18.899999999999999" hidden="1" customHeight="1">
      <c r="A20" s="9"/>
      <c r="B20" s="8"/>
      <c r="C20" s="1037"/>
      <c r="D20" s="1037"/>
      <c r="E20" s="1037"/>
      <c r="F20" s="1037"/>
      <c r="G20" s="1014"/>
      <c r="H20" s="178" t="s">
        <v>72</v>
      </c>
      <c r="I20" s="194" t="s">
        <v>73</v>
      </c>
      <c r="J20" s="186">
        <v>1132130</v>
      </c>
      <c r="K20" s="108"/>
      <c r="L20" s="84"/>
      <c r="M20" s="84"/>
      <c r="N20" s="84"/>
      <c r="O20" s="101"/>
      <c r="P20" s="94"/>
      <c r="Q20" s="84"/>
      <c r="R20" s="84"/>
      <c r="S20" s="100"/>
      <c r="T20" s="138"/>
      <c r="U20" s="84"/>
      <c r="V20" s="84"/>
      <c r="W20" s="87"/>
      <c r="X20" s="94"/>
      <c r="Y20" s="84"/>
      <c r="Z20" s="84"/>
      <c r="AA20" s="85"/>
      <c r="AB20" s="100"/>
      <c r="AC20" s="1188" t="s">
        <v>450</v>
      </c>
      <c r="AD20" s="84"/>
      <c r="AE20" s="84"/>
      <c r="AF20" s="88"/>
      <c r="AG20" s="94"/>
      <c r="AH20" s="84"/>
      <c r="AI20" s="84"/>
      <c r="AJ20" s="100"/>
      <c r="AK20" s="136"/>
      <c r="AL20" s="84"/>
      <c r="AM20" s="85"/>
      <c r="AN20" s="84"/>
      <c r="AO20" s="87"/>
      <c r="AP20" s="94"/>
      <c r="AQ20" s="84"/>
      <c r="AR20" s="85"/>
      <c r="AS20" s="100"/>
      <c r="AT20" s="136"/>
      <c r="AU20" s="84"/>
      <c r="AV20" s="84"/>
      <c r="AW20" s="87"/>
      <c r="AX20" s="94"/>
      <c r="AY20" s="85"/>
      <c r="AZ20" s="84"/>
      <c r="BA20" s="84"/>
      <c r="BB20" s="100"/>
      <c r="BC20" s="136"/>
      <c r="BD20" s="85"/>
      <c r="BE20" s="84"/>
      <c r="BF20" s="87"/>
      <c r="BG20" s="94"/>
      <c r="BH20" s="84"/>
      <c r="BI20" s="84"/>
      <c r="BJ20" s="95"/>
      <c r="BL20" s="41"/>
      <c r="BR20" s="42"/>
      <c r="BU20" s="46"/>
    </row>
    <row r="21" spans="1:73" ht="18.899999999999999" hidden="1" customHeight="1">
      <c r="A21" s="9"/>
      <c r="B21" s="8"/>
      <c r="C21" s="1037"/>
      <c r="D21" s="1037"/>
      <c r="E21" s="1037"/>
      <c r="F21" s="1037"/>
      <c r="G21" s="1014"/>
      <c r="H21" s="178" t="s">
        <v>74</v>
      </c>
      <c r="I21" s="200" t="s">
        <v>75</v>
      </c>
      <c r="J21" s="186">
        <v>1132130</v>
      </c>
      <c r="K21" s="108"/>
      <c r="L21" s="84"/>
      <c r="M21" s="84"/>
      <c r="N21" s="84"/>
      <c r="O21" s="100"/>
      <c r="P21" s="94"/>
      <c r="Q21" s="84"/>
      <c r="R21" s="84"/>
      <c r="S21" s="100"/>
      <c r="T21" s="136"/>
      <c r="U21" s="84"/>
      <c r="V21" s="84"/>
      <c r="W21" s="87"/>
      <c r="X21" s="94"/>
      <c r="Y21" s="84"/>
      <c r="Z21" s="84"/>
      <c r="AA21" s="84"/>
      <c r="AB21" s="100"/>
      <c r="AC21" s="1189"/>
      <c r="AD21" s="84"/>
      <c r="AE21" s="84"/>
      <c r="AF21" s="87"/>
      <c r="AG21" s="94"/>
      <c r="AH21" s="84"/>
      <c r="AI21" s="84"/>
      <c r="AJ21" s="100"/>
      <c r="AK21" s="136"/>
      <c r="AL21" s="84"/>
      <c r="AM21" s="84"/>
      <c r="AN21" s="84"/>
      <c r="AO21" s="87"/>
      <c r="AP21" s="94"/>
      <c r="AQ21" s="84"/>
      <c r="AR21" s="84"/>
      <c r="AS21" s="100"/>
      <c r="AT21" s="136"/>
      <c r="AU21" s="84"/>
      <c r="AV21" s="84"/>
      <c r="AW21" s="87"/>
      <c r="AX21" s="94"/>
      <c r="AY21" s="84"/>
      <c r="AZ21" s="84"/>
      <c r="BA21" s="84"/>
      <c r="BB21" s="100"/>
      <c r="BC21" s="136"/>
      <c r="BD21" s="84"/>
      <c r="BE21" s="84"/>
      <c r="BF21" s="87"/>
      <c r="BG21" s="94"/>
      <c r="BH21" s="84"/>
      <c r="BI21" s="84"/>
      <c r="BJ21" s="93"/>
      <c r="BL21" s="41"/>
      <c r="BR21" s="42"/>
      <c r="BU21" s="46"/>
    </row>
    <row r="22" spans="1:73" ht="18.899999999999999" hidden="1" customHeight="1">
      <c r="A22" s="9"/>
      <c r="B22" s="8" t="s">
        <v>1</v>
      </c>
      <c r="C22" s="1037"/>
      <c r="D22" s="1037"/>
      <c r="E22" s="1037"/>
      <c r="F22" s="1037"/>
      <c r="G22" s="1014"/>
      <c r="H22" s="77" t="s">
        <v>76</v>
      </c>
      <c r="I22" s="194" t="s">
        <v>77</v>
      </c>
      <c r="J22" s="186">
        <v>1132130</v>
      </c>
      <c r="K22" s="108"/>
      <c r="L22" s="84"/>
      <c r="M22" s="84"/>
      <c r="N22" s="84"/>
      <c r="O22" s="100"/>
      <c r="P22" s="94"/>
      <c r="Q22" s="84"/>
      <c r="R22" s="84"/>
      <c r="S22" s="100"/>
      <c r="T22" s="136"/>
      <c r="U22" s="84"/>
      <c r="V22" s="84"/>
      <c r="W22" s="87"/>
      <c r="X22" s="94"/>
      <c r="Y22" s="84"/>
      <c r="Z22" s="84"/>
      <c r="AA22" s="84"/>
      <c r="AB22" s="100"/>
      <c r="AC22" s="136"/>
      <c r="AD22" s="84"/>
      <c r="AE22" s="84"/>
      <c r="AF22" s="87"/>
      <c r="AG22" s="94"/>
      <c r="AH22" s="84"/>
      <c r="AI22" s="84"/>
      <c r="AJ22" s="100"/>
      <c r="AK22" s="136"/>
      <c r="AL22" s="84"/>
      <c r="AM22" s="84"/>
      <c r="AN22" s="84"/>
      <c r="AO22" s="87"/>
      <c r="AP22" s="94"/>
      <c r="AQ22" s="84"/>
      <c r="AR22" s="84"/>
      <c r="AS22" s="100"/>
      <c r="AT22" s="136"/>
      <c r="AU22" s="84"/>
      <c r="AV22" s="84"/>
      <c r="AW22" s="87"/>
      <c r="AX22" s="94"/>
      <c r="AY22" s="84"/>
      <c r="AZ22" s="84"/>
      <c r="BA22" s="84"/>
      <c r="BB22" s="100"/>
      <c r="BC22" s="136"/>
      <c r="BD22" s="84"/>
      <c r="BE22" s="84"/>
      <c r="BF22" s="87"/>
      <c r="BG22" s="94"/>
      <c r="BH22" s="84"/>
      <c r="BI22" s="84"/>
      <c r="BJ22" s="93"/>
      <c r="BL22" s="41"/>
      <c r="BR22" s="43"/>
      <c r="BU22" s="46"/>
    </row>
    <row r="23" spans="1:73" ht="18.899999999999999" hidden="1" customHeight="1">
      <c r="A23" s="9"/>
      <c r="B23" s="8"/>
      <c r="C23" s="1037"/>
      <c r="D23" s="1037"/>
      <c r="E23" s="1037"/>
      <c r="F23" s="1037"/>
      <c r="G23" s="1014"/>
      <c r="H23" s="179" t="s">
        <v>78</v>
      </c>
      <c r="I23" s="200" t="s">
        <v>79</v>
      </c>
      <c r="J23" s="186">
        <v>1132130</v>
      </c>
      <c r="K23" s="109"/>
      <c r="L23" s="84"/>
      <c r="M23" s="84"/>
      <c r="N23" s="85"/>
      <c r="O23" s="101"/>
      <c r="P23" s="94"/>
      <c r="Q23" s="84"/>
      <c r="R23" s="85"/>
      <c r="S23" s="101"/>
      <c r="T23" s="136"/>
      <c r="U23" s="84"/>
      <c r="V23" s="85"/>
      <c r="W23" s="88"/>
      <c r="X23" s="94"/>
      <c r="Y23" s="84"/>
      <c r="Z23" s="85"/>
      <c r="AA23" s="85"/>
      <c r="AB23" s="100"/>
      <c r="AC23" s="136"/>
      <c r="AD23" s="85"/>
      <c r="AE23" s="85"/>
      <c r="AF23" s="87"/>
      <c r="AG23" s="94"/>
      <c r="AH23" s="85"/>
      <c r="AI23" s="85"/>
      <c r="AJ23" s="100"/>
      <c r="AK23" s="136"/>
      <c r="AL23" s="85"/>
      <c r="AM23" s="85"/>
      <c r="AN23" s="84"/>
      <c r="AO23" s="87"/>
      <c r="AP23" s="92"/>
      <c r="AQ23" s="85"/>
      <c r="AR23" s="84"/>
      <c r="AS23" s="100"/>
      <c r="AT23" s="138"/>
      <c r="AU23" s="85"/>
      <c r="AV23" s="84"/>
      <c r="AW23" s="87"/>
      <c r="AX23" s="92"/>
      <c r="AY23" s="85"/>
      <c r="AZ23" s="84"/>
      <c r="BA23" s="84"/>
      <c r="BB23" s="101"/>
      <c r="BC23" s="138"/>
      <c r="BD23" s="84"/>
      <c r="BE23" s="84"/>
      <c r="BF23" s="88"/>
      <c r="BG23" s="92"/>
      <c r="BH23" s="84"/>
      <c r="BI23" s="84"/>
      <c r="BJ23" s="93"/>
      <c r="BL23" s="41"/>
      <c r="BR23" s="43"/>
      <c r="BU23" s="46"/>
    </row>
    <row r="24" spans="1:73" ht="18.899999999999999" hidden="1" customHeight="1">
      <c r="A24" s="9"/>
      <c r="B24" s="8"/>
      <c r="C24" s="1037"/>
      <c r="D24" s="1037"/>
      <c r="E24" s="1037"/>
      <c r="F24" s="1037"/>
      <c r="G24" s="1014"/>
      <c r="H24" s="177" t="s">
        <v>80</v>
      </c>
      <c r="I24" s="195" t="s">
        <v>81</v>
      </c>
      <c r="J24" s="186">
        <v>1132130</v>
      </c>
      <c r="K24" s="108"/>
      <c r="L24" s="84"/>
      <c r="M24" s="84"/>
      <c r="N24" s="84"/>
      <c r="O24" s="100"/>
      <c r="P24" s="94"/>
      <c r="Q24" s="84"/>
      <c r="R24" s="84"/>
      <c r="S24" s="101"/>
      <c r="T24" s="136"/>
      <c r="U24" s="85"/>
      <c r="V24" s="84"/>
      <c r="W24" s="87"/>
      <c r="X24" s="94"/>
      <c r="Y24" s="1185" t="s">
        <v>452</v>
      </c>
      <c r="Z24" s="1186"/>
      <c r="AA24" s="1186"/>
      <c r="AB24" s="1186"/>
      <c r="AC24" s="1186"/>
      <c r="AD24" s="1186"/>
      <c r="AE24" s="1186"/>
      <c r="AF24" s="1187"/>
      <c r="AG24" s="92" t="s">
        <v>450</v>
      </c>
      <c r="AH24" s="1185" t="s">
        <v>452</v>
      </c>
      <c r="AI24" s="1186"/>
      <c r="AJ24" s="1187"/>
      <c r="AK24" s="136" t="s">
        <v>450</v>
      </c>
      <c r="AL24" s="84"/>
      <c r="AM24" s="84"/>
      <c r="AN24" s="84"/>
      <c r="AO24" s="87"/>
      <c r="AP24" s="94"/>
      <c r="AQ24" s="85"/>
      <c r="AR24" s="84"/>
      <c r="AS24" s="101"/>
      <c r="AT24" s="136"/>
      <c r="AU24" s="84"/>
      <c r="AV24" s="84"/>
      <c r="AW24" s="87"/>
      <c r="AX24" s="94"/>
      <c r="AY24" s="84"/>
      <c r="AZ24" s="84"/>
      <c r="BA24" s="84"/>
      <c r="BB24" s="100"/>
      <c r="BC24" s="138"/>
      <c r="BD24" s="84"/>
      <c r="BE24" s="85"/>
      <c r="BF24" s="87"/>
      <c r="BG24" s="94"/>
      <c r="BH24" s="84"/>
      <c r="BI24" s="85"/>
      <c r="BJ24" s="93"/>
      <c r="BL24" s="41"/>
      <c r="BR24" s="43"/>
    </row>
    <row r="25" spans="1:73" ht="18.899999999999999" hidden="1" customHeight="1">
      <c r="A25" s="9"/>
      <c r="B25" s="8"/>
      <c r="C25" s="1037"/>
      <c r="D25" s="1037"/>
      <c r="E25" s="1037"/>
      <c r="F25" s="1037"/>
      <c r="G25" s="1014"/>
      <c r="H25" s="180" t="s">
        <v>82</v>
      </c>
      <c r="I25" s="194" t="s">
        <v>83</v>
      </c>
      <c r="J25" s="186">
        <v>1132130</v>
      </c>
      <c r="K25" s="108"/>
      <c r="L25" s="84"/>
      <c r="M25" s="84"/>
      <c r="N25" s="85"/>
      <c r="O25" s="100"/>
      <c r="P25" s="94"/>
      <c r="Q25" s="84"/>
      <c r="R25" s="84"/>
      <c r="S25" s="100"/>
      <c r="T25" s="136"/>
      <c r="U25" s="84"/>
      <c r="V25" s="84"/>
      <c r="W25" s="87"/>
      <c r="X25" s="94"/>
      <c r="Y25" s="84"/>
      <c r="Z25" s="85"/>
      <c r="AA25" s="84"/>
      <c r="AB25" s="100"/>
      <c r="AC25" s="136"/>
      <c r="AD25" s="84"/>
      <c r="AE25" s="84"/>
      <c r="AF25" s="87"/>
      <c r="AG25" s="94"/>
      <c r="AH25" s="84"/>
      <c r="AI25" s="84"/>
      <c r="AJ25" s="100"/>
      <c r="AK25" s="136"/>
      <c r="AL25" s="85"/>
      <c r="AM25" s="84"/>
      <c r="AN25" s="84"/>
      <c r="AO25" s="87"/>
      <c r="AP25" s="94"/>
      <c r="AQ25" s="84"/>
      <c r="AR25" s="84"/>
      <c r="AS25" s="100"/>
      <c r="AT25" s="136"/>
      <c r="AU25" s="84"/>
      <c r="AV25" s="84"/>
      <c r="AW25" s="87"/>
      <c r="AX25" s="92"/>
      <c r="AY25" s="84"/>
      <c r="AZ25" s="84"/>
      <c r="BA25" s="84"/>
      <c r="BB25" s="100"/>
      <c r="BC25" s="136"/>
      <c r="BD25" s="84"/>
      <c r="BE25" s="84"/>
      <c r="BF25" s="87"/>
      <c r="BG25" s="94"/>
      <c r="BH25" s="84"/>
      <c r="BI25" s="84"/>
      <c r="BJ25" s="93"/>
      <c r="BL25" s="41"/>
      <c r="BR25" s="43"/>
    </row>
    <row r="26" spans="1:73" ht="18.899999999999999" hidden="1" customHeight="1">
      <c r="A26" s="9" t="s">
        <v>27</v>
      </c>
      <c r="B26" s="8" t="s">
        <v>1</v>
      </c>
      <c r="C26" s="1037"/>
      <c r="D26" s="1037"/>
      <c r="E26" s="1037"/>
      <c r="F26" s="1037"/>
      <c r="G26" s="1014"/>
      <c r="H26" s="77" t="s">
        <v>84</v>
      </c>
      <c r="I26" s="200" t="s">
        <v>85</v>
      </c>
      <c r="J26" s="186">
        <v>1132130</v>
      </c>
      <c r="K26" s="108"/>
      <c r="L26" s="85"/>
      <c r="M26" s="84"/>
      <c r="N26" s="84"/>
      <c r="O26" s="100"/>
      <c r="P26" s="94"/>
      <c r="Q26" s="84"/>
      <c r="R26" s="84"/>
      <c r="S26" s="100"/>
      <c r="T26" s="136"/>
      <c r="U26" s="84"/>
      <c r="V26" s="84"/>
      <c r="W26" s="87"/>
      <c r="X26" s="92"/>
      <c r="Y26" s="84"/>
      <c r="Z26" s="84"/>
      <c r="AA26" s="84"/>
      <c r="AB26" s="100"/>
      <c r="AC26" s="1188" t="s">
        <v>450</v>
      </c>
      <c r="AD26" s="84"/>
      <c r="AE26" s="84"/>
      <c r="AF26" s="87"/>
      <c r="AG26" s="1188" t="s">
        <v>450</v>
      </c>
      <c r="AH26" s="84"/>
      <c r="AI26" s="84"/>
      <c r="AJ26" s="101"/>
      <c r="AK26" s="136"/>
      <c r="AL26" s="84"/>
      <c r="AM26" s="84"/>
      <c r="AN26" s="84"/>
      <c r="AO26" s="87"/>
      <c r="AP26" s="94"/>
      <c r="AQ26" s="84"/>
      <c r="AR26" s="84"/>
      <c r="AS26" s="100"/>
      <c r="AT26" s="136"/>
      <c r="AU26" s="84"/>
      <c r="AV26" s="85"/>
      <c r="AW26" s="87"/>
      <c r="AX26" s="94"/>
      <c r="AY26" s="84"/>
      <c r="AZ26" s="84"/>
      <c r="BA26" s="84"/>
      <c r="BB26" s="100"/>
      <c r="BC26" s="136"/>
      <c r="BD26" s="84"/>
      <c r="BE26" s="84"/>
      <c r="BF26" s="87"/>
      <c r="BG26" s="94"/>
      <c r="BH26" s="84"/>
      <c r="BI26" s="84"/>
      <c r="BJ26" s="93"/>
      <c r="BL26" s="41"/>
    </row>
    <row r="27" spans="1:73" ht="18.899999999999999" hidden="1" customHeight="1">
      <c r="A27" s="9" t="s">
        <v>27</v>
      </c>
      <c r="B27" s="8" t="s">
        <v>1</v>
      </c>
      <c r="C27" s="1037"/>
      <c r="D27" s="1037"/>
      <c r="E27" s="1037"/>
      <c r="F27" s="1037"/>
      <c r="G27" s="1014"/>
      <c r="H27" s="75" t="s">
        <v>86</v>
      </c>
      <c r="I27" s="200" t="s">
        <v>87</v>
      </c>
      <c r="J27" s="186">
        <v>1132130</v>
      </c>
      <c r="K27" s="108"/>
      <c r="L27" s="85"/>
      <c r="M27" s="84"/>
      <c r="N27" s="84"/>
      <c r="O27" s="100"/>
      <c r="P27" s="94"/>
      <c r="Q27" s="84"/>
      <c r="R27" s="84"/>
      <c r="S27" s="100"/>
      <c r="T27" s="136"/>
      <c r="U27" s="84"/>
      <c r="V27" s="84"/>
      <c r="W27" s="87"/>
      <c r="X27" s="92"/>
      <c r="Y27" s="84"/>
      <c r="Z27" s="84"/>
      <c r="AA27" s="84"/>
      <c r="AB27" s="100"/>
      <c r="AC27" s="1189"/>
      <c r="AD27" s="84"/>
      <c r="AE27" s="84"/>
      <c r="AF27" s="87"/>
      <c r="AG27" s="1189"/>
      <c r="AH27" s="84"/>
      <c r="AI27" s="84"/>
      <c r="AJ27" s="101"/>
      <c r="AK27" s="136"/>
      <c r="AL27" s="84"/>
      <c r="AM27" s="84"/>
      <c r="AN27" s="84"/>
      <c r="AO27" s="87"/>
      <c r="AP27" s="94"/>
      <c r="AQ27" s="84"/>
      <c r="AR27" s="84"/>
      <c r="AS27" s="100"/>
      <c r="AT27" s="136"/>
      <c r="AU27" s="84"/>
      <c r="AV27" s="85"/>
      <c r="AW27" s="87"/>
      <c r="AX27" s="94"/>
      <c r="AY27" s="84"/>
      <c r="AZ27" s="84"/>
      <c r="BA27" s="84"/>
      <c r="BB27" s="100"/>
      <c r="BC27" s="136"/>
      <c r="BD27" s="84"/>
      <c r="BE27" s="84"/>
      <c r="BF27" s="87"/>
      <c r="BG27" s="94"/>
      <c r="BH27" s="84"/>
      <c r="BI27" s="84"/>
      <c r="BJ27" s="93"/>
      <c r="BL27" s="41"/>
    </row>
    <row r="28" spans="1:73" ht="18.899999999999999" hidden="1" customHeight="1">
      <c r="A28" s="9"/>
      <c r="B28" s="8"/>
      <c r="C28" s="1037"/>
      <c r="D28" s="1037"/>
      <c r="E28" s="1037"/>
      <c r="F28" s="1037"/>
      <c r="G28" s="1014"/>
      <c r="H28" s="76" t="s">
        <v>88</v>
      </c>
      <c r="I28" s="194" t="s">
        <v>351</v>
      </c>
      <c r="J28" s="186">
        <v>1132130</v>
      </c>
      <c r="K28" s="108"/>
      <c r="L28" s="84"/>
      <c r="M28" s="84"/>
      <c r="N28" s="84"/>
      <c r="O28" s="100"/>
      <c r="P28" s="94"/>
      <c r="Q28" s="84"/>
      <c r="R28" s="84"/>
      <c r="S28" s="100"/>
      <c r="T28" s="136"/>
      <c r="U28" s="84"/>
      <c r="V28" s="84"/>
      <c r="W28" s="87"/>
      <c r="X28" s="94"/>
      <c r="Y28" s="84"/>
      <c r="Z28" s="84"/>
      <c r="AA28" s="84"/>
      <c r="AB28" s="100"/>
      <c r="AC28" s="136" t="s">
        <v>450</v>
      </c>
      <c r="AD28" s="84"/>
      <c r="AE28" s="84"/>
      <c r="AF28" s="87"/>
      <c r="AG28" s="94"/>
      <c r="AH28" s="84"/>
      <c r="AI28" s="84"/>
      <c r="AJ28" s="100"/>
      <c r="AK28" s="136"/>
      <c r="AL28" s="84"/>
      <c r="AM28" s="84"/>
      <c r="AN28" s="84"/>
      <c r="AO28" s="87"/>
      <c r="AP28" s="94"/>
      <c r="AQ28" s="84"/>
      <c r="AR28" s="84"/>
      <c r="AS28" s="100"/>
      <c r="AT28" s="136"/>
      <c r="AU28" s="84"/>
      <c r="AV28" s="84"/>
      <c r="AW28" s="87"/>
      <c r="AX28" s="94"/>
      <c r="AY28" s="84"/>
      <c r="AZ28" s="84"/>
      <c r="BA28" s="84"/>
      <c r="BB28" s="100"/>
      <c r="BC28" s="136"/>
      <c r="BD28" s="84"/>
      <c r="BE28" s="84"/>
      <c r="BF28" s="87"/>
      <c r="BG28" s="94"/>
      <c r="BH28" s="84"/>
      <c r="BI28" s="84"/>
      <c r="BJ28" s="93"/>
      <c r="BL28" s="41"/>
    </row>
    <row r="29" spans="1:73" ht="18.899999999999999" hidden="1" customHeight="1">
      <c r="A29" s="9"/>
      <c r="B29" s="8"/>
      <c r="C29" s="1037"/>
      <c r="D29" s="1037"/>
      <c r="E29" s="1037"/>
      <c r="F29" s="1037"/>
      <c r="G29" s="1014"/>
      <c r="H29" s="177" t="s">
        <v>91</v>
      </c>
      <c r="I29" s="194" t="s">
        <v>92</v>
      </c>
      <c r="J29" s="186">
        <v>1132130</v>
      </c>
      <c r="K29" s="108"/>
      <c r="L29" s="84"/>
      <c r="M29" s="84"/>
      <c r="N29" s="84"/>
      <c r="O29" s="100"/>
      <c r="P29" s="94"/>
      <c r="Q29" s="84"/>
      <c r="R29" s="84"/>
      <c r="S29" s="100"/>
      <c r="T29" s="136"/>
      <c r="U29" s="84"/>
      <c r="V29" s="84"/>
      <c r="W29" s="87"/>
      <c r="X29" s="94"/>
      <c r="Y29" s="84"/>
      <c r="Z29" s="84"/>
      <c r="AA29" s="84"/>
      <c r="AB29" s="100"/>
      <c r="AC29" s="136"/>
      <c r="AD29" s="84"/>
      <c r="AE29" s="84"/>
      <c r="AF29" s="87"/>
      <c r="AG29" s="94"/>
      <c r="AH29" s="84"/>
      <c r="AI29" s="84"/>
      <c r="AJ29" s="100"/>
      <c r="AK29" s="136"/>
      <c r="AL29" s="84"/>
      <c r="AM29" s="84"/>
      <c r="AN29" s="84"/>
      <c r="AO29" s="87"/>
      <c r="AP29" s="94"/>
      <c r="AQ29" s="84"/>
      <c r="AR29" s="84"/>
      <c r="AS29" s="100"/>
      <c r="AT29" s="136"/>
      <c r="AU29" s="84"/>
      <c r="AV29" s="84"/>
      <c r="AW29" s="87"/>
      <c r="AX29" s="94"/>
      <c r="AY29" s="84"/>
      <c r="AZ29" s="84"/>
      <c r="BA29" s="84"/>
      <c r="BB29" s="100"/>
      <c r="BC29" s="136"/>
      <c r="BD29" s="84"/>
      <c r="BE29" s="84"/>
      <c r="BF29" s="87"/>
      <c r="BG29" s="94"/>
      <c r="BH29" s="84"/>
      <c r="BI29" s="84"/>
      <c r="BJ29" s="93"/>
      <c r="BL29" s="41"/>
    </row>
    <row r="30" spans="1:73" ht="18.899999999999999" hidden="1" customHeight="1">
      <c r="A30" s="9"/>
      <c r="B30" s="8"/>
      <c r="C30" s="1037"/>
      <c r="D30" s="1037"/>
      <c r="E30" s="1037"/>
      <c r="F30" s="1037"/>
      <c r="G30" s="1014"/>
      <c r="H30" s="177" t="s">
        <v>89</v>
      </c>
      <c r="I30" s="194" t="s">
        <v>90</v>
      </c>
      <c r="J30" s="154">
        <v>1132130</v>
      </c>
      <c r="K30" s="108"/>
      <c r="L30" s="84"/>
      <c r="M30" s="84"/>
      <c r="N30" s="84"/>
      <c r="O30" s="100"/>
      <c r="P30" s="94"/>
      <c r="Q30" s="84"/>
      <c r="R30" s="84"/>
      <c r="S30" s="100"/>
      <c r="T30" s="136"/>
      <c r="U30" s="84"/>
      <c r="V30" s="84"/>
      <c r="W30" s="87"/>
      <c r="X30" s="94"/>
      <c r="Y30" s="84"/>
      <c r="Z30" s="84"/>
      <c r="AA30" s="84"/>
      <c r="AB30" s="100"/>
      <c r="AC30" s="1188" t="s">
        <v>450</v>
      </c>
      <c r="AD30" s="84"/>
      <c r="AE30" s="84"/>
      <c r="AF30" s="87"/>
      <c r="AG30" s="94"/>
      <c r="AH30" s="84"/>
      <c r="AI30" s="84"/>
      <c r="AJ30" s="100"/>
      <c r="AK30" s="136"/>
      <c r="AL30" s="84"/>
      <c r="AM30" s="84"/>
      <c r="AN30" s="84"/>
      <c r="AO30" s="87"/>
      <c r="AP30" s="94"/>
      <c r="AQ30" s="84"/>
      <c r="AR30" s="84"/>
      <c r="AS30" s="100"/>
      <c r="AT30" s="136"/>
      <c r="AU30" s="84"/>
      <c r="AV30" s="84"/>
      <c r="AW30" s="87"/>
      <c r="AX30" s="94"/>
      <c r="AY30" s="84"/>
      <c r="AZ30" s="84"/>
      <c r="BA30" s="84"/>
      <c r="BB30" s="100"/>
      <c r="BC30" s="136"/>
      <c r="BD30" s="84"/>
      <c r="BE30" s="84"/>
      <c r="BF30" s="87"/>
      <c r="BG30" s="94"/>
      <c r="BH30" s="84"/>
      <c r="BI30" s="84"/>
      <c r="BJ30" s="93"/>
      <c r="BL30" s="41"/>
    </row>
    <row r="31" spans="1:73" ht="18.899999999999999" hidden="1" customHeight="1" thickBot="1">
      <c r="A31" s="9" t="s">
        <v>28</v>
      </c>
      <c r="B31" s="8" t="s">
        <v>1</v>
      </c>
      <c r="C31" s="1037"/>
      <c r="D31" s="1037"/>
      <c r="E31" s="1037"/>
      <c r="F31" s="1037"/>
      <c r="G31" s="1076"/>
      <c r="H31" s="112" t="s">
        <v>93</v>
      </c>
      <c r="I31" s="201" t="s">
        <v>58</v>
      </c>
      <c r="J31" s="187">
        <v>1132130</v>
      </c>
      <c r="K31" s="110"/>
      <c r="L31" s="123"/>
      <c r="M31" s="97"/>
      <c r="N31" s="97"/>
      <c r="O31" s="102"/>
      <c r="P31" s="96"/>
      <c r="Q31" s="97"/>
      <c r="R31" s="97"/>
      <c r="S31" s="102"/>
      <c r="T31" s="137"/>
      <c r="U31" s="97"/>
      <c r="V31" s="97"/>
      <c r="W31" s="141"/>
      <c r="X31" s="199"/>
      <c r="Y31" s="97"/>
      <c r="Z31" s="97"/>
      <c r="AA31" s="97"/>
      <c r="AB31" s="102"/>
      <c r="AC31" s="1031"/>
      <c r="AD31" s="97"/>
      <c r="AE31" s="97"/>
      <c r="AF31" s="141"/>
      <c r="AG31" s="96"/>
      <c r="AH31" s="97"/>
      <c r="AI31" s="97"/>
      <c r="AJ31" s="198"/>
      <c r="AK31" s="137"/>
      <c r="AL31" s="97"/>
      <c r="AM31" s="97"/>
      <c r="AN31" s="97"/>
      <c r="AO31" s="141"/>
      <c r="AP31" s="96"/>
      <c r="AQ31" s="97"/>
      <c r="AR31" s="97"/>
      <c r="AS31" s="102"/>
      <c r="AT31" s="137"/>
      <c r="AU31" s="97"/>
      <c r="AV31" s="123"/>
      <c r="AW31" s="141"/>
      <c r="AX31" s="96"/>
      <c r="AY31" s="97"/>
      <c r="AZ31" s="97"/>
      <c r="BA31" s="97"/>
      <c r="BB31" s="102"/>
      <c r="BC31" s="137"/>
      <c r="BD31" s="97"/>
      <c r="BE31" s="97"/>
      <c r="BF31" s="141"/>
      <c r="BG31" s="96"/>
      <c r="BH31" s="97"/>
      <c r="BI31" s="97"/>
      <c r="BJ31" s="98"/>
      <c r="BL31" s="41"/>
    </row>
    <row r="32" spans="1:73" ht="18.899999999999999" customHeight="1">
      <c r="A32" s="7" t="s">
        <v>28</v>
      </c>
      <c r="B32" s="8" t="s">
        <v>1</v>
      </c>
      <c r="C32" s="1037"/>
      <c r="D32" s="1037"/>
      <c r="E32" s="1037"/>
      <c r="F32" s="1037"/>
      <c r="G32" s="1013" t="s">
        <v>94</v>
      </c>
      <c r="H32" s="183" t="s">
        <v>95</v>
      </c>
      <c r="I32" s="207" t="s">
        <v>96</v>
      </c>
      <c r="J32" s="208">
        <v>1132161</v>
      </c>
      <c r="K32" s="122"/>
      <c r="L32" s="90"/>
      <c r="M32" s="90"/>
      <c r="N32" s="90"/>
      <c r="O32" s="99"/>
      <c r="P32" s="103"/>
      <c r="Q32" s="90"/>
      <c r="R32" s="90"/>
      <c r="S32" s="99"/>
      <c r="T32" s="135"/>
      <c r="U32" s="90"/>
      <c r="V32" s="90"/>
      <c r="W32" s="146"/>
      <c r="X32" s="103"/>
      <c r="Y32" s="90"/>
      <c r="Z32" s="90"/>
      <c r="AA32" s="90"/>
      <c r="AB32" s="99"/>
      <c r="AC32" s="135"/>
      <c r="AD32" s="90"/>
      <c r="AE32" s="90"/>
      <c r="AF32" s="146"/>
      <c r="AG32" s="103"/>
      <c r="AH32" s="90"/>
      <c r="AI32" s="90"/>
      <c r="AJ32" s="99"/>
      <c r="AK32" s="135"/>
      <c r="AL32" s="90"/>
      <c r="AM32" s="90"/>
      <c r="AN32" s="90"/>
      <c r="AO32" s="146"/>
      <c r="AP32" s="103"/>
      <c r="AQ32" s="90"/>
      <c r="AR32" s="90"/>
      <c r="AS32" s="99"/>
      <c r="AT32" s="135"/>
      <c r="AU32" s="90"/>
      <c r="AV32" s="90"/>
      <c r="AW32" s="146"/>
      <c r="AX32" s="103"/>
      <c r="AY32" s="90"/>
      <c r="AZ32" s="90"/>
      <c r="BA32" s="90"/>
      <c r="BB32" s="99"/>
      <c r="BC32" s="135"/>
      <c r="BD32" s="90"/>
      <c r="BE32" s="90"/>
      <c r="BF32" s="146"/>
      <c r="BG32" s="103"/>
      <c r="BH32" s="90"/>
      <c r="BI32" s="90"/>
      <c r="BJ32" s="91"/>
      <c r="BL32" s="5"/>
    </row>
    <row r="33" spans="1:64" ht="18.899999999999999" customHeight="1">
      <c r="A33" s="7" t="s">
        <v>28</v>
      </c>
      <c r="B33" s="8" t="s">
        <v>1</v>
      </c>
      <c r="C33" s="1037"/>
      <c r="D33" s="1037"/>
      <c r="E33" s="1037"/>
      <c r="F33" s="1037"/>
      <c r="G33" s="1014"/>
      <c r="H33" s="76" t="s">
        <v>97</v>
      </c>
      <c r="I33" s="194" t="s">
        <v>98</v>
      </c>
      <c r="J33" s="209">
        <v>1132161</v>
      </c>
      <c r="K33" s="109"/>
      <c r="L33" s="84"/>
      <c r="M33" s="84"/>
      <c r="N33" s="85"/>
      <c r="O33" s="101"/>
      <c r="P33" s="94"/>
      <c r="Q33" s="84"/>
      <c r="R33" s="85"/>
      <c r="S33" s="101"/>
      <c r="T33" s="136"/>
      <c r="U33" s="84"/>
      <c r="V33" s="85"/>
      <c r="W33" s="88"/>
      <c r="X33" s="94"/>
      <c r="Y33" s="84"/>
      <c r="Z33" s="85"/>
      <c r="AA33" s="85"/>
      <c r="AB33" s="100"/>
      <c r="AC33" s="136"/>
      <c r="AD33" s="85"/>
      <c r="AE33" s="85"/>
      <c r="AF33" s="87"/>
      <c r="AG33" s="94"/>
      <c r="AH33" s="85"/>
      <c r="AI33" s="85"/>
      <c r="AJ33" s="100"/>
      <c r="AK33" s="136"/>
      <c r="AL33" s="85"/>
      <c r="AM33" s="85"/>
      <c r="AN33" s="84"/>
      <c r="AO33" s="87"/>
      <c r="AP33" s="92"/>
      <c r="AQ33" s="85"/>
      <c r="AR33" s="84"/>
      <c r="AS33" s="100"/>
      <c r="AT33" s="138"/>
      <c r="AU33" s="85"/>
      <c r="AV33" s="84"/>
      <c r="AW33" s="87"/>
      <c r="AX33" s="92"/>
      <c r="AY33" s="85"/>
      <c r="AZ33" s="84"/>
      <c r="BA33" s="84"/>
      <c r="BB33" s="101"/>
      <c r="BC33" s="138"/>
      <c r="BD33" s="84"/>
      <c r="BE33" s="84"/>
      <c r="BF33" s="88"/>
      <c r="BG33" s="92"/>
      <c r="BH33" s="84"/>
      <c r="BI33" s="84"/>
      <c r="BJ33" s="93"/>
      <c r="BL33" s="5"/>
    </row>
    <row r="34" spans="1:64" ht="18.899999999999999" customHeight="1">
      <c r="A34" s="7"/>
      <c r="B34" s="8"/>
      <c r="C34" s="1037"/>
      <c r="D34" s="1037"/>
      <c r="E34" s="1037"/>
      <c r="F34" s="1037"/>
      <c r="G34" s="1014"/>
      <c r="H34" s="75" t="s">
        <v>99</v>
      </c>
      <c r="I34" s="200" t="s">
        <v>100</v>
      </c>
      <c r="J34" s="209">
        <v>1132161</v>
      </c>
      <c r="K34" s="108"/>
      <c r="L34" s="84"/>
      <c r="M34" s="84"/>
      <c r="N34" s="84"/>
      <c r="O34" s="100"/>
      <c r="P34" s="94"/>
      <c r="Q34" s="84"/>
      <c r="R34" s="84"/>
      <c r="S34" s="101"/>
      <c r="T34" s="136"/>
      <c r="U34" s="85"/>
      <c r="V34" s="84"/>
      <c r="W34" s="87"/>
      <c r="X34" s="94"/>
      <c r="Y34" s="84"/>
      <c r="Z34" s="84"/>
      <c r="AA34" s="84"/>
      <c r="AB34" s="100"/>
      <c r="AC34" s="136"/>
      <c r="AD34" s="84"/>
      <c r="AE34" s="85"/>
      <c r="AF34" s="87"/>
      <c r="AG34" s="92"/>
      <c r="AH34" s="84"/>
      <c r="AI34" s="84"/>
      <c r="AJ34" s="100"/>
      <c r="AK34" s="136"/>
      <c r="AL34" s="84"/>
      <c r="AM34" s="84"/>
      <c r="AN34" s="84"/>
      <c r="AO34" s="87"/>
      <c r="AP34" s="94"/>
      <c r="AQ34" s="85"/>
      <c r="AR34" s="84"/>
      <c r="AS34" s="101"/>
      <c r="AT34" s="136"/>
      <c r="AU34" s="84"/>
      <c r="AV34" s="84"/>
      <c r="AW34" s="87"/>
      <c r="AX34" s="94"/>
      <c r="AY34" s="84"/>
      <c r="AZ34" s="84"/>
      <c r="BA34" s="84"/>
      <c r="BB34" s="100"/>
      <c r="BC34" s="138"/>
      <c r="BD34" s="84"/>
      <c r="BE34" s="85"/>
      <c r="BF34" s="87"/>
      <c r="BG34" s="94"/>
      <c r="BH34" s="84"/>
      <c r="BI34" s="85"/>
      <c r="BJ34" s="93"/>
      <c r="BL34" s="5"/>
    </row>
    <row r="35" spans="1:64" ht="18.899999999999999" customHeight="1">
      <c r="A35" s="10"/>
      <c r="B35" s="8" t="s">
        <v>1</v>
      </c>
      <c r="C35" s="1037"/>
      <c r="D35" s="1037"/>
      <c r="E35" s="1037"/>
      <c r="F35" s="1037"/>
      <c r="G35" s="1014"/>
      <c r="H35" s="75" t="s">
        <v>101</v>
      </c>
      <c r="I35" s="200" t="s">
        <v>102</v>
      </c>
      <c r="J35" s="209">
        <v>1132161</v>
      </c>
      <c r="K35" s="108"/>
      <c r="L35" s="85"/>
      <c r="M35" s="84"/>
      <c r="N35" s="84"/>
      <c r="O35" s="100"/>
      <c r="P35" s="94"/>
      <c r="Q35" s="84"/>
      <c r="R35" s="84"/>
      <c r="S35" s="100"/>
      <c r="T35" s="136"/>
      <c r="U35" s="84"/>
      <c r="V35" s="84"/>
      <c r="W35" s="87"/>
      <c r="X35" s="92"/>
      <c r="Y35" s="84"/>
      <c r="Z35" s="84"/>
      <c r="AA35" s="84"/>
      <c r="AB35" s="100"/>
      <c r="AC35" s="136"/>
      <c r="AD35" s="84"/>
      <c r="AE35" s="84"/>
      <c r="AF35" s="87"/>
      <c r="AG35" s="94"/>
      <c r="AH35" s="84"/>
      <c r="AI35" s="84"/>
      <c r="AJ35" s="101"/>
      <c r="AK35" s="136"/>
      <c r="AL35" s="84"/>
      <c r="AM35" s="84"/>
      <c r="AN35" s="84"/>
      <c r="AO35" s="87"/>
      <c r="AP35" s="94"/>
      <c r="AQ35" s="84"/>
      <c r="AR35" s="84"/>
      <c r="AS35" s="100"/>
      <c r="AT35" s="136"/>
      <c r="AU35" s="84"/>
      <c r="AV35" s="85"/>
      <c r="AW35" s="87"/>
      <c r="AX35" s="94"/>
      <c r="AY35" s="84"/>
      <c r="AZ35" s="84"/>
      <c r="BA35" s="84"/>
      <c r="BB35" s="100"/>
      <c r="BC35" s="136"/>
      <c r="BD35" s="84"/>
      <c r="BE35" s="84"/>
      <c r="BF35" s="87"/>
      <c r="BG35" s="94"/>
      <c r="BH35" s="84"/>
      <c r="BI35" s="84"/>
      <c r="BJ35" s="93"/>
      <c r="BL35" s="11"/>
    </row>
    <row r="36" spans="1:64" ht="18.899999999999999" customHeight="1">
      <c r="A36" s="10"/>
      <c r="B36" s="8" t="s">
        <v>1</v>
      </c>
      <c r="C36" s="1037"/>
      <c r="D36" s="1037"/>
      <c r="E36" s="1037"/>
      <c r="F36" s="1037"/>
      <c r="G36" s="1014"/>
      <c r="H36" s="75" t="s">
        <v>103</v>
      </c>
      <c r="I36" s="200" t="s">
        <v>104</v>
      </c>
      <c r="J36" s="209">
        <v>1132161</v>
      </c>
      <c r="K36" s="108"/>
      <c r="L36" s="84"/>
      <c r="M36" s="84"/>
      <c r="N36" s="84"/>
      <c r="O36" s="100"/>
      <c r="P36" s="94"/>
      <c r="Q36" s="84"/>
      <c r="R36" s="84"/>
      <c r="S36" s="100"/>
      <c r="T36" s="136"/>
      <c r="U36" s="84"/>
      <c r="V36" s="84"/>
      <c r="W36" s="88"/>
      <c r="X36" s="94"/>
      <c r="Y36" s="84"/>
      <c r="Z36" s="84"/>
      <c r="AA36" s="84"/>
      <c r="AB36" s="100"/>
      <c r="AC36" s="136"/>
      <c r="AD36" s="84"/>
      <c r="AE36" s="84"/>
      <c r="AF36" s="87"/>
      <c r="AG36" s="94"/>
      <c r="AH36" s="84"/>
      <c r="AI36" s="85"/>
      <c r="AJ36" s="100"/>
      <c r="AK36" s="136"/>
      <c r="AL36" s="84"/>
      <c r="AM36" s="84"/>
      <c r="AN36" s="84"/>
      <c r="AO36" s="87"/>
      <c r="AP36" s="94"/>
      <c r="AQ36" s="84"/>
      <c r="AR36" s="84"/>
      <c r="AS36" s="100"/>
      <c r="AT36" s="136"/>
      <c r="AU36" s="85"/>
      <c r="AV36" s="84"/>
      <c r="AW36" s="87"/>
      <c r="AX36" s="94"/>
      <c r="AY36" s="84"/>
      <c r="AZ36" s="84"/>
      <c r="BA36" s="84"/>
      <c r="BB36" s="100"/>
      <c r="BC36" s="136"/>
      <c r="BD36" s="84"/>
      <c r="BE36" s="84"/>
      <c r="BF36" s="87"/>
      <c r="BG36" s="92"/>
      <c r="BH36" s="84"/>
      <c r="BI36" s="84"/>
      <c r="BJ36" s="93"/>
      <c r="BL36" s="11"/>
    </row>
    <row r="37" spans="1:64" ht="18.899999999999999" customHeight="1">
      <c r="A37" s="9"/>
      <c r="B37" s="8" t="s">
        <v>1</v>
      </c>
      <c r="C37" s="1037"/>
      <c r="D37" s="1037"/>
      <c r="E37" s="1037"/>
      <c r="F37" s="1037"/>
      <c r="G37" s="1014"/>
      <c r="H37" s="77" t="s">
        <v>105</v>
      </c>
      <c r="I37" s="194" t="s">
        <v>106</v>
      </c>
      <c r="J37" s="209">
        <v>1132161</v>
      </c>
      <c r="K37" s="108"/>
      <c r="L37" s="84"/>
      <c r="M37" s="84"/>
      <c r="N37" s="84"/>
      <c r="O37" s="100"/>
      <c r="P37" s="94"/>
      <c r="Q37" s="84"/>
      <c r="R37" s="86"/>
      <c r="S37" s="100"/>
      <c r="T37" s="136"/>
      <c r="U37" s="84"/>
      <c r="V37" s="84"/>
      <c r="W37" s="87"/>
      <c r="X37" s="94"/>
      <c r="Y37" s="84"/>
      <c r="Z37" s="84"/>
      <c r="AA37" s="84"/>
      <c r="AB37" s="100"/>
      <c r="AC37" s="136"/>
      <c r="AD37" s="86"/>
      <c r="AE37" s="84"/>
      <c r="AF37" s="87"/>
      <c r="AG37" s="94"/>
      <c r="AH37" s="84"/>
      <c r="AI37" s="84"/>
      <c r="AJ37" s="100"/>
      <c r="AK37" s="136"/>
      <c r="AL37" s="84"/>
      <c r="AM37" s="84"/>
      <c r="AN37" s="84"/>
      <c r="AO37" s="87"/>
      <c r="AP37" s="197"/>
      <c r="AQ37" s="84"/>
      <c r="AR37" s="84"/>
      <c r="AS37" s="100"/>
      <c r="AT37" s="136"/>
      <c r="AU37" s="84"/>
      <c r="AV37" s="84"/>
      <c r="AW37" s="87"/>
      <c r="AX37" s="94"/>
      <c r="AY37" s="84"/>
      <c r="AZ37" s="84"/>
      <c r="BA37" s="84"/>
      <c r="BB37" s="196"/>
      <c r="BC37" s="136"/>
      <c r="BD37" s="84"/>
      <c r="BE37" s="84"/>
      <c r="BF37" s="87"/>
      <c r="BG37" s="94"/>
      <c r="BH37" s="84"/>
      <c r="BI37" s="84"/>
      <c r="BJ37" s="93"/>
      <c r="BL37" s="11"/>
    </row>
    <row r="38" spans="1:64" ht="18.899999999999999" customHeight="1">
      <c r="A38" s="9"/>
      <c r="B38" s="8" t="s">
        <v>1</v>
      </c>
      <c r="C38" s="1037"/>
      <c r="D38" s="1037"/>
      <c r="E38" s="1037"/>
      <c r="F38" s="1037"/>
      <c r="G38" s="1014"/>
      <c r="H38" s="76" t="s">
        <v>107</v>
      </c>
      <c r="I38" s="194" t="s">
        <v>108</v>
      </c>
      <c r="J38" s="209">
        <v>1132161</v>
      </c>
      <c r="K38" s="108"/>
      <c r="L38" s="84"/>
      <c r="M38" s="84"/>
      <c r="N38" s="84"/>
      <c r="O38" s="100"/>
      <c r="P38" s="94"/>
      <c r="Q38" s="84"/>
      <c r="R38" s="86"/>
      <c r="S38" s="100"/>
      <c r="T38" s="136"/>
      <c r="U38" s="84"/>
      <c r="V38" s="84"/>
      <c r="W38" s="87"/>
      <c r="X38" s="94"/>
      <c r="Y38" s="84"/>
      <c r="Z38" s="84"/>
      <c r="AA38" s="84"/>
      <c r="AB38" s="100"/>
      <c r="AC38" s="136"/>
      <c r="AD38" s="86"/>
      <c r="AE38" s="84"/>
      <c r="AF38" s="87"/>
      <c r="AG38" s="94"/>
      <c r="AH38" s="84"/>
      <c r="AI38" s="84"/>
      <c r="AJ38" s="100"/>
      <c r="AK38" s="136"/>
      <c r="AL38" s="84"/>
      <c r="AM38" s="84"/>
      <c r="AN38" s="84"/>
      <c r="AO38" s="87"/>
      <c r="AP38" s="197"/>
      <c r="AQ38" s="84"/>
      <c r="AR38" s="84"/>
      <c r="AS38" s="100"/>
      <c r="AT38" s="136"/>
      <c r="AU38" s="84"/>
      <c r="AV38" s="84"/>
      <c r="AW38" s="87"/>
      <c r="AX38" s="94"/>
      <c r="AY38" s="84"/>
      <c r="AZ38" s="84"/>
      <c r="BA38" s="84"/>
      <c r="BB38" s="196"/>
      <c r="BC38" s="136"/>
      <c r="BD38" s="84"/>
      <c r="BE38" s="84"/>
      <c r="BF38" s="87"/>
      <c r="BG38" s="94"/>
      <c r="BH38" s="84"/>
      <c r="BI38" s="84"/>
      <c r="BJ38" s="93"/>
      <c r="BL38" s="11"/>
    </row>
    <row r="39" spans="1:64" ht="18.899999999999999" customHeight="1">
      <c r="A39" s="7"/>
      <c r="B39" s="8" t="s">
        <v>1</v>
      </c>
      <c r="C39" s="1037"/>
      <c r="D39" s="1037"/>
      <c r="E39" s="1037"/>
      <c r="F39" s="1037"/>
      <c r="G39" s="1014"/>
      <c r="H39" s="77" t="s">
        <v>109</v>
      </c>
      <c r="I39" s="200" t="s">
        <v>336</v>
      </c>
      <c r="J39" s="209">
        <v>1132161</v>
      </c>
      <c r="K39" s="108"/>
      <c r="L39" s="84"/>
      <c r="M39" s="84"/>
      <c r="N39" s="84"/>
      <c r="O39" s="100"/>
      <c r="P39" s="94"/>
      <c r="Q39" s="84"/>
      <c r="R39" s="85"/>
      <c r="S39" s="100"/>
      <c r="T39" s="136"/>
      <c r="U39" s="84"/>
      <c r="V39" s="84"/>
      <c r="W39" s="87"/>
      <c r="X39" s="94"/>
      <c r="Y39" s="84"/>
      <c r="Z39" s="84"/>
      <c r="AA39" s="84"/>
      <c r="AB39" s="100"/>
      <c r="AC39" s="136"/>
      <c r="AD39" s="85"/>
      <c r="AE39" s="84"/>
      <c r="AF39" s="87"/>
      <c r="AG39" s="94"/>
      <c r="AH39" s="84"/>
      <c r="AI39" s="84"/>
      <c r="AJ39" s="100"/>
      <c r="AK39" s="136"/>
      <c r="AL39" s="84"/>
      <c r="AM39" s="84"/>
      <c r="AN39" s="84"/>
      <c r="AO39" s="87"/>
      <c r="AP39" s="92"/>
      <c r="AQ39" s="84"/>
      <c r="AR39" s="84"/>
      <c r="AS39" s="100"/>
      <c r="AT39" s="136"/>
      <c r="AU39" s="84"/>
      <c r="AV39" s="84"/>
      <c r="AW39" s="87"/>
      <c r="AX39" s="94"/>
      <c r="AY39" s="84"/>
      <c r="AZ39" s="84"/>
      <c r="BA39" s="84"/>
      <c r="BB39" s="101"/>
      <c r="BC39" s="136"/>
      <c r="BD39" s="84"/>
      <c r="BE39" s="84"/>
      <c r="BF39" s="87"/>
      <c r="BG39" s="94"/>
      <c r="BH39" s="84"/>
      <c r="BI39" s="84"/>
      <c r="BJ39" s="93"/>
      <c r="BL39" s="11"/>
    </row>
    <row r="40" spans="1:64" ht="18.899999999999999" customHeight="1">
      <c r="A40" s="7"/>
      <c r="B40" s="8"/>
      <c r="C40" s="1037"/>
      <c r="D40" s="1037"/>
      <c r="E40" s="1037"/>
      <c r="F40" s="1037"/>
      <c r="G40" s="1014"/>
      <c r="H40" s="77" t="s">
        <v>110</v>
      </c>
      <c r="I40" s="200" t="s">
        <v>111</v>
      </c>
      <c r="J40" s="209">
        <v>1132161</v>
      </c>
      <c r="K40" s="108"/>
      <c r="L40" s="84"/>
      <c r="M40" s="84"/>
      <c r="N40" s="84"/>
      <c r="O40" s="100"/>
      <c r="P40" s="94"/>
      <c r="Q40" s="84"/>
      <c r="R40" s="84"/>
      <c r="S40" s="100"/>
      <c r="T40" s="136"/>
      <c r="U40" s="84"/>
      <c r="V40" s="84"/>
      <c r="W40" s="87"/>
      <c r="X40" s="94"/>
      <c r="Y40" s="84"/>
      <c r="Z40" s="84"/>
      <c r="AA40" s="84"/>
      <c r="AB40" s="100"/>
      <c r="AC40" s="136"/>
      <c r="AD40" s="84"/>
      <c r="AE40" s="84"/>
      <c r="AF40" s="87"/>
      <c r="AG40" s="94"/>
      <c r="AH40" s="84"/>
      <c r="AI40" s="84"/>
      <c r="AJ40" s="100"/>
      <c r="AK40" s="136"/>
      <c r="AL40" s="84"/>
      <c r="AM40" s="84"/>
      <c r="AN40" s="84"/>
      <c r="AO40" s="87"/>
      <c r="AP40" s="94"/>
      <c r="AQ40" s="84"/>
      <c r="AR40" s="84"/>
      <c r="AS40" s="100"/>
      <c r="AT40" s="136"/>
      <c r="AU40" s="84"/>
      <c r="AV40" s="84"/>
      <c r="AW40" s="87"/>
      <c r="AX40" s="94"/>
      <c r="AY40" s="84"/>
      <c r="AZ40" s="84"/>
      <c r="BA40" s="84"/>
      <c r="BB40" s="100"/>
      <c r="BC40" s="136"/>
      <c r="BD40" s="84"/>
      <c r="BE40" s="84"/>
      <c r="BF40" s="87"/>
      <c r="BG40" s="94"/>
      <c r="BH40" s="84"/>
      <c r="BI40" s="84"/>
      <c r="BJ40" s="93"/>
      <c r="BL40" s="11"/>
    </row>
    <row r="41" spans="1:64" ht="18.899999999999999" customHeight="1">
      <c r="A41" s="7"/>
      <c r="B41" s="8" t="s">
        <v>1</v>
      </c>
      <c r="C41" s="1037"/>
      <c r="D41" s="1037"/>
      <c r="E41" s="1037"/>
      <c r="F41" s="1037"/>
      <c r="G41" s="1014"/>
      <c r="H41" s="75" t="s">
        <v>112</v>
      </c>
      <c r="I41" s="200" t="s">
        <v>113</v>
      </c>
      <c r="J41" s="209">
        <v>1132161</v>
      </c>
      <c r="K41" s="108"/>
      <c r="L41" s="84"/>
      <c r="M41" s="84"/>
      <c r="N41" s="84"/>
      <c r="O41" s="100"/>
      <c r="P41" s="94"/>
      <c r="Q41" s="84"/>
      <c r="R41" s="84"/>
      <c r="S41" s="100"/>
      <c r="T41" s="136"/>
      <c r="U41" s="84"/>
      <c r="V41" s="84"/>
      <c r="W41" s="87"/>
      <c r="X41" s="94"/>
      <c r="Y41" s="84"/>
      <c r="Z41" s="84"/>
      <c r="AA41" s="84"/>
      <c r="AB41" s="100"/>
      <c r="AC41" s="136"/>
      <c r="AD41" s="84"/>
      <c r="AE41" s="84"/>
      <c r="AF41" s="87"/>
      <c r="AG41" s="94"/>
      <c r="AH41" s="84"/>
      <c r="AI41" s="84"/>
      <c r="AJ41" s="100"/>
      <c r="AK41" s="136"/>
      <c r="AL41" s="84"/>
      <c r="AM41" s="84"/>
      <c r="AN41" s="84"/>
      <c r="AO41" s="87"/>
      <c r="AP41" s="94"/>
      <c r="AQ41" s="84"/>
      <c r="AR41" s="84"/>
      <c r="AS41" s="100"/>
      <c r="AT41" s="136"/>
      <c r="AU41" s="84"/>
      <c r="AV41" s="84"/>
      <c r="AW41" s="87"/>
      <c r="AX41" s="94"/>
      <c r="AY41" s="84"/>
      <c r="AZ41" s="84"/>
      <c r="BA41" s="84"/>
      <c r="BB41" s="100"/>
      <c r="BC41" s="136"/>
      <c r="BD41" s="84"/>
      <c r="BE41" s="84"/>
      <c r="BF41" s="87"/>
      <c r="BG41" s="94"/>
      <c r="BH41" s="84"/>
      <c r="BI41" s="84"/>
      <c r="BJ41" s="93"/>
      <c r="BL41" s="11"/>
    </row>
    <row r="42" spans="1:64" ht="18.899999999999999" customHeight="1">
      <c r="A42" s="7"/>
      <c r="B42" s="8" t="s">
        <v>1</v>
      </c>
      <c r="C42" s="1037"/>
      <c r="D42" s="1037"/>
      <c r="E42" s="1037"/>
      <c r="F42" s="1037"/>
      <c r="G42" s="1014"/>
      <c r="H42" s="180" t="s">
        <v>114</v>
      </c>
      <c r="I42" s="195" t="s">
        <v>115</v>
      </c>
      <c r="J42" s="209">
        <v>1132161</v>
      </c>
      <c r="K42" s="108"/>
      <c r="L42" s="84"/>
      <c r="M42" s="84"/>
      <c r="N42" s="84"/>
      <c r="O42" s="100"/>
      <c r="P42" s="94"/>
      <c r="Q42" s="84"/>
      <c r="R42" s="84"/>
      <c r="S42" s="100"/>
      <c r="T42" s="136"/>
      <c r="U42" s="84"/>
      <c r="V42" s="84"/>
      <c r="W42" s="87"/>
      <c r="X42" s="94"/>
      <c r="Y42" s="84"/>
      <c r="Z42" s="84"/>
      <c r="AA42" s="84"/>
      <c r="AB42" s="100"/>
      <c r="AC42" s="136"/>
      <c r="AD42" s="84"/>
      <c r="AE42" s="84"/>
      <c r="AF42" s="87"/>
      <c r="AG42" s="94"/>
      <c r="AH42" s="84"/>
      <c r="AI42" s="84"/>
      <c r="AJ42" s="100"/>
      <c r="AK42" s="136"/>
      <c r="AL42" s="84"/>
      <c r="AM42" s="84"/>
      <c r="AN42" s="84"/>
      <c r="AO42" s="87"/>
      <c r="AP42" s="94"/>
      <c r="AQ42" s="84"/>
      <c r="AR42" s="84"/>
      <c r="AS42" s="100"/>
      <c r="AT42" s="136"/>
      <c r="AU42" s="84"/>
      <c r="AV42" s="84"/>
      <c r="AW42" s="87"/>
      <c r="AX42" s="94"/>
      <c r="AY42" s="84"/>
      <c r="AZ42" s="84"/>
      <c r="BA42" s="84"/>
      <c r="BB42" s="100"/>
      <c r="BC42" s="136"/>
      <c r="BD42" s="84"/>
      <c r="BE42" s="84"/>
      <c r="BF42" s="87"/>
      <c r="BG42" s="94"/>
      <c r="BH42" s="84"/>
      <c r="BI42" s="84"/>
      <c r="BJ42" s="93"/>
      <c r="BL42" s="11"/>
    </row>
    <row r="43" spans="1:64" ht="18.899999999999999" customHeight="1">
      <c r="A43" s="7"/>
      <c r="B43" s="8"/>
      <c r="C43" s="1037"/>
      <c r="D43" s="1037"/>
      <c r="E43" s="1037"/>
      <c r="F43" s="1037"/>
      <c r="G43" s="1014"/>
      <c r="H43" s="76" t="s">
        <v>116</v>
      </c>
      <c r="I43" s="194" t="s">
        <v>117</v>
      </c>
      <c r="J43" s="209">
        <v>1132161</v>
      </c>
      <c r="K43" s="108"/>
      <c r="L43" s="84"/>
      <c r="M43" s="84"/>
      <c r="N43" s="84"/>
      <c r="O43" s="100"/>
      <c r="P43" s="94"/>
      <c r="Q43" s="84"/>
      <c r="R43" s="84"/>
      <c r="S43" s="100"/>
      <c r="T43" s="136"/>
      <c r="U43" s="84"/>
      <c r="V43" s="84"/>
      <c r="W43" s="87"/>
      <c r="X43" s="94"/>
      <c r="Y43" s="84"/>
      <c r="Z43" s="84"/>
      <c r="AA43" s="84"/>
      <c r="AB43" s="100"/>
      <c r="AC43" s="136"/>
      <c r="AD43" s="84"/>
      <c r="AE43" s="84"/>
      <c r="AF43" s="87"/>
      <c r="AG43" s="94"/>
      <c r="AH43" s="84"/>
      <c r="AI43" s="84"/>
      <c r="AJ43" s="100"/>
      <c r="AK43" s="136"/>
      <c r="AL43" s="84"/>
      <c r="AM43" s="84"/>
      <c r="AN43" s="84"/>
      <c r="AO43" s="87"/>
      <c r="AP43" s="94"/>
      <c r="AQ43" s="84"/>
      <c r="AR43" s="84"/>
      <c r="AS43" s="100"/>
      <c r="AT43" s="136"/>
      <c r="AU43" s="84"/>
      <c r="AV43" s="84"/>
      <c r="AW43" s="87"/>
      <c r="AX43" s="94"/>
      <c r="AY43" s="84"/>
      <c r="AZ43" s="84"/>
      <c r="BA43" s="84"/>
      <c r="BB43" s="100"/>
      <c r="BC43" s="136"/>
      <c r="BD43" s="84"/>
      <c r="BE43" s="84"/>
      <c r="BF43" s="87"/>
      <c r="BG43" s="94"/>
      <c r="BH43" s="84"/>
      <c r="BI43" s="84"/>
      <c r="BJ43" s="93"/>
      <c r="BL43" s="11"/>
    </row>
    <row r="44" spans="1:64" ht="18.899999999999999" customHeight="1">
      <c r="A44" s="7" t="s">
        <v>28</v>
      </c>
      <c r="B44" s="8" t="s">
        <v>1</v>
      </c>
      <c r="C44" s="1037"/>
      <c r="D44" s="1037"/>
      <c r="E44" s="1037"/>
      <c r="F44" s="1037"/>
      <c r="G44" s="1014"/>
      <c r="H44" s="75" t="s">
        <v>118</v>
      </c>
      <c r="I44" s="200" t="s">
        <v>119</v>
      </c>
      <c r="J44" s="209">
        <v>1132161</v>
      </c>
      <c r="K44" s="108"/>
      <c r="L44" s="84"/>
      <c r="M44" s="84"/>
      <c r="N44" s="84"/>
      <c r="O44" s="100"/>
      <c r="P44" s="94"/>
      <c r="Q44" s="84"/>
      <c r="R44" s="85"/>
      <c r="S44" s="100"/>
      <c r="T44" s="136"/>
      <c r="U44" s="84"/>
      <c r="V44" s="84"/>
      <c r="W44" s="87"/>
      <c r="X44" s="94"/>
      <c r="Y44" s="84"/>
      <c r="Z44" s="84"/>
      <c r="AA44" s="84"/>
      <c r="AB44" s="100"/>
      <c r="AC44" s="136"/>
      <c r="AD44" s="85"/>
      <c r="AE44" s="84"/>
      <c r="AF44" s="87"/>
      <c r="AG44" s="94"/>
      <c r="AH44" s="84"/>
      <c r="AI44" s="84"/>
      <c r="AJ44" s="100"/>
      <c r="AK44" s="136"/>
      <c r="AL44" s="84"/>
      <c r="AM44" s="84"/>
      <c r="AN44" s="84"/>
      <c r="AO44" s="87"/>
      <c r="AP44" s="92"/>
      <c r="AQ44" s="84"/>
      <c r="AR44" s="84"/>
      <c r="AS44" s="100"/>
      <c r="AT44" s="136"/>
      <c r="AU44" s="84"/>
      <c r="AV44" s="84"/>
      <c r="AW44" s="87"/>
      <c r="AX44" s="94"/>
      <c r="AY44" s="84"/>
      <c r="AZ44" s="84"/>
      <c r="BA44" s="84"/>
      <c r="BB44" s="101"/>
      <c r="BC44" s="136"/>
      <c r="BD44" s="84"/>
      <c r="BE44" s="84"/>
      <c r="BF44" s="87"/>
      <c r="BG44" s="94"/>
      <c r="BH44" s="84"/>
      <c r="BI44" s="84"/>
      <c r="BJ44" s="93"/>
      <c r="BL44" s="11"/>
    </row>
    <row r="45" spans="1:64" ht="18.899999999999999" customHeight="1">
      <c r="A45" s="7" t="s">
        <v>28</v>
      </c>
      <c r="B45" s="8" t="s">
        <v>1</v>
      </c>
      <c r="C45" s="1037"/>
      <c r="D45" s="1037"/>
      <c r="E45" s="1037"/>
      <c r="F45" s="1037"/>
      <c r="G45" s="1014"/>
      <c r="H45" s="76" t="s">
        <v>120</v>
      </c>
      <c r="I45" s="195" t="s">
        <v>121</v>
      </c>
      <c r="J45" s="209">
        <v>1132161</v>
      </c>
      <c r="K45" s="108"/>
      <c r="L45" s="84"/>
      <c r="M45" s="84"/>
      <c r="N45" s="84"/>
      <c r="O45" s="100"/>
      <c r="P45" s="94"/>
      <c r="Q45" s="84"/>
      <c r="R45" s="84"/>
      <c r="S45" s="100"/>
      <c r="T45" s="136"/>
      <c r="U45" s="84"/>
      <c r="V45" s="84"/>
      <c r="W45" s="87"/>
      <c r="X45" s="94"/>
      <c r="Y45" s="84"/>
      <c r="Z45" s="84"/>
      <c r="AA45" s="84"/>
      <c r="AB45" s="100"/>
      <c r="AC45" s="136"/>
      <c r="AD45" s="84"/>
      <c r="AE45" s="1185" t="s">
        <v>452</v>
      </c>
      <c r="AF45" s="1186"/>
      <c r="AG45" s="1186"/>
      <c r="AH45" s="1186"/>
      <c r="AI45" s="1186"/>
      <c r="AJ45" s="1187"/>
      <c r="AK45" s="136" t="s">
        <v>450</v>
      </c>
      <c r="AL45" s="84"/>
      <c r="AM45" s="84"/>
      <c r="AN45" s="84"/>
      <c r="AO45" s="87"/>
      <c r="AP45" s="94"/>
      <c r="AQ45" s="84"/>
      <c r="AR45" s="84"/>
      <c r="AS45" s="100"/>
      <c r="AT45" s="136"/>
      <c r="AU45" s="84"/>
      <c r="AV45" s="84"/>
      <c r="AW45" s="87"/>
      <c r="AX45" s="94"/>
      <c r="AY45" s="84"/>
      <c r="AZ45" s="84"/>
      <c r="BA45" s="84"/>
      <c r="BB45" s="100"/>
      <c r="BC45" s="136"/>
      <c r="BD45" s="84"/>
      <c r="BE45" s="84"/>
      <c r="BF45" s="87"/>
      <c r="BG45" s="94"/>
      <c r="BH45" s="84"/>
      <c r="BI45" s="84"/>
      <c r="BJ45" s="93"/>
      <c r="BL45" s="11"/>
    </row>
    <row r="46" spans="1:64" ht="18.899999999999999" customHeight="1">
      <c r="A46" s="7" t="s">
        <v>28</v>
      </c>
      <c r="B46" s="8" t="s">
        <v>1</v>
      </c>
      <c r="C46" s="1037"/>
      <c r="D46" s="1037"/>
      <c r="E46" s="1037"/>
      <c r="F46" s="1037"/>
      <c r="G46" s="1014"/>
      <c r="H46" s="77" t="s">
        <v>122</v>
      </c>
      <c r="I46" s="194" t="s">
        <v>123</v>
      </c>
      <c r="J46" s="209">
        <v>1132161</v>
      </c>
      <c r="K46" s="108"/>
      <c r="L46" s="84"/>
      <c r="M46" s="84"/>
      <c r="N46" s="84"/>
      <c r="O46" s="100"/>
      <c r="P46" s="94"/>
      <c r="Q46" s="84"/>
      <c r="R46" s="84"/>
      <c r="S46" s="100"/>
      <c r="T46" s="136"/>
      <c r="U46" s="84"/>
      <c r="V46" s="84"/>
      <c r="W46" s="87"/>
      <c r="X46" s="94"/>
      <c r="Y46" s="84"/>
      <c r="Z46" s="84"/>
      <c r="AA46" s="84"/>
      <c r="AB46" s="100"/>
      <c r="AC46" s="136"/>
      <c r="AD46" s="84"/>
      <c r="AE46" s="84"/>
      <c r="AF46" s="87"/>
      <c r="AG46" s="94"/>
      <c r="AH46" s="84"/>
      <c r="AI46" s="84"/>
      <c r="AJ46" s="100"/>
      <c r="AK46" s="136"/>
      <c r="AL46" s="84"/>
      <c r="AM46" s="84"/>
      <c r="AN46" s="84"/>
      <c r="AO46" s="87"/>
      <c r="AP46" s="94"/>
      <c r="AQ46" s="84"/>
      <c r="AR46" s="84"/>
      <c r="AS46" s="100"/>
      <c r="AT46" s="136"/>
      <c r="AU46" s="84"/>
      <c r="AV46" s="84"/>
      <c r="AW46" s="87"/>
      <c r="AX46" s="94"/>
      <c r="AY46" s="84"/>
      <c r="AZ46" s="84"/>
      <c r="BA46" s="84"/>
      <c r="BB46" s="100"/>
      <c r="BC46" s="136"/>
      <c r="BD46" s="84"/>
      <c r="BE46" s="84"/>
      <c r="BF46" s="87"/>
      <c r="BG46" s="94"/>
      <c r="BH46" s="84"/>
      <c r="BI46" s="84"/>
      <c r="BJ46" s="93"/>
      <c r="BL46" s="11"/>
    </row>
    <row r="47" spans="1:64" ht="18.899999999999999" customHeight="1">
      <c r="A47" s="9" t="s">
        <v>28</v>
      </c>
      <c r="B47" s="8" t="s">
        <v>1</v>
      </c>
      <c r="C47" s="1037"/>
      <c r="D47" s="1037"/>
      <c r="E47" s="1037"/>
      <c r="F47" s="1037"/>
      <c r="G47" s="1014"/>
      <c r="H47" s="75" t="s">
        <v>124</v>
      </c>
      <c r="I47" s="200" t="s">
        <v>125</v>
      </c>
      <c r="J47" s="209">
        <v>1132161</v>
      </c>
      <c r="K47" s="108"/>
      <c r="L47" s="84"/>
      <c r="M47" s="84"/>
      <c r="N47" s="84"/>
      <c r="O47" s="100"/>
      <c r="P47" s="94"/>
      <c r="Q47" s="84"/>
      <c r="R47" s="84"/>
      <c r="S47" s="100"/>
      <c r="T47" s="136"/>
      <c r="U47" s="84"/>
      <c r="V47" s="84"/>
      <c r="W47" s="87"/>
      <c r="X47" s="94"/>
      <c r="Y47" s="84"/>
      <c r="Z47" s="84"/>
      <c r="AA47" s="84"/>
      <c r="AB47" s="100"/>
      <c r="AC47" s="136"/>
      <c r="AD47" s="84"/>
      <c r="AE47" s="84"/>
      <c r="AF47" s="87"/>
      <c r="AG47" s="94"/>
      <c r="AH47" s="84"/>
      <c r="AI47" s="84"/>
      <c r="AJ47" s="100"/>
      <c r="AK47" s="136"/>
      <c r="AL47" s="84"/>
      <c r="AM47" s="84"/>
      <c r="AN47" s="84"/>
      <c r="AO47" s="87"/>
      <c r="AP47" s="94"/>
      <c r="AQ47" s="84"/>
      <c r="AR47" s="84"/>
      <c r="AS47" s="100"/>
      <c r="AT47" s="136"/>
      <c r="AU47" s="84"/>
      <c r="AV47" s="84"/>
      <c r="AW47" s="87"/>
      <c r="AX47" s="84"/>
      <c r="AY47" s="84"/>
      <c r="AZ47" s="84"/>
      <c r="BA47" s="84"/>
      <c r="BB47" s="100"/>
      <c r="BC47" s="136"/>
      <c r="BD47" s="84"/>
      <c r="BE47" s="84"/>
      <c r="BF47" s="87"/>
      <c r="BG47" s="94"/>
      <c r="BH47" s="84"/>
      <c r="BI47" s="84"/>
      <c r="BJ47" s="93"/>
      <c r="BL47" s="11"/>
    </row>
    <row r="48" spans="1:64" ht="18.899999999999999" customHeight="1">
      <c r="A48" s="9" t="s">
        <v>28</v>
      </c>
      <c r="B48" s="8" t="s">
        <v>1</v>
      </c>
      <c r="C48" s="1037"/>
      <c r="D48" s="1037"/>
      <c r="E48" s="1037"/>
      <c r="F48" s="1037"/>
      <c r="G48" s="1014"/>
      <c r="H48" s="76" t="s">
        <v>126</v>
      </c>
      <c r="I48" s="194" t="s">
        <v>127</v>
      </c>
      <c r="J48" s="209">
        <v>1132161</v>
      </c>
      <c r="K48" s="108"/>
      <c r="L48" s="84"/>
      <c r="M48" s="84"/>
      <c r="N48" s="84"/>
      <c r="O48" s="100"/>
      <c r="P48" s="94"/>
      <c r="Q48" s="84"/>
      <c r="R48" s="84"/>
      <c r="S48" s="100"/>
      <c r="T48" s="136"/>
      <c r="U48" s="84"/>
      <c r="V48" s="84"/>
      <c r="W48" s="87"/>
      <c r="X48" s="94"/>
      <c r="Y48" s="84"/>
      <c r="Z48" s="84"/>
      <c r="AA48" s="84"/>
      <c r="AB48" s="100"/>
      <c r="AC48" s="136"/>
      <c r="AD48" s="84"/>
      <c r="AE48" s="84"/>
      <c r="AF48" s="87"/>
      <c r="AG48" s="94"/>
      <c r="AH48" s="84"/>
      <c r="AI48" s="84"/>
      <c r="AJ48" s="100"/>
      <c r="AK48" s="136"/>
      <c r="AL48" s="84"/>
      <c r="AM48" s="84"/>
      <c r="AN48" s="84"/>
      <c r="AO48" s="87"/>
      <c r="AP48" s="94"/>
      <c r="AQ48" s="84"/>
      <c r="AR48" s="84"/>
      <c r="AS48" s="100"/>
      <c r="AT48" s="136"/>
      <c r="AU48" s="84"/>
      <c r="AV48" s="84"/>
      <c r="AW48" s="87"/>
      <c r="AX48" s="84"/>
      <c r="AY48" s="84"/>
      <c r="AZ48" s="84"/>
      <c r="BA48" s="84"/>
      <c r="BB48" s="100"/>
      <c r="BC48" s="136"/>
      <c r="BD48" s="84"/>
      <c r="BE48" s="84"/>
      <c r="BF48" s="87"/>
      <c r="BG48" s="94"/>
      <c r="BH48" s="84"/>
      <c r="BI48" s="84"/>
      <c r="BJ48" s="93"/>
      <c r="BL48" s="11"/>
    </row>
    <row r="49" spans="1:64" ht="18.899999999999999" customHeight="1">
      <c r="A49" s="9"/>
      <c r="B49" s="8"/>
      <c r="C49" s="1037"/>
      <c r="D49" s="1037"/>
      <c r="E49" s="1037"/>
      <c r="F49" s="1037"/>
      <c r="G49" s="1014"/>
      <c r="H49" s="77" t="s">
        <v>128</v>
      </c>
      <c r="I49" s="200" t="s">
        <v>129</v>
      </c>
      <c r="J49" s="209">
        <v>1132161</v>
      </c>
      <c r="K49" s="108"/>
      <c r="L49" s="84"/>
      <c r="M49" s="84"/>
      <c r="N49" s="84"/>
      <c r="O49" s="100"/>
      <c r="P49" s="94"/>
      <c r="Q49" s="85"/>
      <c r="R49" s="84"/>
      <c r="S49" s="100"/>
      <c r="T49" s="136"/>
      <c r="U49" s="84"/>
      <c r="V49" s="84"/>
      <c r="W49" s="87"/>
      <c r="X49" s="94"/>
      <c r="Y49" s="84"/>
      <c r="Z49" s="84"/>
      <c r="AA49" s="84"/>
      <c r="AB49" s="100"/>
      <c r="AC49" s="138"/>
      <c r="AD49" s="84"/>
      <c r="AE49" s="84"/>
      <c r="AF49" s="87"/>
      <c r="AG49" s="94"/>
      <c r="AH49" s="84"/>
      <c r="AI49" s="84"/>
      <c r="AJ49" s="100"/>
      <c r="AK49" s="136"/>
      <c r="AL49" s="84"/>
      <c r="AM49" s="84"/>
      <c r="AN49" s="84"/>
      <c r="AO49" s="88"/>
      <c r="AP49" s="94"/>
      <c r="AQ49" s="84"/>
      <c r="AR49" s="84"/>
      <c r="AS49" s="100"/>
      <c r="AT49" s="136"/>
      <c r="AU49" s="84"/>
      <c r="AV49" s="84"/>
      <c r="AW49" s="87"/>
      <c r="AX49" s="94"/>
      <c r="AY49" s="84"/>
      <c r="AZ49" s="84"/>
      <c r="BA49" s="85"/>
      <c r="BB49" s="100"/>
      <c r="BC49" s="136"/>
      <c r="BD49" s="84"/>
      <c r="BE49" s="84"/>
      <c r="BF49" s="87"/>
      <c r="BG49" s="94"/>
      <c r="BH49" s="84"/>
      <c r="BI49" s="84"/>
      <c r="BJ49" s="93"/>
      <c r="BL49" s="11"/>
    </row>
    <row r="50" spans="1:64" ht="18.899999999999999" customHeight="1">
      <c r="A50" s="9"/>
      <c r="B50" s="8"/>
      <c r="C50" s="1037"/>
      <c r="D50" s="1037"/>
      <c r="E50" s="1037"/>
      <c r="F50" s="1037"/>
      <c r="G50" s="1014"/>
      <c r="H50" s="77" t="s">
        <v>138</v>
      </c>
      <c r="I50" s="200" t="s">
        <v>338</v>
      </c>
      <c r="J50" s="209">
        <v>1132161</v>
      </c>
      <c r="K50" s="108"/>
      <c r="L50" s="84"/>
      <c r="M50" s="84"/>
      <c r="N50" s="84"/>
      <c r="O50" s="100"/>
      <c r="P50" s="94"/>
      <c r="Q50" s="85"/>
      <c r="R50" s="84"/>
      <c r="S50" s="100"/>
      <c r="T50" s="136"/>
      <c r="U50" s="84"/>
      <c r="V50" s="84"/>
      <c r="W50" s="87"/>
      <c r="X50" s="94"/>
      <c r="Y50" s="84"/>
      <c r="Z50" s="84"/>
      <c r="AA50" s="84"/>
      <c r="AB50" s="100"/>
      <c r="AC50" s="138"/>
      <c r="AD50" s="84"/>
      <c r="AE50" s="84"/>
      <c r="AF50" s="87"/>
      <c r="AG50" s="94"/>
      <c r="AH50" s="84"/>
      <c r="AI50" s="84"/>
      <c r="AJ50" s="100"/>
      <c r="AK50" s="136"/>
      <c r="AL50" s="84"/>
      <c r="AM50" s="84"/>
      <c r="AN50" s="84"/>
      <c r="AO50" s="88"/>
      <c r="AP50" s="94"/>
      <c r="AQ50" s="84"/>
      <c r="AR50" s="84"/>
      <c r="AS50" s="100"/>
      <c r="AT50" s="136"/>
      <c r="AU50" s="84"/>
      <c r="AV50" s="84"/>
      <c r="AW50" s="87"/>
      <c r="AX50" s="94"/>
      <c r="AY50" s="84"/>
      <c r="AZ50" s="84"/>
      <c r="BA50" s="85"/>
      <c r="BB50" s="100"/>
      <c r="BC50" s="136"/>
      <c r="BD50" s="84"/>
      <c r="BE50" s="84"/>
      <c r="BF50" s="87"/>
      <c r="BG50" s="94"/>
      <c r="BH50" s="84"/>
      <c r="BI50" s="84"/>
      <c r="BJ50" s="93"/>
      <c r="BL50" s="11"/>
    </row>
    <row r="51" spans="1:64" ht="18.899999999999999" customHeight="1">
      <c r="A51" s="9"/>
      <c r="B51" s="8"/>
      <c r="C51" s="1037"/>
      <c r="D51" s="1037"/>
      <c r="E51" s="1037"/>
      <c r="F51" s="1037"/>
      <c r="G51" s="1014"/>
      <c r="H51" s="75" t="s">
        <v>130</v>
      </c>
      <c r="I51" s="200" t="s">
        <v>131</v>
      </c>
      <c r="J51" s="209">
        <v>1132161</v>
      </c>
      <c r="K51" s="108"/>
      <c r="L51" s="84"/>
      <c r="M51" s="84"/>
      <c r="N51" s="84"/>
      <c r="O51" s="100"/>
      <c r="P51" s="94"/>
      <c r="Q51" s="84"/>
      <c r="R51" s="84"/>
      <c r="S51" s="100"/>
      <c r="T51" s="136"/>
      <c r="U51" s="84"/>
      <c r="V51" s="84"/>
      <c r="W51" s="87"/>
      <c r="X51" s="94"/>
      <c r="Y51" s="84"/>
      <c r="Z51" s="84"/>
      <c r="AA51" s="84"/>
      <c r="AB51" s="100"/>
      <c r="AC51" s="136"/>
      <c r="AD51" s="84"/>
      <c r="AE51" s="84"/>
      <c r="AF51" s="87"/>
      <c r="AG51" s="94"/>
      <c r="AH51" s="84"/>
      <c r="AI51" s="84"/>
      <c r="AJ51" s="100"/>
      <c r="AK51" s="136"/>
      <c r="AL51" s="84"/>
      <c r="AM51" s="84"/>
      <c r="AN51" s="84"/>
      <c r="AO51" s="87"/>
      <c r="AP51" s="94"/>
      <c r="AQ51" s="84"/>
      <c r="AR51" s="84"/>
      <c r="AS51" s="100"/>
      <c r="AT51" s="136"/>
      <c r="AU51" s="84"/>
      <c r="AV51" s="84"/>
      <c r="AW51" s="87"/>
      <c r="AX51" s="94"/>
      <c r="AY51" s="84"/>
      <c r="AZ51" s="84"/>
      <c r="BA51" s="84"/>
      <c r="BB51" s="100"/>
      <c r="BC51" s="136"/>
      <c r="BD51" s="84"/>
      <c r="BE51" s="84"/>
      <c r="BF51" s="87"/>
      <c r="BG51" s="94"/>
      <c r="BH51" s="84"/>
      <c r="BI51" s="84"/>
      <c r="BJ51" s="93"/>
      <c r="BL51" s="11"/>
    </row>
    <row r="52" spans="1:64" ht="18.899999999999999" customHeight="1">
      <c r="A52" s="9"/>
      <c r="B52" s="8"/>
      <c r="C52" s="1037"/>
      <c r="D52" s="1037"/>
      <c r="E52" s="1037"/>
      <c r="F52" s="1037"/>
      <c r="G52" s="1014"/>
      <c r="H52" s="75" t="s">
        <v>132</v>
      </c>
      <c r="I52" s="200" t="s">
        <v>133</v>
      </c>
      <c r="J52" s="209">
        <v>1132161</v>
      </c>
      <c r="K52" s="108"/>
      <c r="L52" s="84"/>
      <c r="M52" s="84"/>
      <c r="N52" s="84"/>
      <c r="O52" s="100"/>
      <c r="P52" s="94"/>
      <c r="Q52" s="84"/>
      <c r="R52" s="84"/>
      <c r="S52" s="100"/>
      <c r="T52" s="136"/>
      <c r="U52" s="84"/>
      <c r="V52" s="84"/>
      <c r="W52" s="87"/>
      <c r="X52" s="94"/>
      <c r="Y52" s="84"/>
      <c r="Z52" s="84"/>
      <c r="AA52" s="84"/>
      <c r="AB52" s="100"/>
      <c r="AC52" s="136"/>
      <c r="AD52" s="84"/>
      <c r="AE52" s="1185" t="s">
        <v>452</v>
      </c>
      <c r="AF52" s="1186"/>
      <c r="AG52" s="1186"/>
      <c r="AH52" s="1186"/>
      <c r="AI52" s="1186"/>
      <c r="AJ52" s="1187"/>
      <c r="AK52" s="136" t="s">
        <v>450</v>
      </c>
      <c r="AL52" s="84"/>
      <c r="AM52" s="84"/>
      <c r="AN52" s="84"/>
      <c r="AO52" s="87"/>
      <c r="AP52" s="94"/>
      <c r="AQ52" s="84"/>
      <c r="AR52" s="84"/>
      <c r="AS52" s="100"/>
      <c r="AT52" s="136"/>
      <c r="AU52" s="84"/>
      <c r="AV52" s="84"/>
      <c r="AW52" s="87"/>
      <c r="AX52" s="94"/>
      <c r="AY52" s="84"/>
      <c r="AZ52" s="84"/>
      <c r="BA52" s="84"/>
      <c r="BB52" s="100"/>
      <c r="BC52" s="136"/>
      <c r="BD52" s="84"/>
      <c r="BE52" s="84"/>
      <c r="BF52" s="87"/>
      <c r="BG52" s="94"/>
      <c r="BH52" s="84"/>
      <c r="BI52" s="84"/>
      <c r="BJ52" s="93"/>
      <c r="BL52" s="11"/>
    </row>
    <row r="53" spans="1:64" ht="18.899999999999999" customHeight="1">
      <c r="A53" s="9" t="s">
        <v>28</v>
      </c>
      <c r="B53" s="8" t="s">
        <v>1</v>
      </c>
      <c r="C53" s="1037"/>
      <c r="D53" s="1037"/>
      <c r="E53" s="1037"/>
      <c r="F53" s="1037"/>
      <c r="G53" s="1014"/>
      <c r="H53" s="180" t="s">
        <v>134</v>
      </c>
      <c r="I53" s="195" t="s">
        <v>135</v>
      </c>
      <c r="J53" s="209">
        <v>1132161</v>
      </c>
      <c r="K53" s="108"/>
      <c r="L53" s="84"/>
      <c r="M53" s="84"/>
      <c r="N53" s="84"/>
      <c r="O53" s="100"/>
      <c r="P53" s="94"/>
      <c r="Q53" s="84"/>
      <c r="R53" s="84"/>
      <c r="S53" s="100"/>
      <c r="T53" s="136"/>
      <c r="U53" s="84"/>
      <c r="V53" s="84"/>
      <c r="W53" s="87"/>
      <c r="X53" s="94"/>
      <c r="Y53" s="84"/>
      <c r="Z53" s="84"/>
      <c r="AA53" s="84"/>
      <c r="AB53" s="100"/>
      <c r="AC53" s="136"/>
      <c r="AD53" s="84"/>
      <c r="AE53" s="84"/>
      <c r="AF53" s="87"/>
      <c r="AG53" s="94"/>
      <c r="AH53" s="84"/>
      <c r="AI53" s="84"/>
      <c r="AJ53" s="100"/>
      <c r="AK53" s="136"/>
      <c r="AL53" s="84"/>
      <c r="AM53" s="84"/>
      <c r="AN53" s="84"/>
      <c r="AO53" s="87"/>
      <c r="AP53" s="94"/>
      <c r="AQ53" s="84"/>
      <c r="AR53" s="84"/>
      <c r="AS53" s="100"/>
      <c r="AT53" s="136"/>
      <c r="AU53" s="84"/>
      <c r="AV53" s="84"/>
      <c r="AW53" s="87"/>
      <c r="AX53" s="94"/>
      <c r="AY53" s="84"/>
      <c r="AZ53" s="84"/>
      <c r="BA53" s="84"/>
      <c r="BB53" s="100"/>
      <c r="BC53" s="136"/>
      <c r="BD53" s="84"/>
      <c r="BE53" s="84"/>
      <c r="BF53" s="87"/>
      <c r="BG53" s="94"/>
      <c r="BH53" s="84"/>
      <c r="BI53" s="84"/>
      <c r="BJ53" s="93"/>
      <c r="BL53" s="11"/>
    </row>
    <row r="54" spans="1:64" ht="18.899999999999999" customHeight="1" thickBot="1">
      <c r="A54" s="9"/>
      <c r="B54" s="8"/>
      <c r="C54" s="1037"/>
      <c r="D54" s="1037"/>
      <c r="E54" s="1037"/>
      <c r="F54" s="1037"/>
      <c r="G54" s="1014"/>
      <c r="H54" s="78" t="s">
        <v>136</v>
      </c>
      <c r="I54" s="201" t="s">
        <v>137</v>
      </c>
      <c r="J54" s="210">
        <v>1132161</v>
      </c>
      <c r="K54" s="108"/>
      <c r="L54" s="84"/>
      <c r="M54" s="84"/>
      <c r="N54" s="84"/>
      <c r="O54" s="100"/>
      <c r="P54" s="94"/>
      <c r="Q54" s="84"/>
      <c r="R54" s="84"/>
      <c r="S54" s="100"/>
      <c r="T54" s="136"/>
      <c r="U54" s="84"/>
      <c r="V54" s="84"/>
      <c r="W54" s="87"/>
      <c r="X54" s="94"/>
      <c r="Y54" s="84"/>
      <c r="Z54" s="84"/>
      <c r="AA54" s="84"/>
      <c r="AB54" s="100"/>
      <c r="AC54" s="144"/>
      <c r="AD54" s="125"/>
      <c r="AE54" s="125"/>
      <c r="AF54" s="148"/>
      <c r="AG54" s="94"/>
      <c r="AH54" s="84"/>
      <c r="AI54" s="84"/>
      <c r="AJ54" s="100"/>
      <c r="AK54" s="144"/>
      <c r="AL54" s="125"/>
      <c r="AM54" s="125"/>
      <c r="AN54" s="125"/>
      <c r="AO54" s="148"/>
      <c r="AP54" s="94"/>
      <c r="AQ54" s="84"/>
      <c r="AR54" s="84"/>
      <c r="AS54" s="100"/>
      <c r="AT54" s="136"/>
      <c r="AU54" s="84"/>
      <c r="AV54" s="84"/>
      <c r="AW54" s="87"/>
      <c r="AX54" s="94"/>
      <c r="AY54" s="84"/>
      <c r="AZ54" s="84"/>
      <c r="BA54" s="84"/>
      <c r="BB54" s="100"/>
      <c r="BC54" s="136"/>
      <c r="BD54" s="84"/>
      <c r="BE54" s="84"/>
      <c r="BF54" s="87"/>
      <c r="BG54" s="94"/>
      <c r="BH54" s="84"/>
      <c r="BI54" s="84"/>
      <c r="BJ54" s="93"/>
      <c r="BL54" s="11"/>
    </row>
    <row r="55" spans="1:64" ht="18.899999999999999" customHeight="1">
      <c r="A55" s="9"/>
      <c r="B55" s="8"/>
      <c r="C55" s="1037"/>
      <c r="D55" s="1037"/>
      <c r="E55" s="1037"/>
      <c r="F55" s="1037"/>
      <c r="G55" s="1013" t="s">
        <v>139</v>
      </c>
      <c r="H55" s="159" t="s">
        <v>140</v>
      </c>
      <c r="I55" s="195" t="s">
        <v>141</v>
      </c>
      <c r="J55" s="154">
        <v>1132120</v>
      </c>
      <c r="K55" s="122"/>
      <c r="L55" s="90"/>
      <c r="M55" s="90"/>
      <c r="N55" s="90"/>
      <c r="O55" s="99"/>
      <c r="P55" s="103"/>
      <c r="Q55" s="90"/>
      <c r="R55" s="90"/>
      <c r="S55" s="99"/>
      <c r="T55" s="135"/>
      <c r="U55" s="90"/>
      <c r="V55" s="90"/>
      <c r="W55" s="146"/>
      <c r="X55" s="103"/>
      <c r="Y55" s="90"/>
      <c r="Z55" s="90"/>
      <c r="AA55" s="90"/>
      <c r="AB55" s="99"/>
      <c r="AC55" s="103"/>
      <c r="AD55" s="90"/>
      <c r="AE55" s="90"/>
      <c r="AF55" s="99"/>
      <c r="AG55" s="103"/>
      <c r="AH55" s="90"/>
      <c r="AI55" s="90"/>
      <c r="AJ55" s="146"/>
      <c r="AK55" s="103" t="s">
        <v>450</v>
      </c>
      <c r="AL55" s="1226" t="s">
        <v>452</v>
      </c>
      <c r="AM55" s="1226"/>
      <c r="AN55" s="1226"/>
      <c r="AO55" s="1227"/>
      <c r="AP55" s="135" t="s">
        <v>450</v>
      </c>
      <c r="AQ55" s="90"/>
      <c r="AR55" s="90"/>
      <c r="AS55" s="99"/>
      <c r="AT55" s="135"/>
      <c r="AU55" s="90"/>
      <c r="AV55" s="90"/>
      <c r="AW55" s="146"/>
      <c r="AX55" s="103"/>
      <c r="AY55" s="90"/>
      <c r="AZ55" s="90"/>
      <c r="BA55" s="90"/>
      <c r="BB55" s="99"/>
      <c r="BC55" s="135"/>
      <c r="BD55" s="90"/>
      <c r="BE55" s="90"/>
      <c r="BF55" s="146"/>
      <c r="BG55" s="103"/>
      <c r="BH55" s="90"/>
      <c r="BI55" s="90"/>
      <c r="BJ55" s="91"/>
      <c r="BL55" s="11"/>
    </row>
    <row r="56" spans="1:64" ht="18.899999999999999" customHeight="1">
      <c r="A56" s="9"/>
      <c r="B56" s="8"/>
      <c r="C56" s="1037"/>
      <c r="D56" s="1037"/>
      <c r="E56" s="1037"/>
      <c r="F56" s="1037"/>
      <c r="G56" s="1014"/>
      <c r="H56" s="76" t="s">
        <v>142</v>
      </c>
      <c r="I56" s="194" t="s">
        <v>143</v>
      </c>
      <c r="J56" s="188">
        <v>1132120</v>
      </c>
      <c r="K56" s="108"/>
      <c r="L56" s="84"/>
      <c r="M56" s="84"/>
      <c r="N56" s="84"/>
      <c r="O56" s="100"/>
      <c r="P56" s="94"/>
      <c r="Q56" s="84"/>
      <c r="R56" s="84"/>
      <c r="S56" s="100"/>
      <c r="T56" s="136"/>
      <c r="U56" s="84"/>
      <c r="V56" s="84"/>
      <c r="W56" s="87"/>
      <c r="X56" s="94"/>
      <c r="Y56" s="84"/>
      <c r="Z56" s="84"/>
      <c r="AA56" s="84"/>
      <c r="AB56" s="100"/>
      <c r="AC56" s="94"/>
      <c r="AD56" s="84"/>
      <c r="AE56" s="84"/>
      <c r="AF56" s="100"/>
      <c r="AG56" s="94"/>
      <c r="AH56" s="84"/>
      <c r="AI56" s="84"/>
      <c r="AJ56" s="87"/>
      <c r="AK56" s="94"/>
      <c r="AL56" s="84"/>
      <c r="AM56" s="84"/>
      <c r="AN56" s="84"/>
      <c r="AO56" s="100"/>
      <c r="AP56" s="136"/>
      <c r="AQ56" s="84"/>
      <c r="AR56" s="84"/>
      <c r="AS56" s="100"/>
      <c r="AT56" s="136"/>
      <c r="AU56" s="84"/>
      <c r="AV56" s="84"/>
      <c r="AW56" s="87"/>
      <c r="AX56" s="94"/>
      <c r="AY56" s="84"/>
      <c r="AZ56" s="84"/>
      <c r="BA56" s="84"/>
      <c r="BB56" s="100"/>
      <c r="BC56" s="136"/>
      <c r="BD56" s="84"/>
      <c r="BE56" s="84"/>
      <c r="BF56" s="87"/>
      <c r="BG56" s="94"/>
      <c r="BH56" s="84"/>
      <c r="BI56" s="84"/>
      <c r="BJ56" s="93"/>
      <c r="BL56" s="11"/>
    </row>
    <row r="57" spans="1:64" ht="18.899999999999999" customHeight="1">
      <c r="A57" s="9"/>
      <c r="B57" s="8"/>
      <c r="C57" s="1037"/>
      <c r="D57" s="1037"/>
      <c r="E57" s="1037"/>
      <c r="F57" s="1037"/>
      <c r="G57" s="1014"/>
      <c r="H57" s="179" t="s">
        <v>144</v>
      </c>
      <c r="I57" s="200" t="s">
        <v>145</v>
      </c>
      <c r="J57" s="186">
        <v>1132120</v>
      </c>
      <c r="K57" s="108"/>
      <c r="L57" s="84"/>
      <c r="M57" s="84"/>
      <c r="N57" s="84"/>
      <c r="O57" s="100"/>
      <c r="P57" s="94"/>
      <c r="Q57" s="84"/>
      <c r="R57" s="84"/>
      <c r="S57" s="100"/>
      <c r="T57" s="136"/>
      <c r="U57" s="84"/>
      <c r="V57" s="84"/>
      <c r="W57" s="87"/>
      <c r="X57" s="94"/>
      <c r="Y57" s="84"/>
      <c r="Z57" s="84"/>
      <c r="AA57" s="84"/>
      <c r="AB57" s="100"/>
      <c r="AC57" s="94"/>
      <c r="AD57" s="84"/>
      <c r="AE57" s="84"/>
      <c r="AF57" s="100"/>
      <c r="AG57" s="94"/>
      <c r="AH57" s="84"/>
      <c r="AI57" s="84"/>
      <c r="AJ57" s="87"/>
      <c r="AK57" s="94"/>
      <c r="AL57" s="84"/>
      <c r="AM57" s="84"/>
      <c r="AN57" s="84"/>
      <c r="AO57" s="100"/>
      <c r="AP57" s="136"/>
      <c r="AQ57" s="84"/>
      <c r="AR57" s="84"/>
      <c r="AS57" s="100"/>
      <c r="AT57" s="136"/>
      <c r="AU57" s="84"/>
      <c r="AV57" s="84"/>
      <c r="AW57" s="87"/>
      <c r="AX57" s="94"/>
      <c r="AY57" s="84"/>
      <c r="AZ57" s="84"/>
      <c r="BA57" s="84"/>
      <c r="BB57" s="100"/>
      <c r="BC57" s="136"/>
      <c r="BD57" s="84"/>
      <c r="BE57" s="84"/>
      <c r="BF57" s="87"/>
      <c r="BG57" s="94"/>
      <c r="BH57" s="84"/>
      <c r="BI57" s="84"/>
      <c r="BJ57" s="93"/>
      <c r="BL57" s="11"/>
    </row>
    <row r="58" spans="1:64" ht="18.899999999999999" customHeight="1">
      <c r="A58" s="9"/>
      <c r="B58" s="8"/>
      <c r="C58" s="1037"/>
      <c r="D58" s="1037"/>
      <c r="E58" s="1037"/>
      <c r="F58" s="1037"/>
      <c r="G58" s="1014"/>
      <c r="H58" s="75" t="s">
        <v>146</v>
      </c>
      <c r="I58" s="200" t="s">
        <v>147</v>
      </c>
      <c r="J58" s="188">
        <v>1132120</v>
      </c>
      <c r="K58" s="108"/>
      <c r="L58" s="84"/>
      <c r="M58" s="84"/>
      <c r="N58" s="84"/>
      <c r="O58" s="100"/>
      <c r="P58" s="94"/>
      <c r="Q58" s="84"/>
      <c r="R58" s="84"/>
      <c r="S58" s="100"/>
      <c r="T58" s="136"/>
      <c r="U58" s="84"/>
      <c r="V58" s="84"/>
      <c r="W58" s="87"/>
      <c r="X58" s="94"/>
      <c r="Y58" s="84"/>
      <c r="Z58" s="84"/>
      <c r="AA58" s="84"/>
      <c r="AB58" s="100"/>
      <c r="AC58" s="94"/>
      <c r="AD58" s="84"/>
      <c r="AE58" s="84"/>
      <c r="AF58" s="100"/>
      <c r="AG58" s="94"/>
      <c r="AH58" s="84"/>
      <c r="AI58" s="84"/>
      <c r="AJ58" s="87"/>
      <c r="AK58" s="94"/>
      <c r="AL58" s="1185" t="s">
        <v>452</v>
      </c>
      <c r="AM58" s="1186"/>
      <c r="AN58" s="1186"/>
      <c r="AO58" s="1187"/>
      <c r="AP58" s="136" t="s">
        <v>450</v>
      </c>
      <c r="AQ58" s="84"/>
      <c r="AR58" s="84"/>
      <c r="AS58" s="100"/>
      <c r="AT58" s="136"/>
      <c r="AU58" s="84"/>
      <c r="AV58" s="84"/>
      <c r="AW58" s="87"/>
      <c r="AX58" s="94"/>
      <c r="AY58" s="84"/>
      <c r="AZ58" s="84"/>
      <c r="BA58" s="84"/>
      <c r="BB58" s="100"/>
      <c r="BC58" s="136"/>
      <c r="BD58" s="84"/>
      <c r="BE58" s="84"/>
      <c r="BF58" s="87"/>
      <c r="BG58" s="94"/>
      <c r="BH58" s="84"/>
      <c r="BI58" s="84"/>
      <c r="BJ58" s="93"/>
      <c r="BL58" s="11"/>
    </row>
    <row r="59" spans="1:64" ht="18.899999999999999" customHeight="1">
      <c r="A59" s="9"/>
      <c r="B59" s="8"/>
      <c r="C59" s="1037"/>
      <c r="D59" s="1037"/>
      <c r="E59" s="1037"/>
      <c r="F59" s="1037"/>
      <c r="G59" s="1014"/>
      <c r="H59" s="75" t="s">
        <v>148</v>
      </c>
      <c r="I59" s="200" t="s">
        <v>149</v>
      </c>
      <c r="J59" s="186">
        <v>1132120</v>
      </c>
      <c r="K59" s="108"/>
      <c r="L59" s="84"/>
      <c r="M59" s="84"/>
      <c r="N59" s="84"/>
      <c r="O59" s="100"/>
      <c r="P59" s="94"/>
      <c r="Q59" s="84"/>
      <c r="R59" s="84"/>
      <c r="S59" s="100"/>
      <c r="T59" s="136"/>
      <c r="U59" s="84"/>
      <c r="V59" s="84"/>
      <c r="W59" s="87"/>
      <c r="X59" s="94"/>
      <c r="Y59" s="84"/>
      <c r="Z59" s="84"/>
      <c r="AA59" s="84"/>
      <c r="AB59" s="100"/>
      <c r="AC59" s="94"/>
      <c r="AD59" s="84"/>
      <c r="AE59" s="84"/>
      <c r="AF59" s="100"/>
      <c r="AG59" s="94"/>
      <c r="AH59" s="84"/>
      <c r="AI59" s="84"/>
      <c r="AJ59" s="87"/>
      <c r="AK59" s="94"/>
      <c r="AL59" s="84"/>
      <c r="AM59" s="84"/>
      <c r="AN59" s="84"/>
      <c r="AO59" s="100"/>
      <c r="AP59" s="136"/>
      <c r="AQ59" s="84"/>
      <c r="AR59" s="84"/>
      <c r="AS59" s="100"/>
      <c r="AT59" s="136"/>
      <c r="AU59" s="84"/>
      <c r="AV59" s="84"/>
      <c r="AW59" s="87"/>
      <c r="AX59" s="94"/>
      <c r="AY59" s="84"/>
      <c r="AZ59" s="84"/>
      <c r="BA59" s="84"/>
      <c r="BB59" s="100"/>
      <c r="BC59" s="136"/>
      <c r="BD59" s="84"/>
      <c r="BE59" s="84"/>
      <c r="BF59" s="87"/>
      <c r="BG59" s="94"/>
      <c r="BH59" s="84"/>
      <c r="BI59" s="84"/>
      <c r="BJ59" s="93"/>
      <c r="BL59" s="11"/>
    </row>
    <row r="60" spans="1:64" ht="18.899999999999999" customHeight="1">
      <c r="A60" s="9"/>
      <c r="B60" s="8"/>
      <c r="C60" s="1037"/>
      <c r="D60" s="1037"/>
      <c r="E60" s="1037"/>
      <c r="F60" s="1037"/>
      <c r="G60" s="1014"/>
      <c r="H60" s="179" t="s">
        <v>150</v>
      </c>
      <c r="I60" s="200" t="s">
        <v>151</v>
      </c>
      <c r="J60" s="186">
        <v>1132120</v>
      </c>
      <c r="K60" s="108"/>
      <c r="L60" s="84"/>
      <c r="M60" s="84"/>
      <c r="N60" s="84"/>
      <c r="O60" s="100"/>
      <c r="P60" s="94"/>
      <c r="Q60" s="84"/>
      <c r="R60" s="84"/>
      <c r="S60" s="100"/>
      <c r="T60" s="136"/>
      <c r="U60" s="84"/>
      <c r="V60" s="84"/>
      <c r="W60" s="87"/>
      <c r="X60" s="94"/>
      <c r="Y60" s="84"/>
      <c r="Z60" s="84"/>
      <c r="AA60" s="84"/>
      <c r="AB60" s="100"/>
      <c r="AC60" s="94"/>
      <c r="AD60" s="84"/>
      <c r="AE60" s="84"/>
      <c r="AF60" s="100"/>
      <c r="AG60" s="94"/>
      <c r="AH60" s="84"/>
      <c r="AI60" s="84"/>
      <c r="AJ60" s="87"/>
      <c r="AK60" s="94"/>
      <c r="AL60" s="84"/>
      <c r="AM60" s="84"/>
      <c r="AN60" s="84"/>
      <c r="AO60" s="100"/>
      <c r="AP60" s="136"/>
      <c r="AQ60" s="84"/>
      <c r="AR60" s="84"/>
      <c r="AS60" s="100"/>
      <c r="AT60" s="136"/>
      <c r="AU60" s="84"/>
      <c r="AV60" s="84"/>
      <c r="AW60" s="87"/>
      <c r="AX60" s="94"/>
      <c r="AY60" s="84"/>
      <c r="AZ60" s="84"/>
      <c r="BA60" s="84"/>
      <c r="BB60" s="100"/>
      <c r="BC60" s="136"/>
      <c r="BD60" s="84"/>
      <c r="BE60" s="84"/>
      <c r="BF60" s="87"/>
      <c r="BG60" s="94"/>
      <c r="BH60" s="84"/>
      <c r="BI60" s="84"/>
      <c r="BJ60" s="93"/>
      <c r="BL60" s="11"/>
    </row>
    <row r="61" spans="1:64" ht="18.899999999999999" customHeight="1">
      <c r="A61" s="9"/>
      <c r="B61" s="8"/>
      <c r="C61" s="1037"/>
      <c r="D61" s="1037"/>
      <c r="E61" s="1037"/>
      <c r="F61" s="1037"/>
      <c r="G61" s="1014"/>
      <c r="H61" s="180" t="s">
        <v>152</v>
      </c>
      <c r="I61" s="195" t="s">
        <v>153</v>
      </c>
      <c r="J61" s="154">
        <v>1132121</v>
      </c>
      <c r="K61" s="108"/>
      <c r="L61" s="84"/>
      <c r="M61" s="84"/>
      <c r="N61" s="84"/>
      <c r="O61" s="100"/>
      <c r="P61" s="94"/>
      <c r="Q61" s="84"/>
      <c r="R61" s="84"/>
      <c r="S61" s="100"/>
      <c r="T61" s="136"/>
      <c r="U61" s="84"/>
      <c r="V61" s="84"/>
      <c r="W61" s="87"/>
      <c r="X61" s="94"/>
      <c r="Y61" s="84"/>
      <c r="Z61" s="84"/>
      <c r="AA61" s="84"/>
      <c r="AB61" s="100"/>
      <c r="AC61" s="94"/>
      <c r="AD61" s="84"/>
      <c r="AE61" s="84"/>
      <c r="AF61" s="100"/>
      <c r="AG61" s="94"/>
      <c r="AH61" s="84"/>
      <c r="AI61" s="84"/>
      <c r="AJ61" s="87"/>
      <c r="AK61" s="94"/>
      <c r="AL61" s="1185" t="s">
        <v>452</v>
      </c>
      <c r="AM61" s="1186"/>
      <c r="AN61" s="1186"/>
      <c r="AO61" s="1187"/>
      <c r="AP61" s="136" t="s">
        <v>450</v>
      </c>
      <c r="AQ61" s="84"/>
      <c r="AR61" s="84"/>
      <c r="AS61" s="100"/>
      <c r="AT61" s="136"/>
      <c r="AU61" s="84"/>
      <c r="AV61" s="84"/>
      <c r="AW61" s="87"/>
      <c r="AX61" s="94"/>
      <c r="AY61" s="84"/>
      <c r="AZ61" s="84"/>
      <c r="BA61" s="84"/>
      <c r="BB61" s="100"/>
      <c r="BC61" s="136"/>
      <c r="BD61" s="84"/>
      <c r="BE61" s="84"/>
      <c r="BF61" s="87"/>
      <c r="BG61" s="94"/>
      <c r="BH61" s="84"/>
      <c r="BI61" s="84"/>
      <c r="BJ61" s="93"/>
      <c r="BL61" s="11"/>
    </row>
    <row r="62" spans="1:64" ht="18.899999999999999" customHeight="1">
      <c r="A62" s="9"/>
      <c r="B62" s="8"/>
      <c r="C62" s="1037"/>
      <c r="D62" s="1037"/>
      <c r="E62" s="1037"/>
      <c r="F62" s="1037"/>
      <c r="G62" s="1014"/>
      <c r="H62" s="76" t="s">
        <v>154</v>
      </c>
      <c r="I62" s="194" t="s">
        <v>155</v>
      </c>
      <c r="J62" s="188">
        <v>1132121</v>
      </c>
      <c r="K62" s="108"/>
      <c r="L62" s="84"/>
      <c r="M62" s="84"/>
      <c r="N62" s="84"/>
      <c r="O62" s="100"/>
      <c r="P62" s="94"/>
      <c r="Q62" s="84"/>
      <c r="R62" s="84"/>
      <c r="S62" s="100"/>
      <c r="T62" s="136"/>
      <c r="U62" s="84"/>
      <c r="V62" s="84"/>
      <c r="W62" s="87"/>
      <c r="X62" s="94"/>
      <c r="Y62" s="84"/>
      <c r="Z62" s="84"/>
      <c r="AA62" s="84"/>
      <c r="AB62" s="100"/>
      <c r="AC62" s="94"/>
      <c r="AD62" s="84"/>
      <c r="AE62" s="84"/>
      <c r="AF62" s="100"/>
      <c r="AG62" s="94"/>
      <c r="AH62" s="84"/>
      <c r="AI62" s="84"/>
      <c r="AJ62" s="87"/>
      <c r="AK62" s="94"/>
      <c r="AL62" s="84"/>
      <c r="AM62" s="84"/>
      <c r="AN62" s="84"/>
      <c r="AO62" s="100"/>
      <c r="AP62" s="136"/>
      <c r="AQ62" s="84"/>
      <c r="AR62" s="84"/>
      <c r="AS62" s="100"/>
      <c r="AT62" s="136"/>
      <c r="AU62" s="84"/>
      <c r="AV62" s="84"/>
      <c r="AW62" s="87"/>
      <c r="AX62" s="94"/>
      <c r="AY62" s="84"/>
      <c r="AZ62" s="84"/>
      <c r="BA62" s="84"/>
      <c r="BB62" s="100"/>
      <c r="BC62" s="136"/>
      <c r="BD62" s="84"/>
      <c r="BE62" s="84"/>
      <c r="BF62" s="87"/>
      <c r="BG62" s="94"/>
      <c r="BH62" s="84"/>
      <c r="BI62" s="84"/>
      <c r="BJ62" s="93"/>
      <c r="BL62" s="11"/>
    </row>
    <row r="63" spans="1:64" ht="18.899999999999999" customHeight="1">
      <c r="A63" s="9"/>
      <c r="B63" s="8"/>
      <c r="C63" s="1037"/>
      <c r="D63" s="1037"/>
      <c r="E63" s="1037"/>
      <c r="F63" s="1037"/>
      <c r="G63" s="1014"/>
      <c r="H63" s="179" t="s">
        <v>156</v>
      </c>
      <c r="I63" s="200" t="s">
        <v>157</v>
      </c>
      <c r="J63" s="186">
        <v>1132121</v>
      </c>
      <c r="K63" s="108"/>
      <c r="L63" s="84"/>
      <c r="M63" s="84"/>
      <c r="N63" s="84"/>
      <c r="O63" s="100"/>
      <c r="P63" s="94"/>
      <c r="Q63" s="84"/>
      <c r="R63" s="84"/>
      <c r="S63" s="100"/>
      <c r="T63" s="136"/>
      <c r="U63" s="84"/>
      <c r="V63" s="84"/>
      <c r="W63" s="87"/>
      <c r="X63" s="94"/>
      <c r="Y63" s="84"/>
      <c r="Z63" s="84"/>
      <c r="AA63" s="84"/>
      <c r="AB63" s="100"/>
      <c r="AC63" s="94"/>
      <c r="AD63" s="84"/>
      <c r="AE63" s="84"/>
      <c r="AF63" s="100"/>
      <c r="AG63" s="94"/>
      <c r="AH63" s="84"/>
      <c r="AI63" s="84"/>
      <c r="AJ63" s="87"/>
      <c r="AK63" s="94"/>
      <c r="AL63" s="84"/>
      <c r="AM63" s="84"/>
      <c r="AN63" s="84"/>
      <c r="AO63" s="100"/>
      <c r="AP63" s="136"/>
      <c r="AQ63" s="84"/>
      <c r="AR63" s="84"/>
      <c r="AS63" s="100"/>
      <c r="AT63" s="136"/>
      <c r="AU63" s="84"/>
      <c r="AV63" s="84"/>
      <c r="AW63" s="87"/>
      <c r="AX63" s="94"/>
      <c r="AY63" s="84"/>
      <c r="AZ63" s="84"/>
      <c r="BA63" s="84"/>
      <c r="BB63" s="100"/>
      <c r="BC63" s="136"/>
      <c r="BD63" s="84"/>
      <c r="BE63" s="84"/>
      <c r="BF63" s="87"/>
      <c r="BG63" s="94"/>
      <c r="BH63" s="84"/>
      <c r="BI63" s="84"/>
      <c r="BJ63" s="93"/>
      <c r="BL63" s="11"/>
    </row>
    <row r="64" spans="1:64" ht="18.899999999999999" customHeight="1">
      <c r="A64" s="9"/>
      <c r="B64" s="8"/>
      <c r="C64" s="1037"/>
      <c r="D64" s="1037"/>
      <c r="E64" s="1037"/>
      <c r="F64" s="1037"/>
      <c r="G64" s="1014"/>
      <c r="H64" s="76" t="s">
        <v>158</v>
      </c>
      <c r="I64" s="194" t="s">
        <v>159</v>
      </c>
      <c r="J64" s="186">
        <v>1132120</v>
      </c>
      <c r="K64" s="108"/>
      <c r="L64" s="84"/>
      <c r="M64" s="84"/>
      <c r="N64" s="84"/>
      <c r="O64" s="100"/>
      <c r="P64" s="94"/>
      <c r="Q64" s="84"/>
      <c r="R64" s="84"/>
      <c r="S64" s="100"/>
      <c r="T64" s="136"/>
      <c r="U64" s="84"/>
      <c r="V64" s="84"/>
      <c r="W64" s="87"/>
      <c r="X64" s="94"/>
      <c r="Y64" s="84"/>
      <c r="Z64" s="84"/>
      <c r="AA64" s="84"/>
      <c r="AB64" s="100"/>
      <c r="AC64" s="94"/>
      <c r="AD64" s="84"/>
      <c r="AE64" s="84"/>
      <c r="AF64" s="100"/>
      <c r="AG64" s="94"/>
      <c r="AH64" s="84"/>
      <c r="AI64" s="84"/>
      <c r="AJ64" s="87"/>
      <c r="AK64" s="94"/>
      <c r="AL64" s="1185" t="s">
        <v>452</v>
      </c>
      <c r="AM64" s="1186"/>
      <c r="AN64" s="1186"/>
      <c r="AO64" s="1187"/>
      <c r="AP64" s="136" t="s">
        <v>450</v>
      </c>
      <c r="AQ64" s="1223" t="s">
        <v>452</v>
      </c>
      <c r="AR64" s="1224"/>
      <c r="AS64" s="1225"/>
      <c r="AT64" s="1198" t="s">
        <v>450</v>
      </c>
      <c r="AU64" s="1186"/>
      <c r="AV64" s="1186"/>
      <c r="AW64" s="1187"/>
      <c r="AX64" s="94"/>
      <c r="AY64" s="84"/>
      <c r="AZ64" s="84"/>
      <c r="BA64" s="84"/>
      <c r="BB64" s="100"/>
      <c r="BC64" s="136"/>
      <c r="BD64" s="84"/>
      <c r="BE64" s="84"/>
      <c r="BF64" s="87"/>
      <c r="BG64" s="94"/>
      <c r="BH64" s="84"/>
      <c r="BI64" s="84"/>
      <c r="BJ64" s="93"/>
      <c r="BL64" s="11"/>
    </row>
    <row r="65" spans="1:64" ht="18.899999999999999" customHeight="1">
      <c r="A65" s="9"/>
      <c r="B65" s="8"/>
      <c r="C65" s="1037"/>
      <c r="D65" s="1037"/>
      <c r="E65" s="1037"/>
      <c r="F65" s="1037"/>
      <c r="G65" s="1014"/>
      <c r="H65" s="179" t="s">
        <v>160</v>
      </c>
      <c r="I65" s="200" t="s">
        <v>161</v>
      </c>
      <c r="J65" s="186">
        <v>1132120</v>
      </c>
      <c r="K65" s="108"/>
      <c r="L65" s="84"/>
      <c r="M65" s="84"/>
      <c r="N65" s="84"/>
      <c r="O65" s="100"/>
      <c r="P65" s="94"/>
      <c r="Q65" s="84"/>
      <c r="R65" s="84"/>
      <c r="S65" s="100"/>
      <c r="T65" s="136"/>
      <c r="U65" s="84"/>
      <c r="V65" s="84"/>
      <c r="W65" s="87"/>
      <c r="X65" s="94"/>
      <c r="Y65" s="84"/>
      <c r="Z65" s="84"/>
      <c r="AA65" s="84"/>
      <c r="AB65" s="100"/>
      <c r="AC65" s="94"/>
      <c r="AD65" s="84"/>
      <c r="AE65" s="84"/>
      <c r="AF65" s="100"/>
      <c r="AG65" s="94"/>
      <c r="AH65" s="84"/>
      <c r="AI65" s="84"/>
      <c r="AJ65" s="87"/>
      <c r="AK65" s="94"/>
      <c r="AL65" s="84"/>
      <c r="AM65" s="84"/>
      <c r="AN65" s="84"/>
      <c r="AO65" s="100"/>
      <c r="AP65" s="136"/>
      <c r="AQ65" s="84"/>
      <c r="AR65" s="84"/>
      <c r="AS65" s="100"/>
      <c r="AT65" s="136"/>
      <c r="AU65" s="84"/>
      <c r="AV65" s="84"/>
      <c r="AW65" s="87"/>
      <c r="AX65" s="94"/>
      <c r="AY65" s="84"/>
      <c r="AZ65" s="84"/>
      <c r="BA65" s="84"/>
      <c r="BB65" s="100"/>
      <c r="BC65" s="136"/>
      <c r="BD65" s="84"/>
      <c r="BE65" s="84"/>
      <c r="BF65" s="87"/>
      <c r="BG65" s="94"/>
      <c r="BH65" s="84"/>
      <c r="BI65" s="84"/>
      <c r="BJ65" s="93"/>
      <c r="BL65" s="11"/>
    </row>
    <row r="66" spans="1:64" ht="18.899999999999999" customHeight="1" thickBot="1">
      <c r="A66" s="9"/>
      <c r="B66" s="8"/>
      <c r="C66" s="1037"/>
      <c r="D66" s="1037"/>
      <c r="E66" s="1037"/>
      <c r="F66" s="1037"/>
      <c r="G66" s="1076"/>
      <c r="H66" s="181" t="s">
        <v>162</v>
      </c>
      <c r="I66" s="202" t="s">
        <v>163</v>
      </c>
      <c r="J66" s="189">
        <v>1132120</v>
      </c>
      <c r="K66" s="110"/>
      <c r="L66" s="97"/>
      <c r="M66" s="97"/>
      <c r="N66" s="97"/>
      <c r="O66" s="102"/>
      <c r="P66" s="96"/>
      <c r="Q66" s="97"/>
      <c r="R66" s="97"/>
      <c r="S66" s="102"/>
      <c r="T66" s="137"/>
      <c r="U66" s="97"/>
      <c r="V66" s="97"/>
      <c r="W66" s="141"/>
      <c r="X66" s="96"/>
      <c r="Y66" s="97"/>
      <c r="Z66" s="97"/>
      <c r="AA66" s="97"/>
      <c r="AB66" s="102"/>
      <c r="AC66" s="96"/>
      <c r="AD66" s="97"/>
      <c r="AE66" s="97"/>
      <c r="AF66" s="102"/>
      <c r="AG66" s="96"/>
      <c r="AH66" s="97"/>
      <c r="AI66" s="97"/>
      <c r="AJ66" s="141"/>
      <c r="AK66" s="96"/>
      <c r="AL66" s="97"/>
      <c r="AM66" s="97"/>
      <c r="AN66" s="97"/>
      <c r="AO66" s="102"/>
      <c r="AP66" s="137"/>
      <c r="AQ66" s="97"/>
      <c r="AR66" s="97"/>
      <c r="AS66" s="102"/>
      <c r="AT66" s="137"/>
      <c r="AU66" s="97"/>
      <c r="AV66" s="97"/>
      <c r="AW66" s="141"/>
      <c r="AX66" s="96"/>
      <c r="AY66" s="97"/>
      <c r="AZ66" s="97"/>
      <c r="BA66" s="97"/>
      <c r="BB66" s="102"/>
      <c r="BC66" s="137"/>
      <c r="BD66" s="97"/>
      <c r="BE66" s="97"/>
      <c r="BF66" s="141"/>
      <c r="BG66" s="96"/>
      <c r="BH66" s="97"/>
      <c r="BI66" s="97"/>
      <c r="BJ66" s="98"/>
      <c r="BL66" s="11"/>
    </row>
    <row r="67" spans="1:64" ht="18.899999999999999" customHeight="1">
      <c r="A67" s="9"/>
      <c r="B67" s="8"/>
      <c r="C67" s="1037"/>
      <c r="D67" s="1037"/>
      <c r="E67" s="1037"/>
      <c r="F67" s="1037"/>
      <c r="G67" s="1013" t="s">
        <v>164</v>
      </c>
      <c r="H67" s="211" t="s">
        <v>165</v>
      </c>
      <c r="I67" s="203" t="s">
        <v>166</v>
      </c>
      <c r="J67" s="208">
        <v>1131802</v>
      </c>
      <c r="K67" s="122"/>
      <c r="L67" s="90"/>
      <c r="M67" s="90"/>
      <c r="N67" s="90"/>
      <c r="O67" s="99"/>
      <c r="P67" s="103"/>
      <c r="Q67" s="90"/>
      <c r="R67" s="90"/>
      <c r="S67" s="99"/>
      <c r="T67" s="135"/>
      <c r="U67" s="90"/>
      <c r="V67" s="90"/>
      <c r="W67" s="146"/>
      <c r="X67" s="103"/>
      <c r="Y67" s="90"/>
      <c r="Z67" s="90"/>
      <c r="AA67" s="90"/>
      <c r="AB67" s="99"/>
      <c r="AC67" s="1213" t="s">
        <v>452</v>
      </c>
      <c r="AD67" s="1208"/>
      <c r="AE67" s="1208"/>
      <c r="AF67" s="1208"/>
      <c r="AG67" s="1208"/>
      <c r="AH67" s="1208"/>
      <c r="AI67" s="1208"/>
      <c r="AJ67" s="1214"/>
      <c r="AK67" s="150" t="s">
        <v>450</v>
      </c>
      <c r="AL67" s="1215" t="s">
        <v>452</v>
      </c>
      <c r="AM67" s="1216"/>
      <c r="AN67" s="1216"/>
      <c r="AO67" s="1217"/>
      <c r="AP67" s="103" t="s">
        <v>450</v>
      </c>
      <c r="AQ67" s="90"/>
      <c r="AR67" s="90"/>
      <c r="AS67" s="99"/>
      <c r="AT67" s="135"/>
      <c r="AU67" s="90"/>
      <c r="AV67" s="90"/>
      <c r="AW67" s="146"/>
      <c r="AX67" s="103"/>
      <c r="AY67" s="90"/>
      <c r="AZ67" s="90"/>
      <c r="BA67" s="90"/>
      <c r="BB67" s="99"/>
      <c r="BC67" s="135"/>
      <c r="BD67" s="90"/>
      <c r="BE67" s="90"/>
      <c r="BF67" s="146"/>
      <c r="BG67" s="103"/>
      <c r="BH67" s="90"/>
      <c r="BI67" s="90"/>
      <c r="BJ67" s="91"/>
      <c r="BL67" s="11"/>
    </row>
    <row r="68" spans="1:64" ht="18.899999999999999" customHeight="1">
      <c r="A68" s="9"/>
      <c r="B68" s="8"/>
      <c r="C68" s="1037"/>
      <c r="D68" s="1037"/>
      <c r="E68" s="1037"/>
      <c r="F68" s="1037"/>
      <c r="G68" s="1014"/>
      <c r="H68" s="179" t="s">
        <v>167</v>
      </c>
      <c r="I68" s="200" t="s">
        <v>168</v>
      </c>
      <c r="J68" s="209">
        <v>1132140</v>
      </c>
      <c r="K68" s="108"/>
      <c r="L68" s="84"/>
      <c r="M68" s="84"/>
      <c r="N68" s="84"/>
      <c r="O68" s="100"/>
      <c r="P68" s="94"/>
      <c r="Q68" s="84"/>
      <c r="R68" s="84"/>
      <c r="S68" s="100"/>
      <c r="T68" s="136"/>
      <c r="U68" s="84"/>
      <c r="V68" s="84"/>
      <c r="W68" s="87"/>
      <c r="X68" s="94"/>
      <c r="Y68" s="84"/>
      <c r="Z68" s="84"/>
      <c r="AA68" s="84"/>
      <c r="AB68" s="100"/>
      <c r="AC68" s="136" t="s">
        <v>450</v>
      </c>
      <c r="AD68" s="84"/>
      <c r="AE68" s="84"/>
      <c r="AF68" s="87"/>
      <c r="AG68" s="94" t="s">
        <v>450</v>
      </c>
      <c r="AH68" s="84"/>
      <c r="AI68" s="84"/>
      <c r="AJ68" s="100"/>
      <c r="AK68" s="136"/>
      <c r="AL68" s="84"/>
      <c r="AM68" s="84"/>
      <c r="AN68" s="84"/>
      <c r="AO68" s="87"/>
      <c r="AP68" s="94"/>
      <c r="AQ68" s="84"/>
      <c r="AR68" s="84"/>
      <c r="AS68" s="100"/>
      <c r="AT68" s="136"/>
      <c r="AU68" s="84"/>
      <c r="AV68" s="84"/>
      <c r="AW68" s="87"/>
      <c r="AX68" s="94"/>
      <c r="AY68" s="84"/>
      <c r="AZ68" s="84"/>
      <c r="BA68" s="84"/>
      <c r="BB68" s="100"/>
      <c r="BC68" s="136"/>
      <c r="BD68" s="84"/>
      <c r="BE68" s="84"/>
      <c r="BF68" s="87"/>
      <c r="BG68" s="94"/>
      <c r="BH68" s="84"/>
      <c r="BI68" s="84"/>
      <c r="BJ68" s="93"/>
      <c r="BL68" s="11"/>
    </row>
    <row r="69" spans="1:64" ht="18.899999999999999" customHeight="1">
      <c r="A69" s="9"/>
      <c r="B69" s="8"/>
      <c r="C69" s="1037"/>
      <c r="D69" s="1037"/>
      <c r="E69" s="1037"/>
      <c r="F69" s="1037"/>
      <c r="G69" s="1014"/>
      <c r="H69" s="179" t="s">
        <v>169</v>
      </c>
      <c r="I69" s="200" t="s">
        <v>170</v>
      </c>
      <c r="J69" s="209">
        <v>1132140</v>
      </c>
      <c r="K69" s="108"/>
      <c r="L69" s="84"/>
      <c r="M69" s="84"/>
      <c r="N69" s="84"/>
      <c r="O69" s="100"/>
      <c r="P69" s="94"/>
      <c r="Q69" s="84"/>
      <c r="R69" s="84"/>
      <c r="S69" s="100"/>
      <c r="T69" s="136"/>
      <c r="U69" s="84"/>
      <c r="V69" s="84"/>
      <c r="W69" s="87"/>
      <c r="X69" s="94"/>
      <c r="Y69" s="84"/>
      <c r="Z69" s="84"/>
      <c r="AA69" s="84"/>
      <c r="AB69" s="100"/>
      <c r="AC69" s="136"/>
      <c r="AD69" s="84"/>
      <c r="AE69" s="84"/>
      <c r="AF69" s="87"/>
      <c r="AG69" s="94"/>
      <c r="AH69" s="84"/>
      <c r="AI69" s="84"/>
      <c r="AJ69" s="100"/>
      <c r="AK69" s="136"/>
      <c r="AL69" s="84"/>
      <c r="AM69" s="84"/>
      <c r="AN69" s="84"/>
      <c r="AO69" s="87"/>
      <c r="AP69" s="94"/>
      <c r="AQ69" s="84"/>
      <c r="AR69" s="84"/>
      <c r="AS69" s="100"/>
      <c r="AT69" s="136"/>
      <c r="AU69" s="84"/>
      <c r="AV69" s="84"/>
      <c r="AW69" s="87"/>
      <c r="AX69" s="94"/>
      <c r="AY69" s="84"/>
      <c r="AZ69" s="84"/>
      <c r="BA69" s="84"/>
      <c r="BB69" s="100"/>
      <c r="BC69" s="136"/>
      <c r="BD69" s="84"/>
      <c r="BE69" s="84"/>
      <c r="BF69" s="87"/>
      <c r="BG69" s="94"/>
      <c r="BH69" s="84"/>
      <c r="BI69" s="84"/>
      <c r="BJ69" s="93"/>
      <c r="BL69" s="11"/>
    </row>
    <row r="70" spans="1:64" ht="18.899999999999999" customHeight="1">
      <c r="A70" s="9"/>
      <c r="B70" s="8"/>
      <c r="C70" s="1037"/>
      <c r="D70" s="1037"/>
      <c r="E70" s="1037"/>
      <c r="F70" s="1037"/>
      <c r="G70" s="1014"/>
      <c r="H70" s="179" t="s">
        <v>171</v>
      </c>
      <c r="I70" s="200" t="s">
        <v>172</v>
      </c>
      <c r="J70" s="209">
        <v>1132140</v>
      </c>
      <c r="K70" s="108"/>
      <c r="L70" s="84"/>
      <c r="M70" s="84"/>
      <c r="N70" s="84"/>
      <c r="O70" s="100"/>
      <c r="P70" s="94"/>
      <c r="Q70" s="84"/>
      <c r="R70" s="84"/>
      <c r="S70" s="100"/>
      <c r="T70" s="136"/>
      <c r="U70" s="84"/>
      <c r="V70" s="84"/>
      <c r="W70" s="87"/>
      <c r="X70" s="94"/>
      <c r="Y70" s="84"/>
      <c r="Z70" s="84"/>
      <c r="AA70" s="84"/>
      <c r="AB70" s="100"/>
      <c r="AC70" s="136"/>
      <c r="AD70" s="84"/>
      <c r="AE70" s="84"/>
      <c r="AF70" s="87"/>
      <c r="AG70" s="94"/>
      <c r="AH70" s="84"/>
      <c r="AI70" s="84"/>
      <c r="AJ70" s="100"/>
      <c r="AK70" s="136"/>
      <c r="AL70" s="84"/>
      <c r="AM70" s="84"/>
      <c r="AN70" s="84"/>
      <c r="AO70" s="87"/>
      <c r="AP70" s="94"/>
      <c r="AQ70" s="84"/>
      <c r="AR70" s="84"/>
      <c r="AS70" s="100"/>
      <c r="AT70" s="136"/>
      <c r="AU70" s="84"/>
      <c r="AV70" s="84"/>
      <c r="AW70" s="87"/>
      <c r="AX70" s="94"/>
      <c r="AY70" s="84"/>
      <c r="AZ70" s="84"/>
      <c r="BA70" s="84"/>
      <c r="BB70" s="100"/>
      <c r="BC70" s="136"/>
      <c r="BD70" s="84"/>
      <c r="BE70" s="84"/>
      <c r="BF70" s="87"/>
      <c r="BG70" s="94"/>
      <c r="BH70" s="84"/>
      <c r="BI70" s="84"/>
      <c r="BJ70" s="93"/>
      <c r="BL70" s="11"/>
    </row>
    <row r="71" spans="1:64" ht="18.899999999999999" customHeight="1">
      <c r="A71" s="9"/>
      <c r="B71" s="8"/>
      <c r="C71" s="1037"/>
      <c r="D71" s="1037"/>
      <c r="E71" s="1037"/>
      <c r="F71" s="1037"/>
      <c r="G71" s="1014"/>
      <c r="H71" s="179" t="s">
        <v>173</v>
      </c>
      <c r="I71" s="200" t="s">
        <v>174</v>
      </c>
      <c r="J71" s="209">
        <v>1132140</v>
      </c>
      <c r="K71" s="108"/>
      <c r="L71" s="84"/>
      <c r="M71" s="84"/>
      <c r="N71" s="84"/>
      <c r="O71" s="100"/>
      <c r="P71" s="94"/>
      <c r="Q71" s="84"/>
      <c r="R71" s="84"/>
      <c r="S71" s="100"/>
      <c r="T71" s="136"/>
      <c r="U71" s="84"/>
      <c r="V71" s="84"/>
      <c r="W71" s="87"/>
      <c r="X71" s="94"/>
      <c r="Y71" s="84"/>
      <c r="Z71" s="84"/>
      <c r="AA71" s="84"/>
      <c r="AB71" s="100"/>
      <c r="AC71" s="136" t="s">
        <v>450</v>
      </c>
      <c r="AD71" s="84"/>
      <c r="AE71" s="84"/>
      <c r="AF71" s="87"/>
      <c r="AG71" s="94"/>
      <c r="AH71" s="84"/>
      <c r="AI71" s="84"/>
      <c r="AJ71" s="100"/>
      <c r="AK71" s="136"/>
      <c r="AL71" s="84"/>
      <c r="AM71" s="84"/>
      <c r="AN71" s="84"/>
      <c r="AO71" s="87"/>
      <c r="AP71" s="94"/>
      <c r="AQ71" s="84"/>
      <c r="AR71" s="84"/>
      <c r="AS71" s="100"/>
      <c r="AT71" s="136"/>
      <c r="AU71" s="84"/>
      <c r="AV71" s="84"/>
      <c r="AW71" s="87"/>
      <c r="AX71" s="94"/>
      <c r="AY71" s="84"/>
      <c r="AZ71" s="84"/>
      <c r="BA71" s="84"/>
      <c r="BB71" s="100"/>
      <c r="BC71" s="136"/>
      <c r="BD71" s="84"/>
      <c r="BE71" s="84"/>
      <c r="BF71" s="87"/>
      <c r="BG71" s="94"/>
      <c r="BH71" s="84"/>
      <c r="BI71" s="84"/>
      <c r="BJ71" s="93"/>
      <c r="BL71" s="11"/>
    </row>
    <row r="72" spans="1:64" ht="18.899999999999999" customHeight="1">
      <c r="A72" s="9"/>
      <c r="B72" s="8"/>
      <c r="C72" s="1037"/>
      <c r="D72" s="1037"/>
      <c r="E72" s="1037"/>
      <c r="F72" s="1037"/>
      <c r="G72" s="1014"/>
      <c r="H72" s="179" t="s">
        <v>175</v>
      </c>
      <c r="I72" s="200" t="s">
        <v>176</v>
      </c>
      <c r="J72" s="209">
        <v>1132140</v>
      </c>
      <c r="K72" s="108"/>
      <c r="L72" s="84"/>
      <c r="M72" s="84"/>
      <c r="N72" s="84"/>
      <c r="O72" s="100"/>
      <c r="P72" s="94"/>
      <c r="Q72" s="84"/>
      <c r="R72" s="84"/>
      <c r="S72" s="100"/>
      <c r="T72" s="136"/>
      <c r="U72" s="84"/>
      <c r="V72" s="84"/>
      <c r="W72" s="87"/>
      <c r="X72" s="94"/>
      <c r="Y72" s="84"/>
      <c r="Z72" s="84"/>
      <c r="AA72" s="84"/>
      <c r="AB72" s="100"/>
      <c r="AC72" s="136"/>
      <c r="AD72" s="84"/>
      <c r="AE72" s="84"/>
      <c r="AF72" s="87"/>
      <c r="AG72" s="94"/>
      <c r="AH72" s="84"/>
      <c r="AI72" s="84"/>
      <c r="AJ72" s="100"/>
      <c r="AK72" s="136"/>
      <c r="AL72" s="84"/>
      <c r="AM72" s="84"/>
      <c r="AN72" s="84"/>
      <c r="AO72" s="87"/>
      <c r="AP72" s="94"/>
      <c r="AQ72" s="84"/>
      <c r="AR72" s="84"/>
      <c r="AS72" s="100"/>
      <c r="AT72" s="136"/>
      <c r="AU72" s="84"/>
      <c r="AV72" s="84"/>
      <c r="AW72" s="87"/>
      <c r="AX72" s="94"/>
      <c r="AY72" s="84"/>
      <c r="AZ72" s="84"/>
      <c r="BA72" s="84"/>
      <c r="BB72" s="100"/>
      <c r="BC72" s="136"/>
      <c r="BD72" s="84"/>
      <c r="BE72" s="84"/>
      <c r="BF72" s="87"/>
      <c r="BG72" s="94"/>
      <c r="BH72" s="84"/>
      <c r="BI72" s="84"/>
      <c r="BJ72" s="93"/>
      <c r="BL72" s="11"/>
    </row>
    <row r="73" spans="1:64" ht="18.899999999999999" customHeight="1">
      <c r="A73" s="9"/>
      <c r="B73" s="8"/>
      <c r="C73" s="1037"/>
      <c r="D73" s="1037"/>
      <c r="E73" s="1037"/>
      <c r="F73" s="1037"/>
      <c r="G73" s="1014"/>
      <c r="H73" s="179" t="s">
        <v>177</v>
      </c>
      <c r="I73" s="200" t="s">
        <v>178</v>
      </c>
      <c r="J73" s="209">
        <v>1132140</v>
      </c>
      <c r="K73" s="108"/>
      <c r="L73" s="84"/>
      <c r="M73" s="84"/>
      <c r="N73" s="84"/>
      <c r="O73" s="100"/>
      <c r="P73" s="94"/>
      <c r="Q73" s="84"/>
      <c r="R73" s="84"/>
      <c r="S73" s="100"/>
      <c r="T73" s="136"/>
      <c r="U73" s="84"/>
      <c r="V73" s="84"/>
      <c r="W73" s="87"/>
      <c r="X73" s="94"/>
      <c r="Y73" s="84"/>
      <c r="Z73" s="84"/>
      <c r="AA73" s="84"/>
      <c r="AB73" s="100"/>
      <c r="AC73" s="136"/>
      <c r="AD73" s="84"/>
      <c r="AE73" s="84"/>
      <c r="AF73" s="87"/>
      <c r="AG73" s="94"/>
      <c r="AH73" s="84"/>
      <c r="AI73" s="84"/>
      <c r="AJ73" s="100"/>
      <c r="AK73" s="136"/>
      <c r="AL73" s="84"/>
      <c r="AM73" s="84"/>
      <c r="AN73" s="84"/>
      <c r="AO73" s="87"/>
      <c r="AP73" s="94"/>
      <c r="AQ73" s="84"/>
      <c r="AR73" s="84"/>
      <c r="AS73" s="100"/>
      <c r="AT73" s="136"/>
      <c r="AU73" s="84"/>
      <c r="AV73" s="84"/>
      <c r="AW73" s="87"/>
      <c r="AX73" s="94"/>
      <c r="AY73" s="84"/>
      <c r="AZ73" s="84"/>
      <c r="BA73" s="84"/>
      <c r="BB73" s="100"/>
      <c r="BC73" s="136"/>
      <c r="BD73" s="84"/>
      <c r="BE73" s="84"/>
      <c r="BF73" s="87"/>
      <c r="BG73" s="94"/>
      <c r="BH73" s="84"/>
      <c r="BI73" s="84"/>
      <c r="BJ73" s="93"/>
      <c r="BL73" s="11"/>
    </row>
    <row r="74" spans="1:64" ht="18.899999999999999" customHeight="1">
      <c r="A74" s="9"/>
      <c r="B74" s="8"/>
      <c r="C74" s="1037"/>
      <c r="D74" s="1037"/>
      <c r="E74" s="1037"/>
      <c r="F74" s="1037"/>
      <c r="G74" s="1014"/>
      <c r="H74" s="179" t="s">
        <v>179</v>
      </c>
      <c r="I74" s="200" t="s">
        <v>180</v>
      </c>
      <c r="J74" s="209">
        <v>1132140</v>
      </c>
      <c r="K74" s="108"/>
      <c r="L74" s="84"/>
      <c r="M74" s="84"/>
      <c r="N74" s="84"/>
      <c r="O74" s="100"/>
      <c r="P74" s="94"/>
      <c r="Q74" s="84"/>
      <c r="R74" s="84"/>
      <c r="S74" s="100"/>
      <c r="T74" s="136"/>
      <c r="U74" s="84"/>
      <c r="V74" s="84"/>
      <c r="W74" s="87"/>
      <c r="X74" s="94"/>
      <c r="Y74" s="84"/>
      <c r="Z74" s="84"/>
      <c r="AA74" s="84"/>
      <c r="AB74" s="100"/>
      <c r="AC74" s="136" t="s">
        <v>450</v>
      </c>
      <c r="AD74" s="84"/>
      <c r="AE74" s="84"/>
      <c r="AF74" s="87"/>
      <c r="AG74" s="94"/>
      <c r="AH74" s="84"/>
      <c r="AI74" s="84"/>
      <c r="AJ74" s="100"/>
      <c r="AK74" s="136"/>
      <c r="AL74" s="84"/>
      <c r="AM74" s="84"/>
      <c r="AN74" s="84"/>
      <c r="AO74" s="87"/>
      <c r="AP74" s="94"/>
      <c r="AQ74" s="84"/>
      <c r="AR74" s="84"/>
      <c r="AS74" s="100"/>
      <c r="AT74" s="136"/>
      <c r="AU74" s="84"/>
      <c r="AV74" s="84"/>
      <c r="AW74" s="87"/>
      <c r="AX74" s="94"/>
      <c r="AY74" s="84"/>
      <c r="AZ74" s="84"/>
      <c r="BA74" s="84"/>
      <c r="BB74" s="100"/>
      <c r="BC74" s="136"/>
      <c r="BD74" s="84"/>
      <c r="BE74" s="84"/>
      <c r="BF74" s="87"/>
      <c r="BG74" s="94"/>
      <c r="BH74" s="84"/>
      <c r="BI74" s="84"/>
      <c r="BJ74" s="93"/>
      <c r="BL74" s="11"/>
    </row>
    <row r="75" spans="1:64" ht="18.899999999999999" customHeight="1">
      <c r="A75" s="9"/>
      <c r="B75" s="8"/>
      <c r="C75" s="1037"/>
      <c r="D75" s="1037"/>
      <c r="E75" s="1037"/>
      <c r="F75" s="1037"/>
      <c r="G75" s="1014"/>
      <c r="H75" s="179" t="s">
        <v>181</v>
      </c>
      <c r="I75" s="200" t="s">
        <v>182</v>
      </c>
      <c r="J75" s="209">
        <v>1131802</v>
      </c>
      <c r="K75" s="108"/>
      <c r="L75" s="84"/>
      <c r="M75" s="84"/>
      <c r="N75" s="84"/>
      <c r="O75" s="100"/>
      <c r="P75" s="94"/>
      <c r="Q75" s="84"/>
      <c r="R75" s="84"/>
      <c r="S75" s="100"/>
      <c r="T75" s="136"/>
      <c r="U75" s="84"/>
      <c r="V75" s="84"/>
      <c r="W75" s="87"/>
      <c r="X75" s="94"/>
      <c r="Y75" s="84"/>
      <c r="Z75" s="84"/>
      <c r="AA75" s="84"/>
      <c r="AB75" s="100"/>
      <c r="AC75" s="283" t="s">
        <v>450</v>
      </c>
      <c r="AD75" s="1218" t="s">
        <v>452</v>
      </c>
      <c r="AE75" s="1218"/>
      <c r="AF75" s="1219"/>
      <c r="AG75" s="1188" t="s">
        <v>450</v>
      </c>
      <c r="AH75" s="84"/>
      <c r="AI75" s="84"/>
      <c r="AJ75" s="100"/>
      <c r="AK75" s="136"/>
      <c r="AL75" s="84"/>
      <c r="AM75" s="84"/>
      <c r="AN75" s="84"/>
      <c r="AO75" s="87"/>
      <c r="AP75" s="94"/>
      <c r="AQ75" s="84"/>
      <c r="AR75" s="84"/>
      <c r="AS75" s="100"/>
      <c r="AT75" s="136"/>
      <c r="AU75" s="84"/>
      <c r="AV75" s="84"/>
      <c r="AW75" s="87"/>
      <c r="AX75" s="94"/>
      <c r="AY75" s="84"/>
      <c r="AZ75" s="84"/>
      <c r="BA75" s="84"/>
      <c r="BB75" s="100"/>
      <c r="BC75" s="136"/>
      <c r="BD75" s="84"/>
      <c r="BE75" s="84"/>
      <c r="BF75" s="87"/>
      <c r="BG75" s="94"/>
      <c r="BH75" s="84"/>
      <c r="BI75" s="84"/>
      <c r="BJ75" s="93"/>
      <c r="BL75" s="11"/>
    </row>
    <row r="76" spans="1:64" ht="18.899999999999999" customHeight="1">
      <c r="A76" s="9"/>
      <c r="B76" s="8"/>
      <c r="C76" s="1037"/>
      <c r="D76" s="1037"/>
      <c r="E76" s="1037"/>
      <c r="F76" s="1037"/>
      <c r="G76" s="1014"/>
      <c r="H76" s="179" t="s">
        <v>183</v>
      </c>
      <c r="I76" s="200" t="s">
        <v>184</v>
      </c>
      <c r="J76" s="209">
        <v>1131802</v>
      </c>
      <c r="K76" s="108"/>
      <c r="L76" s="84"/>
      <c r="M76" s="84"/>
      <c r="N76" s="84"/>
      <c r="O76" s="100"/>
      <c r="P76" s="94"/>
      <c r="Q76" s="84"/>
      <c r="R76" s="84"/>
      <c r="S76" s="100"/>
      <c r="T76" s="136"/>
      <c r="U76" s="84"/>
      <c r="V76" s="84"/>
      <c r="W76" s="87"/>
      <c r="X76" s="94"/>
      <c r="Y76" s="84"/>
      <c r="Z76" s="84"/>
      <c r="AA76" s="84"/>
      <c r="AB76" s="100"/>
      <c r="AC76" s="1220" t="s">
        <v>452</v>
      </c>
      <c r="AD76" s="1221"/>
      <c r="AE76" s="1221"/>
      <c r="AF76" s="1222"/>
      <c r="AG76" s="1189"/>
      <c r="AH76" s="84"/>
      <c r="AI76" s="84"/>
      <c r="AJ76" s="100"/>
      <c r="AK76" s="136"/>
      <c r="AL76" s="84"/>
      <c r="AM76" s="84"/>
      <c r="AN76" s="84"/>
      <c r="AO76" s="87"/>
      <c r="AP76" s="94"/>
      <c r="AQ76" s="84"/>
      <c r="AR76" s="84"/>
      <c r="AS76" s="100"/>
      <c r="AT76" s="136"/>
      <c r="AU76" s="84"/>
      <c r="AV76" s="84"/>
      <c r="AW76" s="87"/>
      <c r="AX76" s="94"/>
      <c r="AY76" s="84"/>
      <c r="AZ76" s="84"/>
      <c r="BA76" s="84"/>
      <c r="BB76" s="100"/>
      <c r="BC76" s="136"/>
      <c r="BD76" s="84"/>
      <c r="BE76" s="84"/>
      <c r="BF76" s="87"/>
      <c r="BG76" s="94"/>
      <c r="BH76" s="84"/>
      <c r="BI76" s="84"/>
      <c r="BJ76" s="93"/>
      <c r="BL76" s="11"/>
    </row>
    <row r="77" spans="1:64" ht="18.899999999999999" customHeight="1" thickBot="1">
      <c r="A77" s="9"/>
      <c r="B77" s="8"/>
      <c r="C77" s="1037"/>
      <c r="D77" s="1037"/>
      <c r="E77" s="1037"/>
      <c r="F77" s="1037"/>
      <c r="G77" s="1076"/>
      <c r="H77" s="112" t="s">
        <v>185</v>
      </c>
      <c r="I77" s="201" t="s">
        <v>186</v>
      </c>
      <c r="J77" s="206">
        <v>1131802</v>
      </c>
      <c r="K77" s="108"/>
      <c r="L77" s="84"/>
      <c r="M77" s="84"/>
      <c r="N77" s="84"/>
      <c r="O77" s="100"/>
      <c r="P77" s="94"/>
      <c r="Q77" s="84"/>
      <c r="R77" s="84"/>
      <c r="S77" s="100"/>
      <c r="T77" s="136"/>
      <c r="U77" s="84"/>
      <c r="V77" s="84"/>
      <c r="W77" s="87"/>
      <c r="X77" s="94"/>
      <c r="Y77" s="84"/>
      <c r="Z77" s="84"/>
      <c r="AA77" s="84"/>
      <c r="AB77" s="100"/>
      <c r="AC77" s="136"/>
      <c r="AD77" s="84"/>
      <c r="AE77" s="84"/>
      <c r="AF77" s="87"/>
      <c r="AG77" s="94"/>
      <c r="AH77" s="84"/>
      <c r="AI77" s="84"/>
      <c r="AJ77" s="100"/>
      <c r="AK77" s="136"/>
      <c r="AL77" s="84"/>
      <c r="AM77" s="84"/>
      <c r="AN77" s="84"/>
      <c r="AO77" s="87"/>
      <c r="AP77" s="94"/>
      <c r="AQ77" s="84"/>
      <c r="AR77" s="84"/>
      <c r="AS77" s="100"/>
      <c r="AT77" s="136"/>
      <c r="AU77" s="84"/>
      <c r="AV77" s="84"/>
      <c r="AW77" s="87"/>
      <c r="AX77" s="94"/>
      <c r="AY77" s="84"/>
      <c r="AZ77" s="84"/>
      <c r="BA77" s="84"/>
      <c r="BB77" s="100"/>
      <c r="BC77" s="136"/>
      <c r="BD77" s="84"/>
      <c r="BE77" s="84"/>
      <c r="BF77" s="87"/>
      <c r="BG77" s="94"/>
      <c r="BH77" s="84"/>
      <c r="BI77" s="84"/>
      <c r="BJ77" s="93"/>
      <c r="BL77" s="11"/>
    </row>
    <row r="78" spans="1:64" ht="18.899999999999999" customHeight="1">
      <c r="A78" s="9"/>
      <c r="B78" s="8"/>
      <c r="C78" s="1037"/>
      <c r="D78" s="1037"/>
      <c r="E78" s="1037"/>
      <c r="F78" s="1037"/>
      <c r="G78" s="1014" t="s">
        <v>189</v>
      </c>
      <c r="H78" s="179" t="s">
        <v>190</v>
      </c>
      <c r="I78" s="200" t="s">
        <v>191</v>
      </c>
      <c r="J78" s="186">
        <v>1132160</v>
      </c>
      <c r="K78" s="122"/>
      <c r="L78" s="90"/>
      <c r="M78" s="90"/>
      <c r="N78" s="90"/>
      <c r="O78" s="99"/>
      <c r="P78" s="103"/>
      <c r="Q78" s="90"/>
      <c r="R78" s="90"/>
      <c r="S78" s="99"/>
      <c r="T78" s="135"/>
      <c r="U78" s="90"/>
      <c r="V78" s="90"/>
      <c r="W78" s="146"/>
      <c r="X78" s="103"/>
      <c r="Y78" s="90"/>
      <c r="Z78" s="90"/>
      <c r="AA78" s="90"/>
      <c r="AB78" s="99"/>
      <c r="AC78" s="135"/>
      <c r="AD78" s="90"/>
      <c r="AE78" s="90"/>
      <c r="AF78" s="146"/>
      <c r="AG78" s="103"/>
      <c r="AH78" s="90"/>
      <c r="AI78" s="90"/>
      <c r="AJ78" s="99"/>
      <c r="AK78" s="135"/>
      <c r="AL78" s="90"/>
      <c r="AM78" s="90"/>
      <c r="AN78" s="90"/>
      <c r="AO78" s="146"/>
      <c r="AP78" s="103"/>
      <c r="AQ78" s="90"/>
      <c r="AR78" s="90"/>
      <c r="AS78" s="99"/>
      <c r="AT78" s="135"/>
      <c r="AU78" s="90"/>
      <c r="AV78" s="90"/>
      <c r="AW78" s="146"/>
      <c r="AX78" s="103"/>
      <c r="AY78" s="90"/>
      <c r="AZ78" s="90"/>
      <c r="BA78" s="90"/>
      <c r="BB78" s="99"/>
      <c r="BC78" s="135"/>
      <c r="BD78" s="90"/>
      <c r="BE78" s="90"/>
      <c r="BF78" s="146"/>
      <c r="BG78" s="103"/>
      <c r="BH78" s="90"/>
      <c r="BI78" s="90"/>
      <c r="BJ78" s="91"/>
      <c r="BL78" s="11"/>
    </row>
    <row r="79" spans="1:64" ht="18.899999999999999" customHeight="1">
      <c r="A79" s="9"/>
      <c r="B79" s="8"/>
      <c r="C79" s="1037"/>
      <c r="D79" s="1037"/>
      <c r="E79" s="1037"/>
      <c r="F79" s="1037"/>
      <c r="G79" s="1014"/>
      <c r="H79" s="179" t="s">
        <v>192</v>
      </c>
      <c r="I79" s="200" t="s">
        <v>193</v>
      </c>
      <c r="J79" s="186">
        <v>1132160</v>
      </c>
      <c r="K79" s="108"/>
      <c r="L79" s="84"/>
      <c r="M79" s="84"/>
      <c r="N79" s="84"/>
      <c r="O79" s="100"/>
      <c r="P79" s="94"/>
      <c r="Q79" s="84"/>
      <c r="R79" s="84"/>
      <c r="S79" s="100"/>
      <c r="T79" s="136"/>
      <c r="U79" s="84"/>
      <c r="V79" s="84"/>
      <c r="W79" s="87"/>
      <c r="X79" s="94"/>
      <c r="Y79" s="84"/>
      <c r="Z79" s="84"/>
      <c r="AA79" s="84"/>
      <c r="AB79" s="100"/>
      <c r="AC79" s="136"/>
      <c r="AD79" s="84"/>
      <c r="AE79" s="84"/>
      <c r="AF79" s="87"/>
      <c r="AG79" s="94"/>
      <c r="AH79" s="84"/>
      <c r="AI79" s="84"/>
      <c r="AJ79" s="100"/>
      <c r="AK79" s="136"/>
      <c r="AL79" s="84"/>
      <c r="AM79" s="84"/>
      <c r="AN79" s="84"/>
      <c r="AO79" s="87"/>
      <c r="AP79" s="94"/>
      <c r="AQ79" s="84"/>
      <c r="AR79" s="84"/>
      <c r="AS79" s="100"/>
      <c r="AT79" s="136"/>
      <c r="AU79" s="84"/>
      <c r="AV79" s="84"/>
      <c r="AW79" s="87"/>
      <c r="AX79" s="94"/>
      <c r="AY79" s="84"/>
      <c r="AZ79" s="84"/>
      <c r="BA79" s="84"/>
      <c r="BB79" s="100"/>
      <c r="BC79" s="136"/>
      <c r="BD79" s="84"/>
      <c r="BE79" s="84"/>
      <c r="BF79" s="87"/>
      <c r="BG79" s="94"/>
      <c r="BH79" s="84"/>
      <c r="BI79" s="84"/>
      <c r="BJ79" s="93"/>
      <c r="BL79" s="11"/>
    </row>
    <row r="80" spans="1:64" ht="18.899999999999999" customHeight="1">
      <c r="A80" s="9"/>
      <c r="B80" s="8"/>
      <c r="C80" s="1037"/>
      <c r="D80" s="1037"/>
      <c r="E80" s="1037"/>
      <c r="F80" s="1037"/>
      <c r="G80" s="1014"/>
      <c r="H80" s="179" t="s">
        <v>194</v>
      </c>
      <c r="I80" s="200" t="s">
        <v>193</v>
      </c>
      <c r="J80" s="186">
        <v>1132160</v>
      </c>
      <c r="K80" s="108"/>
      <c r="L80" s="84"/>
      <c r="M80" s="84"/>
      <c r="N80" s="84"/>
      <c r="O80" s="100"/>
      <c r="P80" s="94"/>
      <c r="Q80" s="84"/>
      <c r="R80" s="84"/>
      <c r="S80" s="100"/>
      <c r="T80" s="136"/>
      <c r="U80" s="84"/>
      <c r="V80" s="84"/>
      <c r="W80" s="87"/>
      <c r="X80" s="94"/>
      <c r="Y80" s="84"/>
      <c r="Z80" s="84"/>
      <c r="AA80" s="84"/>
      <c r="AB80" s="100"/>
      <c r="AC80" s="136"/>
      <c r="AD80" s="84"/>
      <c r="AE80" s="84"/>
      <c r="AF80" s="87"/>
      <c r="AG80" s="94"/>
      <c r="AH80" s="84"/>
      <c r="AI80" s="84"/>
      <c r="AJ80" s="100"/>
      <c r="AK80" s="136"/>
      <c r="AL80" s="84"/>
      <c r="AM80" s="84"/>
      <c r="AN80" s="84"/>
      <c r="AO80" s="87"/>
      <c r="AP80" s="94"/>
      <c r="AQ80" s="84"/>
      <c r="AR80" s="84"/>
      <c r="AS80" s="100"/>
      <c r="AT80" s="136"/>
      <c r="AU80" s="84"/>
      <c r="AV80" s="84"/>
      <c r="AW80" s="87"/>
      <c r="AX80" s="94"/>
      <c r="AY80" s="84"/>
      <c r="AZ80" s="84"/>
      <c r="BA80" s="84"/>
      <c r="BB80" s="100"/>
      <c r="BC80" s="136"/>
      <c r="BD80" s="84"/>
      <c r="BE80" s="84"/>
      <c r="BF80" s="87"/>
      <c r="BG80" s="94"/>
      <c r="BH80" s="84"/>
      <c r="BI80" s="84"/>
      <c r="BJ80" s="93"/>
      <c r="BL80" s="11"/>
    </row>
    <row r="81" spans="1:64" ht="18.899999999999999" customHeight="1">
      <c r="A81" s="9"/>
      <c r="B81" s="8"/>
      <c r="C81" s="1037"/>
      <c r="D81" s="1037"/>
      <c r="E81" s="1037"/>
      <c r="F81" s="1037"/>
      <c r="G81" s="1014"/>
      <c r="H81" s="179" t="s">
        <v>195</v>
      </c>
      <c r="I81" s="200" t="s">
        <v>196</v>
      </c>
      <c r="J81" s="186">
        <v>1132160</v>
      </c>
      <c r="K81" s="108"/>
      <c r="L81" s="84"/>
      <c r="M81" s="84"/>
      <c r="N81" s="84"/>
      <c r="O81" s="100"/>
      <c r="P81" s="94"/>
      <c r="Q81" s="84"/>
      <c r="R81" s="84"/>
      <c r="S81" s="100"/>
      <c r="T81" s="136"/>
      <c r="U81" s="84"/>
      <c r="V81" s="84"/>
      <c r="W81" s="87"/>
      <c r="X81" s="94"/>
      <c r="Y81" s="84"/>
      <c r="Z81" s="84"/>
      <c r="AA81" s="84"/>
      <c r="AB81" s="100"/>
      <c r="AC81" s="136"/>
      <c r="AD81" s="84"/>
      <c r="AE81" s="84"/>
      <c r="AF81" s="87"/>
      <c r="AG81" s="94"/>
      <c r="AH81" s="84"/>
      <c r="AI81" s="84"/>
      <c r="AJ81" s="100"/>
      <c r="AK81" s="136"/>
      <c r="AL81" s="84"/>
      <c r="AM81" s="84"/>
      <c r="AN81" s="84"/>
      <c r="AO81" s="87"/>
      <c r="AP81" s="94"/>
      <c r="AQ81" s="84"/>
      <c r="AR81" s="84"/>
      <c r="AS81" s="100"/>
      <c r="AT81" s="136"/>
      <c r="AU81" s="84"/>
      <c r="AV81" s="84"/>
      <c r="AW81" s="87"/>
      <c r="AX81" s="94"/>
      <c r="AY81" s="84"/>
      <c r="AZ81" s="84"/>
      <c r="BA81" s="84"/>
      <c r="BB81" s="100"/>
      <c r="BC81" s="136"/>
      <c r="BD81" s="84"/>
      <c r="BE81" s="84"/>
      <c r="BF81" s="87"/>
      <c r="BG81" s="94"/>
      <c r="BH81" s="84"/>
      <c r="BI81" s="84"/>
      <c r="BJ81" s="93"/>
      <c r="BL81" s="11"/>
    </row>
    <row r="82" spans="1:64" ht="18.899999999999999" customHeight="1">
      <c r="A82" s="9"/>
      <c r="B82" s="8"/>
      <c r="C82" s="1037"/>
      <c r="D82" s="1037"/>
      <c r="E82" s="1037"/>
      <c r="F82" s="1037"/>
      <c r="G82" s="1014"/>
      <c r="H82" s="179" t="s">
        <v>197</v>
      </c>
      <c r="I82" s="200" t="s">
        <v>198</v>
      </c>
      <c r="J82" s="186">
        <v>1132160</v>
      </c>
      <c r="K82" s="108"/>
      <c r="L82" s="84"/>
      <c r="M82" s="84"/>
      <c r="N82" s="84"/>
      <c r="O82" s="100"/>
      <c r="P82" s="94"/>
      <c r="Q82" s="84"/>
      <c r="R82" s="84"/>
      <c r="S82" s="100"/>
      <c r="T82" s="136"/>
      <c r="U82" s="84"/>
      <c r="V82" s="84"/>
      <c r="W82" s="87"/>
      <c r="X82" s="94"/>
      <c r="Y82" s="84"/>
      <c r="Z82" s="84"/>
      <c r="AA82" s="84"/>
      <c r="AB82" s="100"/>
      <c r="AC82" s="136"/>
      <c r="AD82" s="84"/>
      <c r="AE82" s="84"/>
      <c r="AF82" s="87"/>
      <c r="AG82" s="94"/>
      <c r="AH82" s="84"/>
      <c r="AI82" s="84"/>
      <c r="AJ82" s="100"/>
      <c r="AK82" s="136"/>
      <c r="AL82" s="84"/>
      <c r="AM82" s="84"/>
      <c r="AN82" s="84"/>
      <c r="AO82" s="87"/>
      <c r="AP82" s="94"/>
      <c r="AQ82" s="84"/>
      <c r="AR82" s="84"/>
      <c r="AS82" s="100"/>
      <c r="AT82" s="136"/>
      <c r="AU82" s="84"/>
      <c r="AV82" s="84"/>
      <c r="AW82" s="87"/>
      <c r="AX82" s="94"/>
      <c r="AY82" s="84"/>
      <c r="AZ82" s="84"/>
      <c r="BA82" s="84"/>
      <c r="BB82" s="100"/>
      <c r="BC82" s="136"/>
      <c r="BD82" s="84"/>
      <c r="BE82" s="84"/>
      <c r="BF82" s="87"/>
      <c r="BG82" s="94"/>
      <c r="BH82" s="84"/>
      <c r="BI82" s="84"/>
      <c r="BJ82" s="93"/>
      <c r="BL82" s="11"/>
    </row>
    <row r="83" spans="1:64" ht="18.899999999999999" customHeight="1">
      <c r="A83" s="9"/>
      <c r="B83" s="8"/>
      <c r="C83" s="1037"/>
      <c r="D83" s="1037"/>
      <c r="E83" s="1037"/>
      <c r="F83" s="1037"/>
      <c r="G83" s="1014"/>
      <c r="H83" s="179" t="s">
        <v>187</v>
      </c>
      <c r="I83" s="200" t="s">
        <v>188</v>
      </c>
      <c r="J83" s="186">
        <v>1132140</v>
      </c>
      <c r="K83" s="108"/>
      <c r="L83" s="84"/>
      <c r="M83" s="84"/>
      <c r="N83" s="84"/>
      <c r="O83" s="100"/>
      <c r="P83" s="94"/>
      <c r="Q83" s="84"/>
      <c r="R83" s="84"/>
      <c r="S83" s="100"/>
      <c r="T83" s="136"/>
      <c r="U83" s="84"/>
      <c r="V83" s="84"/>
      <c r="W83" s="87"/>
      <c r="X83" s="94"/>
      <c r="Y83" s="84"/>
      <c r="Z83" s="84"/>
      <c r="AA83" s="84"/>
      <c r="AB83" s="100"/>
      <c r="AC83" s="136"/>
      <c r="AD83" s="84"/>
      <c r="AE83" s="84"/>
      <c r="AF83" s="87"/>
      <c r="AG83" s="94"/>
      <c r="AH83" s="84"/>
      <c r="AI83" s="84"/>
      <c r="AJ83" s="100"/>
      <c r="AK83" s="136"/>
      <c r="AL83" s="84"/>
      <c r="AM83" s="84"/>
      <c r="AN83" s="84"/>
      <c r="AO83" s="87"/>
      <c r="AP83" s="94"/>
      <c r="AQ83" s="84"/>
      <c r="AR83" s="84"/>
      <c r="AS83" s="100"/>
      <c r="AT83" s="136"/>
      <c r="AU83" s="84"/>
      <c r="AV83" s="84"/>
      <c r="AW83" s="87"/>
      <c r="AX83" s="94"/>
      <c r="AY83" s="84"/>
      <c r="AZ83" s="84"/>
      <c r="BA83" s="84"/>
      <c r="BB83" s="100"/>
      <c r="BC83" s="136"/>
      <c r="BD83" s="84"/>
      <c r="BE83" s="84"/>
      <c r="BF83" s="87"/>
      <c r="BG83" s="94"/>
      <c r="BH83" s="84"/>
      <c r="BI83" s="84"/>
      <c r="BJ83" s="93"/>
      <c r="BL83" s="11"/>
    </row>
    <row r="84" spans="1:64" ht="18.899999999999999" customHeight="1">
      <c r="A84" s="9"/>
      <c r="B84" s="8"/>
      <c r="C84" s="1037"/>
      <c r="D84" s="1037"/>
      <c r="E84" s="1037"/>
      <c r="F84" s="1037"/>
      <c r="G84" s="1014"/>
      <c r="H84" s="179" t="s">
        <v>199</v>
      </c>
      <c r="I84" s="200" t="s">
        <v>349</v>
      </c>
      <c r="J84" s="186">
        <v>1132160</v>
      </c>
      <c r="K84" s="108"/>
      <c r="L84" s="84"/>
      <c r="M84" s="84"/>
      <c r="N84" s="84"/>
      <c r="O84" s="100"/>
      <c r="P84" s="94"/>
      <c r="Q84" s="84"/>
      <c r="R84" s="84"/>
      <c r="S84" s="100"/>
      <c r="T84" s="136"/>
      <c r="U84" s="84"/>
      <c r="V84" s="84"/>
      <c r="W84" s="87"/>
      <c r="X84" s="94"/>
      <c r="Y84" s="84"/>
      <c r="Z84" s="84"/>
      <c r="AA84" s="84"/>
      <c r="AB84" s="100"/>
      <c r="AC84" s="136"/>
      <c r="AD84" s="84"/>
      <c r="AE84" s="84"/>
      <c r="AF84" s="87"/>
      <c r="AG84" s="94"/>
      <c r="AH84" s="84"/>
      <c r="AI84" s="84"/>
      <c r="AJ84" s="100"/>
      <c r="AK84" s="136"/>
      <c r="AL84" s="84"/>
      <c r="AM84" s="84"/>
      <c r="AN84" s="84"/>
      <c r="AO84" s="87"/>
      <c r="AP84" s="94"/>
      <c r="AQ84" s="84"/>
      <c r="AR84" s="84"/>
      <c r="AS84" s="100"/>
      <c r="AT84" s="136"/>
      <c r="AU84" s="84"/>
      <c r="AV84" s="84"/>
      <c r="AW84" s="87"/>
      <c r="AX84" s="94"/>
      <c r="AY84" s="84"/>
      <c r="AZ84" s="84"/>
      <c r="BA84" s="84"/>
      <c r="BB84" s="100"/>
      <c r="BC84" s="136"/>
      <c r="BD84" s="84"/>
      <c r="BE84" s="84"/>
      <c r="BF84" s="87"/>
      <c r="BG84" s="94"/>
      <c r="BH84" s="84"/>
      <c r="BI84" s="84"/>
      <c r="BJ84" s="93"/>
      <c r="BL84" s="11"/>
    </row>
    <row r="85" spans="1:64" ht="18.899999999999999" customHeight="1">
      <c r="A85" s="9"/>
      <c r="B85" s="8"/>
      <c r="C85" s="1037"/>
      <c r="D85" s="1037"/>
      <c r="E85" s="1037"/>
      <c r="F85" s="1037"/>
      <c r="G85" s="1014"/>
      <c r="H85" s="179" t="s">
        <v>200</v>
      </c>
      <c r="I85" s="200" t="s">
        <v>201</v>
      </c>
      <c r="J85" s="186">
        <v>1132160</v>
      </c>
      <c r="K85" s="108"/>
      <c r="L85" s="84"/>
      <c r="M85" s="84"/>
      <c r="N85" s="84"/>
      <c r="O85" s="100"/>
      <c r="P85" s="94"/>
      <c r="Q85" s="84"/>
      <c r="R85" s="84"/>
      <c r="S85" s="100"/>
      <c r="T85" s="136"/>
      <c r="U85" s="84"/>
      <c r="V85" s="84"/>
      <c r="W85" s="87"/>
      <c r="X85" s="94"/>
      <c r="Y85" s="84"/>
      <c r="Z85" s="84"/>
      <c r="AA85" s="84"/>
      <c r="AB85" s="100"/>
      <c r="AC85" s="136"/>
      <c r="AD85" s="84"/>
      <c r="AE85" s="84"/>
      <c r="AF85" s="87"/>
      <c r="AG85" s="94"/>
      <c r="AH85" s="84"/>
      <c r="AI85" s="84"/>
      <c r="AJ85" s="100"/>
      <c r="AK85" s="136"/>
      <c r="AL85" s="84"/>
      <c r="AM85" s="84"/>
      <c r="AN85" s="84"/>
      <c r="AO85" s="87"/>
      <c r="AP85" s="94"/>
      <c r="AQ85" s="84"/>
      <c r="AR85" s="84"/>
      <c r="AS85" s="100"/>
      <c r="AT85" s="136"/>
      <c r="AU85" s="84"/>
      <c r="AV85" s="84"/>
      <c r="AW85" s="87"/>
      <c r="AX85" s="94"/>
      <c r="AY85" s="84"/>
      <c r="AZ85" s="84"/>
      <c r="BA85" s="84"/>
      <c r="BB85" s="100"/>
      <c r="BC85" s="136"/>
      <c r="BD85" s="84"/>
      <c r="BE85" s="84"/>
      <c r="BF85" s="87"/>
      <c r="BG85" s="94"/>
      <c r="BH85" s="84"/>
      <c r="BI85" s="84"/>
      <c r="BJ85" s="93"/>
      <c r="BL85" s="11"/>
    </row>
    <row r="86" spans="1:64" ht="18.899999999999999" customHeight="1">
      <c r="A86" s="9"/>
      <c r="B86" s="8"/>
      <c r="C86" s="1037"/>
      <c r="D86" s="1037"/>
      <c r="E86" s="1037"/>
      <c r="F86" s="1037"/>
      <c r="G86" s="1014"/>
      <c r="H86" s="179" t="s">
        <v>202</v>
      </c>
      <c r="I86" s="200" t="s">
        <v>350</v>
      </c>
      <c r="J86" s="186">
        <v>1132160</v>
      </c>
      <c r="K86" s="108"/>
      <c r="L86" s="84"/>
      <c r="M86" s="84"/>
      <c r="N86" s="84"/>
      <c r="O86" s="100"/>
      <c r="P86" s="94"/>
      <c r="Q86" s="84"/>
      <c r="R86" s="84"/>
      <c r="S86" s="100"/>
      <c r="T86" s="136"/>
      <c r="U86" s="84"/>
      <c r="V86" s="84"/>
      <c r="W86" s="87"/>
      <c r="X86" s="94"/>
      <c r="Y86" s="84"/>
      <c r="Z86" s="84"/>
      <c r="AA86" s="84"/>
      <c r="AB86" s="100"/>
      <c r="AC86" s="136"/>
      <c r="AD86" s="1185" t="s">
        <v>452</v>
      </c>
      <c r="AE86" s="1186"/>
      <c r="AF86" s="1187"/>
      <c r="AG86" s="94" t="s">
        <v>450</v>
      </c>
      <c r="AH86" s="84"/>
      <c r="AI86" s="84"/>
      <c r="AJ86" s="100"/>
      <c r="AK86" s="136"/>
      <c r="AL86" s="84"/>
      <c r="AM86" s="84"/>
      <c r="AN86" s="84"/>
      <c r="AO86" s="87"/>
      <c r="AP86" s="94"/>
      <c r="AQ86" s="84"/>
      <c r="AR86" s="84"/>
      <c r="AS86" s="100"/>
      <c r="AT86" s="136"/>
      <c r="AU86" s="84"/>
      <c r="AV86" s="84"/>
      <c r="AW86" s="87"/>
      <c r="AX86" s="94"/>
      <c r="AY86" s="84"/>
      <c r="AZ86" s="84"/>
      <c r="BA86" s="84"/>
      <c r="BB86" s="100"/>
      <c r="BC86" s="136"/>
      <c r="BD86" s="84"/>
      <c r="BE86" s="84"/>
      <c r="BF86" s="87"/>
      <c r="BG86" s="94"/>
      <c r="BH86" s="84"/>
      <c r="BI86" s="84"/>
      <c r="BJ86" s="93"/>
      <c r="BL86" s="11"/>
    </row>
    <row r="87" spans="1:64" ht="18.899999999999999" customHeight="1" thickBot="1">
      <c r="A87" s="9"/>
      <c r="B87" s="8"/>
      <c r="C87" s="1037"/>
      <c r="D87" s="1037"/>
      <c r="E87" s="1037"/>
      <c r="F87" s="1037"/>
      <c r="G87" s="1076"/>
      <c r="H87" s="181" t="s">
        <v>203</v>
      </c>
      <c r="I87" s="202" t="s">
        <v>204</v>
      </c>
      <c r="J87" s="189">
        <v>1132160</v>
      </c>
      <c r="K87" s="110"/>
      <c r="L87" s="97"/>
      <c r="M87" s="97"/>
      <c r="N87" s="97"/>
      <c r="O87" s="102"/>
      <c r="P87" s="96"/>
      <c r="Q87" s="97"/>
      <c r="R87" s="97"/>
      <c r="S87" s="102"/>
      <c r="T87" s="137"/>
      <c r="U87" s="97"/>
      <c r="V87" s="97"/>
      <c r="W87" s="141"/>
      <c r="X87" s="96"/>
      <c r="Y87" s="97"/>
      <c r="Z87" s="97"/>
      <c r="AA87" s="97"/>
      <c r="AB87" s="102"/>
      <c r="AC87" s="137"/>
      <c r="AD87" s="97"/>
      <c r="AE87" s="97"/>
      <c r="AF87" s="141"/>
      <c r="AG87" s="96"/>
      <c r="AH87" s="97"/>
      <c r="AI87" s="97"/>
      <c r="AJ87" s="102"/>
      <c r="AK87" s="137"/>
      <c r="AL87" s="97"/>
      <c r="AM87" s="97"/>
      <c r="AN87" s="97"/>
      <c r="AO87" s="141"/>
      <c r="AP87" s="96"/>
      <c r="AQ87" s="97"/>
      <c r="AR87" s="97"/>
      <c r="AS87" s="102"/>
      <c r="AT87" s="137"/>
      <c r="AU87" s="97"/>
      <c r="AV87" s="97"/>
      <c r="AW87" s="141"/>
      <c r="AX87" s="96"/>
      <c r="AY87" s="97"/>
      <c r="AZ87" s="97"/>
      <c r="BA87" s="97"/>
      <c r="BB87" s="102"/>
      <c r="BC87" s="137"/>
      <c r="BD87" s="97"/>
      <c r="BE87" s="97"/>
      <c r="BF87" s="141"/>
      <c r="BG87" s="96"/>
      <c r="BH87" s="97"/>
      <c r="BI87" s="97"/>
      <c r="BJ87" s="98"/>
      <c r="BL87" s="11"/>
    </row>
    <row r="88" spans="1:64" ht="18.899999999999999" customHeight="1">
      <c r="A88" s="9"/>
      <c r="B88" s="8"/>
      <c r="C88" s="1037"/>
      <c r="D88" s="1037"/>
      <c r="E88" s="1037"/>
      <c r="F88" s="1037"/>
      <c r="G88" s="1013" t="s">
        <v>205</v>
      </c>
      <c r="H88" s="183" t="s">
        <v>206</v>
      </c>
      <c r="I88" s="203" t="s">
        <v>207</v>
      </c>
      <c r="J88" s="190">
        <v>1131806</v>
      </c>
      <c r="K88" s="115"/>
      <c r="L88" s="116"/>
      <c r="M88" s="116"/>
      <c r="N88" s="116"/>
      <c r="O88" s="117"/>
      <c r="P88" s="118"/>
      <c r="Q88" s="116"/>
      <c r="R88" s="116"/>
      <c r="S88" s="117"/>
      <c r="T88" s="150"/>
      <c r="U88" s="116"/>
      <c r="V88" s="116"/>
      <c r="W88" s="147"/>
      <c r="X88" s="118"/>
      <c r="Y88" s="116"/>
      <c r="Z88" s="116"/>
      <c r="AA88" s="116"/>
      <c r="AB88" s="117"/>
      <c r="AC88" s="150"/>
      <c r="AD88" s="116"/>
      <c r="AE88" s="116"/>
      <c r="AF88" s="147"/>
      <c r="AG88" s="118"/>
      <c r="AH88" s="116"/>
      <c r="AI88" s="116"/>
      <c r="AJ88" s="117"/>
      <c r="AK88" s="150"/>
      <c r="AL88" s="116"/>
      <c r="AM88" s="116"/>
      <c r="AN88" s="116"/>
      <c r="AO88" s="147"/>
      <c r="AP88" s="118"/>
      <c r="AQ88" s="116"/>
      <c r="AR88" s="116"/>
      <c r="AS88" s="117"/>
      <c r="AT88" s="150"/>
      <c r="AU88" s="116"/>
      <c r="AV88" s="116"/>
      <c r="AW88" s="147"/>
      <c r="AX88" s="118"/>
      <c r="AY88" s="116"/>
      <c r="AZ88" s="116"/>
      <c r="BA88" s="116"/>
      <c r="BB88" s="117"/>
      <c r="BC88" s="150"/>
      <c r="BD88" s="116"/>
      <c r="BE88" s="116"/>
      <c r="BF88" s="147"/>
      <c r="BG88" s="118"/>
      <c r="BH88" s="116"/>
      <c r="BI88" s="116"/>
      <c r="BJ88" s="119"/>
      <c r="BL88" s="11"/>
    </row>
    <row r="89" spans="1:64" ht="18.899999999999999" customHeight="1">
      <c r="A89" s="9"/>
      <c r="B89" s="8"/>
      <c r="C89" s="1037"/>
      <c r="D89" s="1037"/>
      <c r="E89" s="1037"/>
      <c r="F89" s="1037"/>
      <c r="G89" s="1014"/>
      <c r="H89" s="77" t="s">
        <v>208</v>
      </c>
      <c r="I89" s="200" t="s">
        <v>209</v>
      </c>
      <c r="J89" s="186">
        <v>1131806</v>
      </c>
      <c r="K89" s="108"/>
      <c r="L89" s="84"/>
      <c r="M89" s="84"/>
      <c r="N89" s="84"/>
      <c r="O89" s="100"/>
      <c r="P89" s="94"/>
      <c r="Q89" s="84"/>
      <c r="R89" s="84"/>
      <c r="S89" s="100"/>
      <c r="T89" s="136"/>
      <c r="U89" s="84"/>
      <c r="V89" s="84"/>
      <c r="W89" s="87"/>
      <c r="X89" s="94"/>
      <c r="Y89" s="84"/>
      <c r="Z89" s="84"/>
      <c r="AA89" s="84"/>
      <c r="AB89" s="100"/>
      <c r="AC89" s="136"/>
      <c r="AD89" s="84"/>
      <c r="AE89" s="84"/>
      <c r="AF89" s="87"/>
      <c r="AG89" s="94"/>
      <c r="AH89" s="84"/>
      <c r="AI89" s="84"/>
      <c r="AJ89" s="100"/>
      <c r="AK89" s="136"/>
      <c r="AL89" s="84"/>
      <c r="AM89" s="84"/>
      <c r="AN89" s="84"/>
      <c r="AO89" s="87"/>
      <c r="AP89" s="94"/>
      <c r="AQ89" s="84"/>
      <c r="AR89" s="84"/>
      <c r="AS89" s="100"/>
      <c r="AT89" s="136"/>
      <c r="AU89" s="84"/>
      <c r="AV89" s="84"/>
      <c r="AW89" s="87"/>
      <c r="AX89" s="94"/>
      <c r="AY89" s="84"/>
      <c r="AZ89" s="84"/>
      <c r="BA89" s="84"/>
      <c r="BB89" s="100"/>
      <c r="BC89" s="136"/>
      <c r="BD89" s="84"/>
      <c r="BE89" s="84"/>
      <c r="BF89" s="87"/>
      <c r="BG89" s="94"/>
      <c r="BH89" s="84"/>
      <c r="BI89" s="84"/>
      <c r="BJ89" s="93"/>
      <c r="BL89" s="11"/>
    </row>
    <row r="90" spans="1:64" ht="18.899999999999999" customHeight="1">
      <c r="A90" s="9"/>
      <c r="B90" s="8"/>
      <c r="C90" s="1037"/>
      <c r="D90" s="1037"/>
      <c r="E90" s="1037"/>
      <c r="F90" s="1037"/>
      <c r="G90" s="1014"/>
      <c r="H90" s="77" t="s">
        <v>210</v>
      </c>
      <c r="I90" s="200" t="s">
        <v>211</v>
      </c>
      <c r="J90" s="186">
        <v>1131806</v>
      </c>
      <c r="K90" s="108"/>
      <c r="L90" s="84"/>
      <c r="M90" s="84"/>
      <c r="N90" s="84"/>
      <c r="O90" s="100"/>
      <c r="P90" s="94"/>
      <c r="Q90" s="84"/>
      <c r="R90" s="84"/>
      <c r="S90" s="100"/>
      <c r="T90" s="136"/>
      <c r="U90" s="84"/>
      <c r="V90" s="84"/>
      <c r="W90" s="87"/>
      <c r="X90" s="94"/>
      <c r="Y90" s="84"/>
      <c r="Z90" s="84"/>
      <c r="AA90" s="84"/>
      <c r="AB90" s="100"/>
      <c r="AC90" s="136"/>
      <c r="AD90" s="84"/>
      <c r="AE90" s="84"/>
      <c r="AF90" s="87"/>
      <c r="AG90" s="94"/>
      <c r="AH90" s="84"/>
      <c r="AI90" s="84"/>
      <c r="AJ90" s="100"/>
      <c r="AK90" s="136"/>
      <c r="AL90" s="84"/>
      <c r="AM90" s="84"/>
      <c r="AN90" s="84"/>
      <c r="AO90" s="87"/>
      <c r="AP90" s="94"/>
      <c r="AQ90" s="84"/>
      <c r="AR90" s="84"/>
      <c r="AS90" s="100"/>
      <c r="AT90" s="136"/>
      <c r="AU90" s="84"/>
      <c r="AV90" s="84"/>
      <c r="AW90" s="87"/>
      <c r="AX90" s="94"/>
      <c r="AY90" s="84"/>
      <c r="AZ90" s="84"/>
      <c r="BA90" s="84"/>
      <c r="BB90" s="100"/>
      <c r="BC90" s="136"/>
      <c r="BD90" s="84"/>
      <c r="BE90" s="84"/>
      <c r="BF90" s="87"/>
      <c r="BG90" s="94"/>
      <c r="BH90" s="84"/>
      <c r="BI90" s="84"/>
      <c r="BJ90" s="93"/>
      <c r="BL90" s="11"/>
    </row>
    <row r="91" spans="1:64" ht="18.899999999999999" customHeight="1">
      <c r="A91" s="9"/>
      <c r="B91" s="8"/>
      <c r="C91" s="1037"/>
      <c r="D91" s="1037"/>
      <c r="E91" s="1037"/>
      <c r="F91" s="1037"/>
      <c r="G91" s="1014"/>
      <c r="H91" s="77" t="s">
        <v>213</v>
      </c>
      <c r="I91" s="200" t="s">
        <v>214</v>
      </c>
      <c r="J91" s="186">
        <v>1131806</v>
      </c>
      <c r="K91" s="108"/>
      <c r="L91" s="84"/>
      <c r="M91" s="84"/>
      <c r="N91" s="84"/>
      <c r="O91" s="100"/>
      <c r="P91" s="94"/>
      <c r="Q91" s="84"/>
      <c r="R91" s="84"/>
      <c r="S91" s="100"/>
      <c r="T91" s="136"/>
      <c r="U91" s="84"/>
      <c r="V91" s="84"/>
      <c r="W91" s="87"/>
      <c r="X91" s="94"/>
      <c r="Y91" s="84"/>
      <c r="Z91" s="84"/>
      <c r="AA91" s="84"/>
      <c r="AB91" s="100"/>
      <c r="AC91" s="136"/>
      <c r="AD91" s="84"/>
      <c r="AE91" s="84"/>
      <c r="AF91" s="87"/>
      <c r="AG91" s="94"/>
      <c r="AH91" s="84"/>
      <c r="AI91" s="84"/>
      <c r="AJ91" s="100"/>
      <c r="AK91" s="136"/>
      <c r="AL91" s="84"/>
      <c r="AM91" s="84"/>
      <c r="AN91" s="84"/>
      <c r="AO91" s="87"/>
      <c r="AP91" s="94"/>
      <c r="AQ91" s="84"/>
      <c r="AR91" s="84"/>
      <c r="AS91" s="100"/>
      <c r="AT91" s="136"/>
      <c r="AU91" s="84"/>
      <c r="AV91" s="84"/>
      <c r="AW91" s="87"/>
      <c r="AX91" s="94"/>
      <c r="AY91" s="84"/>
      <c r="AZ91" s="84"/>
      <c r="BA91" s="84"/>
      <c r="BB91" s="100"/>
      <c r="BC91" s="136"/>
      <c r="BD91" s="84"/>
      <c r="BE91" s="84"/>
      <c r="BF91" s="87"/>
      <c r="BG91" s="94"/>
      <c r="BH91" s="84"/>
      <c r="BI91" s="84"/>
      <c r="BJ91" s="93"/>
      <c r="BL91" s="11"/>
    </row>
    <row r="92" spans="1:64" ht="18.899999999999999" customHeight="1">
      <c r="A92" s="9"/>
      <c r="B92" s="8"/>
      <c r="C92" s="1037"/>
      <c r="D92" s="1037"/>
      <c r="E92" s="1037"/>
      <c r="F92" s="1037"/>
      <c r="G92" s="1014"/>
      <c r="H92" s="77" t="s">
        <v>215</v>
      </c>
      <c r="I92" s="200" t="s">
        <v>216</v>
      </c>
      <c r="J92" s="186">
        <v>1131818</v>
      </c>
      <c r="K92" s="108"/>
      <c r="L92" s="84"/>
      <c r="M92" s="84"/>
      <c r="N92" s="84"/>
      <c r="O92" s="100"/>
      <c r="P92" s="94"/>
      <c r="Q92" s="84"/>
      <c r="R92" s="84"/>
      <c r="S92" s="100"/>
      <c r="T92" s="136"/>
      <c r="U92" s="84"/>
      <c r="V92" s="84"/>
      <c r="W92" s="87"/>
      <c r="X92" s="94"/>
      <c r="Y92" s="84"/>
      <c r="Z92" s="84"/>
      <c r="AA92" s="84"/>
      <c r="AB92" s="100"/>
      <c r="AC92" s="136"/>
      <c r="AD92" s="84"/>
      <c r="AE92" s="84"/>
      <c r="AF92" s="87"/>
      <c r="AG92" s="94"/>
      <c r="AH92" s="84"/>
      <c r="AI92" s="84"/>
      <c r="AJ92" s="100"/>
      <c r="AK92" s="136"/>
      <c r="AL92" s="84"/>
      <c r="AM92" s="84"/>
      <c r="AN92" s="84"/>
      <c r="AO92" s="87"/>
      <c r="AP92" s="94"/>
      <c r="AQ92" s="84"/>
      <c r="AR92" s="84"/>
      <c r="AS92" s="100"/>
      <c r="AT92" s="136"/>
      <c r="AU92" s="84"/>
      <c r="AV92" s="84"/>
      <c r="AW92" s="87"/>
      <c r="AX92" s="94"/>
      <c r="AY92" s="84"/>
      <c r="AZ92" s="84"/>
      <c r="BA92" s="84"/>
      <c r="BB92" s="100"/>
      <c r="BC92" s="136"/>
      <c r="BD92" s="84"/>
      <c r="BE92" s="84"/>
      <c r="BF92" s="87"/>
      <c r="BG92" s="94"/>
      <c r="BH92" s="84"/>
      <c r="BI92" s="84"/>
      <c r="BJ92" s="93"/>
      <c r="BL92" s="11"/>
    </row>
    <row r="93" spans="1:64" ht="18.75" customHeight="1">
      <c r="A93" s="9"/>
      <c r="B93" s="8"/>
      <c r="C93" s="1037"/>
      <c r="D93" s="1037"/>
      <c r="E93" s="1037"/>
      <c r="F93" s="1037"/>
      <c r="G93" s="1014"/>
      <c r="H93" s="77" t="s">
        <v>217</v>
      </c>
      <c r="I93" s="200" t="s">
        <v>218</v>
      </c>
      <c r="J93" s="186">
        <v>1131806</v>
      </c>
      <c r="K93" s="108"/>
      <c r="L93" s="84"/>
      <c r="M93" s="84"/>
      <c r="N93" s="84"/>
      <c r="O93" s="100"/>
      <c r="P93" s="94"/>
      <c r="Q93" s="84"/>
      <c r="R93" s="84"/>
      <c r="S93" s="100"/>
      <c r="T93" s="136"/>
      <c r="U93" s="84"/>
      <c r="V93" s="84"/>
      <c r="W93" s="87"/>
      <c r="X93" s="94"/>
      <c r="Y93" s="84"/>
      <c r="Z93" s="84"/>
      <c r="AA93" s="84"/>
      <c r="AB93" s="100"/>
      <c r="AC93" s="136"/>
      <c r="AD93" s="84"/>
      <c r="AE93" s="84"/>
      <c r="AF93" s="87"/>
      <c r="AG93" s="94"/>
      <c r="AH93" s="84"/>
      <c r="AI93" s="84"/>
      <c r="AJ93" s="100"/>
      <c r="AK93" s="136"/>
      <c r="AL93" s="84"/>
      <c r="AM93" s="84"/>
      <c r="AN93" s="84"/>
      <c r="AO93" s="87"/>
      <c r="AP93" s="94"/>
      <c r="AQ93" s="84"/>
      <c r="AR93" s="84"/>
      <c r="AS93" s="100"/>
      <c r="AT93" s="136"/>
      <c r="AU93" s="84"/>
      <c r="AV93" s="84"/>
      <c r="AW93" s="87"/>
      <c r="AX93" s="94"/>
      <c r="AY93" s="84"/>
      <c r="AZ93" s="84"/>
      <c r="BA93" s="84"/>
      <c r="BB93" s="100"/>
      <c r="BC93" s="136"/>
      <c r="BD93" s="84"/>
      <c r="BE93" s="84"/>
      <c r="BF93" s="87"/>
      <c r="BG93" s="94"/>
      <c r="BH93" s="84"/>
      <c r="BI93" s="84"/>
      <c r="BJ93" s="93"/>
      <c r="BL93" s="11"/>
    </row>
    <row r="94" spans="1:64" ht="18.75" customHeight="1">
      <c r="A94" s="9"/>
      <c r="B94" s="8"/>
      <c r="C94" s="1037"/>
      <c r="D94" s="1037"/>
      <c r="E94" s="1037"/>
      <c r="F94" s="1037"/>
      <c r="G94" s="1014"/>
      <c r="H94" s="77" t="s">
        <v>219</v>
      </c>
      <c r="I94" s="200" t="s">
        <v>220</v>
      </c>
      <c r="J94" s="186">
        <v>1131806</v>
      </c>
      <c r="K94" s="108"/>
      <c r="L94" s="84"/>
      <c r="M94" s="84"/>
      <c r="N94" s="84"/>
      <c r="O94" s="100"/>
      <c r="P94" s="94"/>
      <c r="Q94" s="84"/>
      <c r="R94" s="84"/>
      <c r="S94" s="100"/>
      <c r="T94" s="136"/>
      <c r="U94" s="84"/>
      <c r="V94" s="84"/>
      <c r="W94" s="87"/>
      <c r="X94" s="94"/>
      <c r="Y94" s="84"/>
      <c r="Z94" s="84"/>
      <c r="AA94" s="84"/>
      <c r="AB94" s="100"/>
      <c r="AC94" s="136"/>
      <c r="AD94" s="84"/>
      <c r="AE94" s="84"/>
      <c r="AF94" s="87"/>
      <c r="AG94" s="94"/>
      <c r="AH94" s="84"/>
      <c r="AI94" s="84"/>
      <c r="AJ94" s="100"/>
      <c r="AK94" s="136"/>
      <c r="AL94" s="84"/>
      <c r="AM94" s="84"/>
      <c r="AN94" s="1185" t="s">
        <v>452</v>
      </c>
      <c r="AO94" s="1186"/>
      <c r="AP94" s="1186"/>
      <c r="AQ94" s="1186"/>
      <c r="AR94" s="1186"/>
      <c r="AS94" s="1187"/>
      <c r="AT94" s="1198" t="s">
        <v>450</v>
      </c>
      <c r="AU94" s="1186"/>
      <c r="AV94" s="1186"/>
      <c r="AW94" s="1186"/>
      <c r="AX94" s="1186"/>
      <c r="AY94" s="1186"/>
      <c r="AZ94" s="1186"/>
      <c r="BA94" s="1186"/>
      <c r="BB94" s="1187"/>
      <c r="BC94" s="136"/>
      <c r="BD94" s="84"/>
      <c r="BE94" s="84"/>
      <c r="BF94" s="87"/>
      <c r="BG94" s="94"/>
      <c r="BH94" s="84"/>
      <c r="BI94" s="84"/>
      <c r="BJ94" s="93"/>
      <c r="BL94" s="11"/>
    </row>
    <row r="95" spans="1:64" ht="18.899999999999999" customHeight="1">
      <c r="A95" s="9"/>
      <c r="B95" s="8"/>
      <c r="C95" s="1037"/>
      <c r="D95" s="1037"/>
      <c r="E95" s="1037"/>
      <c r="F95" s="1037"/>
      <c r="G95" s="1014"/>
      <c r="H95" s="77" t="s">
        <v>221</v>
      </c>
      <c r="I95" s="200" t="s">
        <v>337</v>
      </c>
      <c r="J95" s="186">
        <v>1131812</v>
      </c>
      <c r="K95" s="108"/>
      <c r="L95" s="84"/>
      <c r="M95" s="84"/>
      <c r="N95" s="84"/>
      <c r="O95" s="100"/>
      <c r="P95" s="94"/>
      <c r="Q95" s="84"/>
      <c r="R95" s="84"/>
      <c r="S95" s="100"/>
      <c r="T95" s="136"/>
      <c r="U95" s="84"/>
      <c r="V95" s="84"/>
      <c r="W95" s="87"/>
      <c r="X95" s="94"/>
      <c r="Y95" s="84"/>
      <c r="Z95" s="84"/>
      <c r="AA95" s="84"/>
      <c r="AB95" s="100"/>
      <c r="AC95" s="136"/>
      <c r="AD95" s="84"/>
      <c r="AE95" s="84"/>
      <c r="AF95" s="87"/>
      <c r="AG95" s="94"/>
      <c r="AH95" s="84"/>
      <c r="AI95" s="84"/>
      <c r="AJ95" s="100"/>
      <c r="AK95" s="136"/>
      <c r="AL95" s="84"/>
      <c r="AM95" s="84"/>
      <c r="AN95" s="84"/>
      <c r="AO95" s="87"/>
      <c r="AP95" s="94"/>
      <c r="AQ95" s="84"/>
      <c r="AR95" s="84"/>
      <c r="AS95" s="100"/>
      <c r="AT95" s="136"/>
      <c r="AU95" s="84"/>
      <c r="AV95" s="84"/>
      <c r="AW95" s="87"/>
      <c r="AX95" s="94"/>
      <c r="AY95" s="84"/>
      <c r="AZ95" s="84"/>
      <c r="BA95" s="84"/>
      <c r="BB95" s="100"/>
      <c r="BC95" s="136"/>
      <c r="BD95" s="84"/>
      <c r="BE95" s="84"/>
      <c r="BF95" s="87"/>
      <c r="BG95" s="94"/>
      <c r="BH95" s="84"/>
      <c r="BI95" s="84"/>
      <c r="BJ95" s="93"/>
      <c r="BL95" s="11"/>
    </row>
    <row r="96" spans="1:64" ht="18.899999999999999" customHeight="1">
      <c r="A96" s="9"/>
      <c r="B96" s="8"/>
      <c r="C96" s="1037"/>
      <c r="D96" s="1037"/>
      <c r="E96" s="1037"/>
      <c r="F96" s="1037"/>
      <c r="G96" s="1014"/>
      <c r="H96" s="77" t="s">
        <v>222</v>
      </c>
      <c r="I96" s="200" t="s">
        <v>223</v>
      </c>
      <c r="J96" s="186">
        <v>1131806</v>
      </c>
      <c r="K96" s="108"/>
      <c r="L96" s="84"/>
      <c r="M96" s="84"/>
      <c r="N96" s="84"/>
      <c r="O96" s="100"/>
      <c r="P96" s="94"/>
      <c r="Q96" s="84"/>
      <c r="R96" s="84"/>
      <c r="S96" s="100"/>
      <c r="T96" s="136"/>
      <c r="U96" s="84"/>
      <c r="V96" s="84"/>
      <c r="W96" s="87"/>
      <c r="X96" s="94"/>
      <c r="Y96" s="84"/>
      <c r="Z96" s="84"/>
      <c r="AA96" s="84"/>
      <c r="AB96" s="100"/>
      <c r="AC96" s="136"/>
      <c r="AD96" s="84"/>
      <c r="AE96" s="84"/>
      <c r="AF96" s="87"/>
      <c r="AG96" s="94"/>
      <c r="AH96" s="84"/>
      <c r="AI96" s="84"/>
      <c r="AJ96" s="100"/>
      <c r="AK96" s="136"/>
      <c r="AL96" s="84"/>
      <c r="AM96" s="84"/>
      <c r="AN96" s="1185" t="s">
        <v>452</v>
      </c>
      <c r="AO96" s="1186"/>
      <c r="AP96" s="1186"/>
      <c r="AQ96" s="1186"/>
      <c r="AR96" s="1186"/>
      <c r="AS96" s="1187"/>
      <c r="AT96" s="1198" t="s">
        <v>450</v>
      </c>
      <c r="AU96" s="1186"/>
      <c r="AV96" s="1186"/>
      <c r="AW96" s="1186"/>
      <c r="AX96" s="1186"/>
      <c r="AY96" s="1186"/>
      <c r="AZ96" s="1186"/>
      <c r="BA96" s="1186"/>
      <c r="BB96" s="1187"/>
      <c r="BC96" s="136"/>
      <c r="BD96" s="84"/>
      <c r="BE96" s="84"/>
      <c r="BF96" s="87"/>
      <c r="BG96" s="94"/>
      <c r="BH96" s="84"/>
      <c r="BI96" s="84"/>
      <c r="BJ96" s="93"/>
      <c r="BL96" s="11"/>
    </row>
    <row r="97" spans="1:64" ht="18.899999999999999" customHeight="1">
      <c r="A97" s="9"/>
      <c r="B97" s="8"/>
      <c r="C97" s="1037"/>
      <c r="D97" s="1037"/>
      <c r="E97" s="1037"/>
      <c r="F97" s="1037"/>
      <c r="G97" s="1014"/>
      <c r="H97" s="77" t="s">
        <v>224</v>
      </c>
      <c r="I97" s="200" t="s">
        <v>356</v>
      </c>
      <c r="J97" s="186">
        <v>1131812</v>
      </c>
      <c r="K97" s="108"/>
      <c r="L97" s="84"/>
      <c r="M97" s="84"/>
      <c r="N97" s="84"/>
      <c r="O97" s="100"/>
      <c r="P97" s="94"/>
      <c r="Q97" s="84"/>
      <c r="R97" s="84"/>
      <c r="S97" s="100"/>
      <c r="T97" s="136"/>
      <c r="U97" s="84"/>
      <c r="V97" s="84"/>
      <c r="W97" s="87"/>
      <c r="X97" s="94"/>
      <c r="Y97" s="84"/>
      <c r="Z97" s="84"/>
      <c r="AA97" s="84"/>
      <c r="AB97" s="100"/>
      <c r="AC97" s="136"/>
      <c r="AD97" s="84"/>
      <c r="AE97" s="84"/>
      <c r="AF97" s="87"/>
      <c r="AG97" s="94"/>
      <c r="AH97" s="84"/>
      <c r="AI97" s="84"/>
      <c r="AJ97" s="100"/>
      <c r="AK97" s="136"/>
      <c r="AL97" s="84"/>
      <c r="AM97" s="84"/>
      <c r="AN97" s="1185" t="s">
        <v>452</v>
      </c>
      <c r="AO97" s="1186"/>
      <c r="AP97" s="1186"/>
      <c r="AQ97" s="1186"/>
      <c r="AR97" s="1186"/>
      <c r="AS97" s="1187"/>
      <c r="AT97" s="1198" t="s">
        <v>450</v>
      </c>
      <c r="AU97" s="1186"/>
      <c r="AV97" s="1186"/>
      <c r="AW97" s="1186"/>
      <c r="AX97" s="1186"/>
      <c r="AY97" s="1186"/>
      <c r="AZ97" s="1186"/>
      <c r="BA97" s="1186"/>
      <c r="BB97" s="1187"/>
      <c r="BC97" s="136"/>
      <c r="BD97" s="84"/>
      <c r="BE97" s="84"/>
      <c r="BF97" s="87"/>
      <c r="BG97" s="94"/>
      <c r="BH97" s="84"/>
      <c r="BI97" s="84"/>
      <c r="BJ97" s="93"/>
      <c r="BL97" s="11"/>
    </row>
    <row r="98" spans="1:64" ht="18.899999999999999" customHeight="1">
      <c r="A98" s="9"/>
      <c r="B98" s="8"/>
      <c r="C98" s="1037"/>
      <c r="D98" s="1037"/>
      <c r="E98" s="1037"/>
      <c r="F98" s="1037"/>
      <c r="G98" s="1014"/>
      <c r="H98" s="77" t="s">
        <v>225</v>
      </c>
      <c r="I98" s="200" t="s">
        <v>357</v>
      </c>
      <c r="J98" s="186">
        <v>1131812</v>
      </c>
      <c r="K98" s="108"/>
      <c r="L98" s="84"/>
      <c r="M98" s="84"/>
      <c r="N98" s="84"/>
      <c r="O98" s="100"/>
      <c r="P98" s="94"/>
      <c r="Q98" s="84"/>
      <c r="R98" s="84"/>
      <c r="S98" s="100"/>
      <c r="T98" s="136"/>
      <c r="U98" s="84"/>
      <c r="V98" s="84"/>
      <c r="W98" s="87"/>
      <c r="X98" s="94"/>
      <c r="Y98" s="84"/>
      <c r="Z98" s="84"/>
      <c r="AA98" s="84"/>
      <c r="AB98" s="100"/>
      <c r="AC98" s="136"/>
      <c r="AD98" s="84"/>
      <c r="AE98" s="84"/>
      <c r="AF98" s="87"/>
      <c r="AG98" s="94"/>
      <c r="AH98" s="84"/>
      <c r="AI98" s="84"/>
      <c r="AJ98" s="100"/>
      <c r="AK98" s="136"/>
      <c r="AL98" s="84"/>
      <c r="AM98" s="84"/>
      <c r="AN98" s="84"/>
      <c r="AO98" s="87"/>
      <c r="AP98" s="94"/>
      <c r="AQ98" s="84"/>
      <c r="AR98" s="84"/>
      <c r="AS98" s="100"/>
      <c r="AT98" s="136"/>
      <c r="AU98" s="84"/>
      <c r="AV98" s="84"/>
      <c r="AW98" s="87"/>
      <c r="AX98" s="94"/>
      <c r="AY98" s="84"/>
      <c r="AZ98" s="84"/>
      <c r="BA98" s="84"/>
      <c r="BB98" s="100"/>
      <c r="BC98" s="136"/>
      <c r="BD98" s="84"/>
      <c r="BE98" s="84"/>
      <c r="BF98" s="87"/>
      <c r="BG98" s="94"/>
      <c r="BH98" s="84"/>
      <c r="BI98" s="84"/>
      <c r="BJ98" s="93"/>
      <c r="BL98" s="11"/>
    </row>
    <row r="99" spans="1:64" ht="18.899999999999999" customHeight="1">
      <c r="A99" s="9"/>
      <c r="B99" s="8"/>
      <c r="C99" s="1037"/>
      <c r="D99" s="1037"/>
      <c r="E99" s="1037"/>
      <c r="F99" s="1037"/>
      <c r="G99" s="1014"/>
      <c r="H99" s="77" t="s">
        <v>355</v>
      </c>
      <c r="I99" s="200" t="s">
        <v>352</v>
      </c>
      <c r="J99" s="186">
        <v>1131807</v>
      </c>
      <c r="K99" s="108"/>
      <c r="L99" s="84"/>
      <c r="M99" s="84"/>
      <c r="N99" s="84"/>
      <c r="O99" s="100"/>
      <c r="P99" s="94"/>
      <c r="Q99" s="84"/>
      <c r="R99" s="84"/>
      <c r="S99" s="100"/>
      <c r="T99" s="136"/>
      <c r="U99" s="84"/>
      <c r="V99" s="84"/>
      <c r="W99" s="87"/>
      <c r="X99" s="94"/>
      <c r="Y99" s="84"/>
      <c r="Z99" s="84"/>
      <c r="AA99" s="84"/>
      <c r="AB99" s="100"/>
      <c r="AC99" s="136"/>
      <c r="AD99" s="84"/>
      <c r="AE99" s="84"/>
      <c r="AF99" s="87"/>
      <c r="AG99" s="94"/>
      <c r="AH99" s="84"/>
      <c r="AI99" s="84"/>
      <c r="AJ99" s="100"/>
      <c r="AK99" s="136"/>
      <c r="AL99" s="84"/>
      <c r="AM99" s="84"/>
      <c r="AN99" s="84"/>
      <c r="AO99" s="87"/>
      <c r="AP99" s="94"/>
      <c r="AQ99" s="84"/>
      <c r="AR99" s="84"/>
      <c r="AS99" s="100"/>
      <c r="AT99" s="136"/>
      <c r="AU99" s="84"/>
      <c r="AV99" s="84"/>
      <c r="AW99" s="87"/>
      <c r="AX99" s="94"/>
      <c r="AY99" s="84"/>
      <c r="AZ99" s="84"/>
      <c r="BA99" s="84"/>
      <c r="BB99" s="100"/>
      <c r="BC99" s="136"/>
      <c r="BD99" s="84"/>
      <c r="BE99" s="84"/>
      <c r="BF99" s="87"/>
      <c r="BG99" s="94"/>
      <c r="BH99" s="84"/>
      <c r="BI99" s="84"/>
      <c r="BJ99" s="93"/>
      <c r="BL99" s="11"/>
    </row>
    <row r="100" spans="1:64" ht="18.899999999999999" customHeight="1" thickBot="1">
      <c r="A100" s="9"/>
      <c r="B100" s="8"/>
      <c r="C100" s="1037"/>
      <c r="D100" s="1037"/>
      <c r="E100" s="1037"/>
      <c r="F100" s="1037"/>
      <c r="G100" s="1014"/>
      <c r="H100" s="78" t="s">
        <v>212</v>
      </c>
      <c r="I100" s="201" t="s">
        <v>343</v>
      </c>
      <c r="J100" s="206">
        <v>1131806</v>
      </c>
      <c r="K100" s="108"/>
      <c r="L100" s="84"/>
      <c r="M100" s="84"/>
      <c r="N100" s="84"/>
      <c r="O100" s="100"/>
      <c r="P100" s="94"/>
      <c r="Q100" s="84"/>
      <c r="R100" s="84"/>
      <c r="S100" s="100"/>
      <c r="T100" s="136"/>
      <c r="U100" s="84"/>
      <c r="V100" s="84"/>
      <c r="W100" s="87"/>
      <c r="X100" s="94"/>
      <c r="Y100" s="84"/>
      <c r="Z100" s="84"/>
      <c r="AA100" s="84"/>
      <c r="AB100" s="100"/>
      <c r="AC100" s="136"/>
      <c r="AD100" s="84"/>
      <c r="AE100" s="84"/>
      <c r="AF100" s="87"/>
      <c r="AG100" s="94"/>
      <c r="AH100" s="84"/>
      <c r="AI100" s="84"/>
      <c r="AJ100" s="100"/>
      <c r="AK100" s="1210" t="s">
        <v>452</v>
      </c>
      <c r="AL100" s="1211"/>
      <c r="AM100" s="1211"/>
      <c r="AN100" s="1211"/>
      <c r="AO100" s="1212"/>
      <c r="AP100" s="1210" t="s">
        <v>450</v>
      </c>
      <c r="AQ100" s="1211"/>
      <c r="AR100" s="1211"/>
      <c r="AS100" s="1211"/>
      <c r="AT100" s="1211"/>
      <c r="AU100" s="1211"/>
      <c r="AV100" s="1211"/>
      <c r="AW100" s="1212"/>
      <c r="AX100" s="94"/>
      <c r="AY100" s="84"/>
      <c r="AZ100" s="84"/>
      <c r="BA100" s="84"/>
      <c r="BB100" s="100"/>
      <c r="BC100" s="136"/>
      <c r="BD100" s="84"/>
      <c r="BE100" s="84"/>
      <c r="BF100" s="87"/>
      <c r="BG100" s="94"/>
      <c r="BH100" s="84"/>
      <c r="BI100" s="84"/>
      <c r="BJ100" s="93"/>
      <c r="BL100" s="11"/>
    </row>
    <row r="101" spans="1:64" ht="18.899999999999999" customHeight="1">
      <c r="A101" s="9"/>
      <c r="B101" s="8"/>
      <c r="C101" s="1037"/>
      <c r="D101" s="1037"/>
      <c r="E101" s="1037"/>
      <c r="F101" s="1037"/>
      <c r="G101" s="1013" t="s">
        <v>226</v>
      </c>
      <c r="H101" s="179" t="s">
        <v>227</v>
      </c>
      <c r="I101" s="200" t="s">
        <v>228</v>
      </c>
      <c r="J101" s="186">
        <v>1131812</v>
      </c>
      <c r="K101" s="122"/>
      <c r="L101" s="90"/>
      <c r="M101" s="90"/>
      <c r="N101" s="90"/>
      <c r="O101" s="99"/>
      <c r="P101" s="103"/>
      <c r="Q101" s="90"/>
      <c r="R101" s="90"/>
      <c r="S101" s="99"/>
      <c r="T101" s="135"/>
      <c r="U101" s="90"/>
      <c r="V101" s="90"/>
      <c r="W101" s="146"/>
      <c r="X101" s="103"/>
      <c r="Y101" s="90"/>
      <c r="Z101" s="90"/>
      <c r="AA101" s="90"/>
      <c r="AB101" s="99"/>
      <c r="AC101" s="135"/>
      <c r="AD101" s="90"/>
      <c r="AE101" s="90"/>
      <c r="AF101" s="146"/>
      <c r="AG101" s="103"/>
      <c r="AH101" s="90"/>
      <c r="AI101" s="90"/>
      <c r="AJ101" s="99"/>
      <c r="AK101" s="103"/>
      <c r="AL101" s="90"/>
      <c r="AM101" s="90"/>
      <c r="AN101" s="90"/>
      <c r="AO101" s="146"/>
      <c r="AP101" s="103"/>
      <c r="AQ101" s="90"/>
      <c r="AR101" s="90"/>
      <c r="AS101" s="99"/>
      <c r="AT101" s="135"/>
      <c r="AU101" s="90"/>
      <c r="AV101" s="90"/>
      <c r="AW101" s="99"/>
      <c r="AX101" s="103"/>
      <c r="AY101" s="90"/>
      <c r="AZ101" s="90"/>
      <c r="BA101" s="90"/>
      <c r="BB101" s="99"/>
      <c r="BC101" s="135"/>
      <c r="BD101" s="90"/>
      <c r="BE101" s="90"/>
      <c r="BF101" s="146"/>
      <c r="BG101" s="103"/>
      <c r="BH101" s="90"/>
      <c r="BI101" s="90"/>
      <c r="BJ101" s="91"/>
      <c r="BL101" s="11"/>
    </row>
    <row r="102" spans="1:64" ht="18.899999999999999" customHeight="1" thickBot="1">
      <c r="A102" s="9"/>
      <c r="B102" s="8"/>
      <c r="C102" s="1037"/>
      <c r="D102" s="1037"/>
      <c r="E102" s="1037"/>
      <c r="F102" s="1037"/>
      <c r="G102" s="1015"/>
      <c r="H102" s="180" t="s">
        <v>229</v>
      </c>
      <c r="I102" s="204" t="s">
        <v>230</v>
      </c>
      <c r="J102" s="187">
        <v>1131812</v>
      </c>
      <c r="K102" s="110"/>
      <c r="L102" s="97"/>
      <c r="M102" s="97"/>
      <c r="N102" s="97"/>
      <c r="O102" s="102"/>
      <c r="P102" s="96"/>
      <c r="Q102" s="97"/>
      <c r="R102" s="97"/>
      <c r="S102" s="102"/>
      <c r="T102" s="137"/>
      <c r="U102" s="97"/>
      <c r="V102" s="97"/>
      <c r="W102" s="141"/>
      <c r="X102" s="96"/>
      <c r="Y102" s="97"/>
      <c r="Z102" s="97"/>
      <c r="AA102" s="97"/>
      <c r="AB102" s="102"/>
      <c r="AC102" s="137"/>
      <c r="AD102" s="97"/>
      <c r="AE102" s="97"/>
      <c r="AF102" s="141"/>
      <c r="AG102" s="96"/>
      <c r="AH102" s="97"/>
      <c r="AI102" s="97"/>
      <c r="AJ102" s="102"/>
      <c r="AK102" s="96"/>
      <c r="AL102" s="97"/>
      <c r="AM102" s="97"/>
      <c r="AN102" s="97"/>
      <c r="AO102" s="141"/>
      <c r="AP102" s="96"/>
      <c r="AQ102" s="97"/>
      <c r="AR102" s="97"/>
      <c r="AS102" s="102"/>
      <c r="AT102" s="137"/>
      <c r="AU102" s="97"/>
      <c r="AV102" s="97"/>
      <c r="AW102" s="102"/>
      <c r="AX102" s="96"/>
      <c r="AY102" s="97"/>
      <c r="AZ102" s="97"/>
      <c r="BA102" s="97"/>
      <c r="BB102" s="102"/>
      <c r="BC102" s="137"/>
      <c r="BD102" s="97"/>
      <c r="BE102" s="97"/>
      <c r="BF102" s="141"/>
      <c r="BG102" s="96"/>
      <c r="BH102" s="97"/>
      <c r="BI102" s="97"/>
      <c r="BJ102" s="98"/>
      <c r="BL102" s="11"/>
    </row>
    <row r="103" spans="1:64" ht="18.899999999999999" customHeight="1">
      <c r="A103" s="9"/>
      <c r="B103" s="8"/>
      <c r="C103" s="1037"/>
      <c r="D103" s="1037"/>
      <c r="E103" s="1037"/>
      <c r="F103" s="1037"/>
      <c r="G103" s="1021" t="s">
        <v>231</v>
      </c>
      <c r="H103" s="111" t="s">
        <v>232</v>
      </c>
      <c r="I103" s="203" t="s">
        <v>233</v>
      </c>
      <c r="J103" s="186">
        <v>1131822</v>
      </c>
      <c r="K103" s="122"/>
      <c r="L103" s="90"/>
      <c r="M103" s="90"/>
      <c r="N103" s="90"/>
      <c r="O103" s="99"/>
      <c r="P103" s="103"/>
      <c r="Q103" s="90"/>
      <c r="R103" s="90"/>
      <c r="S103" s="99"/>
      <c r="T103" s="135"/>
      <c r="U103" s="90"/>
      <c r="V103" s="90"/>
      <c r="W103" s="146"/>
      <c r="X103" s="103"/>
      <c r="Y103" s="90"/>
      <c r="Z103" s="90"/>
      <c r="AA103" s="90"/>
      <c r="AB103" s="99"/>
      <c r="AC103" s="135"/>
      <c r="AD103" s="90"/>
      <c r="AE103" s="90"/>
      <c r="AF103" s="146"/>
      <c r="AG103" s="103"/>
      <c r="AH103" s="90"/>
      <c r="AI103" s="90"/>
      <c r="AJ103" s="99"/>
      <c r="AK103" s="135"/>
      <c r="AL103" s="90"/>
      <c r="AM103" s="90"/>
      <c r="AN103" s="90"/>
      <c r="AO103" s="146"/>
      <c r="AP103" s="1213" t="s">
        <v>450</v>
      </c>
      <c r="AQ103" s="1208"/>
      <c r="AR103" s="1208"/>
      <c r="AS103" s="1214"/>
      <c r="AT103" s="135"/>
      <c r="AU103" s="90"/>
      <c r="AV103" s="90"/>
      <c r="AW103" s="146"/>
      <c r="AX103" s="103"/>
      <c r="AY103" s="90"/>
      <c r="AZ103" s="90"/>
      <c r="BA103" s="90"/>
      <c r="BB103" s="99"/>
      <c r="BC103" s="135"/>
      <c r="BD103" s="90"/>
      <c r="BE103" s="90"/>
      <c r="BF103" s="146"/>
      <c r="BG103" s="103"/>
      <c r="BH103" s="90"/>
      <c r="BI103" s="90"/>
      <c r="BJ103" s="91"/>
      <c r="BL103" s="11"/>
    </row>
    <row r="104" spans="1:64" ht="18.899999999999999" customHeight="1">
      <c r="A104" s="9"/>
      <c r="B104" s="8"/>
      <c r="C104" s="1037"/>
      <c r="D104" s="1037"/>
      <c r="E104" s="1037"/>
      <c r="F104" s="1037"/>
      <c r="G104" s="1014"/>
      <c r="H104" s="179" t="s">
        <v>234</v>
      </c>
      <c r="I104" s="200" t="s">
        <v>235</v>
      </c>
      <c r="J104" s="186">
        <v>1131822</v>
      </c>
      <c r="K104" s="108"/>
      <c r="L104" s="84"/>
      <c r="M104" s="84"/>
      <c r="N104" s="84"/>
      <c r="O104" s="100"/>
      <c r="P104" s="94"/>
      <c r="Q104" s="84"/>
      <c r="R104" s="84"/>
      <c r="S104" s="100"/>
      <c r="T104" s="136"/>
      <c r="U104" s="84"/>
      <c r="V104" s="84"/>
      <c r="W104" s="87"/>
      <c r="X104" s="94"/>
      <c r="Y104" s="84"/>
      <c r="Z104" s="84"/>
      <c r="AA104" s="84"/>
      <c r="AB104" s="100"/>
      <c r="AC104" s="136"/>
      <c r="AD104" s="84"/>
      <c r="AE104" s="84"/>
      <c r="AF104" s="87"/>
      <c r="AG104" s="94"/>
      <c r="AH104" s="84"/>
      <c r="AI104" s="84"/>
      <c r="AJ104" s="100"/>
      <c r="AK104" s="136"/>
      <c r="AL104" s="84"/>
      <c r="AM104" s="84"/>
      <c r="AN104" s="84"/>
      <c r="AO104" s="87"/>
      <c r="AP104" s="94"/>
      <c r="AQ104" s="84"/>
      <c r="AR104" s="84"/>
      <c r="AS104" s="100"/>
      <c r="AT104" s="136"/>
      <c r="AU104" s="84"/>
      <c r="AV104" s="84"/>
      <c r="AW104" s="87"/>
      <c r="AX104" s="94"/>
      <c r="AY104" s="84"/>
      <c r="AZ104" s="84"/>
      <c r="BA104" s="84"/>
      <c r="BB104" s="100"/>
      <c r="BC104" s="136"/>
      <c r="BD104" s="84"/>
      <c r="BE104" s="84"/>
      <c r="BF104" s="87"/>
      <c r="BG104" s="94"/>
      <c r="BH104" s="84"/>
      <c r="BI104" s="84"/>
      <c r="BJ104" s="93"/>
      <c r="BL104" s="11"/>
    </row>
    <row r="105" spans="1:64" ht="18.899999999999999" customHeight="1">
      <c r="A105" s="9"/>
      <c r="B105" s="8"/>
      <c r="C105" s="1037"/>
      <c r="D105" s="1037"/>
      <c r="E105" s="1037"/>
      <c r="F105" s="1037"/>
      <c r="G105" s="1014"/>
      <c r="H105" s="179" t="s">
        <v>236</v>
      </c>
      <c r="I105" s="200" t="s">
        <v>237</v>
      </c>
      <c r="J105" s="186">
        <v>1131822</v>
      </c>
      <c r="K105" s="108"/>
      <c r="L105" s="84"/>
      <c r="M105" s="84"/>
      <c r="N105" s="84"/>
      <c r="O105" s="100"/>
      <c r="P105" s="94"/>
      <c r="Q105" s="84"/>
      <c r="R105" s="84"/>
      <c r="S105" s="100"/>
      <c r="T105" s="136"/>
      <c r="U105" s="84"/>
      <c r="V105" s="84"/>
      <c r="W105" s="87"/>
      <c r="X105" s="94"/>
      <c r="Y105" s="84"/>
      <c r="Z105" s="84"/>
      <c r="AA105" s="84"/>
      <c r="AB105" s="100"/>
      <c r="AC105" s="136"/>
      <c r="AD105" s="84"/>
      <c r="AE105" s="84"/>
      <c r="AF105" s="87"/>
      <c r="AG105" s="94"/>
      <c r="AH105" s="84"/>
      <c r="AI105" s="84"/>
      <c r="AJ105" s="100"/>
      <c r="AK105" s="136"/>
      <c r="AL105" s="84"/>
      <c r="AM105" s="84"/>
      <c r="AN105" s="84"/>
      <c r="AO105" s="87"/>
      <c r="AP105" s="94"/>
      <c r="AQ105" s="84"/>
      <c r="AR105" s="84"/>
      <c r="AS105" s="100"/>
      <c r="AT105" s="136"/>
      <c r="AU105" s="84"/>
      <c r="AV105" s="84"/>
      <c r="AW105" s="87"/>
      <c r="AX105" s="94"/>
      <c r="AY105" s="84"/>
      <c r="AZ105" s="84"/>
      <c r="BA105" s="84"/>
      <c r="BB105" s="100"/>
      <c r="BC105" s="136"/>
      <c r="BD105" s="84"/>
      <c r="BE105" s="84"/>
      <c r="BF105" s="87"/>
      <c r="BG105" s="94"/>
      <c r="BH105" s="84"/>
      <c r="BI105" s="84"/>
      <c r="BJ105" s="93"/>
      <c r="BL105" s="11"/>
    </row>
    <row r="106" spans="1:64" ht="18.899999999999999" customHeight="1" thickBot="1">
      <c r="A106" s="9"/>
      <c r="B106" s="8"/>
      <c r="C106" s="1037"/>
      <c r="D106" s="1037"/>
      <c r="E106" s="1037"/>
      <c r="F106" s="1037"/>
      <c r="G106" s="1015"/>
      <c r="H106" s="181" t="s">
        <v>238</v>
      </c>
      <c r="I106" s="202" t="s">
        <v>239</v>
      </c>
      <c r="J106" s="189">
        <v>1131812</v>
      </c>
      <c r="K106" s="110"/>
      <c r="L106" s="97"/>
      <c r="M106" s="97"/>
      <c r="N106" s="97"/>
      <c r="O106" s="102"/>
      <c r="P106" s="96"/>
      <c r="Q106" s="97"/>
      <c r="R106" s="97"/>
      <c r="S106" s="102"/>
      <c r="T106" s="137"/>
      <c r="U106" s="97"/>
      <c r="V106" s="97"/>
      <c r="W106" s="141"/>
      <c r="X106" s="96"/>
      <c r="Y106" s="97"/>
      <c r="Z106" s="97"/>
      <c r="AA106" s="97"/>
      <c r="AB106" s="102"/>
      <c r="AC106" s="137"/>
      <c r="AD106" s="97"/>
      <c r="AE106" s="97"/>
      <c r="AF106" s="141"/>
      <c r="AG106" s="96"/>
      <c r="AH106" s="97"/>
      <c r="AI106" s="97"/>
      <c r="AJ106" s="102"/>
      <c r="AK106" s="137"/>
      <c r="AL106" s="97"/>
      <c r="AM106" s="97"/>
      <c r="AN106" s="97"/>
      <c r="AO106" s="141"/>
      <c r="AP106" s="96"/>
      <c r="AQ106" s="97"/>
      <c r="AR106" s="97"/>
      <c r="AS106" s="102"/>
      <c r="AT106" s="137"/>
      <c r="AU106" s="97"/>
      <c r="AV106" s="97"/>
      <c r="AW106" s="141"/>
      <c r="AX106" s="96"/>
      <c r="AY106" s="97"/>
      <c r="AZ106" s="97"/>
      <c r="BA106" s="97"/>
      <c r="BB106" s="102"/>
      <c r="BC106" s="137"/>
      <c r="BD106" s="97"/>
      <c r="BE106" s="97"/>
      <c r="BF106" s="141"/>
      <c r="BG106" s="96"/>
      <c r="BH106" s="97"/>
      <c r="BI106" s="97"/>
      <c r="BJ106" s="98"/>
      <c r="BL106" s="11"/>
    </row>
    <row r="107" spans="1:64" ht="18.899999999999999" customHeight="1">
      <c r="A107" s="9"/>
      <c r="B107" s="8"/>
      <c r="C107" s="1037"/>
      <c r="D107" s="1037"/>
      <c r="E107" s="1037"/>
      <c r="F107" s="1037"/>
      <c r="G107" s="1021" t="s">
        <v>240</v>
      </c>
      <c r="H107" s="179" t="s">
        <v>241</v>
      </c>
      <c r="I107" s="200" t="s">
        <v>242</v>
      </c>
      <c r="J107" s="186">
        <v>1131807</v>
      </c>
      <c r="K107" s="122"/>
      <c r="L107" s="90"/>
      <c r="M107" s="90"/>
      <c r="N107" s="90"/>
      <c r="O107" s="99"/>
      <c r="P107" s="103"/>
      <c r="Q107" s="90"/>
      <c r="R107" s="90"/>
      <c r="S107" s="99"/>
      <c r="T107" s="135"/>
      <c r="U107" s="90"/>
      <c r="V107" s="90"/>
      <c r="W107" s="146"/>
      <c r="X107" s="103"/>
      <c r="Y107" s="90"/>
      <c r="Z107" s="90"/>
      <c r="AA107" s="90"/>
      <c r="AB107" s="99"/>
      <c r="AC107" s="103"/>
      <c r="AD107" s="90"/>
      <c r="AE107" s="90"/>
      <c r="AF107" s="99"/>
      <c r="AG107" s="103"/>
      <c r="AH107" s="90"/>
      <c r="AI107" s="90"/>
      <c r="AJ107" s="99"/>
      <c r="AK107" s="135"/>
      <c r="AL107" s="90"/>
      <c r="AM107" s="90"/>
      <c r="AN107" s="90"/>
      <c r="AO107" s="146"/>
      <c r="AP107" s="103"/>
      <c r="AQ107" s="90"/>
      <c r="AR107" s="90"/>
      <c r="AS107" s="99"/>
      <c r="AT107" s="135"/>
      <c r="AU107" s="90"/>
      <c r="AV107" s="90"/>
      <c r="AW107" s="146"/>
      <c r="AX107" s="103"/>
      <c r="AY107" s="90"/>
      <c r="AZ107" s="90"/>
      <c r="BA107" s="90"/>
      <c r="BB107" s="99"/>
      <c r="BC107" s="103"/>
      <c r="BD107" s="90"/>
      <c r="BE107" s="90"/>
      <c r="BF107" s="99"/>
      <c r="BG107" s="103"/>
      <c r="BH107" s="90"/>
      <c r="BI107" s="90"/>
      <c r="BJ107" s="91"/>
      <c r="BL107" s="11"/>
    </row>
    <row r="108" spans="1:64" ht="18.899999999999999" customHeight="1">
      <c r="A108" s="9"/>
      <c r="B108" s="8"/>
      <c r="C108" s="1037"/>
      <c r="D108" s="1037"/>
      <c r="E108" s="1037"/>
      <c r="F108" s="1037"/>
      <c r="G108" s="1014"/>
      <c r="H108" s="179" t="s">
        <v>243</v>
      </c>
      <c r="I108" s="200" t="s">
        <v>244</v>
      </c>
      <c r="J108" s="186">
        <v>1131807</v>
      </c>
      <c r="K108" s="108"/>
      <c r="L108" s="84"/>
      <c r="M108" s="84"/>
      <c r="N108" s="84"/>
      <c r="O108" s="100"/>
      <c r="P108" s="94"/>
      <c r="Q108" s="84"/>
      <c r="R108" s="84"/>
      <c r="S108" s="100"/>
      <c r="T108" s="136"/>
      <c r="U108" s="84"/>
      <c r="V108" s="84"/>
      <c r="W108" s="87"/>
      <c r="X108" s="94"/>
      <c r="Y108" s="84"/>
      <c r="Z108" s="84"/>
      <c r="AA108" s="84"/>
      <c r="AB108" s="100"/>
      <c r="AC108" s="94"/>
      <c r="AD108" s="84"/>
      <c r="AE108" s="84"/>
      <c r="AF108" s="100"/>
      <c r="AG108" s="94"/>
      <c r="AH108" s="84"/>
      <c r="AI108" s="84"/>
      <c r="AJ108" s="100"/>
      <c r="AK108" s="136"/>
      <c r="AL108" s="84"/>
      <c r="AM108" s="84"/>
      <c r="AN108" s="84"/>
      <c r="AO108" s="87"/>
      <c r="AP108" s="94"/>
      <c r="AQ108" s="84"/>
      <c r="AR108" s="84"/>
      <c r="AS108" s="100"/>
      <c r="AT108" s="136"/>
      <c r="AU108" s="84"/>
      <c r="AV108" s="84"/>
      <c r="AW108" s="87"/>
      <c r="AX108" s="94"/>
      <c r="AY108" s="84"/>
      <c r="AZ108" s="84"/>
      <c r="BA108" s="84"/>
      <c r="BB108" s="100"/>
      <c r="BC108" s="94"/>
      <c r="BD108" s="84"/>
      <c r="BE108" s="84"/>
      <c r="BF108" s="100"/>
      <c r="BG108" s="94"/>
      <c r="BH108" s="84"/>
      <c r="BI108" s="84"/>
      <c r="BJ108" s="93"/>
      <c r="BL108" s="11"/>
    </row>
    <row r="109" spans="1:64" ht="18.899999999999999" customHeight="1">
      <c r="A109" s="9"/>
      <c r="B109" s="8"/>
      <c r="C109" s="1037"/>
      <c r="D109" s="1037"/>
      <c r="E109" s="1037"/>
      <c r="F109" s="1037"/>
      <c r="G109" s="1014"/>
      <c r="H109" s="179" t="s">
        <v>245</v>
      </c>
      <c r="I109" s="200" t="s">
        <v>246</v>
      </c>
      <c r="J109" s="186">
        <v>1131807</v>
      </c>
      <c r="K109" s="108"/>
      <c r="L109" s="84"/>
      <c r="M109" s="84"/>
      <c r="N109" s="84"/>
      <c r="O109" s="100"/>
      <c r="P109" s="94"/>
      <c r="Q109" s="84"/>
      <c r="R109" s="84"/>
      <c r="S109" s="100"/>
      <c r="T109" s="136"/>
      <c r="U109" s="84"/>
      <c r="V109" s="84"/>
      <c r="W109" s="87"/>
      <c r="X109" s="94"/>
      <c r="Y109" s="84"/>
      <c r="Z109" s="84"/>
      <c r="AA109" s="84"/>
      <c r="AB109" s="100"/>
      <c r="AC109" s="94"/>
      <c r="AD109" s="84"/>
      <c r="AE109" s="84"/>
      <c r="AF109" s="100"/>
      <c r="AG109" s="94"/>
      <c r="AH109" s="84"/>
      <c r="AI109" s="84"/>
      <c r="AJ109" s="100"/>
      <c r="AK109" s="136"/>
      <c r="AL109" s="84"/>
      <c r="AM109" s="84"/>
      <c r="AN109" s="84"/>
      <c r="AO109" s="87"/>
      <c r="AP109" s="94"/>
      <c r="AQ109" s="84"/>
      <c r="AR109" s="84"/>
      <c r="AS109" s="100"/>
      <c r="AT109" s="136"/>
      <c r="AU109" s="84"/>
      <c r="AV109" s="84"/>
      <c r="AW109" s="87"/>
      <c r="AX109" s="94"/>
      <c r="AY109" s="84"/>
      <c r="AZ109" s="84"/>
      <c r="BA109" s="84"/>
      <c r="BB109" s="100"/>
      <c r="BC109" s="94"/>
      <c r="BD109" s="84"/>
      <c r="BE109" s="84"/>
      <c r="BF109" s="100"/>
      <c r="BG109" s="94"/>
      <c r="BH109" s="84"/>
      <c r="BI109" s="84"/>
      <c r="BJ109" s="93"/>
      <c r="BL109" s="11"/>
    </row>
    <row r="110" spans="1:64" ht="18.899999999999999" customHeight="1" thickBot="1">
      <c r="A110" s="9"/>
      <c r="B110" s="8"/>
      <c r="C110" s="1037"/>
      <c r="D110" s="1037"/>
      <c r="E110" s="1037"/>
      <c r="F110" s="1037"/>
      <c r="G110" s="1015"/>
      <c r="H110" s="182" t="s">
        <v>247</v>
      </c>
      <c r="I110" s="202" t="s">
        <v>248</v>
      </c>
      <c r="J110" s="189">
        <v>1131807</v>
      </c>
      <c r="K110" s="110"/>
      <c r="L110" s="97"/>
      <c r="M110" s="97"/>
      <c r="N110" s="97"/>
      <c r="O110" s="102"/>
      <c r="P110" s="96"/>
      <c r="Q110" s="97"/>
      <c r="R110" s="97"/>
      <c r="S110" s="102"/>
      <c r="T110" s="137"/>
      <c r="U110" s="97"/>
      <c r="V110" s="97"/>
      <c r="W110" s="141"/>
      <c r="X110" s="96"/>
      <c r="Y110" s="97"/>
      <c r="Z110" s="97"/>
      <c r="AA110" s="97"/>
      <c r="AB110" s="102"/>
      <c r="AC110" s="96"/>
      <c r="AD110" s="97"/>
      <c r="AE110" s="97"/>
      <c r="AF110" s="102"/>
      <c r="AG110" s="1210" t="s">
        <v>450</v>
      </c>
      <c r="AH110" s="1211"/>
      <c r="AI110" s="1211"/>
      <c r="AJ110" s="1212"/>
      <c r="AK110" s="137"/>
      <c r="AL110" s="97"/>
      <c r="AM110" s="97"/>
      <c r="AN110" s="97"/>
      <c r="AO110" s="141"/>
      <c r="AP110" s="96"/>
      <c r="AQ110" s="97"/>
      <c r="AR110" s="97"/>
      <c r="AS110" s="102"/>
      <c r="AT110" s="137"/>
      <c r="AU110" s="97"/>
      <c r="AV110" s="97"/>
      <c r="AW110" s="141"/>
      <c r="AX110" s="96"/>
      <c r="AY110" s="97"/>
      <c r="AZ110" s="97"/>
      <c r="BA110" s="97"/>
      <c r="BB110" s="102"/>
      <c r="BC110" s="96"/>
      <c r="BD110" s="97"/>
      <c r="BE110" s="97"/>
      <c r="BF110" s="102"/>
      <c r="BG110" s="96"/>
      <c r="BH110" s="97"/>
      <c r="BI110" s="97"/>
      <c r="BJ110" s="98"/>
      <c r="BL110" s="11"/>
    </row>
    <row r="111" spans="1:64" ht="18.899999999999999" customHeight="1">
      <c r="A111" s="9"/>
      <c r="B111" s="8"/>
      <c r="C111" s="1037"/>
      <c r="D111" s="1037"/>
      <c r="E111" s="1037"/>
      <c r="F111" s="1037"/>
      <c r="G111" s="1021" t="s">
        <v>249</v>
      </c>
      <c r="H111" s="179" t="s">
        <v>250</v>
      </c>
      <c r="I111" s="200" t="s">
        <v>251</v>
      </c>
      <c r="J111" s="186">
        <v>1132210</v>
      </c>
      <c r="K111" s="115"/>
      <c r="L111" s="116"/>
      <c r="M111" s="116"/>
      <c r="N111" s="116"/>
      <c r="O111" s="117"/>
      <c r="P111" s="118"/>
      <c r="Q111" s="116"/>
      <c r="R111" s="116"/>
      <c r="S111" s="117"/>
      <c r="T111" s="150"/>
      <c r="U111" s="116"/>
      <c r="V111" s="116"/>
      <c r="W111" s="147"/>
      <c r="X111" s="118"/>
      <c r="Y111" s="116"/>
      <c r="Z111" s="116"/>
      <c r="AA111" s="116"/>
      <c r="AB111" s="147"/>
      <c r="AC111" s="1213" t="s">
        <v>452</v>
      </c>
      <c r="AD111" s="1208"/>
      <c r="AE111" s="1208"/>
      <c r="AF111" s="1208"/>
      <c r="AG111" s="150" t="s">
        <v>450</v>
      </c>
      <c r="AH111" s="1204" t="s">
        <v>452</v>
      </c>
      <c r="AI111" s="1205"/>
      <c r="AJ111" s="1206"/>
      <c r="AK111" s="150" t="s">
        <v>450</v>
      </c>
      <c r="AL111" s="116"/>
      <c r="AM111" s="116"/>
      <c r="AN111" s="1207" t="s">
        <v>452</v>
      </c>
      <c r="AO111" s="1208"/>
      <c r="AP111" s="1208"/>
      <c r="AQ111" s="1208"/>
      <c r="AR111" s="1208"/>
      <c r="AS111" s="1208"/>
      <c r="AT111" s="1209"/>
      <c r="AU111" s="116" t="s">
        <v>450</v>
      </c>
      <c r="AV111" s="116"/>
      <c r="AW111" s="147"/>
      <c r="AX111" s="118"/>
      <c r="AY111" s="116"/>
      <c r="AZ111" s="116"/>
      <c r="BA111" s="116"/>
      <c r="BB111" s="147"/>
      <c r="BC111" s="103"/>
      <c r="BD111" s="90"/>
      <c r="BE111" s="90"/>
      <c r="BF111" s="99"/>
      <c r="BG111" s="150"/>
      <c r="BH111" s="116"/>
      <c r="BI111" s="116"/>
      <c r="BJ111" s="119"/>
      <c r="BL111" s="11"/>
    </row>
    <row r="112" spans="1:64" ht="18.899999999999999" customHeight="1">
      <c r="A112" s="9"/>
      <c r="B112" s="8"/>
      <c r="C112" s="1037"/>
      <c r="D112" s="1037"/>
      <c r="E112" s="1037"/>
      <c r="F112" s="1037"/>
      <c r="G112" s="1014"/>
      <c r="H112" s="1022" t="s">
        <v>252</v>
      </c>
      <c r="I112" s="200" t="s">
        <v>253</v>
      </c>
      <c r="J112" s="1080">
        <v>1132210</v>
      </c>
      <c r="K112" s="108"/>
      <c r="L112" s="84"/>
      <c r="M112" s="84"/>
      <c r="N112" s="84"/>
      <c r="O112" s="100"/>
      <c r="P112" s="94"/>
      <c r="Q112" s="84"/>
      <c r="R112" s="84"/>
      <c r="S112" s="100"/>
      <c r="T112" s="136"/>
      <c r="U112" s="84"/>
      <c r="V112" s="84"/>
      <c r="W112" s="87"/>
      <c r="X112" s="94"/>
      <c r="Y112" s="84"/>
      <c r="Z112" s="84"/>
      <c r="AA112" s="84"/>
      <c r="AB112" s="87"/>
      <c r="AC112" s="94"/>
      <c r="AD112" s="84"/>
      <c r="AE112" s="84"/>
      <c r="AF112" s="100"/>
      <c r="AG112" s="136"/>
      <c r="AH112" s="84"/>
      <c r="AI112" s="84"/>
      <c r="AJ112" s="100"/>
      <c r="AK112" s="136"/>
      <c r="AL112" s="84"/>
      <c r="AM112" s="84"/>
      <c r="AN112" s="84"/>
      <c r="AO112" s="87"/>
      <c r="AP112" s="94"/>
      <c r="AQ112" s="84"/>
      <c r="AR112" s="84"/>
      <c r="AS112" s="100"/>
      <c r="AT112" s="136"/>
      <c r="AU112" s="84"/>
      <c r="AV112" s="84"/>
      <c r="AW112" s="87"/>
      <c r="AX112" s="94"/>
      <c r="AY112" s="84"/>
      <c r="AZ112" s="84"/>
      <c r="BA112" s="84"/>
      <c r="BB112" s="87"/>
      <c r="BC112" s="94"/>
      <c r="BD112" s="84"/>
      <c r="BE112" s="84"/>
      <c r="BF112" s="100"/>
      <c r="BG112" s="136"/>
      <c r="BH112" s="84"/>
      <c r="BI112" s="84"/>
      <c r="BJ112" s="93"/>
      <c r="BL112" s="11"/>
    </row>
    <row r="113" spans="1:64" ht="18.899999999999999" customHeight="1">
      <c r="A113" s="9"/>
      <c r="B113" s="8"/>
      <c r="C113" s="1037"/>
      <c r="D113" s="1037"/>
      <c r="E113" s="1037"/>
      <c r="F113" s="1037"/>
      <c r="G113" s="1014"/>
      <c r="H113" s="1023"/>
      <c r="I113" s="200" t="s">
        <v>254</v>
      </c>
      <c r="J113" s="1081"/>
      <c r="K113" s="108"/>
      <c r="L113" s="84"/>
      <c r="M113" s="84"/>
      <c r="N113" s="84"/>
      <c r="O113" s="100"/>
      <c r="P113" s="94"/>
      <c r="Q113" s="84"/>
      <c r="R113" s="84"/>
      <c r="S113" s="100"/>
      <c r="T113" s="136"/>
      <c r="U113" s="84"/>
      <c r="V113" s="84"/>
      <c r="W113" s="87"/>
      <c r="X113" s="94"/>
      <c r="Y113" s="84"/>
      <c r="Z113" s="84"/>
      <c r="AA113" s="84"/>
      <c r="AB113" s="87"/>
      <c r="AC113" s="94"/>
      <c r="AD113" s="84"/>
      <c r="AE113" s="84"/>
      <c r="AF113" s="100"/>
      <c r="AG113" s="136"/>
      <c r="AH113" s="84"/>
      <c r="AI113" s="84"/>
      <c r="AJ113" s="100"/>
      <c r="AK113" s="136"/>
      <c r="AL113" s="84"/>
      <c r="AM113" s="84"/>
      <c r="AN113" s="84"/>
      <c r="AO113" s="87"/>
      <c r="AP113" s="94"/>
      <c r="AQ113" s="84"/>
      <c r="AR113" s="84"/>
      <c r="AS113" s="100"/>
      <c r="AT113" s="136"/>
      <c r="AU113" s="84"/>
      <c r="AV113" s="84"/>
      <c r="AW113" s="87"/>
      <c r="AX113" s="94"/>
      <c r="AY113" s="84"/>
      <c r="AZ113" s="84"/>
      <c r="BA113" s="84"/>
      <c r="BB113" s="87"/>
      <c r="BC113" s="94"/>
      <c r="BD113" s="84"/>
      <c r="BE113" s="84"/>
      <c r="BF113" s="100"/>
      <c r="BG113" s="136"/>
      <c r="BH113" s="84"/>
      <c r="BI113" s="84"/>
      <c r="BJ113" s="93"/>
      <c r="BL113" s="11"/>
    </row>
    <row r="114" spans="1:64" ht="18.899999999999999" customHeight="1">
      <c r="A114" s="9"/>
      <c r="B114" s="8"/>
      <c r="C114" s="1037"/>
      <c r="D114" s="1037"/>
      <c r="E114" s="1037"/>
      <c r="F114" s="1037"/>
      <c r="G114" s="1014"/>
      <c r="H114" s="1023"/>
      <c r="I114" s="200" t="s">
        <v>255</v>
      </c>
      <c r="J114" s="1081"/>
      <c r="K114" s="108"/>
      <c r="L114" s="84"/>
      <c r="M114" s="84"/>
      <c r="N114" s="84"/>
      <c r="O114" s="100"/>
      <c r="P114" s="94"/>
      <c r="Q114" s="84"/>
      <c r="R114" s="84"/>
      <c r="S114" s="100"/>
      <c r="T114" s="136"/>
      <c r="U114" s="84"/>
      <c r="V114" s="84"/>
      <c r="W114" s="87"/>
      <c r="X114" s="94"/>
      <c r="Y114" s="84"/>
      <c r="Z114" s="84"/>
      <c r="AA114" s="84"/>
      <c r="AB114" s="87"/>
      <c r="AC114" s="94"/>
      <c r="AD114" s="84"/>
      <c r="AE114" s="84"/>
      <c r="AF114" s="100"/>
      <c r="AG114" s="136"/>
      <c r="AH114" s="84"/>
      <c r="AI114" s="84"/>
      <c r="AJ114" s="100"/>
      <c r="AK114" s="136"/>
      <c r="AL114" s="84"/>
      <c r="AM114" s="84"/>
      <c r="AN114" s="84"/>
      <c r="AO114" s="87"/>
      <c r="AP114" s="94"/>
      <c r="AQ114" s="84"/>
      <c r="AR114" s="84"/>
      <c r="AS114" s="100"/>
      <c r="AT114" s="136"/>
      <c r="AU114" s="84"/>
      <c r="AV114" s="84"/>
      <c r="AW114" s="87"/>
      <c r="AX114" s="94"/>
      <c r="AY114" s="84"/>
      <c r="AZ114" s="84"/>
      <c r="BA114" s="84"/>
      <c r="BB114" s="87"/>
      <c r="BC114" s="94"/>
      <c r="BD114" s="84"/>
      <c r="BE114" s="84"/>
      <c r="BF114" s="100"/>
      <c r="BG114" s="136"/>
      <c r="BH114" s="84"/>
      <c r="BI114" s="84"/>
      <c r="BJ114" s="93"/>
      <c r="BL114" s="11"/>
    </row>
    <row r="115" spans="1:64" ht="18.899999999999999" customHeight="1">
      <c r="A115" s="9"/>
      <c r="B115" s="8"/>
      <c r="C115" s="1037"/>
      <c r="D115" s="1037"/>
      <c r="E115" s="1037"/>
      <c r="F115" s="1037"/>
      <c r="G115" s="1014"/>
      <c r="H115" s="1024"/>
      <c r="I115" s="195" t="s">
        <v>256</v>
      </c>
      <c r="J115" s="1082"/>
      <c r="K115" s="108"/>
      <c r="L115" s="84"/>
      <c r="M115" s="84"/>
      <c r="N115" s="84"/>
      <c r="O115" s="100"/>
      <c r="P115" s="94"/>
      <c r="Q115" s="84"/>
      <c r="R115" s="84"/>
      <c r="S115" s="100"/>
      <c r="T115" s="136"/>
      <c r="U115" s="84"/>
      <c r="V115" s="84"/>
      <c r="W115" s="87"/>
      <c r="X115" s="94"/>
      <c r="Y115" s="84"/>
      <c r="Z115" s="84"/>
      <c r="AA115" s="84"/>
      <c r="AB115" s="87"/>
      <c r="AC115" s="94"/>
      <c r="AD115" s="84"/>
      <c r="AE115" s="84"/>
      <c r="AF115" s="100"/>
      <c r="AG115" s="136"/>
      <c r="AH115" s="84"/>
      <c r="AI115" s="84"/>
      <c r="AJ115" s="100"/>
      <c r="AK115" s="136"/>
      <c r="AL115" s="84"/>
      <c r="AM115" s="84"/>
      <c r="AN115" s="84"/>
      <c r="AO115" s="87"/>
      <c r="AP115" s="94"/>
      <c r="AQ115" s="84"/>
      <c r="AR115" s="84"/>
      <c r="AS115" s="100"/>
      <c r="AT115" s="136"/>
      <c r="AU115" s="84"/>
      <c r="AV115" s="84"/>
      <c r="AW115" s="87"/>
      <c r="AX115" s="94"/>
      <c r="AY115" s="84"/>
      <c r="AZ115" s="84"/>
      <c r="BA115" s="84"/>
      <c r="BB115" s="87"/>
      <c r="BC115" s="94"/>
      <c r="BD115" s="84"/>
      <c r="BE115" s="84"/>
      <c r="BF115" s="100"/>
      <c r="BG115" s="136"/>
      <c r="BH115" s="84"/>
      <c r="BI115" s="84"/>
      <c r="BJ115" s="93"/>
      <c r="BL115" s="11"/>
    </row>
    <row r="116" spans="1:64" ht="18.899999999999999" customHeight="1">
      <c r="A116" s="9"/>
      <c r="B116" s="8"/>
      <c r="C116" s="1037"/>
      <c r="D116" s="1037"/>
      <c r="E116" s="1037"/>
      <c r="F116" s="1037"/>
      <c r="G116" s="1014"/>
      <c r="H116" s="76" t="s">
        <v>257</v>
      </c>
      <c r="I116" s="194" t="s">
        <v>258</v>
      </c>
      <c r="J116" s="188">
        <v>1132210</v>
      </c>
      <c r="K116" s="108"/>
      <c r="L116" s="84"/>
      <c r="M116" s="84"/>
      <c r="N116" s="84"/>
      <c r="O116" s="100"/>
      <c r="P116" s="94"/>
      <c r="Q116" s="84"/>
      <c r="R116" s="84"/>
      <c r="S116" s="100"/>
      <c r="T116" s="136"/>
      <c r="U116" s="84"/>
      <c r="V116" s="84"/>
      <c r="W116" s="87"/>
      <c r="X116" s="94"/>
      <c r="Y116" s="84"/>
      <c r="Z116" s="84"/>
      <c r="AA116" s="84"/>
      <c r="AB116" s="87"/>
      <c r="AC116" s="94"/>
      <c r="AD116" s="84"/>
      <c r="AE116" s="84"/>
      <c r="AF116" s="100"/>
      <c r="AG116" s="136"/>
      <c r="AH116" s="84"/>
      <c r="AI116" s="84"/>
      <c r="AJ116" s="100"/>
      <c r="AK116" s="136"/>
      <c r="AL116" s="84"/>
      <c r="AM116" s="84"/>
      <c r="AN116" s="84"/>
      <c r="AO116" s="87"/>
      <c r="AP116" s="94"/>
      <c r="AQ116" s="84"/>
      <c r="AR116" s="84"/>
      <c r="AS116" s="100"/>
      <c r="AT116" s="136"/>
      <c r="AU116" s="84"/>
      <c r="AV116" s="84"/>
      <c r="AW116" s="87"/>
      <c r="AX116" s="94"/>
      <c r="AY116" s="84"/>
      <c r="AZ116" s="84"/>
      <c r="BA116" s="84"/>
      <c r="BB116" s="87"/>
      <c r="BC116" s="94"/>
      <c r="BD116" s="84"/>
      <c r="BE116" s="84"/>
      <c r="BF116" s="100"/>
      <c r="BG116" s="136"/>
      <c r="BH116" s="84"/>
      <c r="BI116" s="84"/>
      <c r="BJ116" s="93"/>
      <c r="BL116" s="11"/>
    </row>
    <row r="117" spans="1:64" ht="18.899999999999999" customHeight="1" thickBot="1">
      <c r="A117" s="9"/>
      <c r="B117" s="8"/>
      <c r="C117" s="1037"/>
      <c r="D117" s="1037"/>
      <c r="E117" s="1037"/>
      <c r="F117" s="1037"/>
      <c r="G117" s="1015"/>
      <c r="H117" s="181" t="s">
        <v>259</v>
      </c>
      <c r="I117" s="202" t="s">
        <v>260</v>
      </c>
      <c r="J117" s="189">
        <v>1132210</v>
      </c>
      <c r="K117" s="124"/>
      <c r="L117" s="125"/>
      <c r="M117" s="125"/>
      <c r="N117" s="125"/>
      <c r="O117" s="126"/>
      <c r="P117" s="127"/>
      <c r="Q117" s="125"/>
      <c r="R117" s="125"/>
      <c r="S117" s="126"/>
      <c r="T117" s="144"/>
      <c r="U117" s="125"/>
      <c r="V117" s="125"/>
      <c r="W117" s="148"/>
      <c r="X117" s="127"/>
      <c r="Y117" s="125"/>
      <c r="Z117" s="125"/>
      <c r="AA117" s="125"/>
      <c r="AB117" s="148"/>
      <c r="AC117" s="96"/>
      <c r="AD117" s="97"/>
      <c r="AE117" s="97"/>
      <c r="AF117" s="102"/>
      <c r="AG117" s="144"/>
      <c r="AH117" s="125"/>
      <c r="AI117" s="125"/>
      <c r="AJ117" s="126"/>
      <c r="AK117" s="144"/>
      <c r="AL117" s="125"/>
      <c r="AM117" s="125"/>
      <c r="AN117" s="125"/>
      <c r="AO117" s="148"/>
      <c r="AP117" s="96"/>
      <c r="AQ117" s="97"/>
      <c r="AR117" s="97"/>
      <c r="AS117" s="102"/>
      <c r="AT117" s="144"/>
      <c r="AU117" s="125"/>
      <c r="AV117" s="125"/>
      <c r="AW117" s="148"/>
      <c r="AX117" s="127"/>
      <c r="AY117" s="125"/>
      <c r="AZ117" s="125"/>
      <c r="BA117" s="125"/>
      <c r="BB117" s="148"/>
      <c r="BC117" s="96"/>
      <c r="BD117" s="97"/>
      <c r="BE117" s="97"/>
      <c r="BF117" s="102"/>
      <c r="BG117" s="144"/>
      <c r="BH117" s="125"/>
      <c r="BI117" s="125"/>
      <c r="BJ117" s="128"/>
      <c r="BL117" s="11"/>
    </row>
    <row r="118" spans="1:64" ht="18.899999999999999" customHeight="1">
      <c r="A118" s="9"/>
      <c r="B118" s="8"/>
      <c r="C118" s="1037"/>
      <c r="D118" s="1037"/>
      <c r="E118" s="1037"/>
      <c r="F118" s="1037"/>
      <c r="G118" s="1021" t="s">
        <v>261</v>
      </c>
      <c r="H118" s="179" t="s">
        <v>262</v>
      </c>
      <c r="I118" s="200" t="s">
        <v>263</v>
      </c>
      <c r="J118" s="186">
        <v>1132220</v>
      </c>
      <c r="K118" s="122"/>
      <c r="L118" s="90"/>
      <c r="M118" s="90"/>
      <c r="N118" s="90"/>
      <c r="O118" s="99"/>
      <c r="P118" s="103"/>
      <c r="Q118" s="90"/>
      <c r="R118" s="90"/>
      <c r="S118" s="99"/>
      <c r="T118" s="135"/>
      <c r="U118" s="90"/>
      <c r="V118" s="90"/>
      <c r="W118" s="146"/>
      <c r="X118" s="103"/>
      <c r="Y118" s="90"/>
      <c r="Z118" s="90"/>
      <c r="AA118" s="90"/>
      <c r="AB118" s="99"/>
      <c r="AC118" s="150"/>
      <c r="AD118" s="116"/>
      <c r="AE118" s="116"/>
      <c r="AF118" s="147"/>
      <c r="AG118" s="103"/>
      <c r="AH118" s="90"/>
      <c r="AI118" s="90"/>
      <c r="AJ118" s="99"/>
      <c r="AK118" s="135"/>
      <c r="AL118" s="90"/>
      <c r="AM118" s="90"/>
      <c r="AN118" s="90"/>
      <c r="AO118" s="146"/>
      <c r="AP118" s="118"/>
      <c r="AQ118" s="116"/>
      <c r="AR118" s="116"/>
      <c r="AS118" s="117"/>
      <c r="AT118" s="135"/>
      <c r="AU118" s="90"/>
      <c r="AV118" s="90"/>
      <c r="AW118" s="146"/>
      <c r="AX118" s="103"/>
      <c r="AY118" s="90"/>
      <c r="AZ118" s="90"/>
      <c r="BA118" s="90"/>
      <c r="BB118" s="99"/>
      <c r="BC118" s="150"/>
      <c r="BD118" s="116"/>
      <c r="BE118" s="116"/>
      <c r="BF118" s="147"/>
      <c r="BG118" s="103"/>
      <c r="BH118" s="90"/>
      <c r="BI118" s="90"/>
      <c r="BJ118" s="91"/>
      <c r="BL118" s="11"/>
    </row>
    <row r="119" spans="1:64" ht="18.899999999999999" customHeight="1">
      <c r="A119" s="9"/>
      <c r="B119" s="8"/>
      <c r="C119" s="1037"/>
      <c r="D119" s="1037"/>
      <c r="E119" s="1037"/>
      <c r="F119" s="1037"/>
      <c r="G119" s="1014"/>
      <c r="H119" s="76" t="s">
        <v>264</v>
      </c>
      <c r="I119" s="200" t="s">
        <v>265</v>
      </c>
      <c r="J119" s="188">
        <v>1132220</v>
      </c>
      <c r="K119" s="108"/>
      <c r="L119" s="84"/>
      <c r="M119" s="84"/>
      <c r="N119" s="84"/>
      <c r="O119" s="100"/>
      <c r="P119" s="94"/>
      <c r="Q119" s="84"/>
      <c r="R119" s="84"/>
      <c r="S119" s="100"/>
      <c r="T119" s="136"/>
      <c r="U119" s="84"/>
      <c r="V119" s="84"/>
      <c r="W119" s="87"/>
      <c r="X119" s="94"/>
      <c r="Y119" s="84"/>
      <c r="Z119" s="84"/>
      <c r="AA119" s="84"/>
      <c r="AB119" s="100"/>
      <c r="AC119" s="136"/>
      <c r="AD119" s="84"/>
      <c r="AE119" s="84"/>
      <c r="AF119" s="87"/>
      <c r="AG119" s="94"/>
      <c r="AH119" s="84"/>
      <c r="AI119" s="84"/>
      <c r="AJ119" s="100"/>
      <c r="AK119" s="136"/>
      <c r="AL119" s="84"/>
      <c r="AM119" s="84"/>
      <c r="AN119" s="84"/>
      <c r="AO119" s="87"/>
      <c r="AP119" s="94"/>
      <c r="AQ119" s="84"/>
      <c r="AR119" s="84"/>
      <c r="AS119" s="100"/>
      <c r="AT119" s="136"/>
      <c r="AU119" s="84"/>
      <c r="AV119" s="84"/>
      <c r="AW119" s="87"/>
      <c r="AX119" s="94"/>
      <c r="AY119" s="84"/>
      <c r="AZ119" s="84"/>
      <c r="BA119" s="84"/>
      <c r="BB119" s="100"/>
      <c r="BC119" s="136"/>
      <c r="BD119" s="84"/>
      <c r="BE119" s="84"/>
      <c r="BF119" s="87"/>
      <c r="BG119" s="94"/>
      <c r="BH119" s="84"/>
      <c r="BI119" s="84"/>
      <c r="BJ119" s="93"/>
      <c r="BL119" s="11"/>
    </row>
    <row r="120" spans="1:64" ht="18.899999999999999" customHeight="1">
      <c r="A120" s="9"/>
      <c r="B120" s="8"/>
      <c r="C120" s="1037"/>
      <c r="D120" s="1037"/>
      <c r="E120" s="1037"/>
      <c r="F120" s="1037"/>
      <c r="G120" s="1014"/>
      <c r="H120" s="179" t="s">
        <v>268</v>
      </c>
      <c r="I120" s="200" t="s">
        <v>358</v>
      </c>
      <c r="J120" s="186">
        <v>1132220</v>
      </c>
      <c r="K120" s="108"/>
      <c r="L120" s="84"/>
      <c r="M120" s="84"/>
      <c r="N120" s="84"/>
      <c r="O120" s="100"/>
      <c r="P120" s="94"/>
      <c r="Q120" s="84"/>
      <c r="R120" s="84"/>
      <c r="S120" s="100"/>
      <c r="T120" s="136"/>
      <c r="U120" s="84"/>
      <c r="V120" s="84"/>
      <c r="W120" s="87"/>
      <c r="X120" s="94"/>
      <c r="Y120" s="84"/>
      <c r="Z120" s="84"/>
      <c r="AA120" s="84"/>
      <c r="AB120" s="100"/>
      <c r="AC120" s="136"/>
      <c r="AD120" s="84"/>
      <c r="AE120" s="84"/>
      <c r="AF120" s="87"/>
      <c r="AG120" s="94"/>
      <c r="AH120" s="84"/>
      <c r="AI120" s="84"/>
      <c r="AJ120" s="100"/>
      <c r="AK120" s="136"/>
      <c r="AL120" s="84"/>
      <c r="AM120" s="84"/>
      <c r="AN120" s="84"/>
      <c r="AO120" s="87"/>
      <c r="AP120" s="94"/>
      <c r="AQ120" s="84"/>
      <c r="AR120" s="84"/>
      <c r="AS120" s="100"/>
      <c r="AT120" s="136"/>
      <c r="AU120" s="84"/>
      <c r="AV120" s="84"/>
      <c r="AW120" s="87"/>
      <c r="AX120" s="94"/>
      <c r="AY120" s="84"/>
      <c r="AZ120" s="84"/>
      <c r="BA120" s="84"/>
      <c r="BB120" s="100"/>
      <c r="BC120" s="136"/>
      <c r="BD120" s="84"/>
      <c r="BE120" s="84"/>
      <c r="BF120" s="87"/>
      <c r="BG120" s="94"/>
      <c r="BH120" s="84"/>
      <c r="BI120" s="84"/>
      <c r="BJ120" s="93"/>
      <c r="BL120" s="11"/>
    </row>
    <row r="121" spans="1:64" ht="18.899999999999999" customHeight="1">
      <c r="A121" s="9"/>
      <c r="B121" s="8"/>
      <c r="C121" s="1037"/>
      <c r="D121" s="1037"/>
      <c r="E121" s="1037"/>
      <c r="F121" s="1037"/>
      <c r="G121" s="1014"/>
      <c r="H121" s="179" t="s">
        <v>455</v>
      </c>
      <c r="I121" s="200"/>
      <c r="J121" s="186">
        <v>1133220</v>
      </c>
      <c r="K121" s="108"/>
      <c r="L121" s="84"/>
      <c r="M121" s="84"/>
      <c r="N121" s="84"/>
      <c r="O121" s="100"/>
      <c r="P121" s="94"/>
      <c r="Q121" s="84"/>
      <c r="R121" s="84"/>
      <c r="S121" s="100"/>
      <c r="T121" s="136"/>
      <c r="U121" s="84"/>
      <c r="V121" s="84"/>
      <c r="W121" s="87"/>
      <c r="X121" s="94"/>
      <c r="Y121" s="84"/>
      <c r="Z121" s="84"/>
      <c r="AA121" s="84"/>
      <c r="AB121" s="100"/>
      <c r="AC121" s="1198" t="s">
        <v>452</v>
      </c>
      <c r="AD121" s="1186"/>
      <c r="AE121" s="1186"/>
      <c r="AF121" s="1187"/>
      <c r="AG121" s="94" t="s">
        <v>450</v>
      </c>
      <c r="AH121" s="84"/>
      <c r="AI121" s="84"/>
      <c r="AJ121" s="100"/>
      <c r="AK121" s="136"/>
      <c r="AL121" s="84"/>
      <c r="AM121" s="84"/>
      <c r="AN121" s="84"/>
      <c r="AO121" s="87"/>
      <c r="AP121" s="94"/>
      <c r="AQ121" s="84"/>
      <c r="AR121" s="84"/>
      <c r="AS121" s="100"/>
      <c r="AT121" s="136"/>
      <c r="AU121" s="84"/>
      <c r="AV121" s="84"/>
      <c r="AW121" s="87"/>
      <c r="AX121" s="94"/>
      <c r="AY121" s="84"/>
      <c r="AZ121" s="84"/>
      <c r="BA121" s="84"/>
      <c r="BB121" s="100"/>
      <c r="BC121" s="136"/>
      <c r="BD121" s="84"/>
      <c r="BE121" s="84"/>
      <c r="BF121" s="87"/>
      <c r="BG121" s="94"/>
      <c r="BH121" s="84"/>
      <c r="BI121" s="84"/>
      <c r="BJ121" s="93"/>
      <c r="BL121" s="11"/>
    </row>
    <row r="122" spans="1:64" ht="18.899999999999999" customHeight="1">
      <c r="A122" s="9"/>
      <c r="B122" s="8"/>
      <c r="C122" s="1037"/>
      <c r="D122" s="1037"/>
      <c r="E122" s="1037"/>
      <c r="F122" s="1037"/>
      <c r="G122" s="1014"/>
      <c r="H122" s="179" t="s">
        <v>266</v>
      </c>
      <c r="I122" s="200" t="s">
        <v>267</v>
      </c>
      <c r="J122" s="186">
        <v>1132220</v>
      </c>
      <c r="K122" s="108"/>
      <c r="L122" s="84"/>
      <c r="M122" s="84"/>
      <c r="N122" s="84"/>
      <c r="O122" s="100"/>
      <c r="P122" s="94"/>
      <c r="Q122" s="84"/>
      <c r="R122" s="84"/>
      <c r="S122" s="100"/>
      <c r="T122" s="136"/>
      <c r="U122" s="84"/>
      <c r="V122" s="84"/>
      <c r="W122" s="87"/>
      <c r="X122" s="94"/>
      <c r="Y122" s="84"/>
      <c r="Z122" s="84"/>
      <c r="AA122" s="84"/>
      <c r="AB122" s="100"/>
      <c r="AC122" s="136"/>
      <c r="AD122" s="84"/>
      <c r="AE122" s="84"/>
      <c r="AF122" s="87"/>
      <c r="AG122" s="94"/>
      <c r="AH122" s="84"/>
      <c r="AI122" s="84"/>
      <c r="AJ122" s="100"/>
      <c r="AK122" s="136"/>
      <c r="AL122" s="84"/>
      <c r="AM122" s="84"/>
      <c r="AN122" s="84"/>
      <c r="AO122" s="87"/>
      <c r="AP122" s="94"/>
      <c r="AQ122" s="84"/>
      <c r="AR122" s="84"/>
      <c r="AS122" s="100"/>
      <c r="AT122" s="136"/>
      <c r="AU122" s="84"/>
      <c r="AV122" s="84"/>
      <c r="AW122" s="87"/>
      <c r="AX122" s="94"/>
      <c r="AY122" s="84"/>
      <c r="AZ122" s="84"/>
      <c r="BA122" s="84"/>
      <c r="BB122" s="100"/>
      <c r="BC122" s="136"/>
      <c r="BD122" s="84"/>
      <c r="BE122" s="84"/>
      <c r="BF122" s="87"/>
      <c r="BG122" s="94"/>
      <c r="BH122" s="84"/>
      <c r="BI122" s="84"/>
      <c r="BJ122" s="93"/>
      <c r="BL122" s="11"/>
    </row>
    <row r="123" spans="1:64" ht="18.899999999999999" customHeight="1">
      <c r="A123" s="9"/>
      <c r="B123" s="8"/>
      <c r="C123" s="1037"/>
      <c r="D123" s="1037"/>
      <c r="E123" s="1037"/>
      <c r="F123" s="1037"/>
      <c r="G123" s="1014"/>
      <c r="H123" s="282" t="s">
        <v>448</v>
      </c>
      <c r="I123" s="195" t="s">
        <v>454</v>
      </c>
      <c r="J123" s="154">
        <v>1132220</v>
      </c>
      <c r="K123" s="124"/>
      <c r="L123" s="125"/>
      <c r="M123" s="125"/>
      <c r="N123" s="125"/>
      <c r="O123" s="126"/>
      <c r="P123" s="127"/>
      <c r="Q123" s="125"/>
      <c r="R123" s="125"/>
      <c r="S123" s="126"/>
      <c r="T123" s="144"/>
      <c r="U123" s="125"/>
      <c r="V123" s="125"/>
      <c r="W123" s="148"/>
      <c r="X123" s="127"/>
      <c r="Y123" s="125"/>
      <c r="Z123" s="125"/>
      <c r="AA123" s="125"/>
      <c r="AB123" s="126"/>
      <c r="AC123" s="144"/>
      <c r="AD123" s="125"/>
      <c r="AE123" s="1185" t="s">
        <v>452</v>
      </c>
      <c r="AF123" s="1186"/>
      <c r="AG123" s="1186"/>
      <c r="AH123" s="1186"/>
      <c r="AI123" s="1186"/>
      <c r="AJ123" s="1187"/>
      <c r="AK123" s="144" t="s">
        <v>450</v>
      </c>
      <c r="AL123" s="1185" t="s">
        <v>452</v>
      </c>
      <c r="AM123" s="1186"/>
      <c r="AN123" s="1186"/>
      <c r="AO123" s="1187"/>
      <c r="AP123" s="127" t="s">
        <v>450</v>
      </c>
      <c r="AQ123" s="125"/>
      <c r="AR123" s="125"/>
      <c r="AS123" s="126"/>
      <c r="AT123" s="144"/>
      <c r="AU123" s="125"/>
      <c r="AV123" s="125"/>
      <c r="AW123" s="148"/>
      <c r="AX123" s="127"/>
      <c r="AY123" s="125"/>
      <c r="AZ123" s="125"/>
      <c r="BA123" s="125"/>
      <c r="BB123" s="126"/>
      <c r="BC123" s="144"/>
      <c r="BD123" s="125"/>
      <c r="BE123" s="125"/>
      <c r="BF123" s="148"/>
      <c r="BG123" s="127"/>
      <c r="BH123" s="125"/>
      <c r="BI123" s="125"/>
      <c r="BJ123" s="128"/>
      <c r="BL123" s="11"/>
    </row>
    <row r="124" spans="1:64" ht="18.899999999999999" customHeight="1" thickBot="1">
      <c r="A124" s="9"/>
      <c r="B124" s="8"/>
      <c r="C124" s="1037"/>
      <c r="D124" s="1037"/>
      <c r="E124" s="1037"/>
      <c r="F124" s="1037"/>
      <c r="G124" s="1015"/>
      <c r="H124" s="184" t="s">
        <v>269</v>
      </c>
      <c r="I124" s="201" t="s">
        <v>270</v>
      </c>
      <c r="J124" s="187">
        <v>1132220</v>
      </c>
      <c r="K124" s="110"/>
      <c r="L124" s="97"/>
      <c r="M124" s="97"/>
      <c r="N124" s="97"/>
      <c r="O124" s="102"/>
      <c r="P124" s="96"/>
      <c r="Q124" s="97"/>
      <c r="R124" s="97"/>
      <c r="S124" s="102"/>
      <c r="T124" s="137"/>
      <c r="U124" s="97"/>
      <c r="V124" s="97"/>
      <c r="W124" s="141"/>
      <c r="X124" s="96"/>
      <c r="Y124" s="97"/>
      <c r="Z124" s="97"/>
      <c r="AA124" s="97"/>
      <c r="AB124" s="102"/>
      <c r="AC124" s="137"/>
      <c r="AD124" s="97"/>
      <c r="AE124" s="97"/>
      <c r="AF124" s="141"/>
      <c r="AG124" s="96"/>
      <c r="AH124" s="97"/>
      <c r="AI124" s="97"/>
      <c r="AJ124" s="102"/>
      <c r="AK124" s="137"/>
      <c r="AL124" s="97"/>
      <c r="AM124" s="97"/>
      <c r="AN124" s="97"/>
      <c r="AO124" s="141"/>
      <c r="AP124" s="96"/>
      <c r="AQ124" s="97"/>
      <c r="AR124" s="97"/>
      <c r="AS124" s="102"/>
      <c r="AT124" s="137"/>
      <c r="AU124" s="97"/>
      <c r="AV124" s="97"/>
      <c r="AW124" s="141"/>
      <c r="AX124" s="96"/>
      <c r="AY124" s="97"/>
      <c r="AZ124" s="97"/>
      <c r="BA124" s="97"/>
      <c r="BB124" s="102"/>
      <c r="BC124" s="137"/>
      <c r="BD124" s="97"/>
      <c r="BE124" s="97"/>
      <c r="BF124" s="141"/>
      <c r="BG124" s="96"/>
      <c r="BH124" s="97"/>
      <c r="BI124" s="97"/>
      <c r="BJ124" s="98"/>
      <c r="BL124" s="11"/>
    </row>
    <row r="125" spans="1:64" ht="18.899999999999999" customHeight="1">
      <c r="A125" s="9"/>
      <c r="B125" s="8"/>
      <c r="C125" s="1037"/>
      <c r="D125" s="1037"/>
      <c r="E125" s="1037"/>
      <c r="F125" s="1037"/>
      <c r="G125" s="1021" t="s">
        <v>271</v>
      </c>
      <c r="H125" s="183" t="s">
        <v>272</v>
      </c>
      <c r="I125" s="203" t="s">
        <v>273</v>
      </c>
      <c r="J125" s="208">
        <v>1132220</v>
      </c>
      <c r="K125" s="122"/>
      <c r="L125" s="90"/>
      <c r="M125" s="90"/>
      <c r="N125" s="90"/>
      <c r="O125" s="99"/>
      <c r="P125" s="103"/>
      <c r="Q125" s="90"/>
      <c r="R125" s="90"/>
      <c r="S125" s="99"/>
      <c r="T125" s="135"/>
      <c r="U125" s="90"/>
      <c r="V125" s="90"/>
      <c r="W125" s="146"/>
      <c r="X125" s="103"/>
      <c r="Y125" s="90"/>
      <c r="Z125" s="90"/>
      <c r="AA125" s="90"/>
      <c r="AB125" s="99"/>
      <c r="AC125" s="135"/>
      <c r="AD125" s="90"/>
      <c r="AE125" s="90"/>
      <c r="AF125" s="146"/>
      <c r="AG125" s="103"/>
      <c r="AH125" s="90"/>
      <c r="AI125" s="90"/>
      <c r="AJ125" s="99"/>
      <c r="AK125" s="135"/>
      <c r="AL125" s="90"/>
      <c r="AM125" s="90"/>
      <c r="AN125" s="90"/>
      <c r="AO125" s="146"/>
      <c r="AP125" s="103"/>
      <c r="AQ125" s="90"/>
      <c r="AR125" s="90"/>
      <c r="AS125" s="99"/>
      <c r="AT125" s="135"/>
      <c r="AU125" s="90"/>
      <c r="AV125" s="90"/>
      <c r="AW125" s="146"/>
      <c r="AX125" s="103"/>
      <c r="AY125" s="90"/>
      <c r="AZ125" s="90"/>
      <c r="BA125" s="90"/>
      <c r="BB125" s="99"/>
      <c r="BC125" s="135"/>
      <c r="BD125" s="90"/>
      <c r="BE125" s="90"/>
      <c r="BF125" s="146"/>
      <c r="BG125" s="103"/>
      <c r="BH125" s="90"/>
      <c r="BI125" s="90"/>
      <c r="BJ125" s="91"/>
      <c r="BL125" s="11"/>
    </row>
    <row r="126" spans="1:64" ht="18.899999999999999" customHeight="1">
      <c r="A126" s="9"/>
      <c r="B126" s="8"/>
      <c r="C126" s="1037"/>
      <c r="D126" s="1037"/>
      <c r="E126" s="1037"/>
      <c r="F126" s="1037"/>
      <c r="G126" s="1014"/>
      <c r="H126" s="159" t="s">
        <v>268</v>
      </c>
      <c r="I126" s="195" t="s">
        <v>358</v>
      </c>
      <c r="J126" s="267">
        <v>1132220</v>
      </c>
      <c r="K126" s="115"/>
      <c r="L126" s="116"/>
      <c r="M126" s="116"/>
      <c r="N126" s="116"/>
      <c r="O126" s="117"/>
      <c r="P126" s="118"/>
      <c r="Q126" s="116"/>
      <c r="R126" s="116"/>
      <c r="S126" s="117"/>
      <c r="T126" s="150"/>
      <c r="U126" s="116"/>
      <c r="V126" s="116"/>
      <c r="W126" s="147"/>
      <c r="X126" s="118"/>
      <c r="Y126" s="116"/>
      <c r="Z126" s="116"/>
      <c r="AA126" s="116"/>
      <c r="AB126" s="117"/>
      <c r="AC126" s="150"/>
      <c r="AD126" s="116"/>
      <c r="AE126" s="116"/>
      <c r="AF126" s="147"/>
      <c r="AG126" s="118"/>
      <c r="AH126" s="116"/>
      <c r="AI126" s="116"/>
      <c r="AJ126" s="117"/>
      <c r="AK126" s="150"/>
      <c r="AL126" s="116"/>
      <c r="AM126" s="116"/>
      <c r="AN126" s="116"/>
      <c r="AO126" s="147"/>
      <c r="AP126" s="118"/>
      <c r="AQ126" s="116"/>
      <c r="AR126" s="116"/>
      <c r="AS126" s="117"/>
      <c r="AT126" s="1198" t="s">
        <v>452</v>
      </c>
      <c r="AU126" s="1186"/>
      <c r="AV126" s="1186"/>
      <c r="AW126" s="1187"/>
      <c r="AX126" s="118" t="s">
        <v>450</v>
      </c>
      <c r="AY126" s="116"/>
      <c r="AZ126" s="116"/>
      <c r="BA126" s="116"/>
      <c r="BB126" s="117"/>
      <c r="BC126" s="150"/>
      <c r="BD126" s="116"/>
      <c r="BE126" s="116"/>
      <c r="BF126" s="147"/>
      <c r="BG126" s="118"/>
      <c r="BH126" s="116"/>
      <c r="BI126" s="116"/>
      <c r="BJ126" s="119"/>
      <c r="BL126" s="11"/>
    </row>
    <row r="127" spans="1:64" ht="18.899999999999999" customHeight="1" thickBot="1">
      <c r="A127" s="9"/>
      <c r="B127" s="8"/>
      <c r="C127" s="1037"/>
      <c r="D127" s="1037"/>
      <c r="E127" s="1037"/>
      <c r="F127" s="1037"/>
      <c r="G127" s="1014"/>
      <c r="H127" s="78" t="s">
        <v>274</v>
      </c>
      <c r="I127" s="201" t="s">
        <v>275</v>
      </c>
      <c r="J127" s="206">
        <v>1132220</v>
      </c>
      <c r="K127" s="108"/>
      <c r="L127" s="84"/>
      <c r="M127" s="84"/>
      <c r="N127" s="84"/>
      <c r="O127" s="100"/>
      <c r="P127" s="94"/>
      <c r="Q127" s="84"/>
      <c r="R127" s="84"/>
      <c r="S127" s="100"/>
      <c r="T127" s="136"/>
      <c r="U127" s="84"/>
      <c r="V127" s="84"/>
      <c r="W127" s="87"/>
      <c r="X127" s="94"/>
      <c r="Y127" s="84"/>
      <c r="Z127" s="84"/>
      <c r="AA127" s="84"/>
      <c r="AB127" s="100"/>
      <c r="AC127" s="136"/>
      <c r="AD127" s="84"/>
      <c r="AE127" s="84"/>
      <c r="AF127" s="87"/>
      <c r="AG127" s="94"/>
      <c r="AH127" s="84"/>
      <c r="AI127" s="84"/>
      <c r="AJ127" s="100"/>
      <c r="AK127" s="136"/>
      <c r="AL127" s="84"/>
      <c r="AM127" s="84"/>
      <c r="AN127" s="84"/>
      <c r="AO127" s="87"/>
      <c r="AP127" s="94"/>
      <c r="AQ127" s="84"/>
      <c r="AR127" s="84"/>
      <c r="AS127" s="100"/>
      <c r="AT127" s="1210" t="s">
        <v>452</v>
      </c>
      <c r="AU127" s="1211"/>
      <c r="AV127" s="1211"/>
      <c r="AW127" s="1212"/>
      <c r="AX127" s="94" t="s">
        <v>450</v>
      </c>
      <c r="AY127" s="84"/>
      <c r="AZ127" s="84"/>
      <c r="BA127" s="84"/>
      <c r="BB127" s="100"/>
      <c r="BC127" s="136"/>
      <c r="BD127" s="84"/>
      <c r="BE127" s="84"/>
      <c r="BF127" s="87"/>
      <c r="BG127" s="94"/>
      <c r="BH127" s="84"/>
      <c r="BI127" s="84"/>
      <c r="BJ127" s="93"/>
      <c r="BL127" s="11"/>
    </row>
    <row r="128" spans="1:64" ht="18.899999999999999" customHeight="1">
      <c r="A128" s="9"/>
      <c r="B128" s="8"/>
      <c r="C128" s="1037"/>
      <c r="D128" s="1037"/>
      <c r="E128" s="1037"/>
      <c r="F128" s="1037"/>
      <c r="G128" s="1013" t="s">
        <v>276</v>
      </c>
      <c r="H128" s="179" t="s">
        <v>277</v>
      </c>
      <c r="I128" s="200" t="s">
        <v>278</v>
      </c>
      <c r="J128" s="186">
        <v>1132230</v>
      </c>
      <c r="K128" s="122"/>
      <c r="L128" s="90"/>
      <c r="M128" s="90"/>
      <c r="N128" s="90"/>
      <c r="O128" s="99"/>
      <c r="P128" s="103"/>
      <c r="Q128" s="90"/>
      <c r="R128" s="90"/>
      <c r="S128" s="99"/>
      <c r="T128" s="135"/>
      <c r="U128" s="90"/>
      <c r="V128" s="90"/>
      <c r="W128" s="146"/>
      <c r="X128" s="103"/>
      <c r="Y128" s="90"/>
      <c r="Z128" s="90"/>
      <c r="AA128" s="90"/>
      <c r="AB128" s="99"/>
      <c r="AC128" s="135"/>
      <c r="AD128" s="90"/>
      <c r="AE128" s="90"/>
      <c r="AF128" s="146"/>
      <c r="AG128" s="103"/>
      <c r="AH128" s="90"/>
      <c r="AI128" s="90"/>
      <c r="AJ128" s="99"/>
      <c r="AK128" s="135"/>
      <c r="AL128" s="90"/>
      <c r="AM128" s="90"/>
      <c r="AN128" s="90"/>
      <c r="AO128" s="146"/>
      <c r="AP128" s="103"/>
      <c r="AQ128" s="90"/>
      <c r="AR128" s="90"/>
      <c r="AS128" s="146"/>
      <c r="AT128" s="103"/>
      <c r="AU128" s="90"/>
      <c r="AV128" s="90"/>
      <c r="AW128" s="99"/>
      <c r="AX128" s="135"/>
      <c r="AY128" s="90"/>
      <c r="AZ128" s="90"/>
      <c r="BA128" s="90"/>
      <c r="BB128" s="99"/>
      <c r="BC128" s="135"/>
      <c r="BD128" s="90"/>
      <c r="BE128" s="90"/>
      <c r="BF128" s="213"/>
      <c r="BG128" s="214"/>
      <c r="BH128" s="90"/>
      <c r="BI128" s="90"/>
      <c r="BJ128" s="91"/>
      <c r="BL128" s="11"/>
    </row>
    <row r="129" spans="1:64" ht="18.899999999999999" customHeight="1">
      <c r="A129" s="9"/>
      <c r="B129" s="8"/>
      <c r="C129" s="1037"/>
      <c r="D129" s="1037"/>
      <c r="E129" s="1037"/>
      <c r="F129" s="1037"/>
      <c r="G129" s="1014"/>
      <c r="H129" s="179" t="s">
        <v>279</v>
      </c>
      <c r="I129" s="200" t="s">
        <v>280</v>
      </c>
      <c r="J129" s="186">
        <v>1132230</v>
      </c>
      <c r="K129" s="108"/>
      <c r="L129" s="84"/>
      <c r="M129" s="84"/>
      <c r="N129" s="84"/>
      <c r="O129" s="100"/>
      <c r="P129" s="94"/>
      <c r="Q129" s="84"/>
      <c r="R129" s="84"/>
      <c r="S129" s="100"/>
      <c r="T129" s="136"/>
      <c r="U129" s="84"/>
      <c r="V129" s="84"/>
      <c r="W129" s="87"/>
      <c r="X129" s="94"/>
      <c r="Y129" s="84"/>
      <c r="Z129" s="84"/>
      <c r="AA129" s="84"/>
      <c r="AB129" s="100"/>
      <c r="AC129" s="1198" t="s">
        <v>452</v>
      </c>
      <c r="AD129" s="1186"/>
      <c r="AE129" s="1186"/>
      <c r="AF129" s="1187"/>
      <c r="AG129" s="94" t="s">
        <v>450</v>
      </c>
      <c r="AH129" s="84"/>
      <c r="AI129" s="84"/>
      <c r="AJ129" s="100"/>
      <c r="AK129" s="221"/>
      <c r="AL129" s="84"/>
      <c r="AM129" s="84"/>
      <c r="AN129" s="84"/>
      <c r="AO129" s="87"/>
      <c r="AP129" s="94"/>
      <c r="AQ129" s="84"/>
      <c r="AR129" s="84"/>
      <c r="AS129" s="87"/>
      <c r="AT129" s="94"/>
      <c r="AU129" s="84"/>
      <c r="AV129" s="84"/>
      <c r="AW129" s="100"/>
      <c r="AX129" s="136"/>
      <c r="AY129" s="84"/>
      <c r="AZ129" s="84"/>
      <c r="BA129" s="84"/>
      <c r="BB129" s="100"/>
      <c r="BC129" s="136"/>
      <c r="BD129" s="84"/>
      <c r="BE129" s="84"/>
      <c r="BF129" s="215"/>
      <c r="BG129" s="216"/>
      <c r="BH129" s="84"/>
      <c r="BI129" s="84"/>
      <c r="BJ129" s="93"/>
      <c r="BL129" s="11"/>
    </row>
    <row r="130" spans="1:64" ht="18.899999999999999" customHeight="1">
      <c r="A130" s="9"/>
      <c r="B130" s="8"/>
      <c r="C130" s="1037"/>
      <c r="D130" s="1037"/>
      <c r="E130" s="1037"/>
      <c r="F130" s="1037"/>
      <c r="G130" s="1014"/>
      <c r="H130" s="75" t="s">
        <v>281</v>
      </c>
      <c r="I130" s="194" t="s">
        <v>282</v>
      </c>
      <c r="J130" s="188">
        <v>1132230</v>
      </c>
      <c r="K130" s="108"/>
      <c r="L130" s="84"/>
      <c r="M130" s="84"/>
      <c r="N130" s="84"/>
      <c r="O130" s="100"/>
      <c r="P130" s="94"/>
      <c r="Q130" s="84"/>
      <c r="R130" s="84"/>
      <c r="S130" s="100"/>
      <c r="T130" s="138"/>
      <c r="U130" s="84"/>
      <c r="V130" s="84"/>
      <c r="W130" s="87"/>
      <c r="X130" s="94"/>
      <c r="Y130" s="84"/>
      <c r="Z130" s="84"/>
      <c r="AA130" s="84"/>
      <c r="AB130" s="100"/>
      <c r="AC130" s="136"/>
      <c r="AD130" s="84"/>
      <c r="AE130" s="84"/>
      <c r="AF130" s="87"/>
      <c r="AG130" s="1199" t="s">
        <v>452</v>
      </c>
      <c r="AH130" s="1200"/>
      <c r="AI130" s="1200"/>
      <c r="AJ130" s="1201"/>
      <c r="AK130" s="221" t="s">
        <v>450</v>
      </c>
      <c r="AL130" s="84"/>
      <c r="AM130" s="84"/>
      <c r="AN130" s="84"/>
      <c r="AO130" s="87"/>
      <c r="AP130" s="94"/>
      <c r="AQ130" s="84"/>
      <c r="AR130" s="84"/>
      <c r="AS130" s="87"/>
      <c r="AT130" s="94"/>
      <c r="AU130" s="84"/>
      <c r="AV130" s="218"/>
      <c r="AW130" s="100"/>
      <c r="AX130" s="136"/>
      <c r="AY130" s="84"/>
      <c r="AZ130" s="84"/>
      <c r="BA130" s="84"/>
      <c r="BB130" s="100"/>
      <c r="BC130" s="136"/>
      <c r="BD130" s="84"/>
      <c r="BE130" s="84"/>
      <c r="BF130" s="87"/>
      <c r="BG130" s="94"/>
      <c r="BH130" s="84"/>
      <c r="BI130" s="84"/>
      <c r="BJ130" s="93"/>
      <c r="BL130" s="11"/>
    </row>
    <row r="131" spans="1:64" ht="18.899999999999999" customHeight="1">
      <c r="A131" s="9"/>
      <c r="B131" s="8"/>
      <c r="C131" s="1037"/>
      <c r="D131" s="1037"/>
      <c r="E131" s="1037"/>
      <c r="F131" s="1037"/>
      <c r="G131" s="1014"/>
      <c r="H131" s="75" t="s">
        <v>283</v>
      </c>
      <c r="I131" s="194" t="s">
        <v>284</v>
      </c>
      <c r="J131" s="188">
        <v>1132230</v>
      </c>
      <c r="K131" s="108"/>
      <c r="L131" s="84"/>
      <c r="M131" s="84"/>
      <c r="N131" s="84"/>
      <c r="O131" s="100"/>
      <c r="P131" s="94"/>
      <c r="Q131" s="84"/>
      <c r="R131" s="84"/>
      <c r="S131" s="100"/>
      <c r="T131" s="138"/>
      <c r="U131" s="84"/>
      <c r="V131" s="84"/>
      <c r="W131" s="87"/>
      <c r="X131" s="94"/>
      <c r="Y131" s="84"/>
      <c r="Z131" s="84"/>
      <c r="AA131" s="84"/>
      <c r="AB131" s="100"/>
      <c r="AC131" s="136"/>
      <c r="AD131" s="84"/>
      <c r="AE131" s="84"/>
      <c r="AF131" s="87"/>
      <c r="AG131" s="1198" t="s">
        <v>452</v>
      </c>
      <c r="AH131" s="1186"/>
      <c r="AI131" s="1186"/>
      <c r="AJ131" s="1187"/>
      <c r="AK131" s="221" t="s">
        <v>450</v>
      </c>
      <c r="AL131" s="1185" t="s">
        <v>452</v>
      </c>
      <c r="AM131" s="1186"/>
      <c r="AN131" s="1186"/>
      <c r="AO131" s="1187"/>
      <c r="AP131" s="94" t="s">
        <v>450</v>
      </c>
      <c r="AQ131" s="84"/>
      <c r="AR131" s="1185" t="s">
        <v>452</v>
      </c>
      <c r="AS131" s="1186"/>
      <c r="AT131" s="1186"/>
      <c r="AU131" s="1186"/>
      <c r="AV131" s="1186"/>
      <c r="AW131" s="1187"/>
      <c r="AX131" s="136" t="s">
        <v>450</v>
      </c>
      <c r="AY131" s="84"/>
      <c r="AZ131" s="84"/>
      <c r="BA131" s="84"/>
      <c r="BB131" s="100"/>
      <c r="BC131" s="136"/>
      <c r="BD131" s="84"/>
      <c r="BE131" s="84"/>
      <c r="BF131" s="87"/>
      <c r="BG131" s="94"/>
      <c r="BH131" s="84"/>
      <c r="BI131" s="84"/>
      <c r="BJ131" s="93"/>
      <c r="BL131" s="11"/>
    </row>
    <row r="132" spans="1:64" ht="18.899999999999999" customHeight="1" thickBot="1">
      <c r="A132" s="9"/>
      <c r="B132" s="8"/>
      <c r="C132" s="1037"/>
      <c r="D132" s="1037"/>
      <c r="E132" s="1037"/>
      <c r="F132" s="1037"/>
      <c r="G132" s="1015"/>
      <c r="H132" s="181" t="s">
        <v>285</v>
      </c>
      <c r="I132" s="202" t="s">
        <v>286</v>
      </c>
      <c r="J132" s="189">
        <v>1132230</v>
      </c>
      <c r="K132" s="110"/>
      <c r="L132" s="97"/>
      <c r="M132" s="97"/>
      <c r="N132" s="97"/>
      <c r="O132" s="102"/>
      <c r="P132" s="96"/>
      <c r="Q132" s="97"/>
      <c r="R132" s="97"/>
      <c r="S132" s="102"/>
      <c r="T132" s="139"/>
      <c r="U132" s="97"/>
      <c r="V132" s="97"/>
      <c r="W132" s="141"/>
      <c r="X132" s="96"/>
      <c r="Y132" s="97"/>
      <c r="Z132" s="97"/>
      <c r="AA132" s="97"/>
      <c r="AB132" s="102"/>
      <c r="AC132" s="137" t="s">
        <v>450</v>
      </c>
      <c r="AD132" s="97"/>
      <c r="AE132" s="97"/>
      <c r="AF132" s="141"/>
      <c r="AG132" s="96"/>
      <c r="AH132" s="97"/>
      <c r="AI132" s="97"/>
      <c r="AJ132" s="219"/>
      <c r="AK132" s="222"/>
      <c r="AL132" s="97"/>
      <c r="AM132" s="97"/>
      <c r="AN132" s="97"/>
      <c r="AO132" s="141"/>
      <c r="AP132" s="96"/>
      <c r="AQ132" s="97"/>
      <c r="AR132" s="97"/>
      <c r="AS132" s="141"/>
      <c r="AT132" s="96"/>
      <c r="AU132" s="97"/>
      <c r="AV132" s="220"/>
      <c r="AW132" s="102"/>
      <c r="AX132" s="137"/>
      <c r="AY132" s="97"/>
      <c r="AZ132" s="97"/>
      <c r="BA132" s="97"/>
      <c r="BB132" s="102"/>
      <c r="BC132" s="137"/>
      <c r="BD132" s="97"/>
      <c r="BE132" s="97"/>
      <c r="BF132" s="141"/>
      <c r="BG132" s="96"/>
      <c r="BH132" s="97"/>
      <c r="BI132" s="97"/>
      <c r="BJ132" s="98"/>
      <c r="BL132" s="11"/>
    </row>
    <row r="133" spans="1:64" ht="18.899999999999999" customHeight="1">
      <c r="A133" s="9"/>
      <c r="B133" s="8"/>
      <c r="C133" s="1037"/>
      <c r="D133" s="1037"/>
      <c r="E133" s="1037"/>
      <c r="F133" s="1037"/>
      <c r="G133" s="1016" t="s">
        <v>315</v>
      </c>
      <c r="H133" s="158" t="s">
        <v>287</v>
      </c>
      <c r="I133" s="205" t="s">
        <v>288</v>
      </c>
      <c r="J133" s="152">
        <v>1132320</v>
      </c>
      <c r="K133" s="122"/>
      <c r="L133" s="90"/>
      <c r="M133" s="90"/>
      <c r="N133" s="90"/>
      <c r="O133" s="99"/>
      <c r="P133" s="103"/>
      <c r="Q133" s="90"/>
      <c r="R133" s="90"/>
      <c r="S133" s="129"/>
      <c r="T133" s="140"/>
      <c r="U133" s="90"/>
      <c r="V133" s="90"/>
      <c r="W133" s="146"/>
      <c r="X133" s="103"/>
      <c r="Y133" s="90"/>
      <c r="Z133" s="90"/>
      <c r="AA133" s="90"/>
      <c r="AB133" s="99"/>
      <c r="AC133" s="1213" t="s">
        <v>452</v>
      </c>
      <c r="AD133" s="1208"/>
      <c r="AE133" s="1208"/>
      <c r="AF133" s="1214"/>
      <c r="AG133" s="103" t="s">
        <v>450</v>
      </c>
      <c r="AH133" s="90"/>
      <c r="AI133" s="90"/>
      <c r="AJ133" s="99"/>
      <c r="AK133" s="135"/>
      <c r="AL133" s="90"/>
      <c r="AM133" s="90"/>
      <c r="AN133" s="90"/>
      <c r="AO133" s="146"/>
      <c r="AP133" s="103"/>
      <c r="AQ133" s="90"/>
      <c r="AR133" s="90"/>
      <c r="AS133" s="99"/>
      <c r="AT133" s="135"/>
      <c r="AU133" s="90"/>
      <c r="AV133" s="90"/>
      <c r="AW133" s="146"/>
      <c r="AX133" s="103"/>
      <c r="AY133" s="90"/>
      <c r="AZ133" s="90"/>
      <c r="BA133" s="90"/>
      <c r="BB133" s="99"/>
      <c r="BC133" s="1213" t="s">
        <v>452</v>
      </c>
      <c r="BD133" s="1208"/>
      <c r="BE133" s="1208"/>
      <c r="BF133" s="1214"/>
      <c r="BG133" s="103" t="s">
        <v>450</v>
      </c>
      <c r="BH133" s="90"/>
      <c r="BI133" s="90"/>
      <c r="BJ133" s="91"/>
      <c r="BL133" s="11"/>
    </row>
    <row r="134" spans="1:64" ht="18.899999999999999" customHeight="1" thickBot="1">
      <c r="A134" s="9"/>
      <c r="B134" s="8"/>
      <c r="C134" s="1037"/>
      <c r="D134" s="1037"/>
      <c r="E134" s="1037"/>
      <c r="F134" s="1037"/>
      <c r="G134" s="1017"/>
      <c r="H134" s="78" t="s">
        <v>289</v>
      </c>
      <c r="I134" s="201" t="s">
        <v>290</v>
      </c>
      <c r="J134" s="153"/>
      <c r="K134" s="110"/>
      <c r="L134" s="97"/>
      <c r="M134" s="97"/>
      <c r="N134" s="97"/>
      <c r="O134" s="102"/>
      <c r="P134" s="96"/>
      <c r="Q134" s="97"/>
      <c r="R134" s="97"/>
      <c r="S134" s="131"/>
      <c r="T134" s="139"/>
      <c r="U134" s="97"/>
      <c r="V134" s="97"/>
      <c r="W134" s="141"/>
      <c r="X134" s="96"/>
      <c r="Y134" s="97"/>
      <c r="Z134" s="97"/>
      <c r="AA134" s="97"/>
      <c r="AB134" s="102"/>
      <c r="AC134" s="137"/>
      <c r="AD134" s="97"/>
      <c r="AE134" s="97"/>
      <c r="AF134" s="141"/>
      <c r="AG134" s="96"/>
      <c r="AH134" s="97"/>
      <c r="AI134" s="97"/>
      <c r="AJ134" s="102"/>
      <c r="AK134" s="137"/>
      <c r="AL134" s="97"/>
      <c r="AM134" s="97"/>
      <c r="AN134" s="97"/>
      <c r="AO134" s="141"/>
      <c r="AP134" s="96"/>
      <c r="AQ134" s="97"/>
      <c r="AR134" s="97"/>
      <c r="AS134" s="102"/>
      <c r="AT134" s="137"/>
      <c r="AU134" s="97"/>
      <c r="AV134" s="97"/>
      <c r="AW134" s="141"/>
      <c r="AX134" s="96"/>
      <c r="AY134" s="97"/>
      <c r="AZ134" s="97"/>
      <c r="BA134" s="97"/>
      <c r="BB134" s="102"/>
      <c r="BC134" s="137"/>
      <c r="BD134" s="97"/>
      <c r="BE134" s="97"/>
      <c r="BF134" s="141"/>
      <c r="BG134" s="96"/>
      <c r="BH134" s="97"/>
      <c r="BI134" s="97"/>
      <c r="BJ134" s="98"/>
      <c r="BL134" s="11"/>
    </row>
    <row r="135" spans="1:64" ht="18.899999999999999" customHeight="1" thickBot="1">
      <c r="A135" s="9"/>
      <c r="B135" s="8"/>
      <c r="C135" s="1037"/>
      <c r="D135" s="1037"/>
      <c r="E135" s="1037"/>
      <c r="F135" s="1037"/>
      <c r="G135" s="224" t="s">
        <v>291</v>
      </c>
      <c r="H135" s="159" t="s">
        <v>292</v>
      </c>
      <c r="I135" s="195" t="s">
        <v>293</v>
      </c>
      <c r="J135" s="154">
        <v>1132162</v>
      </c>
      <c r="K135" s="170"/>
      <c r="L135" s="225"/>
      <c r="M135" s="225"/>
      <c r="N135" s="225"/>
      <c r="O135" s="227"/>
      <c r="P135" s="226"/>
      <c r="Q135" s="225"/>
      <c r="R135" s="225"/>
      <c r="S135" s="172"/>
      <c r="T135" s="173"/>
      <c r="U135" s="1190"/>
      <c r="V135" s="1191"/>
      <c r="W135" s="171"/>
      <c r="X135" s="226"/>
      <c r="Y135" s="225"/>
      <c r="Z135" s="225"/>
      <c r="AA135" s="225"/>
      <c r="AB135" s="227"/>
      <c r="AC135" s="174"/>
      <c r="AD135" s="225"/>
      <c r="AE135" s="225"/>
      <c r="AF135" s="171"/>
      <c r="AG135" s="226"/>
      <c r="AH135" s="225"/>
      <c r="AI135" s="225"/>
      <c r="AJ135" s="227"/>
      <c r="AK135" s="174"/>
      <c r="AL135" s="225"/>
      <c r="AM135" s="225"/>
      <c r="AN135" s="225"/>
      <c r="AO135" s="171"/>
      <c r="AP135" s="226"/>
      <c r="AQ135" s="225"/>
      <c r="AR135" s="225"/>
      <c r="AS135" s="227"/>
      <c r="AT135" s="174"/>
      <c r="AU135" s="225"/>
      <c r="AV135" s="225"/>
      <c r="AW135" s="171"/>
      <c r="AX135" s="226"/>
      <c r="AY135" s="225"/>
      <c r="AZ135" s="225"/>
      <c r="BA135" s="225"/>
      <c r="BB135" s="227"/>
      <c r="BC135" s="174"/>
      <c r="BD135" s="225"/>
      <c r="BE135" s="225"/>
      <c r="BF135" s="171"/>
      <c r="BG135" s="226"/>
      <c r="BH135" s="225"/>
      <c r="BI135" s="225"/>
      <c r="BJ135" s="175"/>
      <c r="BL135" s="11"/>
    </row>
    <row r="136" spans="1:64" ht="18.899999999999999" customHeight="1">
      <c r="A136" s="9"/>
      <c r="B136" s="8"/>
      <c r="C136" s="1037"/>
      <c r="D136" s="1037"/>
      <c r="E136" s="1037"/>
      <c r="F136" s="1037"/>
      <c r="G136" s="1018" t="s">
        <v>294</v>
      </c>
      <c r="H136" s="111" t="s">
        <v>295</v>
      </c>
      <c r="I136" s="203" t="s">
        <v>316</v>
      </c>
      <c r="J136" s="155"/>
      <c r="K136" s="122"/>
      <c r="L136" s="90"/>
      <c r="M136" s="90"/>
      <c r="N136" s="90"/>
      <c r="O136" s="99"/>
      <c r="P136" s="103"/>
      <c r="Q136" s="90"/>
      <c r="R136" s="90"/>
      <c r="S136" s="129"/>
      <c r="T136" s="140"/>
      <c r="U136" s="90"/>
      <c r="V136" s="90"/>
      <c r="W136" s="146"/>
      <c r="X136" s="103"/>
      <c r="Y136" s="90"/>
      <c r="Z136" s="90"/>
      <c r="AA136" s="90"/>
      <c r="AB136" s="99"/>
      <c r="AC136" s="135"/>
      <c r="AD136" s="90"/>
      <c r="AE136" s="90"/>
      <c r="AF136" s="146"/>
      <c r="AG136" s="103"/>
      <c r="AH136" s="90"/>
      <c r="AI136" s="90"/>
      <c r="AJ136" s="99"/>
      <c r="AK136" s="1192" t="s">
        <v>450</v>
      </c>
      <c r="AL136" s="1193"/>
      <c r="AM136" s="90"/>
      <c r="AN136" s="90"/>
      <c r="AO136" s="146"/>
      <c r="AP136" s="103"/>
      <c r="AQ136" s="90"/>
      <c r="AR136" s="90"/>
      <c r="AS136" s="99"/>
      <c r="AT136" s="135"/>
      <c r="AU136" s="90"/>
      <c r="AV136" s="90"/>
      <c r="AW136" s="146"/>
      <c r="AX136" s="103"/>
      <c r="AY136" s="90"/>
      <c r="AZ136" s="90"/>
      <c r="BA136" s="90"/>
      <c r="BB136" s="99"/>
      <c r="BC136" s="135"/>
      <c r="BD136" s="90"/>
      <c r="BE136" s="90"/>
      <c r="BF136" s="146"/>
      <c r="BG136" s="1192" t="s">
        <v>450</v>
      </c>
      <c r="BH136" s="1193"/>
      <c r="BI136" s="90"/>
      <c r="BJ136" s="91"/>
      <c r="BL136" s="11"/>
    </row>
    <row r="137" spans="1:64" ht="18.899999999999999" customHeight="1">
      <c r="A137" s="9"/>
      <c r="B137" s="8"/>
      <c r="C137" s="1037"/>
      <c r="D137" s="1037"/>
      <c r="E137" s="1037"/>
      <c r="F137" s="1037"/>
      <c r="G137" s="1019"/>
      <c r="H137" s="76" t="s">
        <v>296</v>
      </c>
      <c r="I137" s="194" t="s">
        <v>317</v>
      </c>
      <c r="J137" s="156"/>
      <c r="K137" s="108"/>
      <c r="L137" s="84"/>
      <c r="M137" s="84"/>
      <c r="N137" s="84"/>
      <c r="O137" s="100"/>
      <c r="P137" s="94"/>
      <c r="Q137" s="84"/>
      <c r="R137" s="84"/>
      <c r="S137" s="133"/>
      <c r="T137" s="138"/>
      <c r="U137" s="84"/>
      <c r="V137" s="84"/>
      <c r="W137" s="87"/>
      <c r="X137" s="94"/>
      <c r="Y137" s="84"/>
      <c r="Z137" s="84"/>
      <c r="AA137" s="84"/>
      <c r="AB137" s="100"/>
      <c r="AC137" s="136"/>
      <c r="AD137" s="84"/>
      <c r="AE137" s="84"/>
      <c r="AF137" s="87"/>
      <c r="AG137" s="94"/>
      <c r="AH137" s="84"/>
      <c r="AI137" s="84"/>
      <c r="AJ137" s="100"/>
      <c r="AK137" s="1194"/>
      <c r="AL137" s="1195"/>
      <c r="AM137" s="84"/>
      <c r="AN137" s="84"/>
      <c r="AO137" s="87"/>
      <c r="AP137" s="94"/>
      <c r="AQ137" s="84"/>
      <c r="AR137" s="84"/>
      <c r="AS137" s="100"/>
      <c r="AT137" s="136"/>
      <c r="AU137" s="84"/>
      <c r="AV137" s="84"/>
      <c r="AW137" s="87"/>
      <c r="AX137" s="94"/>
      <c r="AY137" s="84"/>
      <c r="AZ137" s="84"/>
      <c r="BA137" s="84"/>
      <c r="BB137" s="100"/>
      <c r="BC137" s="136"/>
      <c r="BD137" s="84"/>
      <c r="BE137" s="84"/>
      <c r="BF137" s="87"/>
      <c r="BG137" s="1194"/>
      <c r="BH137" s="1195"/>
      <c r="BI137" s="84"/>
      <c r="BJ137" s="93"/>
      <c r="BL137" s="11"/>
    </row>
    <row r="138" spans="1:64" ht="18.899999999999999" customHeight="1">
      <c r="A138" s="9"/>
      <c r="B138" s="8"/>
      <c r="C138" s="1037"/>
      <c r="D138" s="1037"/>
      <c r="E138" s="1037"/>
      <c r="F138" s="1037"/>
      <c r="G138" s="1019"/>
      <c r="H138" s="76" t="s">
        <v>297</v>
      </c>
      <c r="I138" s="194" t="s">
        <v>318</v>
      </c>
      <c r="J138" s="156"/>
      <c r="K138" s="108"/>
      <c r="L138" s="84"/>
      <c r="M138" s="84"/>
      <c r="N138" s="84"/>
      <c r="O138" s="100"/>
      <c r="P138" s="94"/>
      <c r="Q138" s="84"/>
      <c r="R138" s="84"/>
      <c r="S138" s="133"/>
      <c r="T138" s="138"/>
      <c r="U138" s="84"/>
      <c r="V138" s="84"/>
      <c r="W138" s="87"/>
      <c r="X138" s="94"/>
      <c r="Y138" s="84"/>
      <c r="Z138" s="84"/>
      <c r="AA138" s="84"/>
      <c r="AB138" s="100"/>
      <c r="AC138" s="136"/>
      <c r="AD138" s="84"/>
      <c r="AE138" s="84"/>
      <c r="AF138" s="87"/>
      <c r="AG138" s="94"/>
      <c r="AH138" s="84"/>
      <c r="AI138" s="84"/>
      <c r="AJ138" s="100"/>
      <c r="AK138" s="1194"/>
      <c r="AL138" s="1195"/>
      <c r="AM138" s="84"/>
      <c r="AN138" s="84"/>
      <c r="AO138" s="87"/>
      <c r="AP138" s="94"/>
      <c r="AQ138" s="84"/>
      <c r="AR138" s="84"/>
      <c r="AS138" s="100"/>
      <c r="AT138" s="136"/>
      <c r="AU138" s="84"/>
      <c r="AV138" s="84"/>
      <c r="AW138" s="87"/>
      <c r="AX138" s="94"/>
      <c r="AY138" s="84"/>
      <c r="AZ138" s="84"/>
      <c r="BA138" s="84"/>
      <c r="BB138" s="100"/>
      <c r="BC138" s="136"/>
      <c r="BD138" s="84"/>
      <c r="BE138" s="84"/>
      <c r="BF138" s="87"/>
      <c r="BG138" s="1194"/>
      <c r="BH138" s="1195"/>
      <c r="BI138" s="84"/>
      <c r="BJ138" s="93"/>
      <c r="BL138" s="11"/>
    </row>
    <row r="139" spans="1:64" ht="18.899999999999999" customHeight="1">
      <c r="A139" s="9"/>
      <c r="B139" s="8"/>
      <c r="C139" s="1037"/>
      <c r="D139" s="1037"/>
      <c r="E139" s="1037"/>
      <c r="F139" s="1037"/>
      <c r="G139" s="1019"/>
      <c r="H139" s="76" t="s">
        <v>298</v>
      </c>
      <c r="I139" s="194" t="s">
        <v>319</v>
      </c>
      <c r="J139" s="156"/>
      <c r="K139" s="108"/>
      <c r="L139" s="84"/>
      <c r="M139" s="84"/>
      <c r="N139" s="84"/>
      <c r="O139" s="100"/>
      <c r="P139" s="94"/>
      <c r="Q139" s="84"/>
      <c r="R139" s="84"/>
      <c r="S139" s="133"/>
      <c r="T139" s="138"/>
      <c r="U139" s="84"/>
      <c r="V139" s="84"/>
      <c r="W139" s="87"/>
      <c r="X139" s="94"/>
      <c r="Y139" s="84"/>
      <c r="Z139" s="84"/>
      <c r="AA139" s="84"/>
      <c r="AB139" s="100"/>
      <c r="AC139" s="136"/>
      <c r="AD139" s="84"/>
      <c r="AE139" s="84"/>
      <c r="AF139" s="87"/>
      <c r="AG139" s="94"/>
      <c r="AH139" s="84"/>
      <c r="AI139" s="84"/>
      <c r="AJ139" s="100"/>
      <c r="AK139" s="1194"/>
      <c r="AL139" s="1195"/>
      <c r="AM139" s="84"/>
      <c r="AN139" s="84"/>
      <c r="AO139" s="87"/>
      <c r="AP139" s="94"/>
      <c r="AQ139" s="84"/>
      <c r="AR139" s="84"/>
      <c r="AS139" s="100"/>
      <c r="AT139" s="136"/>
      <c r="AU139" s="84"/>
      <c r="AV139" s="84"/>
      <c r="AW139" s="87"/>
      <c r="AX139" s="94"/>
      <c r="AY139" s="84"/>
      <c r="AZ139" s="84"/>
      <c r="BA139" s="84"/>
      <c r="BB139" s="100"/>
      <c r="BC139" s="136"/>
      <c r="BD139" s="84"/>
      <c r="BE139" s="84"/>
      <c r="BF139" s="87"/>
      <c r="BG139" s="1194"/>
      <c r="BH139" s="1195"/>
      <c r="BI139" s="84"/>
      <c r="BJ139" s="93"/>
      <c r="BL139" s="11"/>
    </row>
    <row r="140" spans="1:64" ht="18.899999999999999" customHeight="1">
      <c r="A140" s="9"/>
      <c r="B140" s="8"/>
      <c r="C140" s="1037"/>
      <c r="D140" s="1037"/>
      <c r="E140" s="1037"/>
      <c r="F140" s="1037"/>
      <c r="G140" s="1019"/>
      <c r="H140" s="76" t="s">
        <v>299</v>
      </c>
      <c r="I140" s="194" t="s">
        <v>320</v>
      </c>
      <c r="J140" s="156"/>
      <c r="K140" s="108"/>
      <c r="L140" s="84"/>
      <c r="M140" s="84"/>
      <c r="N140" s="84"/>
      <c r="O140" s="100"/>
      <c r="P140" s="94"/>
      <c r="Q140" s="84"/>
      <c r="R140" s="84"/>
      <c r="S140" s="133"/>
      <c r="T140" s="138"/>
      <c r="U140" s="84"/>
      <c r="V140" s="84"/>
      <c r="W140" s="87"/>
      <c r="X140" s="94"/>
      <c r="Y140" s="84"/>
      <c r="Z140" s="84"/>
      <c r="AA140" s="84"/>
      <c r="AB140" s="100"/>
      <c r="AC140" s="136"/>
      <c r="AD140" s="84"/>
      <c r="AE140" s="84"/>
      <c r="AF140" s="87"/>
      <c r="AG140" s="94"/>
      <c r="AH140" s="84"/>
      <c r="AI140" s="84"/>
      <c r="AJ140" s="100"/>
      <c r="AK140" s="1194"/>
      <c r="AL140" s="1195"/>
      <c r="AM140" s="84"/>
      <c r="AN140" s="84"/>
      <c r="AO140" s="87"/>
      <c r="AP140" s="94"/>
      <c r="AQ140" s="84"/>
      <c r="AR140" s="84"/>
      <c r="AS140" s="100"/>
      <c r="AT140" s="136"/>
      <c r="AU140" s="84"/>
      <c r="AV140" s="84"/>
      <c r="AW140" s="87"/>
      <c r="AX140" s="94"/>
      <c r="AY140" s="84"/>
      <c r="AZ140" s="84"/>
      <c r="BA140" s="84"/>
      <c r="BB140" s="100"/>
      <c r="BC140" s="136"/>
      <c r="BD140" s="84"/>
      <c r="BE140" s="84"/>
      <c r="BF140" s="87"/>
      <c r="BG140" s="1194"/>
      <c r="BH140" s="1195"/>
      <c r="BI140" s="84"/>
      <c r="BJ140" s="93"/>
      <c r="BL140" s="11"/>
    </row>
    <row r="141" spans="1:64" ht="18.899999999999999" customHeight="1">
      <c r="A141" s="9"/>
      <c r="B141" s="8"/>
      <c r="C141" s="1037"/>
      <c r="D141" s="1037"/>
      <c r="E141" s="1037"/>
      <c r="F141" s="1037"/>
      <c r="G141" s="1019"/>
      <c r="H141" s="76" t="s">
        <v>300</v>
      </c>
      <c r="I141" s="194" t="s">
        <v>321</v>
      </c>
      <c r="J141" s="156"/>
      <c r="K141" s="108"/>
      <c r="L141" s="84"/>
      <c r="M141" s="84"/>
      <c r="N141" s="84"/>
      <c r="O141" s="100"/>
      <c r="P141" s="94"/>
      <c r="Q141" s="84"/>
      <c r="R141" s="84"/>
      <c r="S141" s="133"/>
      <c r="T141" s="138"/>
      <c r="U141" s="84"/>
      <c r="V141" s="84"/>
      <c r="W141" s="87"/>
      <c r="X141" s="94"/>
      <c r="Y141" s="84"/>
      <c r="Z141" s="84"/>
      <c r="AA141" s="84"/>
      <c r="AB141" s="100"/>
      <c r="AC141" s="136"/>
      <c r="AD141" s="84"/>
      <c r="AE141" s="84"/>
      <c r="AF141" s="87"/>
      <c r="AG141" s="94"/>
      <c r="AH141" s="84"/>
      <c r="AI141" s="84"/>
      <c r="AJ141" s="100"/>
      <c r="AK141" s="1194"/>
      <c r="AL141" s="1195"/>
      <c r="AM141" s="84"/>
      <c r="AN141" s="84"/>
      <c r="AO141" s="87"/>
      <c r="AP141" s="94"/>
      <c r="AQ141" s="84"/>
      <c r="AR141" s="84"/>
      <c r="AS141" s="100"/>
      <c r="AT141" s="136"/>
      <c r="AU141" s="84"/>
      <c r="AV141" s="84"/>
      <c r="AW141" s="87"/>
      <c r="AX141" s="94"/>
      <c r="AY141" s="84"/>
      <c r="AZ141" s="84"/>
      <c r="BA141" s="84"/>
      <c r="BB141" s="100"/>
      <c r="BC141" s="136"/>
      <c r="BD141" s="84"/>
      <c r="BE141" s="84"/>
      <c r="BF141" s="87"/>
      <c r="BG141" s="1194"/>
      <c r="BH141" s="1195"/>
      <c r="BI141" s="84"/>
      <c r="BJ141" s="93"/>
      <c r="BL141" s="11"/>
    </row>
    <row r="142" spans="1:64" ht="18.899999999999999" customHeight="1">
      <c r="A142" s="9"/>
      <c r="B142" s="8"/>
      <c r="C142" s="1037"/>
      <c r="D142" s="1037"/>
      <c r="E142" s="1037"/>
      <c r="F142" s="1037"/>
      <c r="G142" s="1019"/>
      <c r="H142" s="76" t="s">
        <v>301</v>
      </c>
      <c r="I142" s="194" t="s">
        <v>322</v>
      </c>
      <c r="J142" s="156"/>
      <c r="K142" s="108"/>
      <c r="L142" s="84"/>
      <c r="M142" s="84"/>
      <c r="N142" s="84"/>
      <c r="O142" s="100"/>
      <c r="P142" s="94"/>
      <c r="Q142" s="84"/>
      <c r="R142" s="84"/>
      <c r="S142" s="133"/>
      <c r="T142" s="138"/>
      <c r="U142" s="84"/>
      <c r="V142" s="84"/>
      <c r="W142" s="87"/>
      <c r="X142" s="94"/>
      <c r="Y142" s="84"/>
      <c r="Z142" s="84"/>
      <c r="AA142" s="84"/>
      <c r="AB142" s="100"/>
      <c r="AC142" s="136"/>
      <c r="AD142" s="84"/>
      <c r="AE142" s="84"/>
      <c r="AF142" s="87"/>
      <c r="AG142" s="94"/>
      <c r="AH142" s="84"/>
      <c r="AI142" s="84"/>
      <c r="AJ142" s="100"/>
      <c r="AK142" s="1194"/>
      <c r="AL142" s="1195"/>
      <c r="AM142" s="84"/>
      <c r="AN142" s="84"/>
      <c r="AO142" s="87"/>
      <c r="AP142" s="94"/>
      <c r="AQ142" s="84"/>
      <c r="AR142" s="84"/>
      <c r="AS142" s="100"/>
      <c r="AT142" s="136"/>
      <c r="AU142" s="84"/>
      <c r="AV142" s="84"/>
      <c r="AW142" s="87"/>
      <c r="AX142" s="94"/>
      <c r="AY142" s="84"/>
      <c r="AZ142" s="84"/>
      <c r="BA142" s="84"/>
      <c r="BB142" s="100"/>
      <c r="BC142" s="136"/>
      <c r="BD142" s="84"/>
      <c r="BE142" s="84"/>
      <c r="BF142" s="87"/>
      <c r="BG142" s="1194"/>
      <c r="BH142" s="1195"/>
      <c r="BI142" s="84"/>
      <c r="BJ142" s="93"/>
      <c r="BL142" s="11"/>
    </row>
    <row r="143" spans="1:64" ht="18.899999999999999" customHeight="1">
      <c r="A143" s="9"/>
      <c r="B143" s="8"/>
      <c r="C143" s="1037"/>
      <c r="D143" s="1037"/>
      <c r="E143" s="1037"/>
      <c r="F143" s="1037"/>
      <c r="G143" s="1019"/>
      <c r="H143" s="76" t="s">
        <v>302</v>
      </c>
      <c r="I143" s="194" t="s">
        <v>324</v>
      </c>
      <c r="J143" s="156"/>
      <c r="K143" s="108"/>
      <c r="L143" s="84"/>
      <c r="M143" s="84"/>
      <c r="N143" s="84"/>
      <c r="O143" s="100"/>
      <c r="P143" s="94"/>
      <c r="Q143" s="84"/>
      <c r="R143" s="84"/>
      <c r="S143" s="133"/>
      <c r="T143" s="138"/>
      <c r="U143" s="84"/>
      <c r="V143" s="84"/>
      <c r="W143" s="87"/>
      <c r="X143" s="94"/>
      <c r="Y143" s="84"/>
      <c r="Z143" s="84"/>
      <c r="AA143" s="84"/>
      <c r="AB143" s="100"/>
      <c r="AC143" s="136"/>
      <c r="AD143" s="84"/>
      <c r="AE143" s="84"/>
      <c r="AF143" s="87"/>
      <c r="AG143" s="94"/>
      <c r="AH143" s="84"/>
      <c r="AI143" s="84"/>
      <c r="AJ143" s="100"/>
      <c r="AK143" s="1194"/>
      <c r="AL143" s="1195"/>
      <c r="AM143" s="84"/>
      <c r="AN143" s="84"/>
      <c r="AO143" s="87"/>
      <c r="AP143" s="94"/>
      <c r="AQ143" s="84"/>
      <c r="AR143" s="84"/>
      <c r="AS143" s="100"/>
      <c r="AT143" s="136"/>
      <c r="AU143" s="84"/>
      <c r="AV143" s="84"/>
      <c r="AW143" s="87"/>
      <c r="AX143" s="94"/>
      <c r="AY143" s="84"/>
      <c r="AZ143" s="84"/>
      <c r="BA143" s="84"/>
      <c r="BB143" s="100"/>
      <c r="BC143" s="136"/>
      <c r="BD143" s="84"/>
      <c r="BE143" s="84"/>
      <c r="BF143" s="87"/>
      <c r="BG143" s="1194"/>
      <c r="BH143" s="1195"/>
      <c r="BI143" s="84"/>
      <c r="BJ143" s="93"/>
      <c r="BL143" s="11"/>
    </row>
    <row r="144" spans="1:64" ht="18.899999999999999" customHeight="1">
      <c r="A144" s="9"/>
      <c r="B144" s="8"/>
      <c r="C144" s="1037"/>
      <c r="D144" s="1037"/>
      <c r="E144" s="1037"/>
      <c r="F144" s="1037"/>
      <c r="G144" s="1019"/>
      <c r="H144" s="76" t="s">
        <v>303</v>
      </c>
      <c r="I144" s="194" t="s">
        <v>323</v>
      </c>
      <c r="J144" s="156"/>
      <c r="K144" s="108"/>
      <c r="L144" s="84"/>
      <c r="M144" s="84"/>
      <c r="N144" s="84"/>
      <c r="O144" s="100"/>
      <c r="P144" s="94"/>
      <c r="Q144" s="84"/>
      <c r="R144" s="84"/>
      <c r="S144" s="133"/>
      <c r="T144" s="138"/>
      <c r="U144" s="84"/>
      <c r="V144" s="84"/>
      <c r="W144" s="87"/>
      <c r="X144" s="94"/>
      <c r="Y144" s="84"/>
      <c r="Z144" s="84"/>
      <c r="AA144" s="84"/>
      <c r="AB144" s="100"/>
      <c r="AC144" s="136"/>
      <c r="AD144" s="84"/>
      <c r="AE144" s="84"/>
      <c r="AF144" s="87"/>
      <c r="AG144" s="94"/>
      <c r="AH144" s="84"/>
      <c r="AI144" s="84"/>
      <c r="AJ144" s="100"/>
      <c r="AK144" s="1196"/>
      <c r="AL144" s="1197"/>
      <c r="AM144" s="84"/>
      <c r="AN144" s="84"/>
      <c r="AO144" s="87"/>
      <c r="AP144" s="94"/>
      <c r="AQ144" s="84"/>
      <c r="AR144" s="84"/>
      <c r="AS144" s="100"/>
      <c r="AT144" s="136"/>
      <c r="AU144" s="84"/>
      <c r="AV144" s="84"/>
      <c r="AW144" s="87"/>
      <c r="AX144" s="94"/>
      <c r="AY144" s="84"/>
      <c r="AZ144" s="84"/>
      <c r="BA144" s="84"/>
      <c r="BB144" s="100"/>
      <c r="BC144" s="136"/>
      <c r="BD144" s="84"/>
      <c r="BE144" s="84"/>
      <c r="BF144" s="87"/>
      <c r="BG144" s="1196"/>
      <c r="BH144" s="1197"/>
      <c r="BI144" s="84"/>
      <c r="BJ144" s="93"/>
      <c r="BL144" s="11"/>
    </row>
    <row r="145" spans="1:64" ht="18.899999999999999" customHeight="1">
      <c r="A145" s="9"/>
      <c r="B145" s="8"/>
      <c r="C145" s="1037"/>
      <c r="D145" s="1037"/>
      <c r="E145" s="1037"/>
      <c r="F145" s="1037"/>
      <c r="G145" s="1019"/>
      <c r="H145" s="76" t="s">
        <v>304</v>
      </c>
      <c r="I145" s="194" t="s">
        <v>333</v>
      </c>
      <c r="J145" s="156"/>
      <c r="K145" s="108"/>
      <c r="L145" s="84"/>
      <c r="M145" s="84"/>
      <c r="N145" s="84"/>
      <c r="O145" s="100"/>
      <c r="P145" s="94"/>
      <c r="Q145" s="84"/>
      <c r="R145" s="84"/>
      <c r="S145" s="133"/>
      <c r="T145" s="138"/>
      <c r="U145" s="84"/>
      <c r="V145" s="84"/>
      <c r="W145" s="87"/>
      <c r="X145" s="94"/>
      <c r="Y145" s="84"/>
      <c r="Z145" s="84"/>
      <c r="AA145" s="84"/>
      <c r="AB145" s="100"/>
      <c r="AC145" s="136"/>
      <c r="AD145" s="84"/>
      <c r="AE145" s="84"/>
      <c r="AF145" s="87"/>
      <c r="AG145" s="1198" t="s">
        <v>452</v>
      </c>
      <c r="AH145" s="1186"/>
      <c r="AI145" s="1186"/>
      <c r="AJ145" s="1187"/>
      <c r="AK145" s="136" t="s">
        <v>450</v>
      </c>
      <c r="AL145" s="84"/>
      <c r="AM145" s="84"/>
      <c r="AN145" s="84"/>
      <c r="AO145" s="87"/>
      <c r="AP145" s="94"/>
      <c r="AQ145" s="84"/>
      <c r="AR145" s="84"/>
      <c r="AS145" s="100"/>
      <c r="AT145" s="136"/>
      <c r="AU145" s="84"/>
      <c r="AV145" s="84"/>
      <c r="AW145" s="87"/>
      <c r="AX145" s="94"/>
      <c r="AY145" s="84"/>
      <c r="AZ145" s="84"/>
      <c r="BA145" s="84"/>
      <c r="BB145" s="100"/>
      <c r="BC145" s="136"/>
      <c r="BD145" s="84"/>
      <c r="BE145" s="84"/>
      <c r="BF145" s="87"/>
      <c r="BG145" s="94"/>
      <c r="BH145" s="84"/>
      <c r="BI145" s="84"/>
      <c r="BJ145" s="93"/>
      <c r="BL145" s="11"/>
    </row>
    <row r="146" spans="1:64" ht="18.899999999999999" customHeight="1">
      <c r="A146" s="9"/>
      <c r="B146" s="8"/>
      <c r="C146" s="1037"/>
      <c r="D146" s="1037"/>
      <c r="E146" s="1037"/>
      <c r="F146" s="1037"/>
      <c r="G146" s="1019"/>
      <c r="H146" s="76" t="s">
        <v>305</v>
      </c>
      <c r="I146" s="194" t="s">
        <v>332</v>
      </c>
      <c r="J146" s="156"/>
      <c r="K146" s="108"/>
      <c r="L146" s="84"/>
      <c r="M146" s="84"/>
      <c r="N146" s="84"/>
      <c r="O146" s="100"/>
      <c r="P146" s="94"/>
      <c r="Q146" s="84"/>
      <c r="R146" s="84"/>
      <c r="S146" s="133"/>
      <c r="T146" s="138"/>
      <c r="U146" s="84"/>
      <c r="V146" s="84"/>
      <c r="W146" s="87"/>
      <c r="X146" s="94"/>
      <c r="Y146" s="84"/>
      <c r="Z146" s="84"/>
      <c r="AA146" s="84"/>
      <c r="AB146" s="100"/>
      <c r="AC146" s="136"/>
      <c r="AD146" s="84"/>
      <c r="AE146" s="84"/>
      <c r="AF146" s="87"/>
      <c r="AG146" s="1198" t="s">
        <v>452</v>
      </c>
      <c r="AH146" s="1186"/>
      <c r="AI146" s="1186"/>
      <c r="AJ146" s="1187"/>
      <c r="AK146" s="136" t="s">
        <v>450</v>
      </c>
      <c r="AL146" s="84"/>
      <c r="AM146" s="84"/>
      <c r="AN146" s="84"/>
      <c r="AO146" s="87"/>
      <c r="AP146" s="94"/>
      <c r="AQ146" s="84"/>
      <c r="AR146" s="84"/>
      <c r="AS146" s="100"/>
      <c r="AT146" s="136"/>
      <c r="AU146" s="84"/>
      <c r="AV146" s="84"/>
      <c r="AW146" s="87"/>
      <c r="AX146" s="94"/>
      <c r="AY146" s="84"/>
      <c r="AZ146" s="84"/>
      <c r="BA146" s="84"/>
      <c r="BB146" s="100"/>
      <c r="BC146" s="136"/>
      <c r="BD146" s="84"/>
      <c r="BE146" s="84"/>
      <c r="BF146" s="87"/>
      <c r="BG146" s="94"/>
      <c r="BH146" s="84"/>
      <c r="BI146" s="84"/>
      <c r="BJ146" s="93"/>
      <c r="BL146" s="11"/>
    </row>
    <row r="147" spans="1:64" ht="18.899999999999999" customHeight="1">
      <c r="A147" s="9"/>
      <c r="B147" s="8"/>
      <c r="C147" s="1037"/>
      <c r="D147" s="1037"/>
      <c r="E147" s="1037"/>
      <c r="F147" s="1037"/>
      <c r="G147" s="1019"/>
      <c r="H147" s="76" t="s">
        <v>306</v>
      </c>
      <c r="I147" s="194" t="s">
        <v>331</v>
      </c>
      <c r="J147" s="156"/>
      <c r="K147" s="108"/>
      <c r="L147" s="84"/>
      <c r="M147" s="84"/>
      <c r="N147" s="84"/>
      <c r="O147" s="100"/>
      <c r="P147" s="94"/>
      <c r="Q147" s="84"/>
      <c r="R147" s="84"/>
      <c r="S147" s="100"/>
      <c r="T147" s="138"/>
      <c r="U147" s="84"/>
      <c r="V147" s="84"/>
      <c r="W147" s="87"/>
      <c r="X147" s="94"/>
      <c r="Y147" s="84"/>
      <c r="Z147" s="84"/>
      <c r="AA147" s="84"/>
      <c r="AB147" s="100"/>
      <c r="AC147" s="136"/>
      <c r="AD147" s="84"/>
      <c r="AE147" s="84"/>
      <c r="AF147" s="87"/>
      <c r="AG147" s="1198" t="s">
        <v>452</v>
      </c>
      <c r="AH147" s="1186"/>
      <c r="AI147" s="1186"/>
      <c r="AJ147" s="1187"/>
      <c r="AK147" s="136" t="s">
        <v>450</v>
      </c>
      <c r="AL147" s="84"/>
      <c r="AM147" s="84"/>
      <c r="AN147" s="84"/>
      <c r="AO147" s="87"/>
      <c r="AP147" s="94"/>
      <c r="AQ147" s="84"/>
      <c r="AR147" s="84"/>
      <c r="AS147" s="100"/>
      <c r="AT147" s="136"/>
      <c r="AU147" s="84"/>
      <c r="AV147" s="84"/>
      <c r="AW147" s="87"/>
      <c r="AX147" s="94"/>
      <c r="AY147" s="84"/>
      <c r="AZ147" s="84"/>
      <c r="BA147" s="84"/>
      <c r="BB147" s="100"/>
      <c r="BC147" s="136"/>
      <c r="BD147" s="84"/>
      <c r="BE147" s="84"/>
      <c r="BF147" s="87"/>
      <c r="BG147" s="94"/>
      <c r="BH147" s="84"/>
      <c r="BI147" s="84"/>
      <c r="BJ147" s="93"/>
      <c r="BL147" s="11"/>
    </row>
    <row r="148" spans="1:64" ht="18.899999999999999" customHeight="1">
      <c r="A148" s="9"/>
      <c r="B148" s="8"/>
      <c r="C148" s="1037"/>
      <c r="D148" s="1037"/>
      <c r="E148" s="1037"/>
      <c r="F148" s="1037"/>
      <c r="G148" s="1019"/>
      <c r="H148" s="76" t="s">
        <v>307</v>
      </c>
      <c r="I148" s="194" t="s">
        <v>330</v>
      </c>
      <c r="J148" s="156"/>
      <c r="K148" s="108"/>
      <c r="L148" s="84"/>
      <c r="M148" s="84"/>
      <c r="N148" s="84"/>
      <c r="O148" s="100"/>
      <c r="P148" s="94"/>
      <c r="Q148" s="84"/>
      <c r="R148" s="84"/>
      <c r="S148" s="100"/>
      <c r="T148" s="138"/>
      <c r="U148" s="84"/>
      <c r="V148" s="84"/>
      <c r="W148" s="87"/>
      <c r="X148" s="94"/>
      <c r="Y148" s="84"/>
      <c r="Z148" s="84"/>
      <c r="AA148" s="84"/>
      <c r="AB148" s="100"/>
      <c r="AC148" s="136"/>
      <c r="AD148" s="84"/>
      <c r="AE148" s="84"/>
      <c r="AF148" s="87"/>
      <c r="AG148" s="94"/>
      <c r="AH148" s="84"/>
      <c r="AI148" s="84"/>
      <c r="AJ148" s="100"/>
      <c r="AK148" s="136"/>
      <c r="AL148" s="84"/>
      <c r="AM148" s="84"/>
      <c r="AN148" s="84"/>
      <c r="AO148" s="87"/>
      <c r="AP148" s="94"/>
      <c r="AQ148" s="84"/>
      <c r="AR148" s="84"/>
      <c r="AS148" s="100"/>
      <c r="AT148" s="136"/>
      <c r="AU148" s="84"/>
      <c r="AV148" s="84"/>
      <c r="AW148" s="87"/>
      <c r="AX148" s="94"/>
      <c r="AY148" s="84"/>
      <c r="AZ148" s="84"/>
      <c r="BA148" s="84"/>
      <c r="BB148" s="100"/>
      <c r="BC148" s="136"/>
      <c r="BD148" s="84"/>
      <c r="BE148" s="84"/>
      <c r="BF148" s="87"/>
      <c r="BG148" s="94"/>
      <c r="BH148" s="84"/>
      <c r="BI148" s="84"/>
      <c r="BJ148" s="93"/>
      <c r="BL148" s="11"/>
    </row>
    <row r="149" spans="1:64" ht="18.899999999999999" customHeight="1">
      <c r="A149" s="9" t="s">
        <v>27</v>
      </c>
      <c r="B149" s="8" t="s">
        <v>1</v>
      </c>
      <c r="C149" s="1037"/>
      <c r="D149" s="1037"/>
      <c r="E149" s="1037"/>
      <c r="F149" s="1037"/>
      <c r="G149" s="1019"/>
      <c r="H149" s="76" t="s">
        <v>308</v>
      </c>
      <c r="I149" s="194" t="s">
        <v>329</v>
      </c>
      <c r="J149" s="156"/>
      <c r="K149" s="108"/>
      <c r="L149" s="84"/>
      <c r="M149" s="84"/>
      <c r="N149" s="85"/>
      <c r="O149" s="100"/>
      <c r="P149" s="94"/>
      <c r="Q149" s="84"/>
      <c r="R149" s="84"/>
      <c r="S149" s="100"/>
      <c r="T149" s="136"/>
      <c r="U149" s="84"/>
      <c r="V149" s="84"/>
      <c r="W149" s="87"/>
      <c r="X149" s="94"/>
      <c r="Y149" s="84"/>
      <c r="Z149" s="84"/>
      <c r="AA149" s="84"/>
      <c r="AB149" s="100"/>
      <c r="AC149" s="136"/>
      <c r="AD149" s="84"/>
      <c r="AE149" s="84"/>
      <c r="AF149" s="87"/>
      <c r="AG149" s="94"/>
      <c r="AH149" s="84"/>
      <c r="AI149" s="84"/>
      <c r="AJ149" s="100"/>
      <c r="AK149" s="136"/>
      <c r="AL149" s="84"/>
      <c r="AM149" s="84"/>
      <c r="AN149" s="85"/>
      <c r="AO149" s="87"/>
      <c r="AP149" s="94"/>
      <c r="AQ149" s="84"/>
      <c r="AR149" s="84"/>
      <c r="AS149" s="100"/>
      <c r="AT149" s="136"/>
      <c r="AU149" s="84"/>
      <c r="AV149" s="84"/>
      <c r="AW149" s="87"/>
      <c r="AX149" s="94"/>
      <c r="AY149" s="84"/>
      <c r="AZ149" s="84"/>
      <c r="BA149" s="84"/>
      <c r="BB149" s="100"/>
      <c r="BC149" s="136"/>
      <c r="BD149" s="84"/>
      <c r="BE149" s="84"/>
      <c r="BF149" s="87"/>
      <c r="BG149" s="94"/>
      <c r="BH149" s="84"/>
      <c r="BI149" s="84"/>
      <c r="BJ149" s="93"/>
      <c r="BL149" s="11"/>
    </row>
    <row r="150" spans="1:64" ht="18.899999999999999" customHeight="1">
      <c r="A150" s="9" t="s">
        <v>27</v>
      </c>
      <c r="B150" s="8" t="s">
        <v>1</v>
      </c>
      <c r="C150" s="1037"/>
      <c r="D150" s="1037"/>
      <c r="E150" s="1037"/>
      <c r="F150" s="1037"/>
      <c r="G150" s="1019"/>
      <c r="H150" s="76" t="s">
        <v>309</v>
      </c>
      <c r="I150" s="194" t="s">
        <v>328</v>
      </c>
      <c r="J150" s="156"/>
      <c r="K150" s="108"/>
      <c r="L150" s="84"/>
      <c r="M150" s="84"/>
      <c r="N150" s="85"/>
      <c r="O150" s="100"/>
      <c r="P150" s="94"/>
      <c r="Q150" s="84"/>
      <c r="R150" s="84"/>
      <c r="S150" s="100"/>
      <c r="T150" s="136"/>
      <c r="U150" s="84"/>
      <c r="V150" s="84"/>
      <c r="W150" s="87"/>
      <c r="X150" s="94"/>
      <c r="Y150" s="84"/>
      <c r="Z150" s="84"/>
      <c r="AA150" s="84"/>
      <c r="AB150" s="100"/>
      <c r="AC150" s="136"/>
      <c r="AD150" s="84"/>
      <c r="AE150" s="84"/>
      <c r="AF150" s="87"/>
      <c r="AG150" s="94"/>
      <c r="AH150" s="84"/>
      <c r="AI150" s="84"/>
      <c r="AJ150" s="100"/>
      <c r="AK150" s="136"/>
      <c r="AL150" s="84"/>
      <c r="AM150" s="84"/>
      <c r="AN150" s="85"/>
      <c r="AO150" s="87"/>
      <c r="AP150" s="94"/>
      <c r="AQ150" s="84"/>
      <c r="AR150" s="84"/>
      <c r="AS150" s="100"/>
      <c r="AT150" s="136"/>
      <c r="AU150" s="84"/>
      <c r="AV150" s="84"/>
      <c r="AW150" s="87"/>
      <c r="AX150" s="94"/>
      <c r="AY150" s="84"/>
      <c r="AZ150" s="84"/>
      <c r="BA150" s="84"/>
      <c r="BB150" s="100"/>
      <c r="BC150" s="136"/>
      <c r="BD150" s="84"/>
      <c r="BE150" s="84"/>
      <c r="BF150" s="87"/>
      <c r="BG150" s="94"/>
      <c r="BH150" s="84"/>
      <c r="BI150" s="84"/>
      <c r="BJ150" s="93"/>
      <c r="BL150" s="11"/>
    </row>
    <row r="151" spans="1:64" ht="18.899999999999999" customHeight="1">
      <c r="A151" s="9"/>
      <c r="B151" s="8"/>
      <c r="C151" s="1037"/>
      <c r="D151" s="1037"/>
      <c r="E151" s="1037"/>
      <c r="F151" s="1037"/>
      <c r="G151" s="1019"/>
      <c r="H151" s="76" t="s">
        <v>344</v>
      </c>
      <c r="I151" s="194" t="s">
        <v>345</v>
      </c>
      <c r="J151" s="156"/>
      <c r="K151" s="108"/>
      <c r="L151" s="84"/>
      <c r="M151" s="84"/>
      <c r="N151" s="85"/>
      <c r="O151" s="100"/>
      <c r="P151" s="94"/>
      <c r="Q151" s="84"/>
      <c r="R151" s="84"/>
      <c r="S151" s="100"/>
      <c r="T151" s="136"/>
      <c r="U151" s="84"/>
      <c r="V151" s="84"/>
      <c r="W151" s="87"/>
      <c r="X151" s="94"/>
      <c r="Y151" s="84"/>
      <c r="Z151" s="84"/>
      <c r="AA151" s="84"/>
      <c r="AB151" s="100"/>
      <c r="AC151" s="136"/>
      <c r="AD151" s="84"/>
      <c r="AE151" s="84"/>
      <c r="AF151" s="87"/>
      <c r="AG151" s="94"/>
      <c r="AH151" s="84"/>
      <c r="AI151" s="84"/>
      <c r="AJ151" s="100"/>
      <c r="AK151" s="136"/>
      <c r="AL151" s="84"/>
      <c r="AM151" s="84"/>
      <c r="AN151" s="85"/>
      <c r="AO151" s="87"/>
      <c r="AP151" s="1198" t="s">
        <v>452</v>
      </c>
      <c r="AQ151" s="1186"/>
      <c r="AR151" s="1186"/>
      <c r="AS151" s="1186"/>
      <c r="AT151" s="1186"/>
      <c r="AU151" s="1186"/>
      <c r="AV151" s="1186"/>
      <c r="AW151" s="1187"/>
      <c r="AX151" s="94" t="s">
        <v>450</v>
      </c>
      <c r="AY151" s="84"/>
      <c r="AZ151" s="84"/>
      <c r="BA151" s="84"/>
      <c r="BB151" s="100"/>
      <c r="BC151" s="136"/>
      <c r="BD151" s="84"/>
      <c r="BE151" s="84"/>
      <c r="BF151" s="87"/>
      <c r="BG151" s="94"/>
      <c r="BH151" s="84"/>
      <c r="BI151" s="84"/>
      <c r="BJ151" s="93"/>
      <c r="BL151" s="11"/>
    </row>
    <row r="152" spans="1:64" ht="18.899999999999999" customHeight="1">
      <c r="A152" s="9" t="s">
        <v>27</v>
      </c>
      <c r="B152" s="8" t="s">
        <v>1</v>
      </c>
      <c r="C152" s="1037"/>
      <c r="D152" s="1037"/>
      <c r="E152" s="1037"/>
      <c r="F152" s="1037"/>
      <c r="G152" s="1019"/>
      <c r="H152" s="76" t="s">
        <v>310</v>
      </c>
      <c r="I152" s="194" t="s">
        <v>327</v>
      </c>
      <c r="J152" s="156"/>
      <c r="K152" s="108"/>
      <c r="L152" s="85"/>
      <c r="M152" s="84"/>
      <c r="N152" s="84"/>
      <c r="O152" s="100"/>
      <c r="P152" s="94"/>
      <c r="Q152" s="84"/>
      <c r="R152" s="84"/>
      <c r="S152" s="100"/>
      <c r="T152" s="136"/>
      <c r="U152" s="84"/>
      <c r="V152" s="84"/>
      <c r="W152" s="87"/>
      <c r="X152" s="94"/>
      <c r="Y152" s="84"/>
      <c r="Z152" s="84"/>
      <c r="AA152" s="84"/>
      <c r="AB152" s="100"/>
      <c r="AC152" s="136"/>
      <c r="AD152" s="84"/>
      <c r="AE152" s="84"/>
      <c r="AF152" s="87"/>
      <c r="AG152" s="94"/>
      <c r="AH152" s="84"/>
      <c r="AI152" s="84"/>
      <c r="AJ152" s="100"/>
      <c r="AK152" s="136"/>
      <c r="AL152" s="84"/>
      <c r="AM152" s="84"/>
      <c r="AN152" s="84"/>
      <c r="AO152" s="87"/>
      <c r="AP152" s="94"/>
      <c r="AQ152" s="84"/>
      <c r="AR152" s="84"/>
      <c r="AS152" s="100"/>
      <c r="AT152" s="136"/>
      <c r="AU152" s="84"/>
      <c r="AV152" s="84"/>
      <c r="AW152" s="87"/>
      <c r="AX152" s="94"/>
      <c r="AY152" s="84"/>
      <c r="AZ152" s="84"/>
      <c r="BA152" s="84"/>
      <c r="BB152" s="100"/>
      <c r="BC152" s="136"/>
      <c r="BD152" s="84"/>
      <c r="BE152" s="84"/>
      <c r="BF152" s="87"/>
      <c r="BG152" s="94"/>
      <c r="BH152" s="84"/>
      <c r="BI152" s="84"/>
      <c r="BJ152" s="93"/>
      <c r="BL152" s="11"/>
    </row>
    <row r="153" spans="1:64" ht="18.899999999999999" customHeight="1">
      <c r="A153" s="9"/>
      <c r="B153" s="8"/>
      <c r="C153" s="1037"/>
      <c r="D153" s="1037"/>
      <c r="E153" s="1037"/>
      <c r="F153" s="1037"/>
      <c r="G153" s="1019"/>
      <c r="H153" s="76" t="s">
        <v>311</v>
      </c>
      <c r="I153" s="194" t="s">
        <v>325</v>
      </c>
      <c r="J153" s="156"/>
      <c r="K153" s="109"/>
      <c r="L153" s="84"/>
      <c r="M153" s="84"/>
      <c r="N153" s="85"/>
      <c r="O153" s="101"/>
      <c r="P153" s="94"/>
      <c r="Q153" s="84"/>
      <c r="R153" s="85"/>
      <c r="S153" s="101"/>
      <c r="T153" s="136"/>
      <c r="U153" s="84"/>
      <c r="V153" s="85"/>
      <c r="W153" s="88"/>
      <c r="X153" s="94"/>
      <c r="Y153" s="84"/>
      <c r="Z153" s="84"/>
      <c r="AA153" s="85"/>
      <c r="AB153" s="100"/>
      <c r="AC153" s="136"/>
      <c r="AD153" s="84"/>
      <c r="AE153" s="85"/>
      <c r="AF153" s="87"/>
      <c r="AG153" s="94"/>
      <c r="AH153" s="84"/>
      <c r="AI153" s="84"/>
      <c r="AJ153" s="101"/>
      <c r="AK153" s="136"/>
      <c r="AL153" s="84"/>
      <c r="AM153" s="84"/>
      <c r="AN153" s="134"/>
      <c r="AO153" s="143"/>
      <c r="AP153" s="94"/>
      <c r="AQ153" s="84"/>
      <c r="AR153" s="85"/>
      <c r="AS153" s="100"/>
      <c r="AT153" s="136"/>
      <c r="AU153" s="85"/>
      <c r="AV153" s="84"/>
      <c r="AW153" s="87"/>
      <c r="AX153" s="94"/>
      <c r="AY153" s="85"/>
      <c r="AZ153" s="84"/>
      <c r="BA153" s="84"/>
      <c r="BB153" s="100"/>
      <c r="BC153" s="138"/>
      <c r="BD153" s="84"/>
      <c r="BE153" s="84"/>
      <c r="BF153" s="87"/>
      <c r="BG153" s="92"/>
      <c r="BH153" s="84"/>
      <c r="BI153" s="84"/>
      <c r="BJ153" s="93"/>
      <c r="BL153" s="11"/>
    </row>
    <row r="154" spans="1:64" ht="18.899999999999999" customHeight="1">
      <c r="A154" s="9"/>
      <c r="B154" s="8"/>
      <c r="C154" s="1037"/>
      <c r="D154" s="1037"/>
      <c r="E154" s="1037"/>
      <c r="F154" s="1037"/>
      <c r="G154" s="1019"/>
      <c r="H154" s="76" t="s">
        <v>312</v>
      </c>
      <c r="I154" s="194" t="s">
        <v>313</v>
      </c>
      <c r="J154" s="156"/>
      <c r="K154" s="108"/>
      <c r="L154" s="84"/>
      <c r="M154" s="84"/>
      <c r="N154" s="84"/>
      <c r="O154" s="100"/>
      <c r="P154" s="94"/>
      <c r="Q154" s="84"/>
      <c r="R154" s="84"/>
      <c r="S154" s="101"/>
      <c r="T154" s="136"/>
      <c r="U154" s="85"/>
      <c r="V154" s="84"/>
      <c r="W154" s="87"/>
      <c r="X154" s="94"/>
      <c r="Y154" s="84"/>
      <c r="Z154" s="84"/>
      <c r="AA154" s="84"/>
      <c r="AB154" s="100"/>
      <c r="AC154" s="136"/>
      <c r="AD154" s="84"/>
      <c r="AE154" s="84"/>
      <c r="AF154" s="88"/>
      <c r="AG154" s="94"/>
      <c r="AH154" s="85"/>
      <c r="AI154" s="84"/>
      <c r="AJ154" s="100"/>
      <c r="AK154" s="136"/>
      <c r="AL154" s="84"/>
      <c r="AM154" s="84"/>
      <c r="AN154" s="132"/>
      <c r="AO154" s="143"/>
      <c r="AP154" s="94"/>
      <c r="AQ154" s="84"/>
      <c r="AR154" s="84"/>
      <c r="AS154" s="100"/>
      <c r="AT154" s="136"/>
      <c r="AU154" s="85"/>
      <c r="AV154" s="84"/>
      <c r="AW154" s="88"/>
      <c r="AX154" s="94"/>
      <c r="AY154" s="84"/>
      <c r="AZ154" s="84"/>
      <c r="BA154" s="84"/>
      <c r="BB154" s="100"/>
      <c r="BC154" s="136"/>
      <c r="BD154" s="84"/>
      <c r="BE154" s="84"/>
      <c r="BF154" s="87"/>
      <c r="BG154" s="92"/>
      <c r="BH154" s="84"/>
      <c r="BI154" s="85"/>
      <c r="BJ154" s="93"/>
      <c r="BL154" s="11"/>
    </row>
    <row r="155" spans="1:64" ht="18.899999999999999" customHeight="1" thickBot="1">
      <c r="A155" s="9"/>
      <c r="B155" s="8"/>
      <c r="C155" s="1037"/>
      <c r="D155" s="1037"/>
      <c r="E155" s="1037"/>
      <c r="F155" s="1037"/>
      <c r="G155" s="1020"/>
      <c r="H155" s="112" t="s">
        <v>314</v>
      </c>
      <c r="I155" s="201" t="s">
        <v>326</v>
      </c>
      <c r="J155" s="157"/>
      <c r="K155" s="110"/>
      <c r="L155" s="97"/>
      <c r="M155" s="97"/>
      <c r="N155" s="97"/>
      <c r="O155" s="120"/>
      <c r="P155" s="96"/>
      <c r="Q155" s="97"/>
      <c r="R155" s="97"/>
      <c r="S155" s="102"/>
      <c r="T155" s="139"/>
      <c r="U155" s="97"/>
      <c r="V155" s="97"/>
      <c r="W155" s="141"/>
      <c r="X155" s="121"/>
      <c r="Y155" s="97"/>
      <c r="Z155" s="97"/>
      <c r="AA155" s="97"/>
      <c r="AB155" s="120"/>
      <c r="AC155" s="137"/>
      <c r="AD155" s="97"/>
      <c r="AE155" s="97"/>
      <c r="AF155" s="141"/>
      <c r="AG155" s="121"/>
      <c r="AH155" s="97"/>
      <c r="AI155" s="97"/>
      <c r="AJ155" s="102"/>
      <c r="AK155" s="139"/>
      <c r="AL155" s="97"/>
      <c r="AM155" s="97"/>
      <c r="AN155" s="130"/>
      <c r="AO155" s="151"/>
      <c r="AP155" s="96"/>
      <c r="AQ155" s="97"/>
      <c r="AR155" s="97"/>
      <c r="AS155" s="102"/>
      <c r="AT155" s="139"/>
      <c r="AU155" s="97"/>
      <c r="AV155" s="97"/>
      <c r="AW155" s="149"/>
      <c r="AX155" s="96"/>
      <c r="AY155" s="97"/>
      <c r="AZ155" s="97"/>
      <c r="BA155" s="106"/>
      <c r="BB155" s="102"/>
      <c r="BC155" s="137"/>
      <c r="BD155" s="97"/>
      <c r="BE155" s="97"/>
      <c r="BF155" s="149"/>
      <c r="BG155" s="96"/>
      <c r="BH155" s="97"/>
      <c r="BI155" s="97"/>
      <c r="BJ155" s="98"/>
      <c r="BL155" s="11"/>
    </row>
    <row r="156" spans="1:64" ht="16.2" hidden="1" thickBot="1">
      <c r="A156" s="1"/>
      <c r="C156" s="27"/>
      <c r="D156" s="27"/>
      <c r="E156" s="27"/>
      <c r="F156" s="27"/>
      <c r="G156" s="27"/>
      <c r="H156" s="145">
        <v>148</v>
      </c>
      <c r="I156" s="47" t="s">
        <v>29</v>
      </c>
      <c r="J156" s="14"/>
      <c r="K156" s="81">
        <f t="shared" ref="K156:BJ156" si="0">COUNTA(K13:K155)</f>
        <v>0</v>
      </c>
      <c r="L156" s="82">
        <f t="shared" si="0"/>
        <v>0</v>
      </c>
      <c r="M156" s="82">
        <f t="shared" si="0"/>
        <v>0</v>
      </c>
      <c r="N156" s="82">
        <f t="shared" si="0"/>
        <v>0</v>
      </c>
      <c r="O156" s="82">
        <f t="shared" si="0"/>
        <v>0</v>
      </c>
      <c r="P156" s="82">
        <f t="shared" si="0"/>
        <v>0</v>
      </c>
      <c r="Q156" s="82">
        <f t="shared" si="0"/>
        <v>0</v>
      </c>
      <c r="R156" s="82">
        <f t="shared" si="0"/>
        <v>0</v>
      </c>
      <c r="S156" s="82">
        <f t="shared" si="0"/>
        <v>0</v>
      </c>
      <c r="T156" s="82">
        <f t="shared" si="0"/>
        <v>0</v>
      </c>
      <c r="U156" s="82">
        <f t="shared" si="0"/>
        <v>0</v>
      </c>
      <c r="V156" s="82">
        <f t="shared" si="0"/>
        <v>0</v>
      </c>
      <c r="W156" s="82">
        <f t="shared" si="0"/>
        <v>0</v>
      </c>
      <c r="X156" s="82">
        <f t="shared" si="0"/>
        <v>0</v>
      </c>
      <c r="Y156" s="82">
        <f t="shared" si="0"/>
        <v>1</v>
      </c>
      <c r="Z156" s="82">
        <f t="shared" si="0"/>
        <v>0</v>
      </c>
      <c r="AA156" s="82">
        <f t="shared" si="0"/>
        <v>0</v>
      </c>
      <c r="AB156" s="82">
        <f t="shared" si="0"/>
        <v>0</v>
      </c>
      <c r="AC156" s="82">
        <f t="shared" si="0"/>
        <v>16</v>
      </c>
      <c r="AD156" s="82">
        <f t="shared" si="0"/>
        <v>2</v>
      </c>
      <c r="AE156" s="82">
        <f t="shared" si="0"/>
        <v>3</v>
      </c>
      <c r="AF156" s="82">
        <f t="shared" si="0"/>
        <v>0</v>
      </c>
      <c r="AG156" s="82">
        <f t="shared" si="0"/>
        <v>16</v>
      </c>
      <c r="AH156" s="82">
        <f t="shared" si="0"/>
        <v>2</v>
      </c>
      <c r="AI156" s="82">
        <f t="shared" si="0"/>
        <v>0</v>
      </c>
      <c r="AJ156" s="82">
        <f t="shared" si="0"/>
        <v>0</v>
      </c>
      <c r="AK156" s="82">
        <f t="shared" si="0"/>
        <v>14</v>
      </c>
      <c r="AL156" s="82">
        <f t="shared" si="0"/>
        <v>7</v>
      </c>
      <c r="AM156" s="82">
        <f t="shared" si="0"/>
        <v>0</v>
      </c>
      <c r="AN156" s="82">
        <f t="shared" si="0"/>
        <v>4</v>
      </c>
      <c r="AO156" s="82">
        <f t="shared" si="0"/>
        <v>0</v>
      </c>
      <c r="AP156" s="82">
        <f t="shared" si="0"/>
        <v>10</v>
      </c>
      <c r="AQ156" s="82">
        <f t="shared" si="0"/>
        <v>1</v>
      </c>
      <c r="AR156" s="82">
        <f t="shared" si="0"/>
        <v>1</v>
      </c>
      <c r="AS156" s="82">
        <f t="shared" si="0"/>
        <v>0</v>
      </c>
      <c r="AT156" s="82">
        <f t="shared" si="0"/>
        <v>6</v>
      </c>
      <c r="AU156" s="82">
        <f t="shared" si="0"/>
        <v>1</v>
      </c>
      <c r="AV156" s="82">
        <f t="shared" si="0"/>
        <v>0</v>
      </c>
      <c r="AW156" s="82">
        <f t="shared" si="0"/>
        <v>0</v>
      </c>
      <c r="AX156" s="82">
        <f t="shared" si="0"/>
        <v>4</v>
      </c>
      <c r="AY156" s="82">
        <f t="shared" si="0"/>
        <v>0</v>
      </c>
      <c r="AZ156" s="82">
        <f t="shared" si="0"/>
        <v>0</v>
      </c>
      <c r="BA156" s="82">
        <f t="shared" si="0"/>
        <v>0</v>
      </c>
      <c r="BB156" s="82">
        <f t="shared" si="0"/>
        <v>0</v>
      </c>
      <c r="BC156" s="82">
        <f t="shared" si="0"/>
        <v>1</v>
      </c>
      <c r="BD156" s="82">
        <f t="shared" si="0"/>
        <v>0</v>
      </c>
      <c r="BE156" s="82">
        <f t="shared" si="0"/>
        <v>0</v>
      </c>
      <c r="BF156" s="82">
        <f t="shared" si="0"/>
        <v>0</v>
      </c>
      <c r="BG156" s="82">
        <f t="shared" si="0"/>
        <v>2</v>
      </c>
      <c r="BH156" s="82">
        <f t="shared" si="0"/>
        <v>0</v>
      </c>
      <c r="BI156" s="82">
        <f t="shared" si="0"/>
        <v>0</v>
      </c>
      <c r="BJ156" s="83">
        <f t="shared" si="0"/>
        <v>0</v>
      </c>
    </row>
    <row r="157" spans="1:64" ht="16.2" hidden="1" thickBot="1">
      <c r="A157" s="1"/>
      <c r="C157" s="27"/>
      <c r="D157" s="27"/>
      <c r="E157" s="27"/>
      <c r="F157" s="27"/>
      <c r="G157" s="27"/>
      <c r="H157" s="111">
        <v>149</v>
      </c>
      <c r="I157" s="12" t="s">
        <v>30</v>
      </c>
      <c r="J157" s="14"/>
      <c r="K157" s="35">
        <f t="shared" ref="K157:BJ157" si="1">SUMIF(K13:K155,"=*M",$C$13:$C$155)+SUMIF(K13:K155,"=*K",$D$13:$D$155)+SUMIF(K13:K155,"=*P",$E$13:$E$155)+SUMIF(K13:K155,"=*R",$F$13:$F$155)</f>
        <v>0</v>
      </c>
      <c r="L157" s="21">
        <f t="shared" si="1"/>
        <v>0</v>
      </c>
      <c r="M157" s="21">
        <f t="shared" si="1"/>
        <v>0</v>
      </c>
      <c r="N157" s="21">
        <f t="shared" si="1"/>
        <v>0</v>
      </c>
      <c r="O157" s="21">
        <f t="shared" si="1"/>
        <v>0</v>
      </c>
      <c r="P157" s="21">
        <f t="shared" si="1"/>
        <v>0</v>
      </c>
      <c r="Q157" s="21">
        <f t="shared" si="1"/>
        <v>0</v>
      </c>
      <c r="R157" s="21">
        <f t="shared" si="1"/>
        <v>0</v>
      </c>
      <c r="S157" s="21">
        <f t="shared" si="1"/>
        <v>0</v>
      </c>
      <c r="T157" s="21">
        <f t="shared" si="1"/>
        <v>0</v>
      </c>
      <c r="U157" s="21">
        <f t="shared" si="1"/>
        <v>0</v>
      </c>
      <c r="V157" s="21">
        <f t="shared" si="1"/>
        <v>0</v>
      </c>
      <c r="W157" s="21">
        <f t="shared" si="1"/>
        <v>0</v>
      </c>
      <c r="X157" s="21">
        <f t="shared" si="1"/>
        <v>0</v>
      </c>
      <c r="Y157" s="21">
        <f t="shared" si="1"/>
        <v>0</v>
      </c>
      <c r="Z157" s="21">
        <f t="shared" si="1"/>
        <v>0</v>
      </c>
      <c r="AA157" s="21">
        <f t="shared" si="1"/>
        <v>0</v>
      </c>
      <c r="AB157" s="21">
        <f t="shared" si="1"/>
        <v>0</v>
      </c>
      <c r="AC157" s="21">
        <f t="shared" si="1"/>
        <v>0</v>
      </c>
      <c r="AD157" s="21">
        <f t="shared" si="1"/>
        <v>0</v>
      </c>
      <c r="AE157" s="21">
        <f t="shared" si="1"/>
        <v>0</v>
      </c>
      <c r="AF157" s="21">
        <f t="shared" si="1"/>
        <v>0</v>
      </c>
      <c r="AG157" s="21">
        <f t="shared" si="1"/>
        <v>0</v>
      </c>
      <c r="AH157" s="21">
        <f t="shared" si="1"/>
        <v>0</v>
      </c>
      <c r="AI157" s="21">
        <f t="shared" si="1"/>
        <v>0</v>
      </c>
      <c r="AJ157" s="21">
        <f t="shared" si="1"/>
        <v>0</v>
      </c>
      <c r="AK157" s="21">
        <f t="shared" si="1"/>
        <v>0</v>
      </c>
      <c r="AL157" s="21">
        <f t="shared" si="1"/>
        <v>0</v>
      </c>
      <c r="AM157" s="21">
        <f t="shared" si="1"/>
        <v>0</v>
      </c>
      <c r="AN157" s="21">
        <f t="shared" si="1"/>
        <v>0</v>
      </c>
      <c r="AO157" s="21">
        <f t="shared" si="1"/>
        <v>0</v>
      </c>
      <c r="AP157" s="21">
        <f t="shared" si="1"/>
        <v>0</v>
      </c>
      <c r="AQ157" s="21">
        <f t="shared" si="1"/>
        <v>0</v>
      </c>
      <c r="AR157" s="21">
        <f t="shared" si="1"/>
        <v>0</v>
      </c>
      <c r="AS157" s="21">
        <f t="shared" si="1"/>
        <v>0</v>
      </c>
      <c r="AT157" s="21">
        <f t="shared" si="1"/>
        <v>0</v>
      </c>
      <c r="AU157" s="21">
        <f t="shared" si="1"/>
        <v>0</v>
      </c>
      <c r="AV157" s="21">
        <f t="shared" si="1"/>
        <v>0</v>
      </c>
      <c r="AW157" s="21">
        <f t="shared" si="1"/>
        <v>0</v>
      </c>
      <c r="AX157" s="21">
        <f t="shared" si="1"/>
        <v>0</v>
      </c>
      <c r="AY157" s="21">
        <f t="shared" si="1"/>
        <v>0</v>
      </c>
      <c r="AZ157" s="21">
        <f t="shared" si="1"/>
        <v>0</v>
      </c>
      <c r="BA157" s="21">
        <f t="shared" si="1"/>
        <v>0</v>
      </c>
      <c r="BB157" s="21">
        <f t="shared" si="1"/>
        <v>0</v>
      </c>
      <c r="BC157" s="21">
        <f t="shared" si="1"/>
        <v>0</v>
      </c>
      <c r="BD157" s="21">
        <f t="shared" si="1"/>
        <v>0</v>
      </c>
      <c r="BE157" s="21">
        <f t="shared" si="1"/>
        <v>0</v>
      </c>
      <c r="BF157" s="21">
        <f t="shared" si="1"/>
        <v>0</v>
      </c>
      <c r="BG157" s="21">
        <f t="shared" si="1"/>
        <v>0</v>
      </c>
      <c r="BH157" s="21">
        <f t="shared" si="1"/>
        <v>0</v>
      </c>
      <c r="BI157" s="21">
        <f t="shared" si="1"/>
        <v>0</v>
      </c>
      <c r="BJ157" s="21">
        <f t="shared" si="1"/>
        <v>0</v>
      </c>
      <c r="BL157" s="25"/>
    </row>
    <row r="158" spans="1:64" ht="16.2" hidden="1" thickBot="1">
      <c r="A158" s="1"/>
      <c r="C158" s="27"/>
      <c r="D158" s="27"/>
      <c r="E158" s="27"/>
      <c r="F158" s="27"/>
      <c r="G158" s="27"/>
      <c r="H158" s="112">
        <v>150</v>
      </c>
      <c r="I158" s="12" t="s">
        <v>31</v>
      </c>
      <c r="J158" s="14" t="s">
        <v>41</v>
      </c>
      <c r="K158" s="38">
        <f>K157/C182</f>
        <v>0</v>
      </c>
      <c r="L158" s="39">
        <f t="shared" ref="L158:BJ158" si="2">L157/$C$182</f>
        <v>0</v>
      </c>
      <c r="M158" s="21">
        <f>SUMIF(M14:M156,"=*M",$C$13:$C$155)+SUMIF(M14:M156,"=*K",$D$13:$D$155)+SUMIF(M14:M156,"=*P",$E$13:$E$155)+SUMIF(M14:M156,"=*R",$F$13:$F$155)</f>
        <v>0</v>
      </c>
      <c r="N158" s="39">
        <f t="shared" si="2"/>
        <v>0</v>
      </c>
      <c r="O158" s="39">
        <f t="shared" si="2"/>
        <v>0</v>
      </c>
      <c r="P158" s="39">
        <f t="shared" si="2"/>
        <v>0</v>
      </c>
      <c r="Q158" s="39">
        <f t="shared" si="2"/>
        <v>0</v>
      </c>
      <c r="R158" s="39">
        <f t="shared" si="2"/>
        <v>0</v>
      </c>
      <c r="S158" s="39">
        <f t="shared" si="2"/>
        <v>0</v>
      </c>
      <c r="T158" s="39">
        <f t="shared" si="2"/>
        <v>0</v>
      </c>
      <c r="U158" s="39">
        <f t="shared" si="2"/>
        <v>0</v>
      </c>
      <c r="V158" s="39">
        <f t="shared" si="2"/>
        <v>0</v>
      </c>
      <c r="W158" s="39">
        <f t="shared" si="2"/>
        <v>0</v>
      </c>
      <c r="X158" s="39">
        <f t="shared" si="2"/>
        <v>0</v>
      </c>
      <c r="Y158" s="39">
        <f t="shared" si="2"/>
        <v>0</v>
      </c>
      <c r="Z158" s="39">
        <f t="shared" si="2"/>
        <v>0</v>
      </c>
      <c r="AA158" s="39">
        <f t="shared" si="2"/>
        <v>0</v>
      </c>
      <c r="AB158" s="39">
        <f t="shared" si="2"/>
        <v>0</v>
      </c>
      <c r="AC158" s="39">
        <f t="shared" si="2"/>
        <v>0</v>
      </c>
      <c r="AD158" s="39">
        <f t="shared" si="2"/>
        <v>0</v>
      </c>
      <c r="AE158" s="39">
        <f t="shared" si="2"/>
        <v>0</v>
      </c>
      <c r="AF158" s="39">
        <f t="shared" si="2"/>
        <v>0</v>
      </c>
      <c r="AG158" s="39">
        <f t="shared" si="2"/>
        <v>0</v>
      </c>
      <c r="AH158" s="39">
        <f t="shared" si="2"/>
        <v>0</v>
      </c>
      <c r="AI158" s="39">
        <f t="shared" si="2"/>
        <v>0</v>
      </c>
      <c r="AJ158" s="39">
        <f t="shared" si="2"/>
        <v>0</v>
      </c>
      <c r="AK158" s="39">
        <f t="shared" si="2"/>
        <v>0</v>
      </c>
      <c r="AL158" s="39">
        <f t="shared" si="2"/>
        <v>0</v>
      </c>
      <c r="AM158" s="39">
        <f t="shared" si="2"/>
        <v>0</v>
      </c>
      <c r="AN158" s="39">
        <f t="shared" si="2"/>
        <v>0</v>
      </c>
      <c r="AO158" s="39">
        <f t="shared" si="2"/>
        <v>0</v>
      </c>
      <c r="AP158" s="39">
        <f t="shared" si="2"/>
        <v>0</v>
      </c>
      <c r="AQ158" s="39">
        <f t="shared" si="2"/>
        <v>0</v>
      </c>
      <c r="AR158" s="39">
        <f t="shared" si="2"/>
        <v>0</v>
      </c>
      <c r="AS158" s="39">
        <f t="shared" si="2"/>
        <v>0</v>
      </c>
      <c r="AT158" s="39">
        <f t="shared" si="2"/>
        <v>0</v>
      </c>
      <c r="AU158" s="39">
        <f t="shared" si="2"/>
        <v>0</v>
      </c>
      <c r="AV158" s="39">
        <f t="shared" si="2"/>
        <v>0</v>
      </c>
      <c r="AW158" s="39">
        <f t="shared" si="2"/>
        <v>0</v>
      </c>
      <c r="AX158" s="39">
        <f t="shared" si="2"/>
        <v>0</v>
      </c>
      <c r="AY158" s="39">
        <f t="shared" si="2"/>
        <v>0</v>
      </c>
      <c r="AZ158" s="39">
        <f t="shared" si="2"/>
        <v>0</v>
      </c>
      <c r="BA158" s="39">
        <f t="shared" si="2"/>
        <v>0</v>
      </c>
      <c r="BB158" s="39">
        <f t="shared" si="2"/>
        <v>0</v>
      </c>
      <c r="BC158" s="39">
        <f t="shared" si="2"/>
        <v>0</v>
      </c>
      <c r="BD158" s="39">
        <f t="shared" si="2"/>
        <v>0</v>
      </c>
      <c r="BE158" s="39">
        <f t="shared" si="2"/>
        <v>0</v>
      </c>
      <c r="BF158" s="39">
        <f t="shared" si="2"/>
        <v>0</v>
      </c>
      <c r="BG158" s="39">
        <f t="shared" si="2"/>
        <v>0</v>
      </c>
      <c r="BH158" s="39">
        <f t="shared" si="2"/>
        <v>0</v>
      </c>
      <c r="BI158" s="39">
        <f t="shared" si="2"/>
        <v>0</v>
      </c>
      <c r="BJ158" s="39">
        <f t="shared" si="2"/>
        <v>0</v>
      </c>
      <c r="BL158" s="25"/>
    </row>
    <row r="159" spans="1:64" ht="16.2" hidden="1" thickBot="1">
      <c r="A159" s="1"/>
      <c r="C159" s="27"/>
      <c r="D159" s="27"/>
      <c r="E159" s="27"/>
      <c r="F159" s="27"/>
      <c r="G159" s="27"/>
      <c r="H159" s="111">
        <v>151</v>
      </c>
      <c r="I159" s="12" t="s">
        <v>48</v>
      </c>
      <c r="J159" s="14"/>
      <c r="K159" s="36">
        <f>K157/40</f>
        <v>0</v>
      </c>
      <c r="L159" s="37">
        <f t="shared" ref="L159:BJ159" si="3">L157/40</f>
        <v>0</v>
      </c>
      <c r="M159" s="21">
        <f>SUMIF(M15:M157,"=*M",$C$13:$C$155)+SUMIF(M15:M157,"=*K",$D$13:$D$155)+SUMIF(M15:M157,"=*P",$E$13:$E$155)+SUMIF(M15:M157,"=*R",$F$13:$F$155)</f>
        <v>0</v>
      </c>
      <c r="N159" s="37">
        <f t="shared" si="3"/>
        <v>0</v>
      </c>
      <c r="O159" s="37">
        <f t="shared" si="3"/>
        <v>0</v>
      </c>
      <c r="P159" s="37">
        <f t="shared" si="3"/>
        <v>0</v>
      </c>
      <c r="Q159" s="37">
        <f t="shared" si="3"/>
        <v>0</v>
      </c>
      <c r="R159" s="37">
        <f t="shared" si="3"/>
        <v>0</v>
      </c>
      <c r="S159" s="37">
        <f t="shared" si="3"/>
        <v>0</v>
      </c>
      <c r="T159" s="37">
        <f t="shared" si="3"/>
        <v>0</v>
      </c>
      <c r="U159" s="37">
        <f t="shared" si="3"/>
        <v>0</v>
      </c>
      <c r="V159" s="37">
        <f t="shared" si="3"/>
        <v>0</v>
      </c>
      <c r="W159" s="37">
        <f t="shared" si="3"/>
        <v>0</v>
      </c>
      <c r="X159" s="37">
        <f t="shared" si="3"/>
        <v>0</v>
      </c>
      <c r="Y159" s="37">
        <f t="shared" si="3"/>
        <v>0</v>
      </c>
      <c r="Z159" s="37">
        <f t="shared" si="3"/>
        <v>0</v>
      </c>
      <c r="AA159" s="37">
        <f t="shared" si="3"/>
        <v>0</v>
      </c>
      <c r="AB159" s="37">
        <f t="shared" si="3"/>
        <v>0</v>
      </c>
      <c r="AC159" s="37">
        <f t="shared" si="3"/>
        <v>0</v>
      </c>
      <c r="AD159" s="37">
        <f t="shared" si="3"/>
        <v>0</v>
      </c>
      <c r="AE159" s="37">
        <f t="shared" si="3"/>
        <v>0</v>
      </c>
      <c r="AF159" s="37">
        <f t="shared" si="3"/>
        <v>0</v>
      </c>
      <c r="AG159" s="37">
        <f t="shared" si="3"/>
        <v>0</v>
      </c>
      <c r="AH159" s="37">
        <f t="shared" si="3"/>
        <v>0</v>
      </c>
      <c r="AI159" s="37">
        <f t="shared" si="3"/>
        <v>0</v>
      </c>
      <c r="AJ159" s="37">
        <f t="shared" si="3"/>
        <v>0</v>
      </c>
      <c r="AK159" s="37">
        <f t="shared" si="3"/>
        <v>0</v>
      </c>
      <c r="AL159" s="37">
        <f t="shared" si="3"/>
        <v>0</v>
      </c>
      <c r="AM159" s="37">
        <f t="shared" si="3"/>
        <v>0</v>
      </c>
      <c r="AN159" s="37">
        <f t="shared" si="3"/>
        <v>0</v>
      </c>
      <c r="AO159" s="37">
        <f t="shared" si="3"/>
        <v>0</v>
      </c>
      <c r="AP159" s="37">
        <f t="shared" si="3"/>
        <v>0</v>
      </c>
      <c r="AQ159" s="37">
        <f t="shared" si="3"/>
        <v>0</v>
      </c>
      <c r="AR159" s="37">
        <f t="shared" si="3"/>
        <v>0</v>
      </c>
      <c r="AS159" s="37">
        <f t="shared" si="3"/>
        <v>0</v>
      </c>
      <c r="AT159" s="37">
        <f t="shared" si="3"/>
        <v>0</v>
      </c>
      <c r="AU159" s="37">
        <f t="shared" si="3"/>
        <v>0</v>
      </c>
      <c r="AV159" s="37">
        <f t="shared" si="3"/>
        <v>0</v>
      </c>
      <c r="AW159" s="37">
        <f t="shared" si="3"/>
        <v>0</v>
      </c>
      <c r="AX159" s="37">
        <f t="shared" si="3"/>
        <v>0</v>
      </c>
      <c r="AY159" s="37">
        <f t="shared" si="3"/>
        <v>0</v>
      </c>
      <c r="AZ159" s="37">
        <f t="shared" si="3"/>
        <v>0</v>
      </c>
      <c r="BA159" s="37">
        <f t="shared" si="3"/>
        <v>0</v>
      </c>
      <c r="BB159" s="37">
        <f t="shared" si="3"/>
        <v>0</v>
      </c>
      <c r="BC159" s="37">
        <f t="shared" si="3"/>
        <v>0</v>
      </c>
      <c r="BD159" s="37">
        <f t="shared" si="3"/>
        <v>0</v>
      </c>
      <c r="BE159" s="37">
        <f t="shared" si="3"/>
        <v>0</v>
      </c>
      <c r="BF159" s="37">
        <f t="shared" si="3"/>
        <v>0</v>
      </c>
      <c r="BG159" s="37">
        <f t="shared" si="3"/>
        <v>0</v>
      </c>
      <c r="BH159" s="37">
        <f t="shared" si="3"/>
        <v>0</v>
      </c>
      <c r="BI159" s="37">
        <f t="shared" si="3"/>
        <v>0</v>
      </c>
      <c r="BJ159" s="37">
        <f t="shared" si="3"/>
        <v>0</v>
      </c>
    </row>
    <row r="160" spans="1:64" ht="13.8" hidden="1" thickBot="1">
      <c r="H160" s="112">
        <v>152</v>
      </c>
    </row>
    <row r="161" spans="8:66" ht="13.8" hidden="1" thickBot="1">
      <c r="H161" s="13"/>
      <c r="J161" s="22"/>
    </row>
    <row r="162" spans="8:66" ht="13.8" hidden="1" thickBot="1">
      <c r="H162" s="13"/>
      <c r="J162" s="40" t="s">
        <v>49</v>
      </c>
      <c r="K162" s="18">
        <f t="shared" ref="K162:BJ162" si="4">COUNTIF(K13:K155,"M")</f>
        <v>0</v>
      </c>
      <c r="L162" s="18">
        <f t="shared" si="4"/>
        <v>0</v>
      </c>
      <c r="M162" s="18">
        <f t="shared" si="4"/>
        <v>0</v>
      </c>
      <c r="N162" s="18">
        <f t="shared" si="4"/>
        <v>0</v>
      </c>
      <c r="O162" s="18">
        <f t="shared" si="4"/>
        <v>0</v>
      </c>
      <c r="P162" s="18">
        <f t="shared" si="4"/>
        <v>0</v>
      </c>
      <c r="Q162" s="18">
        <f t="shared" si="4"/>
        <v>0</v>
      </c>
      <c r="R162" s="18">
        <f t="shared" si="4"/>
        <v>0</v>
      </c>
      <c r="S162" s="18">
        <f t="shared" si="4"/>
        <v>0</v>
      </c>
      <c r="T162" s="18">
        <f t="shared" si="4"/>
        <v>0</v>
      </c>
      <c r="U162" s="18">
        <f t="shared" si="4"/>
        <v>0</v>
      </c>
      <c r="V162" s="18">
        <f t="shared" si="4"/>
        <v>0</v>
      </c>
      <c r="W162" s="18">
        <f t="shared" si="4"/>
        <v>0</v>
      </c>
      <c r="X162" s="18">
        <f t="shared" si="4"/>
        <v>0</v>
      </c>
      <c r="Y162" s="18">
        <f t="shared" si="4"/>
        <v>0</v>
      </c>
      <c r="Z162" s="18">
        <f t="shared" si="4"/>
        <v>0</v>
      </c>
      <c r="AA162" s="18">
        <f t="shared" si="4"/>
        <v>0</v>
      </c>
      <c r="AB162" s="18">
        <f t="shared" si="4"/>
        <v>0</v>
      </c>
      <c r="AC162" s="18">
        <f t="shared" si="4"/>
        <v>0</v>
      </c>
      <c r="AD162" s="18">
        <f t="shared" si="4"/>
        <v>0</v>
      </c>
      <c r="AE162" s="18">
        <f t="shared" si="4"/>
        <v>0</v>
      </c>
      <c r="AF162" s="18">
        <f t="shared" si="4"/>
        <v>0</v>
      </c>
      <c r="AG162" s="18">
        <f t="shared" si="4"/>
        <v>0</v>
      </c>
      <c r="AH162" s="18">
        <f t="shared" si="4"/>
        <v>0</v>
      </c>
      <c r="AI162" s="18">
        <f t="shared" si="4"/>
        <v>0</v>
      </c>
      <c r="AJ162" s="18">
        <f t="shared" si="4"/>
        <v>0</v>
      </c>
      <c r="AK162" s="18">
        <f t="shared" si="4"/>
        <v>0</v>
      </c>
      <c r="AL162" s="18">
        <f t="shared" si="4"/>
        <v>0</v>
      </c>
      <c r="AM162" s="18">
        <f t="shared" si="4"/>
        <v>0</v>
      </c>
      <c r="AN162" s="18">
        <f t="shared" si="4"/>
        <v>0</v>
      </c>
      <c r="AO162" s="18">
        <f t="shared" si="4"/>
        <v>0</v>
      </c>
      <c r="AP162" s="18">
        <f t="shared" si="4"/>
        <v>0</v>
      </c>
      <c r="AQ162" s="18">
        <f t="shared" si="4"/>
        <v>0</v>
      </c>
      <c r="AR162" s="18">
        <f t="shared" si="4"/>
        <v>0</v>
      </c>
      <c r="AS162" s="18">
        <f t="shared" si="4"/>
        <v>0</v>
      </c>
      <c r="AT162" s="18">
        <f t="shared" si="4"/>
        <v>0</v>
      </c>
      <c r="AU162" s="18">
        <f t="shared" si="4"/>
        <v>0</v>
      </c>
      <c r="AV162" s="18">
        <f t="shared" si="4"/>
        <v>0</v>
      </c>
      <c r="AW162" s="18">
        <f t="shared" si="4"/>
        <v>0</v>
      </c>
      <c r="AX162" s="18">
        <f t="shared" si="4"/>
        <v>0</v>
      </c>
      <c r="AY162" s="18">
        <f t="shared" si="4"/>
        <v>0</v>
      </c>
      <c r="AZ162" s="18">
        <f t="shared" si="4"/>
        <v>0</v>
      </c>
      <c r="BA162" s="18">
        <f t="shared" si="4"/>
        <v>0</v>
      </c>
      <c r="BB162" s="18">
        <f t="shared" si="4"/>
        <v>0</v>
      </c>
      <c r="BC162" s="18">
        <f t="shared" si="4"/>
        <v>0</v>
      </c>
      <c r="BD162" s="18">
        <f t="shared" si="4"/>
        <v>0</v>
      </c>
      <c r="BE162" s="18">
        <f t="shared" si="4"/>
        <v>0</v>
      </c>
      <c r="BF162" s="18">
        <f t="shared" si="4"/>
        <v>0</v>
      </c>
      <c r="BG162" s="18">
        <f t="shared" si="4"/>
        <v>0</v>
      </c>
      <c r="BH162" s="18">
        <f t="shared" si="4"/>
        <v>0</v>
      </c>
      <c r="BI162" s="18">
        <f t="shared" si="4"/>
        <v>0</v>
      </c>
      <c r="BJ162" s="18">
        <f t="shared" si="4"/>
        <v>0</v>
      </c>
    </row>
    <row r="163" spans="8:66" ht="13.8" hidden="1" thickBot="1">
      <c r="H163" s="13"/>
      <c r="I163" s="2"/>
      <c r="J163" s="22" t="s">
        <v>32</v>
      </c>
      <c r="K163" s="18">
        <f t="shared" ref="K163:BJ163" si="5">COUNTIF(K13:K155,"K")</f>
        <v>0</v>
      </c>
      <c r="L163" s="18">
        <f t="shared" si="5"/>
        <v>0</v>
      </c>
      <c r="M163" s="18">
        <f t="shared" si="5"/>
        <v>0</v>
      </c>
      <c r="N163" s="18">
        <f t="shared" si="5"/>
        <v>0</v>
      </c>
      <c r="O163" s="18">
        <f t="shared" si="5"/>
        <v>0</v>
      </c>
      <c r="P163" s="18">
        <f t="shared" si="5"/>
        <v>0</v>
      </c>
      <c r="Q163" s="18">
        <f t="shared" si="5"/>
        <v>0</v>
      </c>
      <c r="R163" s="18">
        <f t="shared" si="5"/>
        <v>0</v>
      </c>
      <c r="S163" s="18">
        <f t="shared" si="5"/>
        <v>0</v>
      </c>
      <c r="T163" s="18">
        <f t="shared" si="5"/>
        <v>0</v>
      </c>
      <c r="U163" s="18">
        <f t="shared" si="5"/>
        <v>0</v>
      </c>
      <c r="V163" s="18">
        <f t="shared" si="5"/>
        <v>0</v>
      </c>
      <c r="W163" s="18">
        <f t="shared" si="5"/>
        <v>0</v>
      </c>
      <c r="X163" s="18">
        <f t="shared" si="5"/>
        <v>0</v>
      </c>
      <c r="Y163" s="18">
        <f t="shared" si="5"/>
        <v>0</v>
      </c>
      <c r="Z163" s="18">
        <f t="shared" si="5"/>
        <v>0</v>
      </c>
      <c r="AA163" s="18">
        <f t="shared" si="5"/>
        <v>0</v>
      </c>
      <c r="AB163" s="18">
        <f t="shared" si="5"/>
        <v>0</v>
      </c>
      <c r="AC163" s="18">
        <f t="shared" si="5"/>
        <v>0</v>
      </c>
      <c r="AD163" s="18">
        <f t="shared" si="5"/>
        <v>0</v>
      </c>
      <c r="AE163" s="18">
        <f t="shared" si="5"/>
        <v>0</v>
      </c>
      <c r="AF163" s="18">
        <f t="shared" si="5"/>
        <v>0</v>
      </c>
      <c r="AG163" s="18">
        <f t="shared" si="5"/>
        <v>0</v>
      </c>
      <c r="AH163" s="18">
        <f t="shared" si="5"/>
        <v>0</v>
      </c>
      <c r="AI163" s="18">
        <f t="shared" si="5"/>
        <v>0</v>
      </c>
      <c r="AJ163" s="18">
        <f t="shared" si="5"/>
        <v>0</v>
      </c>
      <c r="AK163" s="18">
        <f t="shared" si="5"/>
        <v>0</v>
      </c>
      <c r="AL163" s="18">
        <f t="shared" si="5"/>
        <v>0</v>
      </c>
      <c r="AM163" s="18">
        <f t="shared" si="5"/>
        <v>0</v>
      </c>
      <c r="AN163" s="18">
        <f t="shared" si="5"/>
        <v>0</v>
      </c>
      <c r="AO163" s="18">
        <f t="shared" si="5"/>
        <v>0</v>
      </c>
      <c r="AP163" s="18">
        <f t="shared" si="5"/>
        <v>0</v>
      </c>
      <c r="AQ163" s="18">
        <f t="shared" si="5"/>
        <v>0</v>
      </c>
      <c r="AR163" s="18">
        <f t="shared" si="5"/>
        <v>0</v>
      </c>
      <c r="AS163" s="18">
        <f t="shared" si="5"/>
        <v>0</v>
      </c>
      <c r="AT163" s="18">
        <f t="shared" si="5"/>
        <v>0</v>
      </c>
      <c r="AU163" s="18">
        <f t="shared" si="5"/>
        <v>0</v>
      </c>
      <c r="AV163" s="18">
        <f t="shared" si="5"/>
        <v>0</v>
      </c>
      <c r="AW163" s="18">
        <f t="shared" si="5"/>
        <v>0</v>
      </c>
      <c r="AX163" s="18">
        <f t="shared" si="5"/>
        <v>0</v>
      </c>
      <c r="AY163" s="18">
        <f t="shared" si="5"/>
        <v>0</v>
      </c>
      <c r="AZ163" s="18">
        <f t="shared" si="5"/>
        <v>0</v>
      </c>
      <c r="BA163" s="18">
        <f t="shared" si="5"/>
        <v>0</v>
      </c>
      <c r="BB163" s="18">
        <f t="shared" si="5"/>
        <v>0</v>
      </c>
      <c r="BC163" s="18">
        <f t="shared" si="5"/>
        <v>0</v>
      </c>
      <c r="BD163" s="18">
        <f t="shared" si="5"/>
        <v>0</v>
      </c>
      <c r="BE163" s="18">
        <f t="shared" si="5"/>
        <v>0</v>
      </c>
      <c r="BF163" s="18">
        <f t="shared" si="5"/>
        <v>0</v>
      </c>
      <c r="BG163" s="18">
        <f t="shared" si="5"/>
        <v>0</v>
      </c>
      <c r="BH163" s="18">
        <f t="shared" si="5"/>
        <v>0</v>
      </c>
      <c r="BI163" s="18">
        <f t="shared" si="5"/>
        <v>0</v>
      </c>
      <c r="BJ163" s="18">
        <f t="shared" si="5"/>
        <v>0</v>
      </c>
      <c r="BL163" s="26"/>
    </row>
    <row r="164" spans="8:66" ht="13.8" hidden="1" thickBot="1">
      <c r="H164" s="13"/>
      <c r="I164" s="2"/>
      <c r="J164" s="22" t="s">
        <v>33</v>
      </c>
      <c r="K164" s="18">
        <f t="shared" ref="K164:BJ164" si="6">COUNTIF(K13:K155,"P")</f>
        <v>0</v>
      </c>
      <c r="L164" s="18">
        <f t="shared" si="6"/>
        <v>0</v>
      </c>
      <c r="M164" s="18">
        <f t="shared" si="6"/>
        <v>0</v>
      </c>
      <c r="N164" s="18">
        <f t="shared" si="6"/>
        <v>0</v>
      </c>
      <c r="O164" s="18">
        <f t="shared" si="6"/>
        <v>0</v>
      </c>
      <c r="P164" s="18">
        <f t="shared" si="6"/>
        <v>0</v>
      </c>
      <c r="Q164" s="18">
        <f t="shared" si="6"/>
        <v>0</v>
      </c>
      <c r="R164" s="18">
        <f t="shared" si="6"/>
        <v>0</v>
      </c>
      <c r="S164" s="18">
        <f t="shared" si="6"/>
        <v>0</v>
      </c>
      <c r="T164" s="18">
        <f t="shared" si="6"/>
        <v>0</v>
      </c>
      <c r="U164" s="18">
        <f t="shared" si="6"/>
        <v>0</v>
      </c>
      <c r="V164" s="18">
        <f t="shared" si="6"/>
        <v>0</v>
      </c>
      <c r="W164" s="18">
        <f t="shared" si="6"/>
        <v>0</v>
      </c>
      <c r="X164" s="18">
        <f t="shared" si="6"/>
        <v>0</v>
      </c>
      <c r="Y164" s="18">
        <f t="shared" si="6"/>
        <v>0</v>
      </c>
      <c r="Z164" s="18">
        <f t="shared" si="6"/>
        <v>0</v>
      </c>
      <c r="AA164" s="18">
        <f t="shared" si="6"/>
        <v>0</v>
      </c>
      <c r="AB164" s="18">
        <f t="shared" si="6"/>
        <v>0</v>
      </c>
      <c r="AC164" s="18">
        <f t="shared" si="6"/>
        <v>0</v>
      </c>
      <c r="AD164" s="18">
        <f t="shared" si="6"/>
        <v>0</v>
      </c>
      <c r="AE164" s="18">
        <f t="shared" si="6"/>
        <v>0</v>
      </c>
      <c r="AF164" s="18">
        <f t="shared" si="6"/>
        <v>0</v>
      </c>
      <c r="AG164" s="18">
        <f t="shared" si="6"/>
        <v>0</v>
      </c>
      <c r="AH164" s="18">
        <f t="shared" si="6"/>
        <v>0</v>
      </c>
      <c r="AI164" s="18">
        <f t="shared" si="6"/>
        <v>0</v>
      </c>
      <c r="AJ164" s="18">
        <f t="shared" si="6"/>
        <v>0</v>
      </c>
      <c r="AK164" s="18">
        <f t="shared" si="6"/>
        <v>0</v>
      </c>
      <c r="AL164" s="18">
        <f t="shared" si="6"/>
        <v>0</v>
      </c>
      <c r="AM164" s="18">
        <f t="shared" si="6"/>
        <v>0</v>
      </c>
      <c r="AN164" s="18">
        <f t="shared" si="6"/>
        <v>0</v>
      </c>
      <c r="AO164" s="18">
        <f t="shared" si="6"/>
        <v>0</v>
      </c>
      <c r="AP164" s="18">
        <f t="shared" si="6"/>
        <v>0</v>
      </c>
      <c r="AQ164" s="18">
        <f t="shared" si="6"/>
        <v>0</v>
      </c>
      <c r="AR164" s="18">
        <f t="shared" si="6"/>
        <v>0</v>
      </c>
      <c r="AS164" s="18">
        <f t="shared" si="6"/>
        <v>0</v>
      </c>
      <c r="AT164" s="18">
        <f t="shared" si="6"/>
        <v>0</v>
      </c>
      <c r="AU164" s="18">
        <f t="shared" si="6"/>
        <v>0</v>
      </c>
      <c r="AV164" s="18">
        <f t="shared" si="6"/>
        <v>0</v>
      </c>
      <c r="AW164" s="18">
        <f t="shared" si="6"/>
        <v>0</v>
      </c>
      <c r="AX164" s="18">
        <f t="shared" si="6"/>
        <v>0</v>
      </c>
      <c r="AY164" s="18">
        <f t="shared" si="6"/>
        <v>0</v>
      </c>
      <c r="AZ164" s="18">
        <f t="shared" si="6"/>
        <v>0</v>
      </c>
      <c r="BA164" s="18">
        <f t="shared" si="6"/>
        <v>0</v>
      </c>
      <c r="BB164" s="18">
        <f t="shared" si="6"/>
        <v>0</v>
      </c>
      <c r="BC164" s="18">
        <f t="shared" si="6"/>
        <v>0</v>
      </c>
      <c r="BD164" s="18">
        <f t="shared" si="6"/>
        <v>0</v>
      </c>
      <c r="BE164" s="18">
        <f t="shared" si="6"/>
        <v>0</v>
      </c>
      <c r="BF164" s="18">
        <f t="shared" si="6"/>
        <v>0</v>
      </c>
      <c r="BG164" s="18">
        <f t="shared" si="6"/>
        <v>0</v>
      </c>
      <c r="BH164" s="18">
        <f t="shared" si="6"/>
        <v>0</v>
      </c>
      <c r="BI164" s="18">
        <f t="shared" si="6"/>
        <v>0</v>
      </c>
      <c r="BJ164" s="18">
        <f t="shared" si="6"/>
        <v>0</v>
      </c>
      <c r="BL164" s="26"/>
    </row>
    <row r="165" spans="8:66" hidden="1">
      <c r="I165" s="2"/>
      <c r="J165" s="22" t="s">
        <v>34</v>
      </c>
      <c r="K165" s="18">
        <f t="shared" ref="K165:BJ165" si="7">COUNTIF(K13:K155,"R")</f>
        <v>0</v>
      </c>
      <c r="L165" s="18">
        <f t="shared" si="7"/>
        <v>0</v>
      </c>
      <c r="M165" s="18">
        <f t="shared" si="7"/>
        <v>0</v>
      </c>
      <c r="N165" s="18">
        <f t="shared" si="7"/>
        <v>0</v>
      </c>
      <c r="O165" s="18">
        <f t="shared" si="7"/>
        <v>0</v>
      </c>
      <c r="P165" s="18">
        <f t="shared" si="7"/>
        <v>0</v>
      </c>
      <c r="Q165" s="18">
        <f t="shared" si="7"/>
        <v>0</v>
      </c>
      <c r="R165" s="18">
        <f t="shared" si="7"/>
        <v>0</v>
      </c>
      <c r="S165" s="18">
        <f t="shared" si="7"/>
        <v>0</v>
      </c>
      <c r="T165" s="18">
        <f t="shared" si="7"/>
        <v>0</v>
      </c>
      <c r="U165" s="18">
        <f t="shared" si="7"/>
        <v>0</v>
      </c>
      <c r="V165" s="18">
        <f t="shared" si="7"/>
        <v>0</v>
      </c>
      <c r="W165" s="18">
        <f t="shared" si="7"/>
        <v>0</v>
      </c>
      <c r="X165" s="18">
        <f t="shared" si="7"/>
        <v>0</v>
      </c>
      <c r="Y165" s="18">
        <f t="shared" si="7"/>
        <v>0</v>
      </c>
      <c r="Z165" s="18">
        <f t="shared" si="7"/>
        <v>0</v>
      </c>
      <c r="AA165" s="18">
        <f t="shared" si="7"/>
        <v>0</v>
      </c>
      <c r="AB165" s="18">
        <f t="shared" si="7"/>
        <v>0</v>
      </c>
      <c r="AC165" s="18">
        <f t="shared" si="7"/>
        <v>0</v>
      </c>
      <c r="AD165" s="18">
        <f t="shared" si="7"/>
        <v>0</v>
      </c>
      <c r="AE165" s="18">
        <f t="shared" si="7"/>
        <v>0</v>
      </c>
      <c r="AF165" s="18">
        <f t="shared" si="7"/>
        <v>0</v>
      </c>
      <c r="AG165" s="18">
        <f t="shared" si="7"/>
        <v>0</v>
      </c>
      <c r="AH165" s="18">
        <f t="shared" si="7"/>
        <v>0</v>
      </c>
      <c r="AI165" s="18">
        <f t="shared" si="7"/>
        <v>0</v>
      </c>
      <c r="AJ165" s="18">
        <f t="shared" si="7"/>
        <v>0</v>
      </c>
      <c r="AK165" s="18">
        <f t="shared" si="7"/>
        <v>0</v>
      </c>
      <c r="AL165" s="18">
        <f t="shared" si="7"/>
        <v>0</v>
      </c>
      <c r="AM165" s="18">
        <f t="shared" si="7"/>
        <v>0</v>
      </c>
      <c r="AN165" s="18">
        <f t="shared" si="7"/>
        <v>0</v>
      </c>
      <c r="AO165" s="18">
        <f t="shared" si="7"/>
        <v>0</v>
      </c>
      <c r="AP165" s="18">
        <f t="shared" si="7"/>
        <v>0</v>
      </c>
      <c r="AQ165" s="18">
        <f t="shared" si="7"/>
        <v>0</v>
      </c>
      <c r="AR165" s="18">
        <f t="shared" si="7"/>
        <v>0</v>
      </c>
      <c r="AS165" s="18">
        <f t="shared" si="7"/>
        <v>0</v>
      </c>
      <c r="AT165" s="18">
        <f t="shared" si="7"/>
        <v>0</v>
      </c>
      <c r="AU165" s="18">
        <f t="shared" si="7"/>
        <v>0</v>
      </c>
      <c r="AV165" s="18">
        <f t="shared" si="7"/>
        <v>0</v>
      </c>
      <c r="AW165" s="18">
        <f t="shared" si="7"/>
        <v>0</v>
      </c>
      <c r="AX165" s="18">
        <f t="shared" si="7"/>
        <v>0</v>
      </c>
      <c r="AY165" s="18">
        <f t="shared" si="7"/>
        <v>0</v>
      </c>
      <c r="AZ165" s="18">
        <f t="shared" si="7"/>
        <v>0</v>
      </c>
      <c r="BA165" s="18">
        <f t="shared" si="7"/>
        <v>0</v>
      </c>
      <c r="BB165" s="18">
        <f t="shared" si="7"/>
        <v>0</v>
      </c>
      <c r="BC165" s="18">
        <f t="shared" si="7"/>
        <v>0</v>
      </c>
      <c r="BD165" s="18">
        <f t="shared" si="7"/>
        <v>0</v>
      </c>
      <c r="BE165" s="18">
        <f t="shared" si="7"/>
        <v>0</v>
      </c>
      <c r="BF165" s="18">
        <f t="shared" si="7"/>
        <v>0</v>
      </c>
      <c r="BG165" s="18">
        <f t="shared" si="7"/>
        <v>0</v>
      </c>
      <c r="BH165" s="18">
        <f t="shared" si="7"/>
        <v>0</v>
      </c>
      <c r="BI165" s="18">
        <f t="shared" si="7"/>
        <v>0</v>
      </c>
      <c r="BJ165" s="18">
        <f t="shared" si="7"/>
        <v>0</v>
      </c>
      <c r="BL165" s="26"/>
    </row>
    <row r="166" spans="8:66" hidden="1">
      <c r="J166" s="29" t="s">
        <v>40</v>
      </c>
      <c r="K166" s="24">
        <f>K163+K164+K165</f>
        <v>0</v>
      </c>
      <c r="L166" s="24">
        <f t="shared" ref="L166:BJ166" si="8">L163+L164+L165</f>
        <v>0</v>
      </c>
      <c r="M166" s="24">
        <f t="shared" si="8"/>
        <v>0</v>
      </c>
      <c r="N166" s="24">
        <f t="shared" si="8"/>
        <v>0</v>
      </c>
      <c r="O166" s="24">
        <f t="shared" si="8"/>
        <v>0</v>
      </c>
      <c r="P166" s="24">
        <f t="shared" si="8"/>
        <v>0</v>
      </c>
      <c r="Q166" s="24">
        <f t="shared" si="8"/>
        <v>0</v>
      </c>
      <c r="R166" s="24">
        <f t="shared" si="8"/>
        <v>0</v>
      </c>
      <c r="S166" s="24">
        <f t="shared" si="8"/>
        <v>0</v>
      </c>
      <c r="T166" s="24">
        <f t="shared" si="8"/>
        <v>0</v>
      </c>
      <c r="U166" s="24">
        <f t="shared" si="8"/>
        <v>0</v>
      </c>
      <c r="V166" s="24">
        <f t="shared" si="8"/>
        <v>0</v>
      </c>
      <c r="W166" s="24">
        <f t="shared" si="8"/>
        <v>0</v>
      </c>
      <c r="X166" s="24">
        <f t="shared" si="8"/>
        <v>0</v>
      </c>
      <c r="Y166" s="24">
        <f>Y163+Y164+Y165</f>
        <v>0</v>
      </c>
      <c r="Z166" s="24">
        <f>Z163+Z164+Z165</f>
        <v>0</v>
      </c>
      <c r="AA166" s="24">
        <f>AA163+AA164+AA165</f>
        <v>0</v>
      </c>
      <c r="AB166" s="24">
        <f t="shared" si="8"/>
        <v>0</v>
      </c>
      <c r="AC166" s="24">
        <f t="shared" si="8"/>
        <v>0</v>
      </c>
      <c r="AD166" s="24">
        <f t="shared" si="8"/>
        <v>0</v>
      </c>
      <c r="AE166" s="24">
        <f t="shared" si="8"/>
        <v>0</v>
      </c>
      <c r="AF166" s="24">
        <f t="shared" si="8"/>
        <v>0</v>
      </c>
      <c r="AG166" s="24">
        <f t="shared" si="8"/>
        <v>0</v>
      </c>
      <c r="AH166" s="24">
        <f t="shared" si="8"/>
        <v>0</v>
      </c>
      <c r="AI166" s="24">
        <f t="shared" si="8"/>
        <v>0</v>
      </c>
      <c r="AJ166" s="24">
        <f t="shared" si="8"/>
        <v>0</v>
      </c>
      <c r="AK166" s="24">
        <f t="shared" si="8"/>
        <v>0</v>
      </c>
      <c r="AL166" s="24">
        <f t="shared" si="8"/>
        <v>0</v>
      </c>
      <c r="AM166" s="24">
        <f t="shared" si="8"/>
        <v>0</v>
      </c>
      <c r="AN166" s="24">
        <f t="shared" si="8"/>
        <v>0</v>
      </c>
      <c r="AO166" s="24">
        <f t="shared" si="8"/>
        <v>0</v>
      </c>
      <c r="AP166" s="24">
        <f t="shared" si="8"/>
        <v>0</v>
      </c>
      <c r="AQ166" s="24">
        <f t="shared" si="8"/>
        <v>0</v>
      </c>
      <c r="AR166" s="24">
        <f t="shared" si="8"/>
        <v>0</v>
      </c>
      <c r="AS166" s="24">
        <f t="shared" si="8"/>
        <v>0</v>
      </c>
      <c r="AT166" s="24">
        <f t="shared" si="8"/>
        <v>0</v>
      </c>
      <c r="AU166" s="24">
        <f t="shared" si="8"/>
        <v>0</v>
      </c>
      <c r="AV166" s="24">
        <f t="shared" si="8"/>
        <v>0</v>
      </c>
      <c r="AW166" s="24">
        <f t="shared" si="8"/>
        <v>0</v>
      </c>
      <c r="AX166" s="24">
        <f t="shared" si="8"/>
        <v>0</v>
      </c>
      <c r="AY166" s="24">
        <f t="shared" si="8"/>
        <v>0</v>
      </c>
      <c r="AZ166" s="24">
        <f t="shared" si="8"/>
        <v>0</v>
      </c>
      <c r="BA166" s="24">
        <f t="shared" si="8"/>
        <v>0</v>
      </c>
      <c r="BB166" s="24">
        <f t="shared" si="8"/>
        <v>0</v>
      </c>
      <c r="BC166" s="24">
        <f t="shared" si="8"/>
        <v>0</v>
      </c>
      <c r="BD166" s="24">
        <f t="shared" si="8"/>
        <v>0</v>
      </c>
      <c r="BE166" s="24">
        <f t="shared" si="8"/>
        <v>0</v>
      </c>
      <c r="BF166" s="24">
        <f t="shared" si="8"/>
        <v>0</v>
      </c>
      <c r="BG166" s="24">
        <f t="shared" si="8"/>
        <v>0</v>
      </c>
      <c r="BH166" s="24">
        <f t="shared" si="8"/>
        <v>0</v>
      </c>
      <c r="BI166" s="24">
        <f t="shared" si="8"/>
        <v>0</v>
      </c>
      <c r="BJ166" s="24">
        <f t="shared" si="8"/>
        <v>0</v>
      </c>
      <c r="BL166" s="26"/>
      <c r="BN166" s="25"/>
    </row>
    <row r="167" spans="8:66" ht="14.4" hidden="1">
      <c r="I167" s="23" t="s">
        <v>36</v>
      </c>
    </row>
    <row r="168" spans="8:66" hidden="1">
      <c r="I168" s="2">
        <v>2</v>
      </c>
      <c r="J168" s="40" t="s">
        <v>49</v>
      </c>
      <c r="K168" s="18">
        <f>K162*$I$168</f>
        <v>0</v>
      </c>
      <c r="L168" s="18">
        <f t="shared" ref="L168:BJ168" si="9">L162*$I$168</f>
        <v>0</v>
      </c>
      <c r="M168" s="18">
        <f t="shared" si="9"/>
        <v>0</v>
      </c>
      <c r="N168" s="18">
        <f t="shared" si="9"/>
        <v>0</v>
      </c>
      <c r="O168" s="18">
        <f t="shared" si="9"/>
        <v>0</v>
      </c>
      <c r="P168" s="18">
        <f t="shared" si="9"/>
        <v>0</v>
      </c>
      <c r="Q168" s="18">
        <f t="shared" si="9"/>
        <v>0</v>
      </c>
      <c r="R168" s="18">
        <f t="shared" si="9"/>
        <v>0</v>
      </c>
      <c r="S168" s="18">
        <f t="shared" si="9"/>
        <v>0</v>
      </c>
      <c r="T168" s="18">
        <f t="shared" si="9"/>
        <v>0</v>
      </c>
      <c r="U168" s="18">
        <f t="shared" si="9"/>
        <v>0</v>
      </c>
      <c r="V168" s="18">
        <f t="shared" si="9"/>
        <v>0</v>
      </c>
      <c r="W168" s="18">
        <f t="shared" si="9"/>
        <v>0</v>
      </c>
      <c r="X168" s="18">
        <f t="shared" si="9"/>
        <v>0</v>
      </c>
      <c r="Y168" s="18">
        <f t="shared" si="9"/>
        <v>0</v>
      </c>
      <c r="Z168" s="18">
        <f t="shared" si="9"/>
        <v>0</v>
      </c>
      <c r="AA168" s="18">
        <f t="shared" si="9"/>
        <v>0</v>
      </c>
      <c r="AB168" s="18">
        <f t="shared" si="9"/>
        <v>0</v>
      </c>
      <c r="AC168" s="18">
        <f t="shared" si="9"/>
        <v>0</v>
      </c>
      <c r="AD168" s="18">
        <f t="shared" si="9"/>
        <v>0</v>
      </c>
      <c r="AE168" s="18">
        <f t="shared" si="9"/>
        <v>0</v>
      </c>
      <c r="AF168" s="18">
        <f t="shared" si="9"/>
        <v>0</v>
      </c>
      <c r="AG168" s="18">
        <f t="shared" si="9"/>
        <v>0</v>
      </c>
      <c r="AH168" s="18">
        <f t="shared" si="9"/>
        <v>0</v>
      </c>
      <c r="AI168" s="18">
        <f t="shared" si="9"/>
        <v>0</v>
      </c>
      <c r="AJ168" s="18">
        <f t="shared" si="9"/>
        <v>0</v>
      </c>
      <c r="AK168" s="18">
        <f t="shared" si="9"/>
        <v>0</v>
      </c>
      <c r="AL168" s="18">
        <f t="shared" si="9"/>
        <v>0</v>
      </c>
      <c r="AM168" s="18">
        <f t="shared" si="9"/>
        <v>0</v>
      </c>
      <c r="AN168" s="18">
        <f t="shared" si="9"/>
        <v>0</v>
      </c>
      <c r="AO168" s="18">
        <f t="shared" si="9"/>
        <v>0</v>
      </c>
      <c r="AP168" s="18">
        <f t="shared" si="9"/>
        <v>0</v>
      </c>
      <c r="AQ168" s="18">
        <f t="shared" si="9"/>
        <v>0</v>
      </c>
      <c r="AR168" s="18">
        <f t="shared" si="9"/>
        <v>0</v>
      </c>
      <c r="AS168" s="18">
        <f t="shared" si="9"/>
        <v>0</v>
      </c>
      <c r="AT168" s="18">
        <f t="shared" si="9"/>
        <v>0</v>
      </c>
      <c r="AU168" s="18">
        <f t="shared" si="9"/>
        <v>0</v>
      </c>
      <c r="AV168" s="18">
        <f t="shared" si="9"/>
        <v>0</v>
      </c>
      <c r="AW168" s="18">
        <f t="shared" si="9"/>
        <v>0</v>
      </c>
      <c r="AX168" s="18">
        <f t="shared" si="9"/>
        <v>0</v>
      </c>
      <c r="AY168" s="18">
        <f t="shared" si="9"/>
        <v>0</v>
      </c>
      <c r="AZ168" s="18">
        <f t="shared" si="9"/>
        <v>0</v>
      </c>
      <c r="BA168" s="18">
        <f t="shared" si="9"/>
        <v>0</v>
      </c>
      <c r="BB168" s="18">
        <f t="shared" si="9"/>
        <v>0</v>
      </c>
      <c r="BC168" s="18">
        <f t="shared" si="9"/>
        <v>0</v>
      </c>
      <c r="BD168" s="18">
        <f t="shared" si="9"/>
        <v>0</v>
      </c>
      <c r="BE168" s="18">
        <f t="shared" si="9"/>
        <v>0</v>
      </c>
      <c r="BF168" s="18">
        <f t="shared" si="9"/>
        <v>0</v>
      </c>
      <c r="BG168" s="18">
        <f t="shared" si="9"/>
        <v>0</v>
      </c>
      <c r="BH168" s="18">
        <f t="shared" si="9"/>
        <v>0</v>
      </c>
      <c r="BI168" s="18">
        <f t="shared" si="9"/>
        <v>0</v>
      </c>
      <c r="BJ168" s="18">
        <f t="shared" si="9"/>
        <v>0</v>
      </c>
    </row>
    <row r="169" spans="8:66" hidden="1">
      <c r="I169" s="2">
        <v>8</v>
      </c>
      <c r="J169" s="22" t="s">
        <v>32</v>
      </c>
      <c r="K169" s="18">
        <f>K163*$I$169</f>
        <v>0</v>
      </c>
      <c r="L169" s="18">
        <f t="shared" ref="L169:BJ169" si="10">L163*$I$169</f>
        <v>0</v>
      </c>
      <c r="M169" s="18">
        <f t="shared" si="10"/>
        <v>0</v>
      </c>
      <c r="N169" s="18">
        <f t="shared" si="10"/>
        <v>0</v>
      </c>
      <c r="O169" s="18">
        <f t="shared" si="10"/>
        <v>0</v>
      </c>
      <c r="P169" s="18">
        <f t="shared" si="10"/>
        <v>0</v>
      </c>
      <c r="Q169" s="18">
        <f t="shared" si="10"/>
        <v>0</v>
      </c>
      <c r="R169" s="18">
        <f t="shared" si="10"/>
        <v>0</v>
      </c>
      <c r="S169" s="18">
        <f t="shared" si="10"/>
        <v>0</v>
      </c>
      <c r="T169" s="18">
        <f t="shared" si="10"/>
        <v>0</v>
      </c>
      <c r="U169" s="18">
        <f t="shared" si="10"/>
        <v>0</v>
      </c>
      <c r="V169" s="18">
        <f t="shared" si="10"/>
        <v>0</v>
      </c>
      <c r="W169" s="18">
        <f t="shared" si="10"/>
        <v>0</v>
      </c>
      <c r="X169" s="18">
        <f t="shared" si="10"/>
        <v>0</v>
      </c>
      <c r="Y169" s="18">
        <f t="shared" si="10"/>
        <v>0</v>
      </c>
      <c r="Z169" s="18">
        <f t="shared" si="10"/>
        <v>0</v>
      </c>
      <c r="AA169" s="18">
        <f t="shared" si="10"/>
        <v>0</v>
      </c>
      <c r="AB169" s="18">
        <f t="shared" si="10"/>
        <v>0</v>
      </c>
      <c r="AC169" s="18">
        <f t="shared" si="10"/>
        <v>0</v>
      </c>
      <c r="AD169" s="18">
        <f t="shared" si="10"/>
        <v>0</v>
      </c>
      <c r="AE169" s="18">
        <f t="shared" si="10"/>
        <v>0</v>
      </c>
      <c r="AF169" s="18">
        <f t="shared" si="10"/>
        <v>0</v>
      </c>
      <c r="AG169" s="18">
        <f t="shared" si="10"/>
        <v>0</v>
      </c>
      <c r="AH169" s="18">
        <f t="shared" si="10"/>
        <v>0</v>
      </c>
      <c r="AI169" s="18">
        <f t="shared" si="10"/>
        <v>0</v>
      </c>
      <c r="AJ169" s="18">
        <f t="shared" si="10"/>
        <v>0</v>
      </c>
      <c r="AK169" s="18">
        <f t="shared" si="10"/>
        <v>0</v>
      </c>
      <c r="AL169" s="18">
        <f t="shared" si="10"/>
        <v>0</v>
      </c>
      <c r="AM169" s="18">
        <f t="shared" si="10"/>
        <v>0</v>
      </c>
      <c r="AN169" s="18">
        <f t="shared" si="10"/>
        <v>0</v>
      </c>
      <c r="AO169" s="18">
        <f t="shared" si="10"/>
        <v>0</v>
      </c>
      <c r="AP169" s="18">
        <f t="shared" si="10"/>
        <v>0</v>
      </c>
      <c r="AQ169" s="18">
        <f t="shared" si="10"/>
        <v>0</v>
      </c>
      <c r="AR169" s="18">
        <f t="shared" si="10"/>
        <v>0</v>
      </c>
      <c r="AS169" s="18">
        <f t="shared" si="10"/>
        <v>0</v>
      </c>
      <c r="AT169" s="18">
        <f t="shared" si="10"/>
        <v>0</v>
      </c>
      <c r="AU169" s="18">
        <f t="shared" si="10"/>
        <v>0</v>
      </c>
      <c r="AV169" s="18">
        <f t="shared" si="10"/>
        <v>0</v>
      </c>
      <c r="AW169" s="18">
        <f t="shared" si="10"/>
        <v>0</v>
      </c>
      <c r="AX169" s="18">
        <f t="shared" si="10"/>
        <v>0</v>
      </c>
      <c r="AY169" s="18">
        <f t="shared" si="10"/>
        <v>0</v>
      </c>
      <c r="AZ169" s="18">
        <f t="shared" si="10"/>
        <v>0</v>
      </c>
      <c r="BA169" s="18">
        <f t="shared" si="10"/>
        <v>0</v>
      </c>
      <c r="BB169" s="18">
        <f t="shared" si="10"/>
        <v>0</v>
      </c>
      <c r="BC169" s="18">
        <f t="shared" si="10"/>
        <v>0</v>
      </c>
      <c r="BD169" s="18">
        <f t="shared" si="10"/>
        <v>0</v>
      </c>
      <c r="BE169" s="18">
        <f t="shared" si="10"/>
        <v>0</v>
      </c>
      <c r="BF169" s="18">
        <f t="shared" si="10"/>
        <v>0</v>
      </c>
      <c r="BG169" s="18">
        <f t="shared" si="10"/>
        <v>0</v>
      </c>
      <c r="BH169" s="18">
        <f t="shared" si="10"/>
        <v>0</v>
      </c>
      <c r="BI169" s="18">
        <f t="shared" si="10"/>
        <v>0</v>
      </c>
      <c r="BJ169" s="18">
        <f t="shared" si="10"/>
        <v>0</v>
      </c>
      <c r="BL169" s="26"/>
    </row>
    <row r="170" spans="8:66" hidden="1">
      <c r="I170" s="2">
        <v>16</v>
      </c>
      <c r="J170" s="22" t="s">
        <v>33</v>
      </c>
      <c r="K170" s="18">
        <f>K164*$I$170</f>
        <v>0</v>
      </c>
      <c r="L170" s="18">
        <f t="shared" ref="L170:BJ170" si="11">L164*$I$170</f>
        <v>0</v>
      </c>
      <c r="M170" s="18">
        <f t="shared" si="11"/>
        <v>0</v>
      </c>
      <c r="N170" s="18">
        <f t="shared" si="11"/>
        <v>0</v>
      </c>
      <c r="O170" s="18">
        <f t="shared" si="11"/>
        <v>0</v>
      </c>
      <c r="P170" s="18">
        <f t="shared" si="11"/>
        <v>0</v>
      </c>
      <c r="Q170" s="18">
        <f t="shared" si="11"/>
        <v>0</v>
      </c>
      <c r="R170" s="18">
        <f t="shared" si="11"/>
        <v>0</v>
      </c>
      <c r="S170" s="18">
        <f t="shared" si="11"/>
        <v>0</v>
      </c>
      <c r="T170" s="18">
        <f t="shared" si="11"/>
        <v>0</v>
      </c>
      <c r="U170" s="18">
        <f t="shared" si="11"/>
        <v>0</v>
      </c>
      <c r="V170" s="18">
        <f t="shared" si="11"/>
        <v>0</v>
      </c>
      <c r="W170" s="18">
        <f t="shared" si="11"/>
        <v>0</v>
      </c>
      <c r="X170" s="18">
        <f t="shared" si="11"/>
        <v>0</v>
      </c>
      <c r="Y170" s="18">
        <f t="shared" si="11"/>
        <v>0</v>
      </c>
      <c r="Z170" s="18">
        <f t="shared" si="11"/>
        <v>0</v>
      </c>
      <c r="AA170" s="18">
        <f t="shared" si="11"/>
        <v>0</v>
      </c>
      <c r="AB170" s="18">
        <f t="shared" si="11"/>
        <v>0</v>
      </c>
      <c r="AC170" s="18">
        <f t="shared" si="11"/>
        <v>0</v>
      </c>
      <c r="AD170" s="18">
        <f t="shared" si="11"/>
        <v>0</v>
      </c>
      <c r="AE170" s="18">
        <f t="shared" si="11"/>
        <v>0</v>
      </c>
      <c r="AF170" s="18">
        <f t="shared" si="11"/>
        <v>0</v>
      </c>
      <c r="AG170" s="18">
        <f t="shared" si="11"/>
        <v>0</v>
      </c>
      <c r="AH170" s="18">
        <f t="shared" si="11"/>
        <v>0</v>
      </c>
      <c r="AI170" s="18">
        <f t="shared" si="11"/>
        <v>0</v>
      </c>
      <c r="AJ170" s="18">
        <f t="shared" si="11"/>
        <v>0</v>
      </c>
      <c r="AK170" s="18">
        <f t="shared" si="11"/>
        <v>0</v>
      </c>
      <c r="AL170" s="18">
        <f t="shared" si="11"/>
        <v>0</v>
      </c>
      <c r="AM170" s="18">
        <f t="shared" si="11"/>
        <v>0</v>
      </c>
      <c r="AN170" s="18">
        <f t="shared" si="11"/>
        <v>0</v>
      </c>
      <c r="AO170" s="18">
        <f t="shared" si="11"/>
        <v>0</v>
      </c>
      <c r="AP170" s="18">
        <f t="shared" si="11"/>
        <v>0</v>
      </c>
      <c r="AQ170" s="18">
        <f t="shared" si="11"/>
        <v>0</v>
      </c>
      <c r="AR170" s="18">
        <f t="shared" si="11"/>
        <v>0</v>
      </c>
      <c r="AS170" s="18">
        <f t="shared" si="11"/>
        <v>0</v>
      </c>
      <c r="AT170" s="18">
        <f t="shared" si="11"/>
        <v>0</v>
      </c>
      <c r="AU170" s="18">
        <f t="shared" si="11"/>
        <v>0</v>
      </c>
      <c r="AV170" s="18">
        <f t="shared" si="11"/>
        <v>0</v>
      </c>
      <c r="AW170" s="18">
        <f t="shared" si="11"/>
        <v>0</v>
      </c>
      <c r="AX170" s="18">
        <f t="shared" si="11"/>
        <v>0</v>
      </c>
      <c r="AY170" s="18">
        <f t="shared" si="11"/>
        <v>0</v>
      </c>
      <c r="AZ170" s="18">
        <f t="shared" si="11"/>
        <v>0</v>
      </c>
      <c r="BA170" s="18">
        <f t="shared" si="11"/>
        <v>0</v>
      </c>
      <c r="BB170" s="18">
        <f t="shared" si="11"/>
        <v>0</v>
      </c>
      <c r="BC170" s="18">
        <f t="shared" si="11"/>
        <v>0</v>
      </c>
      <c r="BD170" s="18">
        <f t="shared" si="11"/>
        <v>0</v>
      </c>
      <c r="BE170" s="18">
        <f t="shared" si="11"/>
        <v>0</v>
      </c>
      <c r="BF170" s="18">
        <f t="shared" si="11"/>
        <v>0</v>
      </c>
      <c r="BG170" s="18">
        <f t="shared" si="11"/>
        <v>0</v>
      </c>
      <c r="BH170" s="18">
        <f t="shared" si="11"/>
        <v>0</v>
      </c>
      <c r="BI170" s="18">
        <f t="shared" si="11"/>
        <v>0</v>
      </c>
      <c r="BJ170" s="18">
        <f t="shared" si="11"/>
        <v>0</v>
      </c>
      <c r="BL170" s="26"/>
    </row>
    <row r="171" spans="8:66" hidden="1">
      <c r="I171" s="2">
        <v>20</v>
      </c>
      <c r="J171" s="22" t="s">
        <v>34</v>
      </c>
      <c r="K171" s="18">
        <f>K165*$I$171</f>
        <v>0</v>
      </c>
      <c r="L171" s="18">
        <f t="shared" ref="L171:BJ171" si="12">L165*$I$171</f>
        <v>0</v>
      </c>
      <c r="M171" s="18">
        <f t="shared" si="12"/>
        <v>0</v>
      </c>
      <c r="N171" s="18">
        <f t="shared" si="12"/>
        <v>0</v>
      </c>
      <c r="O171" s="18">
        <f t="shared" si="12"/>
        <v>0</v>
      </c>
      <c r="P171" s="18">
        <f t="shared" si="12"/>
        <v>0</v>
      </c>
      <c r="Q171" s="18">
        <f t="shared" si="12"/>
        <v>0</v>
      </c>
      <c r="R171" s="18">
        <f t="shared" si="12"/>
        <v>0</v>
      </c>
      <c r="S171" s="18">
        <f t="shared" si="12"/>
        <v>0</v>
      </c>
      <c r="T171" s="18">
        <f t="shared" si="12"/>
        <v>0</v>
      </c>
      <c r="U171" s="18">
        <f t="shared" si="12"/>
        <v>0</v>
      </c>
      <c r="V171" s="18">
        <f t="shared" si="12"/>
        <v>0</v>
      </c>
      <c r="W171" s="18">
        <f t="shared" si="12"/>
        <v>0</v>
      </c>
      <c r="X171" s="18">
        <f t="shared" si="12"/>
        <v>0</v>
      </c>
      <c r="Y171" s="18">
        <f t="shared" si="12"/>
        <v>0</v>
      </c>
      <c r="Z171" s="18">
        <f t="shared" si="12"/>
        <v>0</v>
      </c>
      <c r="AA171" s="18">
        <f t="shared" si="12"/>
        <v>0</v>
      </c>
      <c r="AB171" s="18">
        <f t="shared" si="12"/>
        <v>0</v>
      </c>
      <c r="AC171" s="18">
        <f t="shared" si="12"/>
        <v>0</v>
      </c>
      <c r="AD171" s="18">
        <f t="shared" si="12"/>
        <v>0</v>
      </c>
      <c r="AE171" s="18">
        <f t="shared" si="12"/>
        <v>0</v>
      </c>
      <c r="AF171" s="18">
        <f t="shared" si="12"/>
        <v>0</v>
      </c>
      <c r="AG171" s="18">
        <f t="shared" si="12"/>
        <v>0</v>
      </c>
      <c r="AH171" s="18">
        <f t="shared" si="12"/>
        <v>0</v>
      </c>
      <c r="AI171" s="18">
        <f t="shared" si="12"/>
        <v>0</v>
      </c>
      <c r="AJ171" s="18">
        <f t="shared" si="12"/>
        <v>0</v>
      </c>
      <c r="AK171" s="18">
        <f t="shared" si="12"/>
        <v>0</v>
      </c>
      <c r="AL171" s="18">
        <f t="shared" si="12"/>
        <v>0</v>
      </c>
      <c r="AM171" s="18">
        <f t="shared" si="12"/>
        <v>0</v>
      </c>
      <c r="AN171" s="18">
        <f t="shared" si="12"/>
        <v>0</v>
      </c>
      <c r="AO171" s="18">
        <f t="shared" si="12"/>
        <v>0</v>
      </c>
      <c r="AP171" s="18">
        <f t="shared" si="12"/>
        <v>0</v>
      </c>
      <c r="AQ171" s="18">
        <f t="shared" si="12"/>
        <v>0</v>
      </c>
      <c r="AR171" s="18">
        <f t="shared" si="12"/>
        <v>0</v>
      </c>
      <c r="AS171" s="18">
        <f t="shared" si="12"/>
        <v>0</v>
      </c>
      <c r="AT171" s="18">
        <f t="shared" si="12"/>
        <v>0</v>
      </c>
      <c r="AU171" s="18">
        <f t="shared" si="12"/>
        <v>0</v>
      </c>
      <c r="AV171" s="18">
        <f t="shared" si="12"/>
        <v>0</v>
      </c>
      <c r="AW171" s="18">
        <f t="shared" si="12"/>
        <v>0</v>
      </c>
      <c r="AX171" s="18">
        <f t="shared" si="12"/>
        <v>0</v>
      </c>
      <c r="AY171" s="18">
        <f t="shared" si="12"/>
        <v>0</v>
      </c>
      <c r="AZ171" s="18">
        <f t="shared" si="12"/>
        <v>0</v>
      </c>
      <c r="BA171" s="18">
        <f t="shared" si="12"/>
        <v>0</v>
      </c>
      <c r="BB171" s="18">
        <f t="shared" si="12"/>
        <v>0</v>
      </c>
      <c r="BC171" s="18">
        <f t="shared" si="12"/>
        <v>0</v>
      </c>
      <c r="BD171" s="18">
        <f t="shared" si="12"/>
        <v>0</v>
      </c>
      <c r="BE171" s="18">
        <f t="shared" si="12"/>
        <v>0</v>
      </c>
      <c r="BF171" s="18">
        <f t="shared" si="12"/>
        <v>0</v>
      </c>
      <c r="BG171" s="18">
        <f t="shared" si="12"/>
        <v>0</v>
      </c>
      <c r="BH171" s="18">
        <f t="shared" si="12"/>
        <v>0</v>
      </c>
      <c r="BI171" s="18">
        <f t="shared" si="12"/>
        <v>0</v>
      </c>
      <c r="BJ171" s="18">
        <f t="shared" si="12"/>
        <v>0</v>
      </c>
      <c r="BL171" s="26"/>
    </row>
    <row r="172" spans="8:66" hidden="1">
      <c r="J172" s="28" t="s">
        <v>35</v>
      </c>
      <c r="K172" s="24">
        <f>K169+K170+K171</f>
        <v>0</v>
      </c>
      <c r="L172" s="24">
        <f t="shared" ref="L172:BJ172" si="13">L169+L170+L171</f>
        <v>0</v>
      </c>
      <c r="M172" s="24">
        <f t="shared" si="13"/>
        <v>0</v>
      </c>
      <c r="N172" s="24">
        <f t="shared" si="13"/>
        <v>0</v>
      </c>
      <c r="O172" s="24">
        <f t="shared" si="13"/>
        <v>0</v>
      </c>
      <c r="P172" s="24">
        <f t="shared" si="13"/>
        <v>0</v>
      </c>
      <c r="Q172" s="24">
        <f t="shared" si="13"/>
        <v>0</v>
      </c>
      <c r="R172" s="24">
        <f t="shared" si="13"/>
        <v>0</v>
      </c>
      <c r="S172" s="24">
        <f t="shared" si="13"/>
        <v>0</v>
      </c>
      <c r="T172" s="24">
        <f t="shared" si="13"/>
        <v>0</v>
      </c>
      <c r="U172" s="24">
        <f t="shared" si="13"/>
        <v>0</v>
      </c>
      <c r="V172" s="24">
        <f t="shared" si="13"/>
        <v>0</v>
      </c>
      <c r="W172" s="24">
        <f t="shared" si="13"/>
        <v>0</v>
      </c>
      <c r="X172" s="24">
        <f t="shared" si="13"/>
        <v>0</v>
      </c>
      <c r="Y172" s="24">
        <f t="shared" si="13"/>
        <v>0</v>
      </c>
      <c r="Z172" s="24">
        <f t="shared" si="13"/>
        <v>0</v>
      </c>
      <c r="AA172" s="24">
        <f t="shared" si="13"/>
        <v>0</v>
      </c>
      <c r="AB172" s="24">
        <f t="shared" si="13"/>
        <v>0</v>
      </c>
      <c r="AC172" s="24">
        <f t="shared" si="13"/>
        <v>0</v>
      </c>
      <c r="AD172" s="24">
        <f t="shared" si="13"/>
        <v>0</v>
      </c>
      <c r="AE172" s="24">
        <f t="shared" si="13"/>
        <v>0</v>
      </c>
      <c r="AF172" s="24">
        <f t="shared" si="13"/>
        <v>0</v>
      </c>
      <c r="AG172" s="24">
        <f t="shared" si="13"/>
        <v>0</v>
      </c>
      <c r="AH172" s="24">
        <f t="shared" si="13"/>
        <v>0</v>
      </c>
      <c r="AI172" s="24">
        <f t="shared" si="13"/>
        <v>0</v>
      </c>
      <c r="AJ172" s="24">
        <f t="shared" si="13"/>
        <v>0</v>
      </c>
      <c r="AK172" s="24">
        <f t="shared" si="13"/>
        <v>0</v>
      </c>
      <c r="AL172" s="24">
        <f t="shared" si="13"/>
        <v>0</v>
      </c>
      <c r="AM172" s="24">
        <f t="shared" si="13"/>
        <v>0</v>
      </c>
      <c r="AN172" s="24">
        <f t="shared" si="13"/>
        <v>0</v>
      </c>
      <c r="AO172" s="24">
        <f t="shared" si="13"/>
        <v>0</v>
      </c>
      <c r="AP172" s="24">
        <f t="shared" si="13"/>
        <v>0</v>
      </c>
      <c r="AQ172" s="24">
        <f t="shared" si="13"/>
        <v>0</v>
      </c>
      <c r="AR172" s="24">
        <f t="shared" si="13"/>
        <v>0</v>
      </c>
      <c r="AS172" s="24">
        <f t="shared" si="13"/>
        <v>0</v>
      </c>
      <c r="AT172" s="24">
        <f t="shared" si="13"/>
        <v>0</v>
      </c>
      <c r="AU172" s="24">
        <f t="shared" si="13"/>
        <v>0</v>
      </c>
      <c r="AV172" s="24">
        <f t="shared" si="13"/>
        <v>0</v>
      </c>
      <c r="AW172" s="24">
        <f t="shared" si="13"/>
        <v>0</v>
      </c>
      <c r="AX172" s="24">
        <f t="shared" si="13"/>
        <v>0</v>
      </c>
      <c r="AY172" s="24">
        <f t="shared" si="13"/>
        <v>0</v>
      </c>
      <c r="AZ172" s="24">
        <f t="shared" si="13"/>
        <v>0</v>
      </c>
      <c r="BA172" s="24">
        <f t="shared" si="13"/>
        <v>0</v>
      </c>
      <c r="BB172" s="24">
        <f t="shared" si="13"/>
        <v>0</v>
      </c>
      <c r="BC172" s="24">
        <f t="shared" si="13"/>
        <v>0</v>
      </c>
      <c r="BD172" s="24">
        <f t="shared" si="13"/>
        <v>0</v>
      </c>
      <c r="BE172" s="24">
        <f t="shared" si="13"/>
        <v>0</v>
      </c>
      <c r="BF172" s="24">
        <f t="shared" si="13"/>
        <v>0</v>
      </c>
      <c r="BG172" s="24">
        <f t="shared" si="13"/>
        <v>0</v>
      </c>
      <c r="BH172" s="24">
        <f t="shared" si="13"/>
        <v>0</v>
      </c>
      <c r="BI172" s="24">
        <f t="shared" si="13"/>
        <v>0</v>
      </c>
      <c r="BJ172" s="24">
        <f t="shared" si="13"/>
        <v>0</v>
      </c>
      <c r="BL172" s="26"/>
      <c r="BN172" s="25"/>
    </row>
    <row r="173" spans="8:66" hidden="1">
      <c r="J173" s="31" t="s">
        <v>46</v>
      </c>
      <c r="K173" s="30">
        <f t="shared" ref="K173:BJ173" si="14">K172/$C$182</f>
        <v>0</v>
      </c>
      <c r="L173" s="30">
        <f t="shared" si="14"/>
        <v>0</v>
      </c>
      <c r="M173" s="30">
        <f t="shared" si="14"/>
        <v>0</v>
      </c>
      <c r="N173" s="30">
        <f t="shared" si="14"/>
        <v>0</v>
      </c>
      <c r="O173" s="30">
        <f t="shared" si="14"/>
        <v>0</v>
      </c>
      <c r="P173" s="30">
        <f t="shared" si="14"/>
        <v>0</v>
      </c>
      <c r="Q173" s="30">
        <f t="shared" si="14"/>
        <v>0</v>
      </c>
      <c r="R173" s="30">
        <f t="shared" si="14"/>
        <v>0</v>
      </c>
      <c r="S173" s="30">
        <f t="shared" si="14"/>
        <v>0</v>
      </c>
      <c r="T173" s="30">
        <f t="shared" si="14"/>
        <v>0</v>
      </c>
      <c r="U173" s="30">
        <f t="shared" si="14"/>
        <v>0</v>
      </c>
      <c r="V173" s="30">
        <f t="shared" si="14"/>
        <v>0</v>
      </c>
      <c r="W173" s="30">
        <f t="shared" si="14"/>
        <v>0</v>
      </c>
      <c r="X173" s="30">
        <f t="shared" si="14"/>
        <v>0</v>
      </c>
      <c r="Y173" s="30">
        <f t="shared" si="14"/>
        <v>0</v>
      </c>
      <c r="Z173" s="30">
        <f t="shared" si="14"/>
        <v>0</v>
      </c>
      <c r="AA173" s="30">
        <f t="shared" si="14"/>
        <v>0</v>
      </c>
      <c r="AB173" s="30">
        <f t="shared" si="14"/>
        <v>0</v>
      </c>
      <c r="AC173" s="30">
        <f t="shared" si="14"/>
        <v>0</v>
      </c>
      <c r="AD173" s="30">
        <f t="shared" si="14"/>
        <v>0</v>
      </c>
      <c r="AE173" s="30">
        <f t="shared" si="14"/>
        <v>0</v>
      </c>
      <c r="AF173" s="30">
        <f t="shared" si="14"/>
        <v>0</v>
      </c>
      <c r="AG173" s="30">
        <f t="shared" si="14"/>
        <v>0</v>
      </c>
      <c r="AH173" s="30">
        <f t="shared" si="14"/>
        <v>0</v>
      </c>
      <c r="AI173" s="30">
        <f t="shared" si="14"/>
        <v>0</v>
      </c>
      <c r="AJ173" s="30">
        <f t="shared" si="14"/>
        <v>0</v>
      </c>
      <c r="AK173" s="30">
        <f t="shared" si="14"/>
        <v>0</v>
      </c>
      <c r="AL173" s="30">
        <f t="shared" si="14"/>
        <v>0</v>
      </c>
      <c r="AM173" s="30">
        <f t="shared" si="14"/>
        <v>0</v>
      </c>
      <c r="AN173" s="30">
        <f t="shared" si="14"/>
        <v>0</v>
      </c>
      <c r="AO173" s="30">
        <f t="shared" si="14"/>
        <v>0</v>
      </c>
      <c r="AP173" s="30">
        <f t="shared" si="14"/>
        <v>0</v>
      </c>
      <c r="AQ173" s="30">
        <f t="shared" si="14"/>
        <v>0</v>
      </c>
      <c r="AR173" s="30">
        <f t="shared" si="14"/>
        <v>0</v>
      </c>
      <c r="AS173" s="30">
        <f t="shared" si="14"/>
        <v>0</v>
      </c>
      <c r="AT173" s="30">
        <f t="shared" si="14"/>
        <v>0</v>
      </c>
      <c r="AU173" s="30">
        <f t="shared" si="14"/>
        <v>0</v>
      </c>
      <c r="AV173" s="30">
        <f t="shared" si="14"/>
        <v>0</v>
      </c>
      <c r="AW173" s="30">
        <f t="shared" si="14"/>
        <v>0</v>
      </c>
      <c r="AX173" s="30">
        <f t="shared" si="14"/>
        <v>0</v>
      </c>
      <c r="AY173" s="30">
        <f t="shared" si="14"/>
        <v>0</v>
      </c>
      <c r="AZ173" s="30">
        <f t="shared" si="14"/>
        <v>0</v>
      </c>
      <c r="BA173" s="30">
        <f t="shared" si="14"/>
        <v>0</v>
      </c>
      <c r="BB173" s="30">
        <f t="shared" si="14"/>
        <v>0</v>
      </c>
      <c r="BC173" s="30">
        <f t="shared" si="14"/>
        <v>0</v>
      </c>
      <c r="BD173" s="30">
        <f t="shared" si="14"/>
        <v>0</v>
      </c>
      <c r="BE173" s="30">
        <f t="shared" si="14"/>
        <v>0</v>
      </c>
      <c r="BF173" s="30">
        <f t="shared" si="14"/>
        <v>0</v>
      </c>
      <c r="BG173" s="30">
        <f t="shared" si="14"/>
        <v>0</v>
      </c>
      <c r="BH173" s="30">
        <f t="shared" si="14"/>
        <v>0</v>
      </c>
      <c r="BI173" s="30">
        <f t="shared" si="14"/>
        <v>0</v>
      </c>
      <c r="BJ173" s="30">
        <f t="shared" si="14"/>
        <v>0</v>
      </c>
    </row>
    <row r="174" spans="8:66" hidden="1">
      <c r="J174" s="31" t="s">
        <v>47</v>
      </c>
      <c r="K174" s="26">
        <f>K172/40</f>
        <v>0</v>
      </c>
      <c r="L174" s="26">
        <f t="shared" ref="L174:BJ174" si="15">L172/40</f>
        <v>0</v>
      </c>
      <c r="M174" s="26">
        <f t="shared" si="15"/>
        <v>0</v>
      </c>
      <c r="N174" s="26">
        <f t="shared" si="15"/>
        <v>0</v>
      </c>
      <c r="O174" s="26">
        <f t="shared" si="15"/>
        <v>0</v>
      </c>
      <c r="P174" s="26">
        <f t="shared" si="15"/>
        <v>0</v>
      </c>
      <c r="Q174" s="26">
        <f t="shared" si="15"/>
        <v>0</v>
      </c>
      <c r="R174" s="26">
        <f t="shared" si="15"/>
        <v>0</v>
      </c>
      <c r="S174" s="26">
        <f t="shared" si="15"/>
        <v>0</v>
      </c>
      <c r="T174" s="26">
        <f t="shared" si="15"/>
        <v>0</v>
      </c>
      <c r="U174" s="26">
        <f t="shared" si="15"/>
        <v>0</v>
      </c>
      <c r="V174" s="26">
        <f t="shared" si="15"/>
        <v>0</v>
      </c>
      <c r="W174" s="26">
        <f t="shared" si="15"/>
        <v>0</v>
      </c>
      <c r="X174" s="26">
        <f t="shared" si="15"/>
        <v>0</v>
      </c>
      <c r="Y174" s="26">
        <f t="shared" si="15"/>
        <v>0</v>
      </c>
      <c r="Z174" s="26">
        <f t="shared" si="15"/>
        <v>0</v>
      </c>
      <c r="AA174" s="26">
        <f t="shared" si="15"/>
        <v>0</v>
      </c>
      <c r="AB174" s="26">
        <f t="shared" si="15"/>
        <v>0</v>
      </c>
      <c r="AC174" s="26">
        <f t="shared" si="15"/>
        <v>0</v>
      </c>
      <c r="AD174" s="26">
        <f t="shared" si="15"/>
        <v>0</v>
      </c>
      <c r="AE174" s="26">
        <f t="shared" si="15"/>
        <v>0</v>
      </c>
      <c r="AF174" s="26">
        <f t="shared" si="15"/>
        <v>0</v>
      </c>
      <c r="AG174" s="26">
        <f t="shared" si="15"/>
        <v>0</v>
      </c>
      <c r="AH174" s="26">
        <f t="shared" si="15"/>
        <v>0</v>
      </c>
      <c r="AI174" s="26">
        <f t="shared" si="15"/>
        <v>0</v>
      </c>
      <c r="AJ174" s="26">
        <f t="shared" si="15"/>
        <v>0</v>
      </c>
      <c r="AK174" s="26">
        <f t="shared" si="15"/>
        <v>0</v>
      </c>
      <c r="AL174" s="26">
        <f t="shared" si="15"/>
        <v>0</v>
      </c>
      <c r="AM174" s="26">
        <f t="shared" si="15"/>
        <v>0</v>
      </c>
      <c r="AN174" s="26">
        <f t="shared" si="15"/>
        <v>0</v>
      </c>
      <c r="AO174" s="26">
        <f t="shared" si="15"/>
        <v>0</v>
      </c>
      <c r="AP174" s="26">
        <f t="shared" si="15"/>
        <v>0</v>
      </c>
      <c r="AQ174" s="26">
        <f t="shared" si="15"/>
        <v>0</v>
      </c>
      <c r="AR174" s="26">
        <f t="shared" si="15"/>
        <v>0</v>
      </c>
      <c r="AS174" s="26">
        <f t="shared" si="15"/>
        <v>0</v>
      </c>
      <c r="AT174" s="26">
        <f t="shared" si="15"/>
        <v>0</v>
      </c>
      <c r="AU174" s="26">
        <f t="shared" si="15"/>
        <v>0</v>
      </c>
      <c r="AV174" s="26">
        <f t="shared" si="15"/>
        <v>0</v>
      </c>
      <c r="AW174" s="26">
        <f t="shared" si="15"/>
        <v>0</v>
      </c>
      <c r="AX174" s="26">
        <f t="shared" si="15"/>
        <v>0</v>
      </c>
      <c r="AY174" s="26">
        <f t="shared" si="15"/>
        <v>0</v>
      </c>
      <c r="AZ174" s="26">
        <f t="shared" si="15"/>
        <v>0</v>
      </c>
      <c r="BA174" s="26">
        <f t="shared" si="15"/>
        <v>0</v>
      </c>
      <c r="BB174" s="26">
        <f t="shared" si="15"/>
        <v>0</v>
      </c>
      <c r="BC174" s="26">
        <f t="shared" si="15"/>
        <v>0</v>
      </c>
      <c r="BD174" s="26">
        <f t="shared" si="15"/>
        <v>0</v>
      </c>
      <c r="BE174" s="26">
        <f t="shared" si="15"/>
        <v>0</v>
      </c>
      <c r="BF174" s="26">
        <f t="shared" si="15"/>
        <v>0</v>
      </c>
      <c r="BG174" s="26">
        <f t="shared" si="15"/>
        <v>0</v>
      </c>
      <c r="BH174" s="26">
        <f t="shared" si="15"/>
        <v>0</v>
      </c>
      <c r="BI174" s="26">
        <f t="shared" si="15"/>
        <v>0</v>
      </c>
      <c r="BJ174" s="26">
        <f t="shared" si="15"/>
        <v>0</v>
      </c>
    </row>
    <row r="175" spans="8:66" hidden="1"/>
    <row r="176" spans="8:66" hidden="1"/>
    <row r="177" spans="1:12" ht="40.200000000000003" hidden="1">
      <c r="A177" s="32" t="s">
        <v>42</v>
      </c>
      <c r="B177" s="33" t="s">
        <v>45</v>
      </c>
      <c r="C177" s="33" t="s">
        <v>44</v>
      </c>
    </row>
    <row r="178" spans="1:12" hidden="1">
      <c r="A178" t="s">
        <v>37</v>
      </c>
      <c r="B178">
        <v>2</v>
      </c>
      <c r="C178">
        <f>8*B178*5</f>
        <v>80</v>
      </c>
      <c r="I178" s="18"/>
    </row>
    <row r="179" spans="1:12" hidden="1">
      <c r="A179" t="s">
        <v>38</v>
      </c>
      <c r="B179">
        <v>6</v>
      </c>
      <c r="C179">
        <f>8*B179*5</f>
        <v>240</v>
      </c>
      <c r="I179" s="18"/>
    </row>
    <row r="180" spans="1:12" hidden="1">
      <c r="C180"/>
      <c r="I180" s="18"/>
    </row>
    <row r="181" spans="1:12" hidden="1">
      <c r="A181" t="s">
        <v>39</v>
      </c>
      <c r="C181">
        <v>0</v>
      </c>
      <c r="I181" s="18"/>
    </row>
    <row r="182" spans="1:12" ht="18.75" hidden="1" customHeight="1">
      <c r="A182" s="31" t="s">
        <v>43</v>
      </c>
      <c r="B182">
        <f>SUM(B178:B181)</f>
        <v>8</v>
      </c>
      <c r="C182">
        <f>SUM(C178:C181)</f>
        <v>320</v>
      </c>
      <c r="I182" s="18"/>
    </row>
    <row r="183" spans="1:12" hidden="1">
      <c r="I183" s="18"/>
      <c r="K183" s="34"/>
      <c r="L183"/>
    </row>
    <row r="187" spans="1:12">
      <c r="I187" s="212"/>
    </row>
    <row r="188" spans="1:12">
      <c r="J188" s="212"/>
    </row>
  </sheetData>
  <mergeCells count="92">
    <mergeCell ref="AE52:AJ52"/>
    <mergeCell ref="AE45:AJ45"/>
    <mergeCell ref="AK100:AO100"/>
    <mergeCell ref="AP100:AW100"/>
    <mergeCell ref="AQ64:AS64"/>
    <mergeCell ref="AL55:AO55"/>
    <mergeCell ref="AL64:AO64"/>
    <mergeCell ref="AL58:AO58"/>
    <mergeCell ref="AL61:AO61"/>
    <mergeCell ref="BG136:BH144"/>
    <mergeCell ref="AC133:AF133"/>
    <mergeCell ref="BC133:BF133"/>
    <mergeCell ref="AT64:AW64"/>
    <mergeCell ref="AD86:AF86"/>
    <mergeCell ref="AG110:AJ110"/>
    <mergeCell ref="AP103:AS103"/>
    <mergeCell ref="AT94:BB94"/>
    <mergeCell ref="AN94:AS94"/>
    <mergeCell ref="AC111:AF111"/>
    <mergeCell ref="AG75:AG76"/>
    <mergeCell ref="AC67:AJ67"/>
    <mergeCell ref="AL67:AO67"/>
    <mergeCell ref="AD75:AF75"/>
    <mergeCell ref="AC76:AF76"/>
    <mergeCell ref="AP151:AW151"/>
    <mergeCell ref="AG147:AJ147"/>
    <mergeCell ref="AG146:AJ146"/>
    <mergeCell ref="AG145:AJ145"/>
    <mergeCell ref="AT96:BB96"/>
    <mergeCell ref="AT97:BB97"/>
    <mergeCell ref="AN96:AS96"/>
    <mergeCell ref="AN97:AS97"/>
    <mergeCell ref="AH111:AJ111"/>
    <mergeCell ref="AN111:AT111"/>
    <mergeCell ref="AE123:AJ123"/>
    <mergeCell ref="AC121:AF121"/>
    <mergeCell ref="AL123:AO123"/>
    <mergeCell ref="AT126:AW126"/>
    <mergeCell ref="AT127:AW127"/>
    <mergeCell ref="AR131:AW131"/>
    <mergeCell ref="H1:AS1"/>
    <mergeCell ref="H2:AS2"/>
    <mergeCell ref="J3:AC3"/>
    <mergeCell ref="AT10:AW10"/>
    <mergeCell ref="H9:BJ9"/>
    <mergeCell ref="K10:O10"/>
    <mergeCell ref="P10:S10"/>
    <mergeCell ref="T10:W10"/>
    <mergeCell ref="X10:AB10"/>
    <mergeCell ref="J10:J11"/>
    <mergeCell ref="C4:F5"/>
    <mergeCell ref="A10:A11"/>
    <mergeCell ref="B10:B11"/>
    <mergeCell ref="H10:H11"/>
    <mergeCell ref="I10:I11"/>
    <mergeCell ref="G103:G106"/>
    <mergeCell ref="BC10:BF10"/>
    <mergeCell ref="BG10:BJ10"/>
    <mergeCell ref="C13:F155"/>
    <mergeCell ref="G13:G31"/>
    <mergeCell ref="G32:G54"/>
    <mergeCell ref="G55:G66"/>
    <mergeCell ref="G67:G77"/>
    <mergeCell ref="G78:G87"/>
    <mergeCell ref="G88:G100"/>
    <mergeCell ref="G101:G102"/>
    <mergeCell ref="AC10:AF10"/>
    <mergeCell ref="AG10:AJ10"/>
    <mergeCell ref="AK10:AO10"/>
    <mergeCell ref="AP10:AS10"/>
    <mergeCell ref="AX10:BB10"/>
    <mergeCell ref="G125:G127"/>
    <mergeCell ref="G107:G110"/>
    <mergeCell ref="G111:G117"/>
    <mergeCell ref="H112:H115"/>
    <mergeCell ref="J112:J115"/>
    <mergeCell ref="G118:G124"/>
    <mergeCell ref="G128:G132"/>
    <mergeCell ref="G133:G134"/>
    <mergeCell ref="U135:V135"/>
    <mergeCell ref="G136:G155"/>
    <mergeCell ref="AK136:AL144"/>
    <mergeCell ref="AC129:AF129"/>
    <mergeCell ref="AG130:AJ130"/>
    <mergeCell ref="AG131:AJ131"/>
    <mergeCell ref="AL131:AO131"/>
    <mergeCell ref="Y24:AF24"/>
    <mergeCell ref="AH24:AJ24"/>
    <mergeCell ref="AC26:AC27"/>
    <mergeCell ref="AC30:AC31"/>
    <mergeCell ref="AC20:AC21"/>
    <mergeCell ref="AG26:AG27"/>
  </mergeCells>
  <conditionalFormatting sqref="K39:K44">
    <cfRule type="cellIs" dxfId="1541" priority="396" stopIfTrue="1" operator="equal">
      <formula>"K"</formula>
    </cfRule>
    <cfRule type="cellIs" dxfId="1540" priority="397" stopIfTrue="1" operator="equal">
      <formula>"M"</formula>
    </cfRule>
  </conditionalFormatting>
  <conditionalFormatting sqref="K39:K47">
    <cfRule type="cellIs" dxfId="1539" priority="394" stopIfTrue="1" operator="equal">
      <formula>"R"</formula>
    </cfRule>
    <cfRule type="cellIs" dxfId="1538" priority="395" stopIfTrue="1" operator="equal">
      <formula>"P"</formula>
    </cfRule>
  </conditionalFormatting>
  <conditionalFormatting sqref="K13:W13 BH13:BJ13 K15:W15 BH15:BJ15">
    <cfRule type="cellIs" dxfId="1537" priority="449" stopIfTrue="1" operator="equal">
      <formula>"M"</formula>
    </cfRule>
  </conditionalFormatting>
  <conditionalFormatting sqref="K13:W24 BH13:BJ24">
    <cfRule type="cellIs" dxfId="1536" priority="416" stopIfTrue="1" operator="equal">
      <formula>"K"</formula>
    </cfRule>
  </conditionalFormatting>
  <conditionalFormatting sqref="K13:W35 BH13:BJ47">
    <cfRule type="cellIs" dxfId="1535" priority="390" stopIfTrue="1" operator="equal">
      <formula>"R"</formula>
    </cfRule>
    <cfRule type="cellIs" dxfId="1534" priority="391" stopIfTrue="1" operator="equal">
      <formula>"P"</formula>
    </cfRule>
  </conditionalFormatting>
  <conditionalFormatting sqref="K14:W14 BH14:BJ14">
    <cfRule type="cellIs" dxfId="1533" priority="445" stopIfTrue="1" operator="equal">
      <formula>"M"</formula>
    </cfRule>
  </conditionalFormatting>
  <conditionalFormatting sqref="K16:W24 BH16:BJ24">
    <cfRule type="cellIs" dxfId="1532" priority="417" stopIfTrue="1" operator="equal">
      <formula>"M"</formula>
    </cfRule>
  </conditionalFormatting>
  <conditionalFormatting sqref="K25:W27 BH25:BJ27 BL35:BL147 K36:BG38 BH36:BJ47 K45:K47 AX47 K48:BJ51 K52:AE52 AK52:BJ52 K53:BJ54 K55:AF55 AK55:AL55 AP55:BJ55 K56:BJ57 K58:AF58 AK58:AL58 AP58:BJ58 K59:BJ60 K61:AK61 AQ61:BJ61 K62:BJ63 K64:AF64 AK64:AL64 AT64 AX64:BJ64 K65:BJ66 K67:AC67 AK67:AL67 AP67:BJ67 K68:BJ74 K75:AC75 AG75:BJ75 K76:AB76 AH76:BJ76 K77:BJ85 K86:AD86 AG86:BJ86 K87:BJ93 K94:AN94 AT94 BC94:BJ94 K95:BJ95 K96:AN96 AT96:AT97 BC96:BJ97 K97:AM97 K98:BJ99 K100:AK100 AP100 AX100:BJ100 K101:BJ101 M101:M102 Y101:Y102 AK101:AM102 AW101:AW102 BI101:BI102 K102:L102 N102:X102 Z102:AJ102 AL102:AV102 AX102:BH102 BJ102 K103:AP103 AT103:BJ103 K104:BJ109 K110:AG110 AK110:BJ110 K111:AC111 AK111:AN111 AU111:BJ111 K112:BJ120 K121:AC121 AG121:BJ121 K122:BJ122 K123:AE123 AK123:AL123 AP123:BJ123 K124:BJ125 K126:AT127 AX126:BJ127 K133:AC133 AG133:BB133 BG133:BJ133 K134:BJ134 K135:U135 W135:BJ135 K136:AK136 AM136:BG136 BI136:BJ144 K137:AJ144 AM137:BF144 K145:AF146 AK145:BJ146 BL149:BL154 BJ153:BJ155">
    <cfRule type="cellIs" dxfId="1531" priority="472" stopIfTrue="1" operator="equal">
      <formula>"K"</formula>
    </cfRule>
    <cfRule type="cellIs" dxfId="1530" priority="473" stopIfTrue="1" operator="equal">
      <formula>"M"</formula>
    </cfRule>
  </conditionalFormatting>
  <conditionalFormatting sqref="K28:W35 BH28:BJ35">
    <cfRule type="cellIs" dxfId="1529" priority="392" stopIfTrue="1" operator="equal">
      <formula>"K"</formula>
    </cfRule>
    <cfRule type="cellIs" dxfId="1528" priority="393" stopIfTrue="1" operator="equal">
      <formula>"M"</formula>
    </cfRule>
  </conditionalFormatting>
  <conditionalFormatting sqref="K145:AG147">
    <cfRule type="containsText" priority="81" operator="containsText" text="P">
      <formula>NOT(ISERROR(SEARCH("P",K145)))</formula>
    </cfRule>
    <cfRule type="containsText" dxfId="1527" priority="82" operator="containsText" text="D">
      <formula>NOT(ISERROR(SEARCH("D",K145)))</formula>
    </cfRule>
  </conditionalFormatting>
  <conditionalFormatting sqref="K55:AL55">
    <cfRule type="containsText" priority="21" operator="containsText" text="P">
      <formula>NOT(ISERROR(SEARCH("P",K55)))</formula>
    </cfRule>
    <cfRule type="containsText" dxfId="1526" priority="22" operator="containsText" text="D">
      <formula>NOT(ISERROR(SEARCH("D",K55)))</formula>
    </cfRule>
  </conditionalFormatting>
  <conditionalFormatting sqref="K58:AL58">
    <cfRule type="containsText" priority="61" operator="containsText" text="P">
      <formula>NOT(ISERROR(SEARCH("P",K58)))</formula>
    </cfRule>
    <cfRule type="containsText" dxfId="1525" priority="62" operator="containsText" text="D">
      <formula>NOT(ISERROR(SEARCH("D",K58)))</formula>
    </cfRule>
  </conditionalFormatting>
  <conditionalFormatting sqref="K61:AL61 AP61:BJ61">
    <cfRule type="containsText" priority="1" operator="containsText" text="P">
      <formula>NOT(ISERROR(SEARCH("P",K61)))</formula>
    </cfRule>
    <cfRule type="containsText" dxfId="1524" priority="2" operator="containsText" text="D">
      <formula>NOT(ISERROR(SEARCH("D",K61)))</formula>
    </cfRule>
  </conditionalFormatting>
  <conditionalFormatting sqref="K64:AL64">
    <cfRule type="containsText" priority="11" operator="containsText" text="P">
      <formula>NOT(ISERROR(SEARCH("P",K64)))</formula>
    </cfRule>
    <cfRule type="containsText" dxfId="1523" priority="12" operator="containsText" text="D">
      <formula>NOT(ISERROR(SEARCH("D",K64)))</formula>
    </cfRule>
  </conditionalFormatting>
  <conditionalFormatting sqref="K96:AN97">
    <cfRule type="containsText" priority="101" operator="containsText" text="P">
      <formula>NOT(ISERROR(SEARCH("P",K96)))</formula>
    </cfRule>
    <cfRule type="containsText" dxfId="1522" priority="102" operator="containsText" text="D">
      <formula>NOT(ISERROR(SEARCH("D",K96)))</formula>
    </cfRule>
  </conditionalFormatting>
  <conditionalFormatting sqref="K155:AY155 BA155:BI155">
    <cfRule type="cellIs" dxfId="1521" priority="366" stopIfTrue="1" operator="equal">
      <formula>"R"</formula>
    </cfRule>
    <cfRule type="cellIs" dxfId="1520" priority="367" stopIfTrue="1" operator="equal">
      <formula>"P"</formula>
    </cfRule>
    <cfRule type="cellIs" dxfId="1519" priority="368" stopIfTrue="1" operator="equal">
      <formula>"K"</formula>
    </cfRule>
    <cfRule type="cellIs" dxfId="1518" priority="369" stopIfTrue="1" operator="equal">
      <formula>"M"</formula>
    </cfRule>
  </conditionalFormatting>
  <conditionalFormatting sqref="K128:BF128 BH128:BJ129 K129:AC129 AG129:BF129 K130:AF130 AK130:AU130 AW130:BJ130 K131:AG131 AK131:AL131 AP131:AR131 AX131:BJ131 K132:AI132 AK132:AU132 AW132:BJ132">
    <cfRule type="endsWith" dxfId="1517" priority="130" operator="endsWith" text="N">
      <formula>RIGHT(K128,LEN("N"))="N"</formula>
    </cfRule>
    <cfRule type="endsWith" dxfId="1516" priority="131" operator="endsWith" text="W">
      <formula>RIGHT(K128,LEN("W"))="W"</formula>
    </cfRule>
    <cfRule type="cellIs" dxfId="1515" priority="132" stopIfTrue="1" operator="equal">
      <formula>"R"</formula>
    </cfRule>
    <cfRule type="cellIs" dxfId="1514" priority="133" stopIfTrue="1" operator="equal">
      <formula>"P"</formula>
    </cfRule>
    <cfRule type="cellIs" dxfId="1513" priority="134" stopIfTrue="1" operator="equal">
      <formula>"K"</formula>
    </cfRule>
    <cfRule type="cellIs" dxfId="1512" priority="135" stopIfTrue="1" operator="equal">
      <formula>"M"</formula>
    </cfRule>
  </conditionalFormatting>
  <conditionalFormatting sqref="K36:BG38 K48:BJ51 K52:AE52 AK52:BJ52 K53:BJ54 K55:AF55 AK55:AL55 AP55:BJ55 K56:BJ57 K58:AF58 AK58:AL58 AP58:BJ58 K59:BJ60 K61:AK61 AQ61:BJ61 K62:BJ63 K64:AF64 AK64:AL64 AT64 AX64:BJ64 K65:BJ66 K67:AC67 AK67:AL67 AP67:BJ67 K68:BJ74 K75:AC75 AG75:BJ75 K76:AB76 AH76:BJ76 K77:BJ85 K86:AD86 AG86:BJ86 K87:BJ93 K94:AN94 AT94 BC94:BJ94 K95:BJ95 K96:AN96 AT96:AT97 BC96:BJ97 K97:AM97 K98:BJ99 K100:AK100 AP100 AX100:BJ100 K101:BJ101 M101:M102 Y101:Y102 AK101:AM102 AW101:AW102 BI101:BI102 K102:L102 N102:X102 Z102:AJ102 AL102:AV102 AX102:BH102 BJ102 K103:AP103 AT103:BJ103 K104:BJ109 K110:AG110 AK110:BJ110 K111:AC111 AK111:AN111 AU111:BJ111 K112:BJ120 K121:AC121 AG121:BJ121 K122:BJ122 K123:AE123 AK123:AL123 AP123:BJ123 K124:BJ125 K126:AT127 AX126:BJ127 K133:AC133 AG133:BB133 BG133:BJ133 K134:BJ134 K135:U135 W135:BJ135 K136:AK136 AM136:BG136 BI136:BJ144 K137:AJ144 AM137:BF144 K145:AF146 BJ153:BJ155">
    <cfRule type="cellIs" dxfId="1511" priority="470" stopIfTrue="1" operator="equal">
      <formula>"R"</formula>
    </cfRule>
    <cfRule type="cellIs" dxfId="1510" priority="471" stopIfTrue="1" operator="equal">
      <formula>"P"</formula>
    </cfRule>
  </conditionalFormatting>
  <conditionalFormatting sqref="K153:BI154">
    <cfRule type="cellIs" dxfId="1509" priority="358" stopIfTrue="1" operator="equal">
      <formula>"R"</formula>
    </cfRule>
    <cfRule type="cellIs" dxfId="1508" priority="359" stopIfTrue="1" operator="equal">
      <formula>"P"</formula>
    </cfRule>
    <cfRule type="cellIs" dxfId="1507" priority="360" stopIfTrue="1" operator="equal">
      <formula>"K"</formula>
    </cfRule>
    <cfRule type="cellIs" dxfId="1506" priority="361" stopIfTrue="1" operator="equal">
      <formula>"M"</formula>
    </cfRule>
  </conditionalFormatting>
  <conditionalFormatting sqref="K13:BJ20 K21:AB21 AD21:BJ21 K22:BJ23 K24:Y24 AG24:AH24 AK24:BJ24 K25:BJ26 K27:AB27 AD27:AF27 AH27:BJ27 K28:BJ30 K31:AB31 AD31:BJ31 K32:BJ44 K45:AE45 AK45:BJ45 K46:BJ51 K52:AE52 AK52:BJ52 K53:BJ54 K55:AF55 AK55:AL55 AP55:BJ55 K56:BJ57 K58:AF58 AK58:AL58 AP58:BJ58 K59:BJ60 K61:AK61 AQ61:BJ61 K62:BJ63 K64:AF64 AK64:AL64 AT64 AX64:BJ64 K65:BJ66 K67:AC67 AK67:AL67 AP67:BJ67 K68:BJ74 K75:AC75 AG75:BJ75 K76:AB76 AH76:BJ76 K77:BJ85 K86:AD86 AG86:BJ86 K87:BJ93 K94:AN94 AT94 BC94:BJ94 K95:BJ95 K96:AN96 AT96:AT97 BC96:BJ97 K97:AM97 K98:BJ99 K100:AK100 AP100 AX100:BJ100 K101:BJ101 M101:M102 Y101:Y102 AK101:AM102 AW101:AW102 BI101:BI102 K102:L102 N102:X102 Z102:AJ102 AL102:AV102 AX102:BH102 BJ102 K103:AP103 AT103:BJ103 K104:BJ109 K110:AG110 AK110:BJ110 K111:AC111 AK111:AN111 AU111:BJ111 K112:BJ120 K121:AC121 AG121:BJ121 K122:BJ122 K123:AE123 AK123:AL123 AP123:BJ123 K124:BJ125 K126:AT127 AX126:BJ127 K133:AC133 AG133:BB133 BG133:BJ133 K134:BJ134 K135:U135 W135:BJ135 K136:AK136 AM136:BG136 BI136:BJ144 K137:AJ144 AM137:BF144 K145:AF146 AK145:BJ147 K147:AG147 K148:BJ150 K151:AP151 AX151:BJ151 K152:BJ155">
    <cfRule type="endsWith" dxfId="1505" priority="153" operator="endsWith" text="W">
      <formula>RIGHT(K13,LEN("W"))="W"</formula>
    </cfRule>
  </conditionalFormatting>
  <conditionalFormatting sqref="K13:BJ20 K21:AB21 AD21:BJ21 K22:BJ23 K24:Y24 AG24:AH24 AK24:BJ24 K25:BJ26 K27:AB27 AD27:AF27 AH27:BJ27 K28:BJ30 K31:AB31 AD31:BJ31 K32:BJ44 K45:AE45 AK45:BJ45 K46:BJ51 K52:AE52 AK52:BJ52 K53:BJ54 K55:AF55 AK55:AL55 AP55:BJ55 K56:BJ57 K58:AF58 AK58:AL58 AP58:BJ58 K59:BJ60 K61:AK61 AQ61:BJ61 K62:BJ63 K64:AF64 AK64:AL64 AT64 AX64:BJ64 K65:BJ66 K67:AC67 AK67:AL67 AP67:BJ67 K68:BJ74 K75:AC75 AG75:BJ75 K76:AB76 AH76:BJ76 K77:BJ85 K86:AD86 AG86:BJ86 K87:BJ93 K94:AN94 AT94 BC94:BJ94 K95:BJ95 K96:AN96 AT96:AT97 BC96:BJ97 K97:AM97 K98:BJ99 K100:AK100 AP100 AX100:BJ100 K101:BJ102 K103:AP103 AT103:BJ103 K104:BJ109 K110:AG110 AK110:BJ110 K111:AC111 AK111:AN111 AU111:BJ111 K112:BJ120 K121:AC121 AG121:BJ121 K122:BJ122 K123:AE123 AK123:AL123 AP123:BJ123 K124:BJ125 K126:AT127 AX126:BJ127 K128:BJ128 K129:AC129 AG129:BJ129 AK130:BJ130 K130:AG131 AK131:AL131 AP131:AR131 AX131:BJ131 K132:BJ132 K133:AC133 AG133:BB133 BG133:BJ133 K134:BJ135 K136:BG136 BI136:BJ144 K137:BF144 K145:AF146 AK145:BJ147 K147:AG147 K148:BJ150 K151:AP151 AX151:BJ151 K152:BJ155">
    <cfRule type="containsText" dxfId="1504" priority="128" operator="containsText" text="Z">
      <formula>NOT(ISERROR(SEARCH("Z",K13)))</formula>
    </cfRule>
    <cfRule type="containsText" dxfId="1503" priority="129" operator="containsText" text="W">
      <formula>NOT(ISERROR(SEARCH("W",K13)))</formula>
    </cfRule>
  </conditionalFormatting>
  <conditionalFormatting sqref="K25:BJ26 K13:BJ20 K21:AB21 AD21:BJ21 K22:BJ23 K24:Y24 AG24:AH24 AK24:BJ24 K27:AB27 AD27:AF27 AH27:BJ27 K28:BJ30 K31:AB31 AD31:BJ31 K32:BJ44 K45:AE45 AK45:BJ45 K46:BJ51 K52:AE52 AK52:BJ52 K53:BJ54 AP55:BJ55 K56:BJ57 AP58:BJ58 K59:BJ60 K62:BJ63 AT64 AX64:BJ64 K65:BJ66 K67:AC67 AK67:AL67 AP67:BJ67 K68:BJ74 K75:AC75 AG75:BJ75 K76:AB76 AH76:BJ76 K77:BJ85 K86:AD86 AG86:BJ86 K87:BJ93 K94:AN94 AT94 BC94:BJ94 K95:BJ95 AT96:AT97 BC96:BJ97 K98:BJ99 K100:AK100 AP100 AX100:BJ100 K101:BJ102 K103:AP103 AT103:BJ103 K104:BJ109 K110:AG110 AK110:BJ110 K111:AC111 AK111:AN111 AU111:BJ111 K112:BJ120 K121:AC121 AG121:BJ121 K122:BJ122 K123:AE123 AK123:AL123 AP123:BJ123 K124:BJ125 K126:AT127 AX126:BJ127 K128:BJ128 K129:AC129 AG129:BJ129 AK130:BJ130 K130:AG131 AK131:AL131 AP131:AR131 AX131:BJ131 K132:BJ132 K133:AC133 BG133:BJ133 K134:BJ135 K136:BG136 BI136:BJ144 K137:BF144 AK145:BJ147 K148:BJ150 K151:AP151 AX151:BJ151 K152:BJ155">
    <cfRule type="containsText" priority="125" operator="containsText" text="P">
      <formula>NOT(ISERROR(SEARCH("P",K13)))</formula>
    </cfRule>
    <cfRule type="containsText" dxfId="1502" priority="126" operator="containsText" text="D">
      <formula>NOT(ISERROR(SEARCH("D",K13)))</formula>
    </cfRule>
  </conditionalFormatting>
  <conditionalFormatting sqref="K46:BJ51 AK45:BJ45 K13:BJ20 K21:AB21 AD21:BJ21 K22:BJ23 K24:Y24 AG24:AH24 AK24:BJ24 K25:BJ26 K27:AB27 AD27:AF27 AH27:BJ27 K28:BJ30 K31:AB31 AD31:BJ31 K32:BJ44 K45:AE45 K52:AE52 AK52:BJ52 K53:BJ54 K55:AF55 AK55:AL55 AP55:BJ55 K56:BJ57 K58:AF58 AK58:AL58 AP58:BJ58 K59:BJ60 K61:AK61 AQ61:BJ61 K62:BJ63 K64:AF64 AK64:AL64 AT64 AX64:BJ64 K65:BJ66 K67:AC67 AK67:AL67 AP67:BJ67 K68:BJ74 K75:AC75 AG75:BJ75 K76:AB76 AH76:BJ76 K77:BJ85 K86:AD86 AG86:BJ86 K87:BJ93 K94:AN94 AT94 BC94:BJ94 K95:BJ95 K96:AN96 AT96:AT97 BC96:BJ97 K97:AM97 K98:BJ99 K100:AK100 AP100 AX100:BJ100 K101:BJ101 M101:M102 Y101:Y102 AK101:AM102 AW101:AW102 BI101:BI102 K102:L102 N102:X102 Z102:AJ102 AL102:AV102 AX102:BH102 BJ102 K103:AP103 AT103:BJ103 K104:BJ109 K110:AG110 AK110:BJ110 K111:AC111 AK111:AN111 AU111:BJ111 K112:BJ120 K121:AC121 AG121:BJ121 K122:BJ122 K123:AE123 AK123:AL123 AP123:BJ123 K124:BJ125 K126:AT127 AX126:BJ127 K133:AC133 AG133:BB133 BG133:BJ133 K134:BJ134 K135:U135 W135:BJ135 K136:AK136 AM136:BG136 BI136:BJ144 K137:AJ144 AM137:BF144 K145:AF146 AK145:BJ147 K147:AG147 K148:BJ150 K151:AP151 AX151:BJ151 K152:BJ155">
    <cfRule type="endsWith" dxfId="1501" priority="152" operator="endsWith" text="N">
      <formula>RIGHT(K13,LEN("N"))="N"</formula>
    </cfRule>
  </conditionalFormatting>
  <conditionalFormatting sqref="K148:BJ150">
    <cfRule type="cellIs" dxfId="1500" priority="370" stopIfTrue="1" operator="equal">
      <formula>"R"</formula>
    </cfRule>
    <cfRule type="cellIs" dxfId="1499" priority="371" stopIfTrue="1" operator="equal">
      <formula>"P"</formula>
    </cfRule>
    <cfRule type="cellIs" dxfId="1498" priority="372" stopIfTrue="1" operator="equal">
      <formula>"K"</formula>
    </cfRule>
    <cfRule type="cellIs" dxfId="1497" priority="373" stopIfTrue="1" operator="equal">
      <formula>"M"</formula>
    </cfRule>
  </conditionalFormatting>
  <conditionalFormatting sqref="L45:W46 L47:M47 O47:Y47">
    <cfRule type="cellIs" dxfId="1496" priority="170" stopIfTrue="1" operator="equal">
      <formula>"R"</formula>
    </cfRule>
    <cfRule type="cellIs" dxfId="1495" priority="171" stopIfTrue="1" operator="equal">
      <formula>"P"</formula>
    </cfRule>
    <cfRule type="cellIs" dxfId="1494" priority="172" stopIfTrue="1" operator="equal">
      <formula>"K"</formula>
    </cfRule>
    <cfRule type="cellIs" dxfId="1493" priority="173" stopIfTrue="1" operator="equal">
      <formula>"M"</formula>
    </cfRule>
  </conditionalFormatting>
  <conditionalFormatting sqref="L39:BG44">
    <cfRule type="cellIs" dxfId="1492" priority="158" stopIfTrue="1" operator="equal">
      <formula>"R"</formula>
    </cfRule>
    <cfRule type="cellIs" dxfId="1491" priority="159" stopIfTrue="1" operator="equal">
      <formula>"P"</formula>
    </cfRule>
    <cfRule type="cellIs" dxfId="1490" priority="160" stopIfTrue="1" operator="equal">
      <formula>"K"</formula>
    </cfRule>
    <cfRule type="cellIs" dxfId="1489" priority="161" stopIfTrue="1" operator="equal">
      <formula>"M"</formula>
    </cfRule>
  </conditionalFormatting>
  <conditionalFormatting sqref="N47">
    <cfRule type="cellIs" dxfId="1488" priority="148" stopIfTrue="1" operator="equal">
      <formula>"R"</formula>
    </cfRule>
    <cfRule type="cellIs" dxfId="1487" priority="149" stopIfTrue="1" operator="equal">
      <formula>"P"</formula>
    </cfRule>
    <cfRule type="cellIs" dxfId="1486" priority="150" stopIfTrue="1" operator="equal">
      <formula>"K"</formula>
    </cfRule>
    <cfRule type="cellIs" dxfId="1485" priority="151" stopIfTrue="1" operator="equal">
      <formula>"M"</formula>
    </cfRule>
  </conditionalFormatting>
  <conditionalFormatting sqref="X24:Y24 AG24:AH24">
    <cfRule type="cellIs" dxfId="1484" priority="318" stopIfTrue="1" operator="equal">
      <formula>"R"</formula>
    </cfRule>
    <cfRule type="cellIs" dxfId="1483" priority="319" stopIfTrue="1" operator="equal">
      <formula>"P"</formula>
    </cfRule>
    <cfRule type="cellIs" dxfId="1482" priority="320" stopIfTrue="1" operator="equal">
      <formula>"K"</formula>
    </cfRule>
    <cfRule type="cellIs" dxfId="1481" priority="321" stopIfTrue="1" operator="equal">
      <formula>"M"</formula>
    </cfRule>
  </conditionalFormatting>
  <conditionalFormatting sqref="X21:AB21 AD21:AI21">
    <cfRule type="cellIs" dxfId="1480" priority="334" stopIfTrue="1" operator="equal">
      <formula>"R"</formula>
    </cfRule>
    <cfRule type="cellIs" dxfId="1479" priority="335" stopIfTrue="1" operator="equal">
      <formula>"P"</formula>
    </cfRule>
    <cfRule type="cellIs" dxfId="1478" priority="336" stopIfTrue="1" operator="equal">
      <formula>"K"</formula>
    </cfRule>
    <cfRule type="cellIs" dxfId="1477" priority="337" stopIfTrue="1" operator="equal">
      <formula>"M"</formula>
    </cfRule>
  </conditionalFormatting>
  <conditionalFormatting sqref="X31:AB31 AD31:AI31">
    <cfRule type="cellIs" dxfId="1476" priority="314" stopIfTrue="1" operator="equal">
      <formula>"R"</formula>
    </cfRule>
    <cfRule type="cellIs" dxfId="1475" priority="315" stopIfTrue="1" operator="equal">
      <formula>"P"</formula>
    </cfRule>
    <cfRule type="cellIs" dxfId="1474" priority="316" stopIfTrue="1" operator="equal">
      <formula>"K"</formula>
    </cfRule>
    <cfRule type="cellIs" dxfId="1473" priority="317" stopIfTrue="1" operator="equal">
      <formula>"M"</formula>
    </cfRule>
  </conditionalFormatting>
  <conditionalFormatting sqref="X45:AE45 K147:AG147 AK147:BJ147 K151:AP151 AX151:BJ151 K152:BJ152">
    <cfRule type="cellIs" dxfId="1472" priority="388" stopIfTrue="1" operator="equal">
      <formula>"K"</formula>
    </cfRule>
    <cfRule type="cellIs" dxfId="1471" priority="389" stopIfTrue="1" operator="equal">
      <formula>"M"</formula>
    </cfRule>
  </conditionalFormatting>
  <conditionalFormatting sqref="X45:AE45 AK145:BJ147 K147:AG147 K151:AP151 AX151:BJ151 K152:BJ152">
    <cfRule type="cellIs" dxfId="1470" priority="386" stopIfTrue="1" operator="equal">
      <formula>"R"</formula>
    </cfRule>
    <cfRule type="cellIs" dxfId="1469" priority="387" stopIfTrue="1" operator="equal">
      <formula>"P"</formula>
    </cfRule>
  </conditionalFormatting>
  <conditionalFormatting sqref="X13:AI20">
    <cfRule type="cellIs" dxfId="1468" priority="326" stopIfTrue="1" operator="equal">
      <formula>"R"</formula>
    </cfRule>
    <cfRule type="cellIs" dxfId="1467" priority="327" stopIfTrue="1" operator="equal">
      <formula>"P"</formula>
    </cfRule>
    <cfRule type="cellIs" dxfId="1466" priority="328" stopIfTrue="1" operator="equal">
      <formula>"K"</formula>
    </cfRule>
    <cfRule type="cellIs" dxfId="1465" priority="329" stopIfTrue="1" operator="equal">
      <formula>"M"</formula>
    </cfRule>
  </conditionalFormatting>
  <conditionalFormatting sqref="X22:AI23">
    <cfRule type="cellIs" dxfId="1464" priority="322" stopIfTrue="1" operator="equal">
      <formula>"R"</formula>
    </cfRule>
    <cfRule type="cellIs" dxfId="1463" priority="323" stopIfTrue="1" operator="equal">
      <formula>"P"</formula>
    </cfRule>
    <cfRule type="cellIs" dxfId="1462" priority="324" stopIfTrue="1" operator="equal">
      <formula>"K"</formula>
    </cfRule>
    <cfRule type="cellIs" dxfId="1461" priority="325" stopIfTrue="1" operator="equal">
      <formula>"M"</formula>
    </cfRule>
  </conditionalFormatting>
  <conditionalFormatting sqref="X25:AI26 X27:AB27 AD27:AF27 AH27:AI27">
    <cfRule type="cellIs" dxfId="1460" priority="354" stopIfTrue="1" operator="equal">
      <formula>"R"</formula>
    </cfRule>
    <cfRule type="cellIs" dxfId="1459" priority="355" stopIfTrue="1" operator="equal">
      <formula>"P"</formula>
    </cfRule>
    <cfRule type="cellIs" dxfId="1458" priority="356" stopIfTrue="1" operator="equal">
      <formula>"K"</formula>
    </cfRule>
    <cfRule type="cellIs" dxfId="1457" priority="357" stopIfTrue="1" operator="equal">
      <formula>"M"</formula>
    </cfRule>
  </conditionalFormatting>
  <conditionalFormatting sqref="X28:AI30">
    <cfRule type="cellIs" dxfId="1456" priority="310" stopIfTrue="1" operator="equal">
      <formula>"R"</formula>
    </cfRule>
    <cfRule type="cellIs" dxfId="1455" priority="311" stopIfTrue="1" operator="equal">
      <formula>"P"</formula>
    </cfRule>
    <cfRule type="cellIs" dxfId="1454" priority="312" stopIfTrue="1" operator="equal">
      <formula>"K"</formula>
    </cfRule>
    <cfRule type="cellIs" dxfId="1453" priority="313" stopIfTrue="1" operator="equal">
      <formula>"M"</formula>
    </cfRule>
  </conditionalFormatting>
  <conditionalFormatting sqref="X32:AI35">
    <cfRule type="cellIs" dxfId="1452" priority="298" stopIfTrue="1" operator="equal">
      <formula>"R"</formula>
    </cfRule>
    <cfRule type="cellIs" dxfId="1451" priority="299" stopIfTrue="1" operator="equal">
      <formula>"P"</formula>
    </cfRule>
    <cfRule type="cellIs" dxfId="1450" priority="300" stopIfTrue="1" operator="equal">
      <formula>"K"</formula>
    </cfRule>
    <cfRule type="cellIs" dxfId="1449" priority="301" stopIfTrue="1" operator="equal">
      <formula>"M"</formula>
    </cfRule>
  </conditionalFormatting>
  <conditionalFormatting sqref="Z47">
    <cfRule type="cellIs" dxfId="1448" priority="144" stopIfTrue="1" operator="equal">
      <formula>"R"</formula>
    </cfRule>
    <cfRule type="cellIs" dxfId="1447" priority="145" stopIfTrue="1" operator="equal">
      <formula>"P"</formula>
    </cfRule>
    <cfRule type="cellIs" dxfId="1446" priority="146" stopIfTrue="1" operator="equal">
      <formula>"K"</formula>
    </cfRule>
    <cfRule type="cellIs" dxfId="1445" priority="147" stopIfTrue="1" operator="equal">
      <formula>"M"</formula>
    </cfRule>
  </conditionalFormatting>
  <conditionalFormatting sqref="AG26">
    <cfRule type="cellIs" dxfId="1444" priority="111" stopIfTrue="1" operator="equal">
      <formula>"R"</formula>
    </cfRule>
    <cfRule type="cellIs" dxfId="1443" priority="112" stopIfTrue="1" operator="equal">
      <formula>"P"</formula>
    </cfRule>
    <cfRule type="cellIs" dxfId="1442" priority="113" stopIfTrue="1" operator="equal">
      <formula>"K"</formula>
    </cfRule>
    <cfRule type="cellIs" dxfId="1441" priority="114" stopIfTrue="1" operator="equal">
      <formula>"M"</formula>
    </cfRule>
  </conditionalFormatting>
  <conditionalFormatting sqref="AG111">
    <cfRule type="containsText" priority="115" operator="containsText" text="P">
      <formula>NOT(ISERROR(SEARCH("P",AG111)))</formula>
    </cfRule>
    <cfRule type="containsText" dxfId="1440" priority="116" operator="containsText" text="D">
      <formula>NOT(ISERROR(SEARCH("D",AG111)))</formula>
    </cfRule>
    <cfRule type="containsText" dxfId="1439" priority="117" operator="containsText" text="Z">
      <formula>NOT(ISERROR(SEARCH("Z",AG111)))</formula>
    </cfRule>
    <cfRule type="containsText" dxfId="1438" priority="118" operator="containsText" text="W">
      <formula>NOT(ISERROR(SEARCH("W",AG111)))</formula>
    </cfRule>
    <cfRule type="endsWith" dxfId="1437" priority="119" operator="endsWith" text="N">
      <formula>RIGHT(AG111,LEN("N"))="N"</formula>
    </cfRule>
    <cfRule type="endsWith" dxfId="1436" priority="120" operator="endsWith" text="W">
      <formula>RIGHT(AG111,LEN("W"))="W"</formula>
    </cfRule>
    <cfRule type="cellIs" dxfId="1435" priority="121" stopIfTrue="1" operator="equal">
      <formula>"R"</formula>
    </cfRule>
    <cfRule type="cellIs" dxfId="1434" priority="122" stopIfTrue="1" operator="equal">
      <formula>"P"</formula>
    </cfRule>
    <cfRule type="cellIs" dxfId="1433" priority="123" stopIfTrue="1" operator="equal">
      <formula>"K"</formula>
    </cfRule>
    <cfRule type="cellIs" dxfId="1432" priority="124" stopIfTrue="1" operator="equal">
      <formula>"M"</formula>
    </cfRule>
  </conditionalFormatting>
  <conditionalFormatting sqref="AG145">
    <cfRule type="containsText" dxfId="1431" priority="84" operator="containsText" text="W">
      <formula>NOT(ISERROR(SEARCH("W",AG145)))</formula>
    </cfRule>
    <cfRule type="endsWith" dxfId="1430" priority="85" operator="endsWith" text="N">
      <formula>RIGHT(AG145,LEN("N"))="N"</formula>
    </cfRule>
    <cfRule type="endsWith" dxfId="1429" priority="86" operator="endsWith" text="W">
      <formula>RIGHT(AG145,LEN("W"))="W"</formula>
    </cfRule>
    <cfRule type="cellIs" dxfId="1428" priority="87" stopIfTrue="1" operator="equal">
      <formula>"R"</formula>
    </cfRule>
    <cfRule type="cellIs" dxfId="1427" priority="88" stopIfTrue="1" operator="equal">
      <formula>"P"</formula>
    </cfRule>
    <cfRule type="cellIs" dxfId="1426" priority="89" stopIfTrue="1" operator="equal">
      <formula>"K"</formula>
    </cfRule>
    <cfRule type="cellIs" dxfId="1425" priority="90" stopIfTrue="1" operator="equal">
      <formula>"M"</formula>
    </cfRule>
  </conditionalFormatting>
  <conditionalFormatting sqref="AG145:AG146">
    <cfRule type="containsText" dxfId="1424" priority="83" operator="containsText" text="Z">
      <formula>NOT(ISERROR(SEARCH("Z",AG145)))</formula>
    </cfRule>
  </conditionalFormatting>
  <conditionalFormatting sqref="AG146">
    <cfRule type="containsText" dxfId="1423" priority="94" operator="containsText" text="W">
      <formula>NOT(ISERROR(SEARCH("W",AG146)))</formula>
    </cfRule>
    <cfRule type="endsWith" dxfId="1422" priority="95" operator="endsWith" text="N">
      <formula>RIGHT(AG146,LEN("N"))="N"</formula>
    </cfRule>
    <cfRule type="endsWith" dxfId="1421" priority="96" operator="endsWith" text="W">
      <formula>RIGHT(AG146,LEN("W"))="W"</formula>
    </cfRule>
    <cfRule type="cellIs" dxfId="1420" priority="97" stopIfTrue="1" operator="equal">
      <formula>"R"</formula>
    </cfRule>
    <cfRule type="cellIs" dxfId="1419" priority="98" stopIfTrue="1" operator="equal">
      <formula>"P"</formula>
    </cfRule>
    <cfRule type="cellIs" dxfId="1418" priority="99" stopIfTrue="1" operator="equal">
      <formula>"K"</formula>
    </cfRule>
    <cfRule type="cellIs" dxfId="1417" priority="100" stopIfTrue="1" operator="equal">
      <formula>"M"</formula>
    </cfRule>
  </conditionalFormatting>
  <conditionalFormatting sqref="AG55:AJ55">
    <cfRule type="containsText" dxfId="1416" priority="23" operator="containsText" text="Z">
      <formula>NOT(ISERROR(SEARCH("Z",AG55)))</formula>
    </cfRule>
    <cfRule type="containsText" dxfId="1415" priority="24" operator="containsText" text="W">
      <formula>NOT(ISERROR(SEARCH("W",AG55)))</formula>
    </cfRule>
    <cfRule type="endsWith" dxfId="1414" priority="25" operator="endsWith" text="N">
      <formula>RIGHT(AG55,LEN("N"))="N"</formula>
    </cfRule>
    <cfRule type="endsWith" dxfId="1413" priority="26" operator="endsWith" text="W">
      <formula>RIGHT(AG55,LEN("W"))="W"</formula>
    </cfRule>
    <cfRule type="cellIs" dxfId="1412" priority="27" stopIfTrue="1" operator="equal">
      <formula>"R"</formula>
    </cfRule>
    <cfRule type="cellIs" dxfId="1411" priority="28" stopIfTrue="1" operator="equal">
      <formula>"P"</formula>
    </cfRule>
    <cfRule type="cellIs" dxfId="1410" priority="29" stopIfTrue="1" operator="equal">
      <formula>"K"</formula>
    </cfRule>
    <cfRule type="cellIs" dxfId="1409" priority="30" stopIfTrue="1" operator="equal">
      <formula>"M"</formula>
    </cfRule>
  </conditionalFormatting>
  <conditionalFormatting sqref="AG58:AJ58">
    <cfRule type="containsText" dxfId="1408" priority="63" operator="containsText" text="Z">
      <formula>NOT(ISERROR(SEARCH("Z",AG58)))</formula>
    </cfRule>
    <cfRule type="containsText" dxfId="1407" priority="64" operator="containsText" text="W">
      <formula>NOT(ISERROR(SEARCH("W",AG58)))</formula>
    </cfRule>
    <cfRule type="endsWith" dxfId="1406" priority="65" operator="endsWith" text="N">
      <formula>RIGHT(AG58,LEN("N"))="N"</formula>
    </cfRule>
    <cfRule type="endsWith" dxfId="1405" priority="66" operator="endsWith" text="W">
      <formula>RIGHT(AG58,LEN("W"))="W"</formula>
    </cfRule>
    <cfRule type="cellIs" dxfId="1404" priority="67" stopIfTrue="1" operator="equal">
      <formula>"R"</formula>
    </cfRule>
    <cfRule type="cellIs" dxfId="1403" priority="68" stopIfTrue="1" operator="equal">
      <formula>"P"</formula>
    </cfRule>
    <cfRule type="cellIs" dxfId="1402" priority="69" stopIfTrue="1" operator="equal">
      <formula>"K"</formula>
    </cfRule>
    <cfRule type="cellIs" dxfId="1401" priority="70" stopIfTrue="1" operator="equal">
      <formula>"M"</formula>
    </cfRule>
  </conditionalFormatting>
  <conditionalFormatting sqref="AG64:AJ64">
    <cfRule type="containsText" dxfId="1400" priority="13" operator="containsText" text="Z">
      <formula>NOT(ISERROR(SEARCH("Z",AG64)))</formula>
    </cfRule>
    <cfRule type="containsText" dxfId="1399" priority="14" operator="containsText" text="W">
      <formula>NOT(ISERROR(SEARCH("W",AG64)))</formula>
    </cfRule>
    <cfRule type="endsWith" dxfId="1398" priority="15" operator="endsWith" text="N">
      <formula>RIGHT(AG64,LEN("N"))="N"</formula>
    </cfRule>
    <cfRule type="endsWith" dxfId="1397" priority="16" operator="endsWith" text="W">
      <formula>RIGHT(AG64,LEN("W"))="W"</formula>
    </cfRule>
    <cfRule type="cellIs" dxfId="1396" priority="17" stopIfTrue="1" operator="equal">
      <formula>"R"</formula>
    </cfRule>
    <cfRule type="cellIs" dxfId="1395" priority="18" stopIfTrue="1" operator="equal">
      <formula>"P"</formula>
    </cfRule>
    <cfRule type="cellIs" dxfId="1394" priority="19" stopIfTrue="1" operator="equal">
      <formula>"K"</formula>
    </cfRule>
    <cfRule type="cellIs" dxfId="1393" priority="20" stopIfTrue="1" operator="equal">
      <formula>"M"</formula>
    </cfRule>
  </conditionalFormatting>
  <conditionalFormatting sqref="AG133:BC133">
    <cfRule type="containsText" priority="71" operator="containsText" text="P">
      <formula>NOT(ISERROR(SEARCH("P",AG133)))</formula>
    </cfRule>
    <cfRule type="containsText" dxfId="1392" priority="72" operator="containsText" text="D">
      <formula>NOT(ISERROR(SEARCH("D",AG133)))</formula>
    </cfRule>
  </conditionalFormatting>
  <conditionalFormatting sqref="AJ25:AU35">
    <cfRule type="cellIs" dxfId="1391" priority="238" stopIfTrue="1" operator="equal">
      <formula>"R"</formula>
    </cfRule>
    <cfRule type="cellIs" dxfId="1390" priority="239" stopIfTrue="1" operator="equal">
      <formula>"P"</formula>
    </cfRule>
    <cfRule type="cellIs" dxfId="1389" priority="240" stopIfTrue="1" operator="equal">
      <formula>"K"</formula>
    </cfRule>
    <cfRule type="cellIs" dxfId="1388" priority="241" stopIfTrue="1" operator="equal">
      <formula>"M"</formula>
    </cfRule>
  </conditionalFormatting>
  <conditionalFormatting sqref="AJ13:BG23">
    <cfRule type="cellIs" dxfId="1387" priority="202" stopIfTrue="1" operator="equal">
      <formula>"R"</formula>
    </cfRule>
    <cfRule type="cellIs" dxfId="1386" priority="203" stopIfTrue="1" operator="equal">
      <formula>"P"</formula>
    </cfRule>
    <cfRule type="cellIs" dxfId="1385" priority="204" stopIfTrue="1" operator="equal">
      <formula>"K"</formula>
    </cfRule>
    <cfRule type="cellIs" dxfId="1384" priority="205" stopIfTrue="1" operator="equal">
      <formula>"M"</formula>
    </cfRule>
  </conditionalFormatting>
  <conditionalFormatting sqref="AK24:AU24">
    <cfRule type="cellIs" dxfId="1383" priority="258" stopIfTrue="1" operator="equal">
      <formula>"R"</formula>
    </cfRule>
    <cfRule type="cellIs" dxfId="1382" priority="259" stopIfTrue="1" operator="equal">
      <formula>"P"</formula>
    </cfRule>
    <cfRule type="cellIs" dxfId="1381" priority="260" stopIfTrue="1" operator="equal">
      <formula>"K"</formula>
    </cfRule>
    <cfRule type="cellIs" dxfId="1380" priority="261" stopIfTrue="1" operator="equal">
      <formula>"M"</formula>
    </cfRule>
  </conditionalFormatting>
  <conditionalFormatting sqref="AK45:AU45 X46:AU46 AA47:AK47">
    <cfRule type="cellIs" dxfId="1379" priority="162" stopIfTrue="1" operator="equal">
      <formula>"R"</formula>
    </cfRule>
    <cfRule type="cellIs" dxfId="1378" priority="163" stopIfTrue="1" operator="equal">
      <formula>"P"</formula>
    </cfRule>
    <cfRule type="cellIs" dxfId="1377" priority="164" stopIfTrue="1" operator="equal">
      <formula>"K"</formula>
    </cfRule>
    <cfRule type="cellIs" dxfId="1376" priority="165" stopIfTrue="1" operator="equal">
      <formula>"M"</formula>
    </cfRule>
  </conditionalFormatting>
  <conditionalFormatting sqref="AL45:AL46">
    <cfRule type="cellIs" dxfId="1375" priority="142" stopIfTrue="1" operator="equal">
      <formula>"K"</formula>
    </cfRule>
    <cfRule type="cellIs" dxfId="1374" priority="143" stopIfTrue="1" operator="equal">
      <formula>"M"</formula>
    </cfRule>
  </conditionalFormatting>
  <conditionalFormatting sqref="AL45:AL47">
    <cfRule type="cellIs" dxfId="1373" priority="136" stopIfTrue="1" operator="equal">
      <formula>"R"</formula>
    </cfRule>
    <cfRule type="cellIs" dxfId="1372" priority="137" stopIfTrue="1" operator="equal">
      <formula>"P"</formula>
    </cfRule>
  </conditionalFormatting>
  <conditionalFormatting sqref="AL47">
    <cfRule type="cellIs" dxfId="1371" priority="138" stopIfTrue="1" operator="equal">
      <formula>"K"</formula>
    </cfRule>
    <cfRule type="cellIs" dxfId="1370" priority="139" stopIfTrue="1" operator="equal">
      <formula>"M"</formula>
    </cfRule>
  </conditionalFormatting>
  <conditionalFormatting sqref="AL61 AP61">
    <cfRule type="containsText" dxfId="1369" priority="3" operator="containsText" text="Z">
      <formula>NOT(ISERROR(SEARCH("Z",AL61)))</formula>
    </cfRule>
    <cfRule type="containsText" dxfId="1368" priority="4" operator="containsText" text="W">
      <formula>NOT(ISERROR(SEARCH("W",AL61)))</formula>
    </cfRule>
    <cfRule type="endsWith" dxfId="1367" priority="5" operator="endsWith" text="N">
      <formula>RIGHT(AL61,LEN("N"))="N"</formula>
    </cfRule>
    <cfRule type="endsWith" dxfId="1366" priority="6" operator="endsWith" text="W">
      <formula>RIGHT(AL61,LEN("W"))="W"</formula>
    </cfRule>
    <cfRule type="cellIs" dxfId="1365" priority="7" stopIfTrue="1" operator="equal">
      <formula>"R"</formula>
    </cfRule>
    <cfRule type="cellIs" dxfId="1364" priority="8" stopIfTrue="1" operator="equal">
      <formula>"P"</formula>
    </cfRule>
    <cfRule type="cellIs" dxfId="1363" priority="9" stopIfTrue="1" operator="equal">
      <formula>"K"</formula>
    </cfRule>
    <cfRule type="cellIs" dxfId="1362" priority="10" stopIfTrue="1" operator="equal">
      <formula>"M"</formula>
    </cfRule>
  </conditionalFormatting>
  <conditionalFormatting sqref="AN97">
    <cfRule type="containsText" dxfId="1361" priority="103" operator="containsText" text="Z">
      <formula>NOT(ISERROR(SEARCH("Z",AN97)))</formula>
    </cfRule>
    <cfRule type="containsText" dxfId="1360" priority="104" operator="containsText" text="W">
      <formula>NOT(ISERROR(SEARCH("W",AN97)))</formula>
    </cfRule>
    <cfRule type="endsWith" dxfId="1359" priority="105" operator="endsWith" text="N">
      <formula>RIGHT(AN97,LEN("N"))="N"</formula>
    </cfRule>
    <cfRule type="endsWith" dxfId="1358" priority="106" operator="endsWith" text="W">
      <formula>RIGHT(AN97,LEN("W"))="W"</formula>
    </cfRule>
    <cfRule type="cellIs" dxfId="1357" priority="107" stopIfTrue="1" operator="equal">
      <formula>"R"</formula>
    </cfRule>
    <cfRule type="cellIs" dxfId="1356" priority="108" stopIfTrue="1" operator="equal">
      <formula>"P"</formula>
    </cfRule>
    <cfRule type="cellIs" dxfId="1355" priority="109" stopIfTrue="1" operator="equal">
      <formula>"K"</formula>
    </cfRule>
    <cfRule type="cellIs" dxfId="1354" priority="110" stopIfTrue="1" operator="equal">
      <formula>"M"</formula>
    </cfRule>
  </conditionalFormatting>
  <conditionalFormatting sqref="AP64">
    <cfRule type="containsText" priority="41" operator="containsText" text="P">
      <formula>NOT(ISERROR(SEARCH("P",AP64)))</formula>
    </cfRule>
    <cfRule type="containsText" dxfId="1353" priority="42" operator="containsText" text="D">
      <formula>NOT(ISERROR(SEARCH("D",AP64)))</formula>
    </cfRule>
    <cfRule type="containsText" dxfId="1352" priority="43" operator="containsText" text="Z">
      <formula>NOT(ISERROR(SEARCH("Z",AP64)))</formula>
    </cfRule>
    <cfRule type="containsText" dxfId="1351" priority="44" operator="containsText" text="W">
      <formula>NOT(ISERROR(SEARCH("W",AP64)))</formula>
    </cfRule>
    <cfRule type="endsWith" dxfId="1350" priority="45" operator="endsWith" text="N">
      <formula>RIGHT(AP64,LEN("N"))="N"</formula>
    </cfRule>
    <cfRule type="endsWith" dxfId="1349" priority="46" operator="endsWith" text="W">
      <formula>RIGHT(AP64,LEN("W"))="W"</formula>
    </cfRule>
    <cfRule type="cellIs" dxfId="1348" priority="47" stopIfTrue="1" operator="equal">
      <formula>"R"</formula>
    </cfRule>
    <cfRule type="cellIs" dxfId="1347" priority="48" stopIfTrue="1" operator="equal">
      <formula>"P"</formula>
    </cfRule>
    <cfRule type="cellIs" dxfId="1346" priority="49" stopIfTrue="1" operator="equal">
      <formula>"K"</formula>
    </cfRule>
    <cfRule type="cellIs" dxfId="1345" priority="50" stopIfTrue="1" operator="equal">
      <formula>"M"</formula>
    </cfRule>
  </conditionalFormatting>
  <conditionalFormatting sqref="AV24:BG35">
    <cfRule type="cellIs" dxfId="1344" priority="178" stopIfTrue="1" operator="equal">
      <formula>"R"</formula>
    </cfRule>
    <cfRule type="cellIs" dxfId="1343" priority="179" stopIfTrue="1" operator="equal">
      <formula>"P"</formula>
    </cfRule>
    <cfRule type="cellIs" dxfId="1342" priority="180" stopIfTrue="1" operator="equal">
      <formula>"K"</formula>
    </cfRule>
    <cfRule type="cellIs" dxfId="1341" priority="181" stopIfTrue="1" operator="equal">
      <formula>"M"</formula>
    </cfRule>
  </conditionalFormatting>
  <conditionalFormatting sqref="AV45:BG46 AM47:AW47 AY47:BG47">
    <cfRule type="cellIs" dxfId="1340" priority="156" stopIfTrue="1" operator="equal">
      <formula>"K"</formula>
    </cfRule>
    <cfRule type="cellIs" dxfId="1339" priority="157" stopIfTrue="1" operator="equal">
      <formula>"M"</formula>
    </cfRule>
  </conditionalFormatting>
  <conditionalFormatting sqref="AV45:BG46 AM47:BG47">
    <cfRule type="cellIs" dxfId="1338" priority="154" stopIfTrue="1" operator="equal">
      <formula>"R"</formula>
    </cfRule>
    <cfRule type="cellIs" dxfId="1337" priority="155" stopIfTrue="1" operator="equal">
      <formula>"P"</formula>
    </cfRule>
  </conditionalFormatting>
  <conditionalFormatting sqref="BC133">
    <cfRule type="containsText" dxfId="1336" priority="73" operator="containsText" text="Z">
      <formula>NOT(ISERROR(SEARCH("Z",BC133)))</formula>
    </cfRule>
    <cfRule type="containsText" dxfId="1335" priority="74" operator="containsText" text="W">
      <formula>NOT(ISERROR(SEARCH("W",BC133)))</formula>
    </cfRule>
    <cfRule type="endsWith" dxfId="1334" priority="75" operator="endsWith" text="N">
      <formula>RIGHT(BC133,LEN("N"))="N"</formula>
    </cfRule>
    <cfRule type="endsWith" dxfId="1333" priority="76" operator="endsWith" text="W">
      <formula>RIGHT(BC133,LEN("W"))="W"</formula>
    </cfRule>
    <cfRule type="cellIs" dxfId="1332" priority="77" stopIfTrue="1" operator="equal">
      <formula>"R"</formula>
    </cfRule>
    <cfRule type="cellIs" dxfId="1331" priority="78" stopIfTrue="1" operator="equal">
      <formula>"P"</formula>
    </cfRule>
    <cfRule type="cellIs" dxfId="1330" priority="79" stopIfTrue="1" operator="equal">
      <formula>"K"</formula>
    </cfRule>
    <cfRule type="cellIs" dxfId="1329" priority="80" stopIfTrue="1" operator="equal">
      <formula>"M"</formula>
    </cfRule>
  </conditionalFormatting>
  <conditionalFormatting sqref="BL35:BL155">
    <cfRule type="cellIs" dxfId="1328" priority="450" stopIfTrue="1" operator="equal">
      <formula>"R"</formula>
    </cfRule>
    <cfRule type="cellIs" dxfId="1327" priority="451" stopIfTrue="1" operator="equal">
      <formula>"P"</formula>
    </cfRule>
  </conditionalFormatting>
  <conditionalFormatting sqref="BL148">
    <cfRule type="cellIs" dxfId="1326" priority="456" stopIfTrue="1" operator="equal">
      <formula>"K"</formula>
    </cfRule>
    <cfRule type="cellIs" dxfId="1325" priority="457" stopIfTrue="1" operator="equal">
      <formula>"M"</formula>
    </cfRule>
  </conditionalFormatting>
  <conditionalFormatting sqref="BL155">
    <cfRule type="cellIs" dxfId="1324" priority="452" stopIfTrue="1" operator="equal">
      <formula>"K"</formula>
    </cfRule>
    <cfRule type="cellIs" dxfId="1323" priority="453" stopIfTrue="1" operator="equal">
      <formula>"M"</formula>
    </cfRule>
  </conditionalFormatting>
  <conditionalFormatting sqref="BU13:BU14">
    <cfRule type="cellIs" dxfId="1322" priority="469" stopIfTrue="1" operator="equal">
      <formula>"M"</formula>
    </cfRule>
  </conditionalFormatting>
  <conditionalFormatting sqref="BU13:BU23">
    <cfRule type="cellIs" dxfId="1321" priority="458" stopIfTrue="1" operator="equal">
      <formula>"R"</formula>
    </cfRule>
    <cfRule type="cellIs" dxfId="1320" priority="459" stopIfTrue="1" operator="equal">
      <formula>"P"</formula>
    </cfRule>
    <cfRule type="cellIs" dxfId="1319" priority="460" stopIfTrue="1" operator="equal">
      <formula>"K"</formula>
    </cfRule>
  </conditionalFormatting>
  <conditionalFormatting sqref="BU15:BU23">
    <cfRule type="cellIs" dxfId="1318" priority="461" stopIfTrue="1" operator="equal">
      <formula>"M"</formula>
    </cfRule>
  </conditionalFormatting>
  <pageMargins left="0.25" right="0.25" top="0.75" bottom="0.75" header="0.3" footer="0.3"/>
  <pageSetup paperSize="9" scale="39" fitToHeight="0" orientation="landscape" r:id="rId1"/>
  <headerFooter>
    <oddFooter>&amp;C&amp;1#&amp;"Calibri"&amp;10&amp;K000000Classified as Business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6BC11-93C1-4AB0-A370-EC18981E4121}">
  <sheetPr>
    <tabColor rgb="FF92D050"/>
  </sheetPr>
  <dimension ref="A1:R316"/>
  <sheetViews>
    <sheetView zoomScale="130" zoomScaleNormal="130" workbookViewId="0">
      <selection activeCell="F276" sqref="F276"/>
    </sheetView>
  </sheetViews>
  <sheetFormatPr defaultColWidth="0" defaultRowHeight="13.2" zeroHeight="1"/>
  <cols>
    <col min="1" max="1" width="19.6640625" style="887" customWidth="1"/>
    <col min="2" max="2" width="58.44140625" style="887" bestFit="1" customWidth="1"/>
    <col min="3" max="3" width="10.6640625" style="888" bestFit="1" customWidth="1"/>
    <col min="4" max="4" width="13.44140625" style="888" customWidth="1"/>
    <col min="5" max="5" width="13.33203125" style="887" customWidth="1"/>
    <col min="6" max="6" width="11.109375" style="887" customWidth="1"/>
    <col min="7" max="7" width="28.88671875" style="887" customWidth="1"/>
    <col min="8" max="8" width="0.88671875" style="887" customWidth="1"/>
    <col min="9" max="9" width="17.109375" style="887" customWidth="1"/>
    <col min="10" max="12" width="17.109375" style="886" customWidth="1"/>
    <col min="13" max="13" width="0.88671875" style="886" customWidth="1"/>
    <col min="14" max="14" width="19" style="886" customWidth="1"/>
    <col min="15" max="15" width="9.109375" style="886" customWidth="1"/>
    <col min="16" max="16" width="0.88671875" style="887" customWidth="1"/>
    <col min="17" max="18" width="0" style="886" hidden="1" customWidth="1"/>
    <col min="19" max="16384" width="9.109375" style="886" hidden="1"/>
  </cols>
  <sheetData>
    <row r="1" spans="1:16" s="954" customFormat="1" ht="40.200000000000003" thickBot="1">
      <c r="A1" s="957" t="s">
        <v>510</v>
      </c>
      <c r="B1" s="957" t="s">
        <v>1069</v>
      </c>
      <c r="C1" s="957" t="s">
        <v>419</v>
      </c>
      <c r="D1" s="957" t="s">
        <v>1086</v>
      </c>
      <c r="E1" s="957" t="s">
        <v>1148</v>
      </c>
      <c r="F1" s="957" t="s">
        <v>1089</v>
      </c>
      <c r="G1" s="957" t="s">
        <v>1145</v>
      </c>
      <c r="H1" s="956"/>
      <c r="I1" s="955"/>
      <c r="J1" s="955"/>
      <c r="K1" s="955"/>
      <c r="L1" s="955"/>
      <c r="M1" s="955"/>
      <c r="N1" s="955"/>
      <c r="O1" s="955"/>
      <c r="P1" s="955"/>
    </row>
    <row r="2" spans="1:16" ht="15" thickBot="1">
      <c r="A2" s="892" t="s">
        <v>347</v>
      </c>
      <c r="B2" s="891" t="s">
        <v>824</v>
      </c>
      <c r="C2" s="889">
        <v>324.44444440000001</v>
      </c>
      <c r="D2" s="889" t="str">
        <f>IF(C2&lt;500,"P",IF(C2&lt;=1000,"P","R"))</f>
        <v>P</v>
      </c>
      <c r="E2" s="889" t="s">
        <v>5</v>
      </c>
      <c r="F2" s="889" t="s">
        <v>7</v>
      </c>
      <c r="G2" s="889" t="s">
        <v>1093</v>
      </c>
      <c r="H2" s="930"/>
      <c r="I2" s="953" t="s">
        <v>1070</v>
      </c>
      <c r="J2" s="952" t="s">
        <v>1084</v>
      </c>
      <c r="K2" s="952" t="s">
        <v>1085</v>
      </c>
      <c r="L2" s="951" t="s">
        <v>1071</v>
      </c>
      <c r="M2" s="887"/>
      <c r="N2" s="1233" t="s">
        <v>1096</v>
      </c>
      <c r="O2" s="1234"/>
    </row>
    <row r="3" spans="1:16" ht="15" thickBot="1">
      <c r="A3" s="907" t="s">
        <v>60</v>
      </c>
      <c r="B3" s="942" t="s">
        <v>827</v>
      </c>
      <c r="C3" s="889">
        <v>8760</v>
      </c>
      <c r="D3" s="889" t="str">
        <f t="shared" ref="D3:D66" si="0">IF(C3&lt;500,"P",IF(C3&lt;=1000,"P","R"))</f>
        <v>R</v>
      </c>
      <c r="E3" s="889" t="s">
        <v>9</v>
      </c>
      <c r="F3" s="941" t="s">
        <v>9</v>
      </c>
      <c r="G3" s="941" t="s">
        <v>1093</v>
      </c>
      <c r="H3" s="940"/>
      <c r="I3" s="949" t="s">
        <v>1072</v>
      </c>
      <c r="J3" s="932" t="s">
        <v>1083</v>
      </c>
      <c r="K3" s="932">
        <f t="shared" ref="K3:K13" si="1">COUNTIF($C$2:$C$303,I3)</f>
        <v>302</v>
      </c>
      <c r="L3" s="950">
        <f t="shared" ref="L3:L13" si="2">K3/312</f>
        <v>0.96794871794871795</v>
      </c>
      <c r="M3" s="887"/>
      <c r="N3" s="949" t="s">
        <v>1097</v>
      </c>
      <c r="O3" s="948">
        <f>COUNTIF(F2:F303,"K")</f>
        <v>37</v>
      </c>
    </row>
    <row r="4" spans="1:16" ht="15" thickBot="1">
      <c r="A4" s="898" t="s">
        <v>62</v>
      </c>
      <c r="B4" s="946" t="s">
        <v>828</v>
      </c>
      <c r="C4" s="889">
        <v>112.3076923</v>
      </c>
      <c r="D4" s="889" t="str">
        <f t="shared" si="0"/>
        <v>P</v>
      </c>
      <c r="E4" s="889" t="s">
        <v>5</v>
      </c>
      <c r="F4" s="945" t="s">
        <v>7</v>
      </c>
      <c r="G4" s="945" t="s">
        <v>1093</v>
      </c>
      <c r="H4" s="940"/>
      <c r="I4" s="937" t="s">
        <v>1076</v>
      </c>
      <c r="J4" s="936">
        <v>2</v>
      </c>
      <c r="K4" s="932">
        <f t="shared" si="1"/>
        <v>243</v>
      </c>
      <c r="L4" s="935">
        <f t="shared" si="2"/>
        <v>0.77884615384615385</v>
      </c>
      <c r="M4" s="887"/>
      <c r="N4" s="937" t="s">
        <v>1098</v>
      </c>
      <c r="O4" s="947">
        <f>COUNTIF(F2:F303,"P")</f>
        <v>118</v>
      </c>
    </row>
    <row r="5" spans="1:16" ht="15" thickBot="1">
      <c r="A5" s="907" t="s">
        <v>64</v>
      </c>
      <c r="B5" s="946" t="s">
        <v>825</v>
      </c>
      <c r="C5" s="889">
        <v>1460</v>
      </c>
      <c r="D5" s="889" t="str">
        <f t="shared" si="0"/>
        <v>R</v>
      </c>
      <c r="E5" s="889" t="s">
        <v>7</v>
      </c>
      <c r="F5" s="945" t="s">
        <v>9</v>
      </c>
      <c r="G5" s="945" t="s">
        <v>1090</v>
      </c>
      <c r="H5" s="940"/>
      <c r="I5" s="937" t="s">
        <v>1077</v>
      </c>
      <c r="J5" s="936">
        <v>3</v>
      </c>
      <c r="K5" s="932">
        <f t="shared" si="1"/>
        <v>221</v>
      </c>
      <c r="L5" s="935">
        <f t="shared" si="2"/>
        <v>0.70833333333333337</v>
      </c>
      <c r="M5" s="887"/>
      <c r="N5" s="944" t="s">
        <v>1099</v>
      </c>
      <c r="O5" s="943">
        <f>COUNTIF(F2:F303,"R")</f>
        <v>147</v>
      </c>
    </row>
    <row r="6" spans="1:16" ht="15" thickBot="1">
      <c r="A6" s="898" t="s">
        <v>66</v>
      </c>
      <c r="B6" s="942" t="s">
        <v>820</v>
      </c>
      <c r="C6" s="889">
        <v>8760</v>
      </c>
      <c r="D6" s="889" t="str">
        <f t="shared" si="0"/>
        <v>R</v>
      </c>
      <c r="E6" s="889" t="s">
        <v>9</v>
      </c>
      <c r="F6" s="941" t="s">
        <v>9</v>
      </c>
      <c r="G6" s="941" t="s">
        <v>1093</v>
      </c>
      <c r="H6" s="940"/>
      <c r="I6" s="937" t="s">
        <v>1078</v>
      </c>
      <c r="J6" s="936">
        <v>4</v>
      </c>
      <c r="K6" s="932">
        <f t="shared" si="1"/>
        <v>208</v>
      </c>
      <c r="L6" s="935">
        <f t="shared" si="2"/>
        <v>0.66666666666666663</v>
      </c>
      <c r="M6" s="887"/>
      <c r="N6" s="1231" t="s">
        <v>1101</v>
      </c>
      <c r="O6" s="1235">
        <f>O3*4+O4*2+O5*1</f>
        <v>531</v>
      </c>
    </row>
    <row r="7" spans="1:16" ht="15" thickBot="1">
      <c r="A7" s="898" t="s">
        <v>68</v>
      </c>
      <c r="B7" s="897" t="s">
        <v>829</v>
      </c>
      <c r="C7" s="889">
        <v>398.18181820000001</v>
      </c>
      <c r="D7" s="889" t="str">
        <f t="shared" si="0"/>
        <v>P</v>
      </c>
      <c r="E7" s="889" t="s">
        <v>5</v>
      </c>
      <c r="F7" s="893" t="s">
        <v>7</v>
      </c>
      <c r="G7" s="893" t="s">
        <v>1093</v>
      </c>
      <c r="H7" s="930"/>
      <c r="I7" s="937" t="s">
        <v>1079</v>
      </c>
      <c r="J7" s="936">
        <v>5</v>
      </c>
      <c r="K7" s="932">
        <f t="shared" si="1"/>
        <v>200</v>
      </c>
      <c r="L7" s="935">
        <f t="shared" si="2"/>
        <v>0.64102564102564108</v>
      </c>
      <c r="M7" s="887"/>
      <c r="N7" s="1232"/>
      <c r="O7" s="1236"/>
    </row>
    <row r="8" spans="1:16" ht="15" thickBot="1">
      <c r="A8" s="907" t="s">
        <v>70</v>
      </c>
      <c r="B8" s="903" t="s">
        <v>846</v>
      </c>
      <c r="C8" s="889">
        <v>4380</v>
      </c>
      <c r="D8" s="889" t="str">
        <f t="shared" si="0"/>
        <v>R</v>
      </c>
      <c r="E8" s="889" t="s">
        <v>7</v>
      </c>
      <c r="F8" s="902" t="s">
        <v>9</v>
      </c>
      <c r="G8" s="902" t="s">
        <v>1090</v>
      </c>
      <c r="H8" s="930"/>
      <c r="I8" s="937" t="s">
        <v>1080</v>
      </c>
      <c r="J8" s="936">
        <v>6</v>
      </c>
      <c r="K8" s="932">
        <f t="shared" si="1"/>
        <v>193</v>
      </c>
      <c r="L8" s="935">
        <f t="shared" si="2"/>
        <v>0.61858974358974361</v>
      </c>
      <c r="M8" s="887"/>
      <c r="N8" s="1237"/>
      <c r="O8" s="1238"/>
    </row>
    <row r="9" spans="1:16" ht="15" thickBot="1">
      <c r="A9" s="898" t="s">
        <v>72</v>
      </c>
      <c r="B9" s="897" t="s">
        <v>826</v>
      </c>
      <c r="C9" s="889">
        <v>190.43478260000001</v>
      </c>
      <c r="D9" s="889" t="str">
        <f t="shared" si="0"/>
        <v>P</v>
      </c>
      <c r="E9" s="889" t="s">
        <v>5</v>
      </c>
      <c r="F9" s="893" t="s">
        <v>7</v>
      </c>
      <c r="G9" s="893" t="s">
        <v>1093</v>
      </c>
      <c r="H9" s="930"/>
      <c r="I9" s="937" t="s">
        <v>1081</v>
      </c>
      <c r="J9" s="936">
        <v>7</v>
      </c>
      <c r="K9" s="932">
        <f t="shared" si="1"/>
        <v>182</v>
      </c>
      <c r="L9" s="935">
        <f t="shared" si="2"/>
        <v>0.58333333333333337</v>
      </c>
      <c r="M9" s="887"/>
      <c r="N9" s="939" t="s">
        <v>1100</v>
      </c>
      <c r="O9" s="938">
        <v>310</v>
      </c>
    </row>
    <row r="10" spans="1:16" ht="15" thickBot="1">
      <c r="A10" s="898" t="s">
        <v>1132</v>
      </c>
      <c r="B10" s="891" t="s">
        <v>1133</v>
      </c>
      <c r="C10" s="889">
        <v>4380</v>
      </c>
      <c r="D10" s="889" t="str">
        <f t="shared" si="0"/>
        <v>R</v>
      </c>
      <c r="E10" s="889" t="s">
        <v>9</v>
      </c>
      <c r="F10" s="889" t="s">
        <v>9</v>
      </c>
      <c r="G10" s="889" t="s">
        <v>1094</v>
      </c>
      <c r="H10" s="930"/>
      <c r="I10" s="937" t="s">
        <v>1082</v>
      </c>
      <c r="J10" s="936">
        <v>8</v>
      </c>
      <c r="K10" s="932">
        <f t="shared" si="1"/>
        <v>176</v>
      </c>
      <c r="L10" s="935">
        <f t="shared" si="2"/>
        <v>0.5641025641025641</v>
      </c>
      <c r="M10" s="887"/>
      <c r="N10" s="1237"/>
      <c r="O10" s="1238"/>
    </row>
    <row r="11" spans="1:16" ht="15" thickBot="1">
      <c r="A11" s="898" t="s">
        <v>74</v>
      </c>
      <c r="B11" s="891" t="s">
        <v>823</v>
      </c>
      <c r="C11" s="889">
        <v>115.2631579</v>
      </c>
      <c r="D11" s="889" t="str">
        <f t="shared" si="0"/>
        <v>P</v>
      </c>
      <c r="E11" s="889" t="s">
        <v>5</v>
      </c>
      <c r="F11" s="889" t="s">
        <v>7</v>
      </c>
      <c r="G11" s="889" t="s">
        <v>1093</v>
      </c>
      <c r="H11" s="930"/>
      <c r="I11" s="937" t="s">
        <v>1073</v>
      </c>
      <c r="J11" s="936" t="s">
        <v>993</v>
      </c>
      <c r="K11" s="932">
        <f t="shared" si="1"/>
        <v>121</v>
      </c>
      <c r="L11" s="935">
        <f t="shared" si="2"/>
        <v>0.38782051282051283</v>
      </c>
      <c r="M11" s="887"/>
      <c r="N11" s="1231" t="s">
        <v>1106</v>
      </c>
      <c r="O11" s="1235">
        <f>O6/48</f>
        <v>11.0625</v>
      </c>
    </row>
    <row r="12" spans="1:16" ht="15" thickBot="1">
      <c r="A12" s="892" t="s">
        <v>76</v>
      </c>
      <c r="B12" s="897" t="s">
        <v>822</v>
      </c>
      <c r="C12" s="889">
        <v>250.2857143</v>
      </c>
      <c r="D12" s="889" t="str">
        <f t="shared" si="0"/>
        <v>P</v>
      </c>
      <c r="E12" s="889" t="s">
        <v>5</v>
      </c>
      <c r="F12" s="893" t="s">
        <v>7</v>
      </c>
      <c r="G12" s="893" t="s">
        <v>1093</v>
      </c>
      <c r="H12" s="930"/>
      <c r="I12" s="937" t="s">
        <v>1074</v>
      </c>
      <c r="J12" s="936" t="s">
        <v>993</v>
      </c>
      <c r="K12" s="932">
        <f t="shared" si="1"/>
        <v>79</v>
      </c>
      <c r="L12" s="935">
        <f t="shared" si="2"/>
        <v>0.25320512820512819</v>
      </c>
      <c r="M12" s="887"/>
      <c r="N12" s="1232"/>
      <c r="O12" s="1236"/>
    </row>
    <row r="13" spans="1:16" ht="15" thickBot="1">
      <c r="A13" s="892" t="s">
        <v>78</v>
      </c>
      <c r="B13" s="891" t="s">
        <v>845</v>
      </c>
      <c r="C13" s="889">
        <v>796.36363640000002</v>
      </c>
      <c r="D13" s="889" t="str">
        <f t="shared" si="0"/>
        <v>P</v>
      </c>
      <c r="E13" s="889" t="s">
        <v>7</v>
      </c>
      <c r="F13" s="889" t="s">
        <v>7</v>
      </c>
      <c r="G13" s="889" t="s">
        <v>1090</v>
      </c>
      <c r="H13" s="930"/>
      <c r="I13" s="934" t="s">
        <v>1075</v>
      </c>
      <c r="J13" s="933" t="s">
        <v>993</v>
      </c>
      <c r="K13" s="932">
        <f t="shared" si="1"/>
        <v>27</v>
      </c>
      <c r="L13" s="931">
        <f t="shared" si="2"/>
        <v>8.6538461538461536E-2</v>
      </c>
      <c r="M13" s="887"/>
      <c r="N13" s="887"/>
      <c r="O13" s="887"/>
    </row>
    <row r="14" spans="1:16" ht="14.4">
      <c r="A14" s="904" t="s">
        <v>911</v>
      </c>
      <c r="B14" s="897" t="s">
        <v>824</v>
      </c>
      <c r="C14" s="889">
        <v>4380</v>
      </c>
      <c r="D14" s="889" t="str">
        <f t="shared" si="0"/>
        <v>R</v>
      </c>
      <c r="E14" s="889" t="s">
        <v>7</v>
      </c>
      <c r="F14" s="893" t="s">
        <v>9</v>
      </c>
      <c r="G14" s="893" t="s">
        <v>1093</v>
      </c>
      <c r="H14" s="930"/>
      <c r="I14" s="929"/>
      <c r="J14" s="927"/>
      <c r="K14" s="927"/>
      <c r="L14" s="926"/>
      <c r="M14" s="887"/>
      <c r="N14" s="887"/>
      <c r="O14" s="887"/>
    </row>
    <row r="15" spans="1:16" ht="14.4">
      <c r="A15" s="907" t="s">
        <v>80</v>
      </c>
      <c r="B15" s="903" t="s">
        <v>821</v>
      </c>
      <c r="C15" s="889">
        <v>230.52631579999999</v>
      </c>
      <c r="D15" s="889" t="str">
        <f t="shared" si="0"/>
        <v>P</v>
      </c>
      <c r="E15" s="889" t="s">
        <v>5</v>
      </c>
      <c r="F15" s="902" t="s">
        <v>7</v>
      </c>
      <c r="G15" s="902" t="s">
        <v>1093</v>
      </c>
      <c r="H15" s="930"/>
      <c r="I15" s="924"/>
      <c r="J15" s="887"/>
      <c r="K15" s="887"/>
      <c r="L15" s="923"/>
      <c r="M15" s="887"/>
      <c r="N15" s="887"/>
      <c r="O15" s="887"/>
    </row>
    <row r="16" spans="1:16" ht="14.4">
      <c r="A16" s="898" t="s">
        <v>82</v>
      </c>
      <c r="B16" s="897" t="s">
        <v>820</v>
      </c>
      <c r="C16" s="889">
        <v>8760</v>
      </c>
      <c r="D16" s="889" t="str">
        <f t="shared" si="0"/>
        <v>R</v>
      </c>
      <c r="E16" s="889" t="s">
        <v>9</v>
      </c>
      <c r="F16" s="893" t="s">
        <v>9</v>
      </c>
      <c r="G16" s="893" t="s">
        <v>1093</v>
      </c>
      <c r="H16" s="890"/>
      <c r="I16" s="924"/>
      <c r="J16" s="887"/>
      <c r="K16" s="887"/>
      <c r="L16" s="923"/>
      <c r="M16" s="887"/>
      <c r="N16" s="887"/>
      <c r="O16" s="887"/>
    </row>
    <row r="17" spans="1:15" ht="14.4">
      <c r="A17" s="892" t="s">
        <v>84</v>
      </c>
      <c r="B17" s="891" t="s">
        <v>819</v>
      </c>
      <c r="C17" s="889">
        <v>350.4</v>
      </c>
      <c r="D17" s="889" t="str">
        <f t="shared" si="0"/>
        <v>P</v>
      </c>
      <c r="E17" s="889" t="s">
        <v>5</v>
      </c>
      <c r="F17" s="889" t="s">
        <v>7</v>
      </c>
      <c r="G17" s="889" t="s">
        <v>1093</v>
      </c>
      <c r="H17" s="890"/>
      <c r="I17" s="924"/>
      <c r="J17" s="887"/>
      <c r="K17" s="887"/>
      <c r="L17" s="923"/>
      <c r="M17" s="887"/>
      <c r="N17" s="887"/>
      <c r="O17" s="887"/>
    </row>
    <row r="18" spans="1:15" ht="14.4">
      <c r="A18" s="898" t="s">
        <v>86</v>
      </c>
      <c r="B18" s="891" t="s">
        <v>819</v>
      </c>
      <c r="C18" s="889">
        <v>461.05263159999998</v>
      </c>
      <c r="D18" s="889" t="str">
        <f t="shared" si="0"/>
        <v>P</v>
      </c>
      <c r="E18" s="889" t="s">
        <v>5</v>
      </c>
      <c r="F18" s="889" t="s">
        <v>7</v>
      </c>
      <c r="G18" s="889" t="s">
        <v>1093</v>
      </c>
      <c r="H18" s="890"/>
      <c r="I18" s="924"/>
      <c r="J18" s="887"/>
      <c r="K18" s="887"/>
      <c r="L18" s="923"/>
      <c r="M18" s="887"/>
      <c r="N18" s="887"/>
      <c r="O18" s="887"/>
    </row>
    <row r="19" spans="1:15" ht="14.4">
      <c r="A19" s="898" t="s">
        <v>88</v>
      </c>
      <c r="B19" s="897" t="s">
        <v>816</v>
      </c>
      <c r="C19" s="889">
        <v>213.65853659999999</v>
      </c>
      <c r="D19" s="889" t="str">
        <f t="shared" si="0"/>
        <v>P</v>
      </c>
      <c r="E19" s="889" t="s">
        <v>5</v>
      </c>
      <c r="F19" s="893" t="s">
        <v>7</v>
      </c>
      <c r="G19" s="893" t="s">
        <v>1093</v>
      </c>
      <c r="H19" s="890"/>
      <c r="I19" s="924"/>
      <c r="J19" s="887"/>
      <c r="K19" s="887"/>
      <c r="L19" s="923"/>
      <c r="M19" s="887"/>
      <c r="N19" s="887"/>
      <c r="O19" s="887"/>
    </row>
    <row r="20" spans="1:15" ht="14.4">
      <c r="A20" s="907" t="s">
        <v>91</v>
      </c>
      <c r="B20" s="897" t="s">
        <v>818</v>
      </c>
      <c r="C20" s="889">
        <v>8760</v>
      </c>
      <c r="D20" s="889" t="str">
        <f t="shared" si="0"/>
        <v>R</v>
      </c>
      <c r="E20" s="889" t="s">
        <v>9</v>
      </c>
      <c r="F20" s="893" t="s">
        <v>9</v>
      </c>
      <c r="G20" s="893" t="s">
        <v>1093</v>
      </c>
      <c r="H20" s="890"/>
      <c r="I20" s="924"/>
      <c r="J20" s="887"/>
      <c r="K20" s="887"/>
      <c r="L20" s="923"/>
      <c r="M20" s="887"/>
      <c r="N20" s="887"/>
      <c r="O20" s="887"/>
    </row>
    <row r="21" spans="1:15" ht="14.4">
      <c r="A21" s="907" t="s">
        <v>89</v>
      </c>
      <c r="B21" s="897" t="s">
        <v>817</v>
      </c>
      <c r="C21" s="889">
        <v>208.57142859999999</v>
      </c>
      <c r="D21" s="889" t="str">
        <f t="shared" si="0"/>
        <v>P</v>
      </c>
      <c r="E21" s="889" t="s">
        <v>5</v>
      </c>
      <c r="F21" s="893" t="s">
        <v>7</v>
      </c>
      <c r="G21" s="893" t="s">
        <v>1093</v>
      </c>
      <c r="H21" s="890"/>
      <c r="I21" s="924"/>
      <c r="J21" s="887"/>
      <c r="K21" s="887"/>
      <c r="L21" s="923"/>
      <c r="M21" s="887"/>
      <c r="N21" s="887"/>
      <c r="O21" s="887"/>
    </row>
    <row r="22" spans="1:15" ht="15" thickBot="1">
      <c r="A22" s="896" t="s">
        <v>93</v>
      </c>
      <c r="B22" s="895" t="s">
        <v>817</v>
      </c>
      <c r="C22" s="889">
        <v>162.2222222</v>
      </c>
      <c r="D22" s="889" t="str">
        <f t="shared" si="0"/>
        <v>P</v>
      </c>
      <c r="E22" s="889" t="s">
        <v>5</v>
      </c>
      <c r="F22" s="894" t="s">
        <v>7</v>
      </c>
      <c r="G22" s="894" t="s">
        <v>1093</v>
      </c>
      <c r="H22" s="890"/>
      <c r="I22" s="924"/>
      <c r="J22" s="887"/>
      <c r="K22" s="887"/>
      <c r="L22" s="923"/>
      <c r="M22" s="887"/>
      <c r="N22" s="887"/>
      <c r="O22" s="887"/>
    </row>
    <row r="23" spans="1:15" ht="14.4">
      <c r="A23" s="901" t="s">
        <v>95</v>
      </c>
      <c r="B23" s="913" t="s">
        <v>829</v>
      </c>
      <c r="C23" s="889">
        <v>1460</v>
      </c>
      <c r="D23" s="889" t="str">
        <f t="shared" si="0"/>
        <v>R</v>
      </c>
      <c r="E23" s="889" t="s">
        <v>7</v>
      </c>
      <c r="F23" s="912" t="s">
        <v>9</v>
      </c>
      <c r="G23" s="912" t="s">
        <v>1093</v>
      </c>
      <c r="H23" s="911"/>
      <c r="I23" s="924"/>
      <c r="J23" s="887"/>
      <c r="K23" s="887"/>
      <c r="L23" s="923"/>
      <c r="M23" s="887"/>
      <c r="N23" s="887"/>
      <c r="O23" s="887"/>
    </row>
    <row r="24" spans="1:15" ht="14.4">
      <c r="A24" s="898" t="s">
        <v>97</v>
      </c>
      <c r="B24" s="897" t="s">
        <v>835</v>
      </c>
      <c r="C24" s="889">
        <v>973.33333330000005</v>
      </c>
      <c r="D24" s="889" t="str">
        <f t="shared" si="0"/>
        <v>P</v>
      </c>
      <c r="E24" s="889" t="s">
        <v>7</v>
      </c>
      <c r="F24" s="893" t="s">
        <v>7</v>
      </c>
      <c r="G24" s="893" t="s">
        <v>1093</v>
      </c>
      <c r="H24" s="890"/>
      <c r="I24" s="924"/>
      <c r="J24" s="887"/>
      <c r="K24" s="887"/>
      <c r="L24" s="923"/>
      <c r="M24" s="887"/>
      <c r="N24" s="887"/>
      <c r="O24" s="887"/>
    </row>
    <row r="25" spans="1:15" ht="15" thickBot="1">
      <c r="A25" s="898" t="s">
        <v>99</v>
      </c>
      <c r="B25" s="891" t="s">
        <v>837</v>
      </c>
      <c r="C25" s="889">
        <v>2920</v>
      </c>
      <c r="D25" s="889" t="str">
        <f t="shared" si="0"/>
        <v>R</v>
      </c>
      <c r="E25" s="889" t="s">
        <v>7</v>
      </c>
      <c r="F25" s="889" t="s">
        <v>9</v>
      </c>
      <c r="G25" s="889" t="s">
        <v>1090</v>
      </c>
      <c r="H25" s="890"/>
      <c r="I25" s="922"/>
      <c r="J25" s="921"/>
      <c r="K25" s="921"/>
      <c r="L25" s="920"/>
      <c r="M25" s="887"/>
      <c r="N25" s="887"/>
      <c r="O25" s="887"/>
    </row>
    <row r="26" spans="1:15" ht="15" thickBot="1">
      <c r="A26" s="898" t="s">
        <v>932</v>
      </c>
      <c r="B26" s="891" t="s">
        <v>970</v>
      </c>
      <c r="C26" s="889">
        <v>1095</v>
      </c>
      <c r="D26" s="889" t="str">
        <f t="shared" si="0"/>
        <v>R</v>
      </c>
      <c r="E26" s="889" t="s">
        <v>7</v>
      </c>
      <c r="F26" s="889" t="s">
        <v>9</v>
      </c>
      <c r="G26" s="889" t="s">
        <v>1093</v>
      </c>
      <c r="H26" s="890"/>
      <c r="I26" s="1228" t="s">
        <v>1087</v>
      </c>
      <c r="J26" s="1229"/>
      <c r="K26" s="1229"/>
      <c r="L26" s="1230"/>
      <c r="M26" s="887"/>
      <c r="N26" s="887"/>
      <c r="O26" s="887"/>
    </row>
    <row r="27" spans="1:15" ht="14.4">
      <c r="A27" s="898" t="s">
        <v>101</v>
      </c>
      <c r="B27" s="891" t="s">
        <v>838</v>
      </c>
      <c r="C27" s="889">
        <v>4380</v>
      </c>
      <c r="D27" s="889" t="str">
        <f t="shared" si="0"/>
        <v>R</v>
      </c>
      <c r="E27" s="889" t="s">
        <v>9</v>
      </c>
      <c r="F27" s="889" t="s">
        <v>9</v>
      </c>
      <c r="G27" s="889" t="s">
        <v>1093</v>
      </c>
      <c r="H27" s="890"/>
      <c r="I27" s="929" t="s">
        <v>1147</v>
      </c>
      <c r="J27" s="927"/>
      <c r="K27" s="927"/>
      <c r="L27" s="926"/>
      <c r="M27" s="887"/>
      <c r="N27" s="887"/>
      <c r="O27" s="887"/>
    </row>
    <row r="28" spans="1:15" ht="14.4">
      <c r="A28" s="898" t="s">
        <v>103</v>
      </c>
      <c r="B28" s="891" t="s">
        <v>839</v>
      </c>
      <c r="C28" s="889">
        <v>159.27272730000001</v>
      </c>
      <c r="D28" s="889" t="str">
        <f t="shared" si="0"/>
        <v>P</v>
      </c>
      <c r="E28" s="889" t="s">
        <v>5</v>
      </c>
      <c r="F28" s="889" t="s">
        <v>7</v>
      </c>
      <c r="G28" s="889" t="s">
        <v>1093</v>
      </c>
      <c r="H28" s="890"/>
      <c r="I28" s="924" t="s">
        <v>1095</v>
      </c>
      <c r="J28" s="887"/>
      <c r="K28" s="887"/>
      <c r="L28" s="923"/>
      <c r="M28" s="887"/>
      <c r="N28" s="887"/>
      <c r="O28" s="887"/>
    </row>
    <row r="29" spans="1:15" ht="14.4">
      <c r="A29" s="892" t="s">
        <v>105</v>
      </c>
      <c r="B29" s="897" t="s">
        <v>835</v>
      </c>
      <c r="C29" s="889">
        <v>730</v>
      </c>
      <c r="D29" s="889" t="str">
        <f t="shared" si="0"/>
        <v>P</v>
      </c>
      <c r="E29" s="889" t="s">
        <v>7</v>
      </c>
      <c r="F29" s="893" t="s">
        <v>7</v>
      </c>
      <c r="G29" s="893" t="s">
        <v>1093</v>
      </c>
      <c r="H29" s="890"/>
      <c r="I29" s="924"/>
      <c r="J29" s="887" t="s">
        <v>1088</v>
      </c>
      <c r="K29" s="887"/>
      <c r="L29" s="923"/>
      <c r="M29" s="887"/>
      <c r="N29" s="887"/>
      <c r="O29" s="887"/>
    </row>
    <row r="30" spans="1:15" ht="14.4">
      <c r="A30" s="898" t="s">
        <v>107</v>
      </c>
      <c r="B30" s="897" t="s">
        <v>837</v>
      </c>
      <c r="C30" s="889">
        <v>4380</v>
      </c>
      <c r="D30" s="889" t="str">
        <f t="shared" si="0"/>
        <v>R</v>
      </c>
      <c r="E30" s="889" t="s">
        <v>7</v>
      </c>
      <c r="F30" s="893" t="s">
        <v>9</v>
      </c>
      <c r="G30" s="893" t="s">
        <v>1090</v>
      </c>
      <c r="H30" s="890"/>
      <c r="I30" s="924"/>
      <c r="J30" s="887" t="s">
        <v>1153</v>
      </c>
      <c r="K30" s="887"/>
      <c r="L30" s="923"/>
      <c r="M30" s="887"/>
      <c r="N30" s="887"/>
      <c r="O30" s="887"/>
    </row>
    <row r="31" spans="1:15" ht="14.4">
      <c r="A31" s="892" t="s">
        <v>109</v>
      </c>
      <c r="B31" s="891" t="s">
        <v>821</v>
      </c>
      <c r="C31" s="889">
        <v>219</v>
      </c>
      <c r="D31" s="889" t="str">
        <f t="shared" si="0"/>
        <v>P</v>
      </c>
      <c r="E31" s="889" t="s">
        <v>5</v>
      </c>
      <c r="F31" s="889" t="s">
        <v>7</v>
      </c>
      <c r="G31" s="889" t="s">
        <v>1093</v>
      </c>
      <c r="H31" s="890"/>
      <c r="I31" s="924" t="s">
        <v>1091</v>
      </c>
      <c r="J31" s="887"/>
      <c r="K31" s="887"/>
      <c r="L31" s="923"/>
      <c r="M31" s="887"/>
      <c r="N31" s="887"/>
      <c r="O31" s="887"/>
    </row>
    <row r="32" spans="1:15" ht="14.4">
      <c r="A32" s="898" t="s">
        <v>112</v>
      </c>
      <c r="B32" s="891" t="s">
        <v>821</v>
      </c>
      <c r="C32" s="889">
        <v>398.18181820000001</v>
      </c>
      <c r="D32" s="889" t="str">
        <f t="shared" si="0"/>
        <v>P</v>
      </c>
      <c r="E32" s="889" t="s">
        <v>5</v>
      </c>
      <c r="F32" s="889" t="s">
        <v>7</v>
      </c>
      <c r="G32" s="889" t="s">
        <v>1093</v>
      </c>
      <c r="H32" s="890"/>
      <c r="I32" s="924"/>
      <c r="J32" s="887" t="s">
        <v>1092</v>
      </c>
      <c r="K32" s="887"/>
      <c r="L32" s="923"/>
      <c r="M32" s="887"/>
      <c r="N32" s="887"/>
      <c r="O32" s="887"/>
    </row>
    <row r="33" spans="1:15" ht="14.4">
      <c r="A33" s="907" t="s">
        <v>114</v>
      </c>
      <c r="B33" s="903" t="s">
        <v>840</v>
      </c>
      <c r="C33" s="889">
        <v>1752</v>
      </c>
      <c r="D33" s="889" t="str">
        <f t="shared" si="0"/>
        <v>R</v>
      </c>
      <c r="E33" s="889" t="s">
        <v>7</v>
      </c>
      <c r="F33" s="902" t="s">
        <v>9</v>
      </c>
      <c r="G33" s="902" t="s">
        <v>1090</v>
      </c>
      <c r="H33" s="890"/>
      <c r="I33" s="924"/>
      <c r="J33" s="887" t="s">
        <v>1131</v>
      </c>
      <c r="K33" s="887"/>
      <c r="L33" s="923"/>
      <c r="M33" s="887"/>
      <c r="N33" s="887"/>
      <c r="O33" s="887"/>
    </row>
    <row r="34" spans="1:15" ht="14.4">
      <c r="A34" s="898" t="s">
        <v>110</v>
      </c>
      <c r="B34" s="897" t="s">
        <v>838</v>
      </c>
      <c r="C34" s="889">
        <v>8760</v>
      </c>
      <c r="D34" s="889" t="str">
        <f t="shared" si="0"/>
        <v>R</v>
      </c>
      <c r="E34" s="889" t="s">
        <v>9</v>
      </c>
      <c r="F34" s="893" t="s">
        <v>9</v>
      </c>
      <c r="G34" s="893" t="s">
        <v>1093</v>
      </c>
      <c r="H34" s="890"/>
      <c r="I34" s="924"/>
      <c r="J34" s="887" t="s">
        <v>1155</v>
      </c>
      <c r="K34" s="887"/>
      <c r="L34" s="923"/>
      <c r="M34" s="887"/>
      <c r="N34" s="887"/>
      <c r="O34" s="887"/>
    </row>
    <row r="35" spans="1:15" ht="15" thickBot="1">
      <c r="A35" s="898" t="s">
        <v>116</v>
      </c>
      <c r="B35" s="897" t="s">
        <v>835</v>
      </c>
      <c r="C35" s="889">
        <v>673.84615380000002</v>
      </c>
      <c r="D35" s="889" t="str">
        <f t="shared" si="0"/>
        <v>P</v>
      </c>
      <c r="E35" s="889" t="s">
        <v>5</v>
      </c>
      <c r="F35" s="893" t="s">
        <v>7</v>
      </c>
      <c r="G35" s="893" t="s">
        <v>1093</v>
      </c>
      <c r="H35" s="890"/>
      <c r="I35" s="922"/>
      <c r="J35" s="960" t="s">
        <v>1154</v>
      </c>
      <c r="K35" s="921"/>
      <c r="L35" s="920"/>
      <c r="M35" s="887"/>
      <c r="N35" s="887"/>
      <c r="O35" s="887"/>
    </row>
    <row r="36" spans="1:15" ht="14.4">
      <c r="A36" s="898" t="s">
        <v>118</v>
      </c>
      <c r="B36" s="891" t="s">
        <v>837</v>
      </c>
      <c r="C36" s="889">
        <v>2190</v>
      </c>
      <c r="D36" s="889" t="str">
        <f t="shared" si="0"/>
        <v>R</v>
      </c>
      <c r="E36" s="889" t="s">
        <v>7</v>
      </c>
      <c r="F36" s="889" t="s">
        <v>9</v>
      </c>
      <c r="G36" s="889" t="s">
        <v>1090</v>
      </c>
      <c r="H36" s="890"/>
      <c r="I36" s="928">
        <v>516</v>
      </c>
      <c r="J36" s="927" t="s">
        <v>1113</v>
      </c>
      <c r="K36" s="927"/>
      <c r="L36" s="926"/>
      <c r="M36" s="887"/>
      <c r="N36" s="887"/>
      <c r="O36" s="887"/>
    </row>
    <row r="37" spans="1:15" ht="14.4">
      <c r="A37" s="898" t="s">
        <v>929</v>
      </c>
      <c r="B37" s="891" t="s">
        <v>969</v>
      </c>
      <c r="C37" s="889">
        <v>8760</v>
      </c>
      <c r="D37" s="889" t="str">
        <f t="shared" si="0"/>
        <v>R</v>
      </c>
      <c r="E37" s="889" t="s">
        <v>9</v>
      </c>
      <c r="F37" s="889" t="s">
        <v>9</v>
      </c>
      <c r="G37" s="889" t="s">
        <v>1093</v>
      </c>
      <c r="H37" s="890"/>
      <c r="I37" s="925">
        <v>194</v>
      </c>
      <c r="J37" s="887" t="s">
        <v>1114</v>
      </c>
      <c r="K37" s="887"/>
      <c r="L37" s="923"/>
      <c r="M37" s="887"/>
      <c r="N37" s="887"/>
      <c r="O37" s="887"/>
    </row>
    <row r="38" spans="1:15" ht="14.4">
      <c r="A38" s="898" t="s">
        <v>120</v>
      </c>
      <c r="B38" s="903" t="s">
        <v>841</v>
      </c>
      <c r="C38" s="889">
        <v>99.545454550000002</v>
      </c>
      <c r="D38" s="889" t="str">
        <f t="shared" si="0"/>
        <v>P</v>
      </c>
      <c r="E38" s="889" t="s">
        <v>5</v>
      </c>
      <c r="F38" s="902" t="s">
        <v>7</v>
      </c>
      <c r="G38" s="902" t="s">
        <v>1093</v>
      </c>
      <c r="H38" s="890"/>
      <c r="I38" s="925">
        <v>82</v>
      </c>
      <c r="J38" s="887" t="s">
        <v>1115</v>
      </c>
      <c r="K38" s="887"/>
      <c r="L38" s="923"/>
      <c r="M38" s="887"/>
      <c r="N38" s="887"/>
      <c r="O38" s="887"/>
    </row>
    <row r="39" spans="1:15" ht="14.4">
      <c r="A39" s="892" t="s">
        <v>122</v>
      </c>
      <c r="B39" s="897" t="s">
        <v>844</v>
      </c>
      <c r="C39" s="889">
        <v>2920</v>
      </c>
      <c r="D39" s="889" t="str">
        <f t="shared" si="0"/>
        <v>R</v>
      </c>
      <c r="E39" s="889" t="s">
        <v>7</v>
      </c>
      <c r="F39" s="893" t="s">
        <v>9</v>
      </c>
      <c r="G39" s="893" t="s">
        <v>1093</v>
      </c>
      <c r="H39" s="890"/>
      <c r="I39" s="924"/>
      <c r="J39" s="887"/>
      <c r="K39" s="887"/>
      <c r="L39" s="923"/>
      <c r="M39" s="887"/>
      <c r="N39" s="887"/>
      <c r="O39" s="887"/>
    </row>
    <row r="40" spans="1:15" ht="14.4">
      <c r="A40" s="892" t="s">
        <v>931</v>
      </c>
      <c r="B40" s="891" t="s">
        <v>1040</v>
      </c>
      <c r="C40" s="889">
        <v>8760</v>
      </c>
      <c r="D40" s="889" t="str">
        <f t="shared" si="0"/>
        <v>R</v>
      </c>
      <c r="E40" s="889" t="s">
        <v>9</v>
      </c>
      <c r="F40" s="889" t="s">
        <v>9</v>
      </c>
      <c r="G40" s="889" t="s">
        <v>1093</v>
      </c>
      <c r="H40" s="890"/>
      <c r="I40" s="924"/>
      <c r="J40" s="887"/>
      <c r="K40" s="887"/>
      <c r="L40" s="923"/>
      <c r="M40" s="887"/>
      <c r="N40" s="887"/>
      <c r="O40" s="887"/>
    </row>
    <row r="41" spans="1:15" ht="14.4">
      <c r="A41" s="898" t="s">
        <v>124</v>
      </c>
      <c r="B41" s="891" t="s">
        <v>842</v>
      </c>
      <c r="C41" s="889">
        <v>4380</v>
      </c>
      <c r="D41" s="889" t="str">
        <f t="shared" si="0"/>
        <v>R</v>
      </c>
      <c r="E41" s="889" t="s">
        <v>7</v>
      </c>
      <c r="F41" s="889" t="s">
        <v>9</v>
      </c>
      <c r="G41" s="889" t="s">
        <v>1103</v>
      </c>
      <c r="H41" s="890"/>
      <c r="I41" s="924"/>
      <c r="J41" s="887"/>
      <c r="K41" s="887"/>
      <c r="L41" s="923"/>
      <c r="M41" s="887"/>
      <c r="N41" s="887"/>
      <c r="O41" s="887"/>
    </row>
    <row r="42" spans="1:15" ht="14.4">
      <c r="A42" s="898" t="s">
        <v>126</v>
      </c>
      <c r="B42" s="897" t="s">
        <v>843</v>
      </c>
      <c r="C42" s="889">
        <v>2920</v>
      </c>
      <c r="D42" s="889" t="str">
        <f t="shared" si="0"/>
        <v>R</v>
      </c>
      <c r="E42" s="889" t="s">
        <v>7</v>
      </c>
      <c r="F42" s="893" t="s">
        <v>9</v>
      </c>
      <c r="G42" s="893" t="s">
        <v>1103</v>
      </c>
      <c r="H42" s="890"/>
      <c r="I42" s="924"/>
      <c r="J42" s="887"/>
      <c r="K42" s="887"/>
      <c r="L42" s="923"/>
      <c r="M42" s="887"/>
      <c r="N42" s="887"/>
      <c r="O42" s="887"/>
    </row>
    <row r="43" spans="1:15" ht="14.4">
      <c r="A43" s="892" t="s">
        <v>128</v>
      </c>
      <c r="B43" s="891" t="s">
        <v>847</v>
      </c>
      <c r="C43" s="889">
        <v>219</v>
      </c>
      <c r="D43" s="889" t="str">
        <f t="shared" si="0"/>
        <v>P</v>
      </c>
      <c r="E43" s="889" t="s">
        <v>5</v>
      </c>
      <c r="F43" s="889" t="s">
        <v>7</v>
      </c>
      <c r="G43" s="889" t="s">
        <v>1093</v>
      </c>
      <c r="H43" s="890"/>
      <c r="I43" s="924"/>
      <c r="J43" s="887"/>
      <c r="K43" s="887"/>
      <c r="L43" s="923"/>
      <c r="M43" s="887"/>
      <c r="N43" s="887"/>
      <c r="O43" s="887"/>
    </row>
    <row r="44" spans="1:15" ht="14.4">
      <c r="A44" s="892" t="s">
        <v>944</v>
      </c>
      <c r="B44" s="891" t="s">
        <v>1056</v>
      </c>
      <c r="C44" s="889">
        <v>8760</v>
      </c>
      <c r="D44" s="889" t="str">
        <f t="shared" si="0"/>
        <v>R</v>
      </c>
      <c r="E44" s="889" t="s">
        <v>9</v>
      </c>
      <c r="F44" s="889" t="s">
        <v>9</v>
      </c>
      <c r="G44" s="889" t="s">
        <v>1110</v>
      </c>
      <c r="H44" s="890"/>
      <c r="I44" s="924"/>
      <c r="J44" s="887"/>
      <c r="K44" s="887"/>
      <c r="L44" s="923"/>
      <c r="M44" s="887"/>
      <c r="N44" s="887"/>
      <c r="O44" s="887"/>
    </row>
    <row r="45" spans="1:15" ht="14.4">
      <c r="A45" s="892" t="s">
        <v>138</v>
      </c>
      <c r="B45" s="891" t="s">
        <v>836</v>
      </c>
      <c r="C45" s="889">
        <v>1095</v>
      </c>
      <c r="D45" s="889" t="str">
        <f t="shared" si="0"/>
        <v>R</v>
      </c>
      <c r="E45" s="889" t="s">
        <v>7</v>
      </c>
      <c r="F45" s="889" t="s">
        <v>9</v>
      </c>
      <c r="G45" s="889" t="s">
        <v>1093</v>
      </c>
      <c r="H45" s="890"/>
      <c r="I45" s="924"/>
      <c r="J45" s="887"/>
      <c r="K45" s="887"/>
      <c r="L45" s="923"/>
      <c r="M45" s="887"/>
      <c r="N45" s="887"/>
      <c r="O45" s="887"/>
    </row>
    <row r="46" spans="1:15" ht="14.4">
      <c r="A46" s="898" t="s">
        <v>130</v>
      </c>
      <c r="B46" s="891" t="s">
        <v>848</v>
      </c>
      <c r="C46" s="889">
        <v>365</v>
      </c>
      <c r="D46" s="889" t="str">
        <f t="shared" si="0"/>
        <v>P</v>
      </c>
      <c r="E46" s="889" t="s">
        <v>5</v>
      </c>
      <c r="F46" s="889" t="s">
        <v>7</v>
      </c>
      <c r="G46" s="889" t="s">
        <v>1093</v>
      </c>
      <c r="H46" s="890"/>
      <c r="I46" s="924"/>
      <c r="J46" s="887"/>
      <c r="K46" s="887"/>
      <c r="L46" s="923"/>
      <c r="M46" s="887"/>
      <c r="N46" s="887"/>
      <c r="O46" s="887"/>
    </row>
    <row r="47" spans="1:15" ht="15" thickBot="1">
      <c r="A47" s="898" t="s">
        <v>132</v>
      </c>
      <c r="B47" s="891" t="s">
        <v>849</v>
      </c>
      <c r="C47" s="889">
        <v>273.75</v>
      </c>
      <c r="D47" s="889" t="str">
        <f t="shared" si="0"/>
        <v>P</v>
      </c>
      <c r="E47" s="889" t="s">
        <v>5</v>
      </c>
      <c r="F47" s="889" t="s">
        <v>7</v>
      </c>
      <c r="G47" s="889" t="s">
        <v>1093</v>
      </c>
      <c r="H47" s="890"/>
      <c r="I47" s="922"/>
      <c r="J47" s="921"/>
      <c r="K47" s="921"/>
      <c r="L47" s="920"/>
      <c r="M47" s="887"/>
      <c r="N47" s="887"/>
      <c r="O47" s="887"/>
    </row>
    <row r="48" spans="1:15" ht="14.4">
      <c r="A48" s="907" t="s">
        <v>134</v>
      </c>
      <c r="B48" s="903" t="s">
        <v>850</v>
      </c>
      <c r="C48" s="889">
        <v>796.36363640000002</v>
      </c>
      <c r="D48" s="889" t="str">
        <f t="shared" si="0"/>
        <v>P</v>
      </c>
      <c r="E48" s="889" t="s">
        <v>7</v>
      </c>
      <c r="F48" s="902" t="s">
        <v>9</v>
      </c>
      <c r="G48" s="902" t="s">
        <v>1090</v>
      </c>
      <c r="H48" s="890"/>
      <c r="J48" s="887"/>
      <c r="K48" s="887"/>
      <c r="L48" s="887"/>
      <c r="M48" s="887"/>
      <c r="N48" s="887"/>
      <c r="O48" s="887"/>
    </row>
    <row r="49" spans="1:15" ht="15" thickBot="1">
      <c r="A49" s="896" t="s">
        <v>136</v>
      </c>
      <c r="B49" s="895" t="s">
        <v>851</v>
      </c>
      <c r="C49" s="889">
        <v>876</v>
      </c>
      <c r="D49" s="889" t="str">
        <f t="shared" si="0"/>
        <v>P</v>
      </c>
      <c r="E49" s="889" t="s">
        <v>7</v>
      </c>
      <c r="F49" s="894" t="s">
        <v>9</v>
      </c>
      <c r="G49" s="894" t="s">
        <v>1093</v>
      </c>
      <c r="H49" s="890"/>
      <c r="J49" s="887"/>
      <c r="K49" s="887"/>
      <c r="L49" s="887"/>
      <c r="M49" s="887"/>
      <c r="N49" s="887"/>
      <c r="O49" s="887"/>
    </row>
    <row r="50" spans="1:15" ht="14.4">
      <c r="A50" s="904" t="s">
        <v>140</v>
      </c>
      <c r="B50" s="903" t="s">
        <v>780</v>
      </c>
      <c r="C50" s="889">
        <v>159.27272730000001</v>
      </c>
      <c r="D50" s="889" t="str">
        <f t="shared" si="0"/>
        <v>P</v>
      </c>
      <c r="E50" s="889" t="s">
        <v>5</v>
      </c>
      <c r="F50" s="902" t="s">
        <v>7</v>
      </c>
      <c r="G50" s="902" t="s">
        <v>1093</v>
      </c>
      <c r="H50" s="890"/>
      <c r="J50" s="887"/>
      <c r="K50" s="887"/>
      <c r="L50" s="887"/>
      <c r="M50" s="887"/>
      <c r="N50" s="887"/>
      <c r="O50" s="887"/>
    </row>
    <row r="51" spans="1:15" ht="14.4">
      <c r="A51" s="898" t="s">
        <v>142</v>
      </c>
      <c r="B51" s="897" t="s">
        <v>783</v>
      </c>
      <c r="C51" s="889">
        <v>8760</v>
      </c>
      <c r="D51" s="889" t="str">
        <f t="shared" si="0"/>
        <v>R</v>
      </c>
      <c r="E51" s="889" t="s">
        <v>9</v>
      </c>
      <c r="F51" s="893" t="s">
        <v>9</v>
      </c>
      <c r="G51" s="893" t="s">
        <v>1105</v>
      </c>
      <c r="H51" s="890"/>
      <c r="J51" s="887"/>
      <c r="K51" s="887"/>
      <c r="L51" s="887"/>
      <c r="M51" s="887"/>
      <c r="N51" s="887"/>
      <c r="O51" s="887"/>
    </row>
    <row r="52" spans="1:15" ht="14.4">
      <c r="A52" s="892" t="s">
        <v>144</v>
      </c>
      <c r="B52" s="891" t="s">
        <v>785</v>
      </c>
      <c r="C52" s="889">
        <v>8760</v>
      </c>
      <c r="D52" s="889" t="str">
        <f t="shared" si="0"/>
        <v>R</v>
      </c>
      <c r="E52" s="889" t="s">
        <v>9</v>
      </c>
      <c r="F52" s="889" t="s">
        <v>9</v>
      </c>
      <c r="G52" s="889" t="s">
        <v>1111</v>
      </c>
      <c r="H52" s="890"/>
      <c r="J52" s="887"/>
      <c r="K52" s="887"/>
      <c r="L52" s="887"/>
      <c r="M52" s="887"/>
      <c r="N52" s="887"/>
      <c r="O52" s="887"/>
    </row>
    <row r="53" spans="1:15" ht="14.4">
      <c r="A53" s="898" t="s">
        <v>146</v>
      </c>
      <c r="B53" s="891" t="s">
        <v>779</v>
      </c>
      <c r="C53" s="889">
        <v>125.1428571</v>
      </c>
      <c r="D53" s="889" t="str">
        <f t="shared" si="0"/>
        <v>P</v>
      </c>
      <c r="E53" s="889" t="s">
        <v>5</v>
      </c>
      <c r="F53" s="889" t="s">
        <v>7</v>
      </c>
      <c r="G53" s="889" t="s">
        <v>1093</v>
      </c>
      <c r="H53" s="890"/>
      <c r="J53" s="887"/>
      <c r="K53" s="887"/>
      <c r="L53" s="887"/>
      <c r="M53" s="887"/>
      <c r="N53" s="887"/>
      <c r="O53" s="887"/>
    </row>
    <row r="54" spans="1:15" ht="14.4">
      <c r="A54" s="898" t="s">
        <v>148</v>
      </c>
      <c r="B54" s="891" t="s">
        <v>782</v>
      </c>
      <c r="C54" s="889">
        <v>4380</v>
      </c>
      <c r="D54" s="889" t="str">
        <f t="shared" si="0"/>
        <v>R</v>
      </c>
      <c r="E54" s="889" t="s">
        <v>9</v>
      </c>
      <c r="F54" s="889" t="s">
        <v>9</v>
      </c>
      <c r="G54" s="893" t="s">
        <v>1105</v>
      </c>
      <c r="H54" s="890"/>
      <c r="J54" s="887"/>
      <c r="K54" s="887"/>
      <c r="L54" s="887"/>
      <c r="M54" s="887"/>
      <c r="N54" s="887"/>
      <c r="O54" s="887"/>
    </row>
    <row r="55" spans="1:15" ht="14.4">
      <c r="A55" s="892" t="s">
        <v>150</v>
      </c>
      <c r="B55" s="891" t="s">
        <v>785</v>
      </c>
      <c r="C55" s="889">
        <v>4380</v>
      </c>
      <c r="D55" s="889" t="str">
        <f t="shared" si="0"/>
        <v>R</v>
      </c>
      <c r="E55" s="889" t="s">
        <v>9</v>
      </c>
      <c r="F55" s="889" t="s">
        <v>9</v>
      </c>
      <c r="G55" s="889" t="s">
        <v>1111</v>
      </c>
      <c r="H55" s="890"/>
      <c r="J55" s="887"/>
      <c r="K55" s="887"/>
      <c r="L55" s="887"/>
      <c r="M55" s="887"/>
      <c r="N55" s="887"/>
      <c r="O55" s="887"/>
    </row>
    <row r="56" spans="1:15" ht="14.4">
      <c r="A56" s="907" t="s">
        <v>152</v>
      </c>
      <c r="B56" s="903" t="s">
        <v>779</v>
      </c>
      <c r="C56" s="889">
        <v>175.2</v>
      </c>
      <c r="D56" s="889" t="str">
        <f t="shared" si="0"/>
        <v>P</v>
      </c>
      <c r="E56" s="889" t="s">
        <v>5</v>
      </c>
      <c r="F56" s="902" t="s">
        <v>7</v>
      </c>
      <c r="G56" s="902" t="s">
        <v>1093</v>
      </c>
      <c r="H56" s="890"/>
      <c r="J56" s="887"/>
      <c r="K56" s="887"/>
      <c r="L56" s="887"/>
      <c r="M56" s="887"/>
      <c r="N56" s="887"/>
      <c r="O56" s="887"/>
    </row>
    <row r="57" spans="1:15" ht="14.4">
      <c r="A57" s="898" t="s">
        <v>154</v>
      </c>
      <c r="B57" s="897" t="s">
        <v>872</v>
      </c>
      <c r="C57" s="889">
        <v>8760</v>
      </c>
      <c r="D57" s="889" t="str">
        <f t="shared" si="0"/>
        <v>R</v>
      </c>
      <c r="E57" s="889" t="s">
        <v>9</v>
      </c>
      <c r="F57" s="893" t="s">
        <v>9</v>
      </c>
      <c r="G57" s="893" t="s">
        <v>1105</v>
      </c>
      <c r="H57" s="890"/>
      <c r="J57" s="887"/>
      <c r="K57" s="887"/>
      <c r="L57" s="887"/>
      <c r="M57" s="887"/>
      <c r="N57" s="887"/>
      <c r="O57" s="887"/>
    </row>
    <row r="58" spans="1:15" ht="14.4">
      <c r="A58" s="892" t="s">
        <v>156</v>
      </c>
      <c r="B58" s="891" t="s">
        <v>785</v>
      </c>
      <c r="C58" s="889">
        <v>4380</v>
      </c>
      <c r="D58" s="889" t="str">
        <f t="shared" si="0"/>
        <v>R</v>
      </c>
      <c r="E58" s="889" t="s">
        <v>9</v>
      </c>
      <c r="F58" s="889" t="s">
        <v>9</v>
      </c>
      <c r="G58" s="889" t="s">
        <v>1111</v>
      </c>
      <c r="H58" s="890"/>
      <c r="J58" s="887"/>
      <c r="K58" s="887"/>
      <c r="L58" s="887"/>
      <c r="M58" s="887"/>
      <c r="N58" s="887"/>
      <c r="O58" s="887"/>
    </row>
    <row r="59" spans="1:15" ht="14.4">
      <c r="A59" s="898" t="s">
        <v>158</v>
      </c>
      <c r="B59" s="897" t="s">
        <v>781</v>
      </c>
      <c r="C59" s="889">
        <v>115.2631579</v>
      </c>
      <c r="D59" s="889" t="str">
        <f t="shared" si="0"/>
        <v>P</v>
      </c>
      <c r="E59" s="889" t="s">
        <v>5</v>
      </c>
      <c r="F59" s="893" t="s">
        <v>7</v>
      </c>
      <c r="G59" s="893" t="s">
        <v>1093</v>
      </c>
      <c r="H59" s="890"/>
      <c r="J59" s="887"/>
      <c r="K59" s="887"/>
      <c r="L59" s="887"/>
      <c r="M59" s="887"/>
      <c r="N59" s="887"/>
      <c r="O59" s="887"/>
    </row>
    <row r="60" spans="1:15" ht="14.4">
      <c r="A60" s="892" t="s">
        <v>160</v>
      </c>
      <c r="B60" s="891" t="s">
        <v>784</v>
      </c>
      <c r="C60" s="889">
        <v>8760</v>
      </c>
      <c r="D60" s="889" t="str">
        <f t="shared" si="0"/>
        <v>R</v>
      </c>
      <c r="E60" s="889" t="s">
        <v>9</v>
      </c>
      <c r="F60" s="889" t="s">
        <v>9</v>
      </c>
      <c r="G60" s="893" t="s">
        <v>1105</v>
      </c>
      <c r="H60" s="890"/>
      <c r="J60" s="887"/>
      <c r="K60" s="887"/>
      <c r="L60" s="887"/>
      <c r="M60" s="887"/>
      <c r="N60" s="887"/>
      <c r="O60" s="887"/>
    </row>
    <row r="61" spans="1:15" ht="14.4">
      <c r="A61" s="892" t="s">
        <v>1036</v>
      </c>
      <c r="B61" s="891" t="s">
        <v>1046</v>
      </c>
      <c r="C61" s="889">
        <v>162.2222222</v>
      </c>
      <c r="D61" s="889" t="str">
        <f t="shared" si="0"/>
        <v>P</v>
      </c>
      <c r="E61" s="889" t="s">
        <v>7</v>
      </c>
      <c r="F61" s="889" t="s">
        <v>7</v>
      </c>
      <c r="G61" s="889" t="s">
        <v>1093</v>
      </c>
      <c r="H61" s="890"/>
      <c r="J61" s="887"/>
      <c r="K61" s="887"/>
      <c r="L61" s="887"/>
      <c r="M61" s="887"/>
      <c r="N61" s="887"/>
      <c r="O61" s="887"/>
    </row>
    <row r="62" spans="1:15" ht="14.4">
      <c r="A62" s="892" t="s">
        <v>1037</v>
      </c>
      <c r="B62" s="891" t="s">
        <v>1047</v>
      </c>
      <c r="C62" s="889">
        <v>730</v>
      </c>
      <c r="D62" s="889" t="str">
        <f t="shared" si="0"/>
        <v>P</v>
      </c>
      <c r="E62" s="889" t="s">
        <v>7</v>
      </c>
      <c r="F62" s="889" t="s">
        <v>7</v>
      </c>
      <c r="G62" s="889" t="s">
        <v>1093</v>
      </c>
      <c r="H62" s="890"/>
      <c r="J62" s="887"/>
      <c r="K62" s="887"/>
      <c r="L62" s="887"/>
      <c r="M62" s="887"/>
      <c r="N62" s="887"/>
      <c r="O62" s="887"/>
    </row>
    <row r="63" spans="1:15" ht="14.4">
      <c r="A63" s="892" t="s">
        <v>1038</v>
      </c>
      <c r="B63" s="891" t="s">
        <v>960</v>
      </c>
      <c r="C63" s="889">
        <v>1752</v>
      </c>
      <c r="D63" s="889" t="str">
        <f t="shared" si="0"/>
        <v>R</v>
      </c>
      <c r="E63" s="889" t="s">
        <v>7</v>
      </c>
      <c r="F63" s="889" t="s">
        <v>9</v>
      </c>
      <c r="G63" s="889" t="s">
        <v>1093</v>
      </c>
      <c r="H63" s="890"/>
      <c r="J63" s="887"/>
      <c r="K63" s="887"/>
      <c r="L63" s="887"/>
      <c r="M63" s="887"/>
      <c r="N63" s="887"/>
      <c r="O63" s="887"/>
    </row>
    <row r="64" spans="1:15" ht="14.4">
      <c r="A64" s="892" t="s">
        <v>1039</v>
      </c>
      <c r="B64" s="891" t="s">
        <v>1043</v>
      </c>
      <c r="C64" s="889">
        <v>4380</v>
      </c>
      <c r="D64" s="889" t="str">
        <f t="shared" si="0"/>
        <v>R</v>
      </c>
      <c r="E64" s="889" t="s">
        <v>7</v>
      </c>
      <c r="F64" s="889" t="s">
        <v>9</v>
      </c>
      <c r="G64" s="889" t="s">
        <v>1149</v>
      </c>
      <c r="H64" s="890"/>
      <c r="J64" s="887"/>
      <c r="K64" s="887"/>
      <c r="L64" s="887"/>
      <c r="M64" s="887"/>
      <c r="N64" s="887"/>
      <c r="O64" s="887"/>
    </row>
    <row r="65" spans="1:15" ht="15" thickBot="1">
      <c r="A65" s="910" t="s">
        <v>162</v>
      </c>
      <c r="B65" s="909" t="s">
        <v>786</v>
      </c>
      <c r="C65" s="889">
        <v>230.52631579999999</v>
      </c>
      <c r="D65" s="889" t="str">
        <f t="shared" si="0"/>
        <v>P</v>
      </c>
      <c r="E65" s="889" t="s">
        <v>7</v>
      </c>
      <c r="F65" s="908" t="s">
        <v>7</v>
      </c>
      <c r="G65" s="908" t="s">
        <v>1090</v>
      </c>
      <c r="H65" s="890"/>
      <c r="J65" s="887"/>
      <c r="K65" s="887"/>
      <c r="L65" s="887"/>
      <c r="M65" s="887"/>
      <c r="N65" s="887"/>
      <c r="O65" s="887"/>
    </row>
    <row r="66" spans="1:15" ht="14.4">
      <c r="A66" s="901" t="s">
        <v>165</v>
      </c>
      <c r="B66" s="900" t="s">
        <v>718</v>
      </c>
      <c r="C66" s="889">
        <v>175.2</v>
      </c>
      <c r="D66" s="889" t="str">
        <f t="shared" si="0"/>
        <v>P</v>
      </c>
      <c r="E66" s="889" t="s">
        <v>5</v>
      </c>
      <c r="F66" s="899" t="s">
        <v>7</v>
      </c>
      <c r="G66" s="899" t="s">
        <v>1093</v>
      </c>
      <c r="H66" s="890"/>
      <c r="J66" s="887"/>
      <c r="K66" s="887"/>
      <c r="L66" s="887"/>
      <c r="M66" s="887"/>
      <c r="N66" s="887"/>
      <c r="O66" s="887"/>
    </row>
    <row r="67" spans="1:15" ht="14.4">
      <c r="A67" s="892" t="s">
        <v>1125</v>
      </c>
      <c r="B67" s="891" t="s">
        <v>1126</v>
      </c>
      <c r="C67" s="889">
        <v>8760</v>
      </c>
      <c r="D67" s="889" t="str">
        <f t="shared" ref="D67:D130" si="3">IF(C67&lt;500,"P",IF(C67&lt;=1000,"P","R"))</f>
        <v>R</v>
      </c>
      <c r="E67" s="889" t="s">
        <v>9</v>
      </c>
      <c r="F67" s="889" t="s">
        <v>9</v>
      </c>
      <c r="G67" s="889" t="s">
        <v>1093</v>
      </c>
      <c r="H67" s="890"/>
      <c r="J67" s="887"/>
      <c r="K67" s="887"/>
      <c r="L67" s="887"/>
      <c r="M67" s="887"/>
      <c r="N67" s="887"/>
      <c r="O67" s="887"/>
    </row>
    <row r="68" spans="1:15" ht="14.4">
      <c r="A68" s="892" t="s">
        <v>167</v>
      </c>
      <c r="B68" s="891" t="s">
        <v>718</v>
      </c>
      <c r="C68" s="889">
        <v>141.2903226</v>
      </c>
      <c r="D68" s="889" t="str">
        <f t="shared" si="3"/>
        <v>P</v>
      </c>
      <c r="E68" s="889" t="s">
        <v>5</v>
      </c>
      <c r="F68" s="889" t="s">
        <v>5</v>
      </c>
      <c r="G68" s="889" t="s">
        <v>1144</v>
      </c>
      <c r="H68" s="890"/>
      <c r="J68" s="887"/>
      <c r="K68" s="887"/>
      <c r="L68" s="887"/>
      <c r="M68" s="887"/>
      <c r="N68" s="887"/>
      <c r="O68" s="887"/>
    </row>
    <row r="69" spans="1:15" ht="14.4">
      <c r="A69" s="892" t="s">
        <v>169</v>
      </c>
      <c r="B69" s="891" t="s">
        <v>722</v>
      </c>
      <c r="C69" s="889">
        <v>146</v>
      </c>
      <c r="D69" s="889" t="str">
        <f t="shared" si="3"/>
        <v>P</v>
      </c>
      <c r="E69" s="889" t="s">
        <v>5</v>
      </c>
      <c r="F69" s="889" t="s">
        <v>7</v>
      </c>
      <c r="G69" s="889" t="s">
        <v>1093</v>
      </c>
      <c r="H69" s="890"/>
      <c r="J69" s="887"/>
      <c r="K69" s="887"/>
      <c r="L69" s="887"/>
      <c r="M69" s="887"/>
      <c r="N69" s="887"/>
      <c r="O69" s="887"/>
    </row>
    <row r="70" spans="1:15" ht="14.4">
      <c r="A70" s="892" t="s">
        <v>171</v>
      </c>
      <c r="B70" s="891" t="s">
        <v>723</v>
      </c>
      <c r="C70" s="889">
        <v>2920</v>
      </c>
      <c r="D70" s="889" t="str">
        <f t="shared" si="3"/>
        <v>R</v>
      </c>
      <c r="E70" s="889" t="s">
        <v>7</v>
      </c>
      <c r="F70" s="889" t="s">
        <v>9</v>
      </c>
      <c r="G70" s="889" t="s">
        <v>1090</v>
      </c>
      <c r="H70" s="890"/>
      <c r="J70" s="887"/>
      <c r="K70" s="887"/>
      <c r="L70" s="887"/>
      <c r="M70" s="887"/>
      <c r="N70" s="887"/>
      <c r="O70" s="887"/>
    </row>
    <row r="71" spans="1:15" ht="14.4">
      <c r="A71" s="892" t="s">
        <v>173</v>
      </c>
      <c r="B71" s="891" t="s">
        <v>719</v>
      </c>
      <c r="C71" s="889">
        <v>101.8604651</v>
      </c>
      <c r="D71" s="889" t="str">
        <f t="shared" si="3"/>
        <v>P</v>
      </c>
      <c r="E71" s="889" t="s">
        <v>5</v>
      </c>
      <c r="F71" s="889" t="s">
        <v>5</v>
      </c>
      <c r="G71" s="889" t="s">
        <v>1144</v>
      </c>
      <c r="H71" s="890"/>
      <c r="J71" s="887"/>
      <c r="K71" s="887"/>
      <c r="L71" s="887"/>
      <c r="M71" s="887"/>
      <c r="N71" s="887"/>
      <c r="O71" s="887"/>
    </row>
    <row r="72" spans="1:15" ht="14.4">
      <c r="A72" s="892" t="s">
        <v>175</v>
      </c>
      <c r="B72" s="891" t="s">
        <v>724</v>
      </c>
      <c r="C72" s="889">
        <v>1752</v>
      </c>
      <c r="D72" s="889" t="str">
        <f t="shared" si="3"/>
        <v>R</v>
      </c>
      <c r="E72" s="889" t="s">
        <v>7</v>
      </c>
      <c r="F72" s="889" t="s">
        <v>9</v>
      </c>
      <c r="G72" s="889" t="s">
        <v>1090</v>
      </c>
      <c r="H72" s="890"/>
      <c r="J72" s="887"/>
      <c r="K72" s="887"/>
      <c r="L72" s="887"/>
      <c r="M72" s="887"/>
      <c r="N72" s="887"/>
      <c r="O72" s="887"/>
    </row>
    <row r="73" spans="1:15" ht="14.4">
      <c r="A73" s="892" t="s">
        <v>177</v>
      </c>
      <c r="B73" s="891" t="s">
        <v>720</v>
      </c>
      <c r="C73" s="889">
        <v>203.7209302</v>
      </c>
      <c r="D73" s="889" t="str">
        <f t="shared" si="3"/>
        <v>P</v>
      </c>
      <c r="E73" s="889" t="s">
        <v>5</v>
      </c>
      <c r="F73" s="889" t="s">
        <v>7</v>
      </c>
      <c r="G73" s="889" t="s">
        <v>1093</v>
      </c>
      <c r="H73" s="890"/>
      <c r="J73" s="887"/>
      <c r="K73" s="887"/>
      <c r="L73" s="887"/>
      <c r="M73" s="887"/>
      <c r="N73" s="887"/>
      <c r="O73" s="887"/>
    </row>
    <row r="74" spans="1:15" ht="14.4">
      <c r="A74" s="892" t="s">
        <v>179</v>
      </c>
      <c r="B74" s="891" t="s">
        <v>721</v>
      </c>
      <c r="C74" s="889">
        <v>236.75675680000001</v>
      </c>
      <c r="D74" s="889" t="str">
        <f t="shared" si="3"/>
        <v>P</v>
      </c>
      <c r="E74" s="889" t="s">
        <v>5</v>
      </c>
      <c r="F74" s="889" t="s">
        <v>5</v>
      </c>
      <c r="G74" s="889" t="s">
        <v>1144</v>
      </c>
      <c r="H74" s="890"/>
      <c r="J74" s="887"/>
      <c r="K74" s="887"/>
      <c r="L74" s="887"/>
      <c r="M74" s="887"/>
      <c r="N74" s="887"/>
      <c r="O74" s="887"/>
    </row>
    <row r="75" spans="1:15" ht="14.4">
      <c r="A75" s="892" t="s">
        <v>181</v>
      </c>
      <c r="B75" s="891" t="s">
        <v>714</v>
      </c>
      <c r="C75" s="889">
        <v>730</v>
      </c>
      <c r="D75" s="889" t="str">
        <f t="shared" si="3"/>
        <v>P</v>
      </c>
      <c r="E75" s="889" t="s">
        <v>5</v>
      </c>
      <c r="F75" s="889" t="s">
        <v>5</v>
      </c>
      <c r="G75" s="889" t="s">
        <v>1144</v>
      </c>
      <c r="H75" s="890"/>
      <c r="J75" s="887"/>
      <c r="K75" s="887"/>
      <c r="L75" s="887"/>
      <c r="M75" s="887"/>
      <c r="N75" s="887"/>
      <c r="O75" s="887"/>
    </row>
    <row r="76" spans="1:15" ht="14.4">
      <c r="A76" s="892" t="s">
        <v>183</v>
      </c>
      <c r="B76" s="891" t="s">
        <v>714</v>
      </c>
      <c r="C76" s="889">
        <v>236.75675680000001</v>
      </c>
      <c r="D76" s="889" t="str">
        <f t="shared" si="3"/>
        <v>P</v>
      </c>
      <c r="E76" s="889" t="s">
        <v>5</v>
      </c>
      <c r="F76" s="889" t="s">
        <v>5</v>
      </c>
      <c r="G76" s="889" t="s">
        <v>1144</v>
      </c>
      <c r="H76" s="890"/>
      <c r="J76" s="887"/>
      <c r="K76" s="887"/>
      <c r="L76" s="887"/>
      <c r="M76" s="887"/>
      <c r="N76" s="887"/>
      <c r="O76" s="887"/>
    </row>
    <row r="77" spans="1:15" ht="15" thickBot="1">
      <c r="A77" s="896" t="s">
        <v>185</v>
      </c>
      <c r="B77" s="895" t="s">
        <v>715</v>
      </c>
      <c r="C77" s="889">
        <v>1460</v>
      </c>
      <c r="D77" s="889" t="str">
        <f t="shared" si="3"/>
        <v>R</v>
      </c>
      <c r="E77" s="889" t="s">
        <v>7</v>
      </c>
      <c r="F77" s="894" t="s">
        <v>9</v>
      </c>
      <c r="G77" s="894" t="s">
        <v>1090</v>
      </c>
      <c r="H77" s="890"/>
      <c r="J77" s="887"/>
      <c r="K77" s="887"/>
      <c r="L77" s="887"/>
      <c r="M77" s="887"/>
      <c r="N77" s="887"/>
      <c r="O77" s="887"/>
    </row>
    <row r="78" spans="1:15" ht="14.4">
      <c r="A78" s="892" t="s">
        <v>192</v>
      </c>
      <c r="B78" s="891" t="s">
        <v>714</v>
      </c>
      <c r="C78" s="889">
        <v>265.45454549999999</v>
      </c>
      <c r="D78" s="889" t="str">
        <f t="shared" si="3"/>
        <v>P</v>
      </c>
      <c r="E78" s="889" t="s">
        <v>5</v>
      </c>
      <c r="F78" s="889" t="s">
        <v>5</v>
      </c>
      <c r="G78" s="889" t="s">
        <v>1093</v>
      </c>
      <c r="H78" s="890"/>
      <c r="J78" s="887"/>
      <c r="K78" s="887"/>
      <c r="L78" s="887"/>
      <c r="M78" s="887"/>
      <c r="N78" s="887"/>
      <c r="O78" s="887"/>
    </row>
    <row r="79" spans="1:15" ht="14.4">
      <c r="A79" s="892" t="s">
        <v>194</v>
      </c>
      <c r="B79" s="891" t="s">
        <v>714</v>
      </c>
      <c r="C79" s="889">
        <v>302.06896549999999</v>
      </c>
      <c r="D79" s="889" t="str">
        <f t="shared" si="3"/>
        <v>P</v>
      </c>
      <c r="E79" s="889" t="s">
        <v>5</v>
      </c>
      <c r="F79" s="889" t="s">
        <v>5</v>
      </c>
      <c r="G79" s="889" t="s">
        <v>1093</v>
      </c>
      <c r="H79" s="890"/>
      <c r="J79" s="887"/>
      <c r="K79" s="887"/>
      <c r="L79" s="887"/>
      <c r="M79" s="887"/>
      <c r="N79" s="887"/>
      <c r="O79" s="887"/>
    </row>
    <row r="80" spans="1:15" ht="14.4">
      <c r="A80" s="892" t="s">
        <v>195</v>
      </c>
      <c r="B80" s="891" t="s">
        <v>1150</v>
      </c>
      <c r="C80" s="889">
        <v>2920</v>
      </c>
      <c r="D80" s="889" t="str">
        <f t="shared" si="3"/>
        <v>R</v>
      </c>
      <c r="E80" s="889" t="s">
        <v>7</v>
      </c>
      <c r="F80" s="889" t="s">
        <v>9</v>
      </c>
      <c r="G80" s="889" t="s">
        <v>1090</v>
      </c>
      <c r="H80" s="890"/>
      <c r="J80" s="887"/>
      <c r="K80" s="887"/>
      <c r="L80" s="887"/>
      <c r="M80" s="887"/>
      <c r="N80" s="887"/>
      <c r="O80" s="887"/>
    </row>
    <row r="81" spans="1:15" ht="14.4">
      <c r="A81" s="892" t="s">
        <v>197</v>
      </c>
      <c r="B81" s="891" t="s">
        <v>714</v>
      </c>
      <c r="C81" s="889">
        <v>219</v>
      </c>
      <c r="D81" s="889" t="str">
        <f t="shared" si="3"/>
        <v>P</v>
      </c>
      <c r="E81" s="889" t="s">
        <v>5</v>
      </c>
      <c r="F81" s="889" t="s">
        <v>5</v>
      </c>
      <c r="G81" s="889" t="s">
        <v>1093</v>
      </c>
      <c r="H81" s="890"/>
      <c r="J81" s="887"/>
      <c r="K81" s="887"/>
      <c r="L81" s="887"/>
      <c r="M81" s="887"/>
      <c r="N81" s="887"/>
      <c r="O81" s="887"/>
    </row>
    <row r="82" spans="1:15" ht="14.4">
      <c r="A82" s="892" t="s">
        <v>187</v>
      </c>
      <c r="B82" s="891" t="s">
        <v>873</v>
      </c>
      <c r="C82" s="889">
        <v>876</v>
      </c>
      <c r="D82" s="889" t="str">
        <f t="shared" si="3"/>
        <v>P</v>
      </c>
      <c r="E82" s="889" t="s">
        <v>7</v>
      </c>
      <c r="F82" s="889" t="s">
        <v>9</v>
      </c>
      <c r="G82" s="889" t="s">
        <v>1090</v>
      </c>
      <c r="H82" s="890"/>
      <c r="J82" s="887"/>
      <c r="K82" s="887"/>
      <c r="L82" s="887"/>
      <c r="M82" s="887"/>
      <c r="N82" s="887"/>
      <c r="O82" s="887"/>
    </row>
    <row r="83" spans="1:15" ht="14.4">
      <c r="A83" s="892" t="s">
        <v>199</v>
      </c>
      <c r="B83" s="891" t="s">
        <v>714</v>
      </c>
      <c r="C83" s="889">
        <v>461.05263159999998</v>
      </c>
      <c r="D83" s="889" t="str">
        <f t="shared" si="3"/>
        <v>P</v>
      </c>
      <c r="E83" s="889" t="s">
        <v>5</v>
      </c>
      <c r="F83" s="889" t="s">
        <v>5</v>
      </c>
      <c r="G83" s="889" t="s">
        <v>1093</v>
      </c>
      <c r="H83" s="890"/>
      <c r="J83" s="887"/>
      <c r="K83" s="887"/>
      <c r="L83" s="887"/>
      <c r="M83" s="887"/>
      <c r="N83" s="887"/>
      <c r="O83" s="887"/>
    </row>
    <row r="84" spans="1:15" ht="14.4">
      <c r="A84" s="892" t="s">
        <v>200</v>
      </c>
      <c r="B84" s="891" t="s">
        <v>833</v>
      </c>
      <c r="C84" s="889">
        <v>1251.4285709999999</v>
      </c>
      <c r="D84" s="889" t="str">
        <f t="shared" si="3"/>
        <v>R</v>
      </c>
      <c r="E84" s="889" t="s">
        <v>7</v>
      </c>
      <c r="F84" s="889" t="s">
        <v>9</v>
      </c>
      <c r="G84" s="889" t="s">
        <v>1090</v>
      </c>
      <c r="H84" s="890"/>
      <c r="J84" s="887"/>
      <c r="K84" s="887"/>
      <c r="L84" s="887"/>
      <c r="M84" s="887"/>
      <c r="N84" s="887"/>
      <c r="O84" s="887"/>
    </row>
    <row r="85" spans="1:15" ht="14.4">
      <c r="A85" s="892" t="s">
        <v>940</v>
      </c>
      <c r="B85" s="891" t="s">
        <v>975</v>
      </c>
      <c r="C85" s="889">
        <v>2190</v>
      </c>
      <c r="D85" s="889" t="str">
        <f t="shared" si="3"/>
        <v>R</v>
      </c>
      <c r="E85" s="889" t="s">
        <v>9</v>
      </c>
      <c r="F85" s="889" t="s">
        <v>9</v>
      </c>
      <c r="G85" s="889" t="s">
        <v>1093</v>
      </c>
      <c r="H85" s="890"/>
      <c r="J85" s="887"/>
      <c r="K85" s="887"/>
      <c r="L85" s="887"/>
      <c r="M85" s="887"/>
      <c r="N85" s="887"/>
      <c r="O85" s="887"/>
    </row>
    <row r="86" spans="1:15" ht="14.4">
      <c r="A86" s="892" t="s">
        <v>941</v>
      </c>
      <c r="B86" s="891" t="s">
        <v>976</v>
      </c>
      <c r="C86" s="889">
        <v>1460</v>
      </c>
      <c r="D86" s="889" t="str">
        <f t="shared" si="3"/>
        <v>R</v>
      </c>
      <c r="E86" s="889" t="s">
        <v>9</v>
      </c>
      <c r="F86" s="889" t="s">
        <v>9</v>
      </c>
      <c r="G86" s="889" t="s">
        <v>1093</v>
      </c>
      <c r="H86" s="890"/>
      <c r="J86" s="887"/>
      <c r="K86" s="887"/>
      <c r="L86" s="887"/>
      <c r="M86" s="887"/>
      <c r="N86" s="887"/>
      <c r="O86" s="887"/>
    </row>
    <row r="87" spans="1:15" ht="14.4">
      <c r="A87" s="892" t="s">
        <v>202</v>
      </c>
      <c r="B87" s="891" t="s">
        <v>834</v>
      </c>
      <c r="C87" s="889">
        <v>730</v>
      </c>
      <c r="D87" s="889" t="str">
        <f t="shared" si="3"/>
        <v>P</v>
      </c>
      <c r="E87" s="889" t="s">
        <v>7</v>
      </c>
      <c r="F87" s="889" t="s">
        <v>7</v>
      </c>
      <c r="G87" s="889" t="s">
        <v>1093</v>
      </c>
      <c r="H87" s="890"/>
      <c r="J87" s="887"/>
      <c r="K87" s="887"/>
      <c r="L87" s="887"/>
      <c r="M87" s="887"/>
      <c r="N87" s="887"/>
      <c r="O87" s="887"/>
    </row>
    <row r="88" spans="1:15" ht="14.4">
      <c r="A88" s="898" t="s">
        <v>203</v>
      </c>
      <c r="B88" s="897" t="s">
        <v>831</v>
      </c>
      <c r="C88" s="889">
        <v>243.33333329999999</v>
      </c>
      <c r="D88" s="889" t="str">
        <f t="shared" si="3"/>
        <v>P</v>
      </c>
      <c r="E88" s="889" t="s">
        <v>5</v>
      </c>
      <c r="F88" s="893" t="s">
        <v>7</v>
      </c>
      <c r="G88" s="893" t="s">
        <v>1093</v>
      </c>
      <c r="H88" s="890"/>
      <c r="J88" s="887"/>
      <c r="K88" s="887"/>
      <c r="L88" s="887"/>
      <c r="M88" s="887"/>
      <c r="N88" s="887"/>
      <c r="O88" s="887"/>
    </row>
    <row r="89" spans="1:15" ht="15" thickBot="1">
      <c r="A89" s="910" t="s">
        <v>672</v>
      </c>
      <c r="B89" s="909" t="s">
        <v>832</v>
      </c>
      <c r="C89" s="889">
        <v>1752</v>
      </c>
      <c r="D89" s="889" t="str">
        <f t="shared" si="3"/>
        <v>R</v>
      </c>
      <c r="E89" s="889" t="s">
        <v>7</v>
      </c>
      <c r="F89" s="908" t="s">
        <v>9</v>
      </c>
      <c r="G89" s="908" t="s">
        <v>1090</v>
      </c>
      <c r="H89" s="890"/>
      <c r="J89" s="887"/>
      <c r="K89" s="887"/>
      <c r="L89" s="887"/>
      <c r="M89" s="887"/>
      <c r="N89" s="887"/>
      <c r="O89" s="887"/>
    </row>
    <row r="90" spans="1:15" ht="14.4">
      <c r="A90" s="901" t="s">
        <v>206</v>
      </c>
      <c r="B90" s="900" t="s">
        <v>808</v>
      </c>
      <c r="C90" s="889">
        <v>380.86956520000001</v>
      </c>
      <c r="D90" s="889" t="str">
        <f t="shared" si="3"/>
        <v>P</v>
      </c>
      <c r="E90" s="889" t="s">
        <v>7</v>
      </c>
      <c r="F90" s="899" t="s">
        <v>7</v>
      </c>
      <c r="G90" s="899" t="s">
        <v>1107</v>
      </c>
      <c r="H90" s="890"/>
      <c r="J90" s="887"/>
      <c r="K90" s="887"/>
      <c r="L90" s="887"/>
      <c r="M90" s="887"/>
      <c r="N90" s="887"/>
      <c r="O90" s="887"/>
    </row>
    <row r="91" spans="1:15" ht="14.4">
      <c r="A91" s="892" t="s">
        <v>208</v>
      </c>
      <c r="B91" s="891" t="s">
        <v>808</v>
      </c>
      <c r="C91" s="889">
        <v>438</v>
      </c>
      <c r="D91" s="889" t="str">
        <f t="shared" si="3"/>
        <v>P</v>
      </c>
      <c r="E91" s="889" t="s">
        <v>7</v>
      </c>
      <c r="F91" s="889" t="s">
        <v>7</v>
      </c>
      <c r="G91" s="889" t="s">
        <v>1107</v>
      </c>
      <c r="H91" s="890"/>
      <c r="J91" s="887"/>
      <c r="K91" s="887"/>
      <c r="L91" s="887"/>
      <c r="M91" s="887"/>
      <c r="N91" s="887"/>
      <c r="O91" s="887"/>
    </row>
    <row r="92" spans="1:15" ht="14.4">
      <c r="A92" s="892" t="s">
        <v>210</v>
      </c>
      <c r="B92" s="891" t="s">
        <v>808</v>
      </c>
      <c r="C92" s="889">
        <v>730</v>
      </c>
      <c r="D92" s="889" t="str">
        <f t="shared" si="3"/>
        <v>P</v>
      </c>
      <c r="E92" s="889" t="s">
        <v>7</v>
      </c>
      <c r="F92" s="889" t="s">
        <v>7</v>
      </c>
      <c r="G92" s="889" t="s">
        <v>1107</v>
      </c>
      <c r="H92" s="890"/>
      <c r="J92" s="887"/>
      <c r="K92" s="887"/>
      <c r="L92" s="887"/>
      <c r="M92" s="887"/>
      <c r="N92" s="887"/>
      <c r="O92" s="887"/>
    </row>
    <row r="93" spans="1:15" ht="14.4">
      <c r="A93" s="892" t="s">
        <v>213</v>
      </c>
      <c r="B93" s="891" t="s">
        <v>811</v>
      </c>
      <c r="C93" s="889">
        <v>292</v>
      </c>
      <c r="D93" s="889" t="str">
        <f t="shared" si="3"/>
        <v>P</v>
      </c>
      <c r="E93" s="889" t="s">
        <v>5</v>
      </c>
      <c r="F93" s="889" t="s">
        <v>7</v>
      </c>
      <c r="G93" s="889" t="s">
        <v>1093</v>
      </c>
      <c r="H93" s="890"/>
      <c r="J93" s="887"/>
      <c r="K93" s="887"/>
      <c r="L93" s="887"/>
      <c r="M93" s="887"/>
      <c r="N93" s="887"/>
      <c r="O93" s="887"/>
    </row>
    <row r="94" spans="1:15" ht="14.4">
      <c r="A94" s="892" t="s">
        <v>217</v>
      </c>
      <c r="B94" s="891" t="s">
        <v>810</v>
      </c>
      <c r="C94" s="889">
        <v>1752</v>
      </c>
      <c r="D94" s="889" t="str">
        <f t="shared" si="3"/>
        <v>R</v>
      </c>
      <c r="E94" s="889" t="s">
        <v>9</v>
      </c>
      <c r="F94" s="889" t="s">
        <v>9</v>
      </c>
      <c r="G94" s="889" t="s">
        <v>1111</v>
      </c>
      <c r="H94" s="890"/>
      <c r="J94" s="887"/>
      <c r="K94" s="887"/>
      <c r="L94" s="887"/>
      <c r="M94" s="887"/>
      <c r="N94" s="887"/>
      <c r="O94" s="887"/>
    </row>
    <row r="95" spans="1:15" ht="14.4">
      <c r="A95" s="892" t="s">
        <v>219</v>
      </c>
      <c r="B95" s="891" t="s">
        <v>809</v>
      </c>
      <c r="C95" s="889">
        <v>1460</v>
      </c>
      <c r="D95" s="889" t="str">
        <f t="shared" si="3"/>
        <v>R</v>
      </c>
      <c r="E95" s="889" t="s">
        <v>7</v>
      </c>
      <c r="F95" s="889" t="s">
        <v>9</v>
      </c>
      <c r="G95" s="889" t="s">
        <v>1108</v>
      </c>
      <c r="H95" s="890"/>
      <c r="J95" s="887"/>
      <c r="K95" s="887"/>
      <c r="L95" s="887"/>
      <c r="M95" s="887"/>
      <c r="N95" s="887"/>
      <c r="O95" s="887"/>
    </row>
    <row r="96" spans="1:15" ht="14.4">
      <c r="A96" s="892" t="s">
        <v>221</v>
      </c>
      <c r="B96" s="891" t="s">
        <v>882</v>
      </c>
      <c r="C96" s="889">
        <v>1460</v>
      </c>
      <c r="D96" s="889" t="str">
        <f t="shared" si="3"/>
        <v>R</v>
      </c>
      <c r="E96" s="889" t="s">
        <v>9</v>
      </c>
      <c r="F96" s="889" t="s">
        <v>9</v>
      </c>
      <c r="G96" s="889" t="s">
        <v>1093</v>
      </c>
      <c r="H96" s="890"/>
      <c r="J96" s="887"/>
      <c r="K96" s="887"/>
      <c r="L96" s="887"/>
      <c r="M96" s="887"/>
      <c r="N96" s="887"/>
      <c r="O96" s="887"/>
    </row>
    <row r="97" spans="1:15" ht="14.4">
      <c r="A97" s="892" t="s">
        <v>222</v>
      </c>
      <c r="B97" s="891" t="s">
        <v>809</v>
      </c>
      <c r="C97" s="889">
        <v>876</v>
      </c>
      <c r="D97" s="889" t="str">
        <f t="shared" si="3"/>
        <v>P</v>
      </c>
      <c r="E97" s="889" t="s">
        <v>7</v>
      </c>
      <c r="F97" s="889" t="s">
        <v>7</v>
      </c>
      <c r="G97" s="889" t="s">
        <v>1108</v>
      </c>
      <c r="H97" s="890"/>
      <c r="J97" s="887"/>
      <c r="K97" s="887"/>
      <c r="L97" s="887"/>
      <c r="M97" s="887"/>
      <c r="N97" s="887"/>
      <c r="O97" s="887"/>
    </row>
    <row r="98" spans="1:15" ht="14.4">
      <c r="A98" s="892" t="s">
        <v>224</v>
      </c>
      <c r="B98" s="891" t="s">
        <v>809</v>
      </c>
      <c r="C98" s="889">
        <v>265.45454549999999</v>
      </c>
      <c r="D98" s="889" t="str">
        <f t="shared" si="3"/>
        <v>P</v>
      </c>
      <c r="E98" s="889" t="s">
        <v>7</v>
      </c>
      <c r="F98" s="889" t="s">
        <v>7</v>
      </c>
      <c r="G98" s="889" t="s">
        <v>1108</v>
      </c>
      <c r="H98" s="890"/>
      <c r="J98" s="887"/>
      <c r="K98" s="887"/>
      <c r="L98" s="887"/>
      <c r="M98" s="887"/>
      <c r="N98" s="887"/>
      <c r="O98" s="887"/>
    </row>
    <row r="99" spans="1:15" ht="14.4">
      <c r="A99" s="892" t="s">
        <v>225</v>
      </c>
      <c r="B99" s="891" t="s">
        <v>813</v>
      </c>
      <c r="C99" s="889">
        <v>4380</v>
      </c>
      <c r="D99" s="889" t="str">
        <f t="shared" si="3"/>
        <v>R</v>
      </c>
      <c r="E99" s="889" t="s">
        <v>7</v>
      </c>
      <c r="F99" s="889" t="s">
        <v>9</v>
      </c>
      <c r="G99" s="889" t="s">
        <v>1093</v>
      </c>
      <c r="H99" s="890"/>
      <c r="J99" s="887"/>
      <c r="K99" s="887"/>
      <c r="L99" s="887"/>
      <c r="M99" s="887"/>
      <c r="N99" s="887"/>
      <c r="O99" s="887"/>
    </row>
    <row r="100" spans="1:15" ht="14.4">
      <c r="A100" s="892" t="s">
        <v>355</v>
      </c>
      <c r="B100" s="891" t="s">
        <v>898</v>
      </c>
      <c r="C100" s="889">
        <v>265.45454549999999</v>
      </c>
      <c r="D100" s="889" t="str">
        <f t="shared" si="3"/>
        <v>P</v>
      </c>
      <c r="E100" s="889" t="s">
        <v>5</v>
      </c>
      <c r="F100" s="889" t="s">
        <v>7</v>
      </c>
      <c r="G100" s="889" t="s">
        <v>1093</v>
      </c>
      <c r="H100" s="890"/>
      <c r="J100" s="887"/>
      <c r="K100" s="887"/>
      <c r="L100" s="887"/>
      <c r="M100" s="887"/>
      <c r="N100" s="887"/>
      <c r="O100" s="887"/>
    </row>
    <row r="101" spans="1:15" ht="14.4">
      <c r="A101" s="904" t="s">
        <v>212</v>
      </c>
      <c r="B101" s="903" t="s">
        <v>812</v>
      </c>
      <c r="C101" s="889">
        <v>324.44444440000001</v>
      </c>
      <c r="D101" s="889" t="str">
        <f t="shared" si="3"/>
        <v>P</v>
      </c>
      <c r="E101" s="889" t="s">
        <v>5</v>
      </c>
      <c r="F101" s="902" t="s">
        <v>7</v>
      </c>
      <c r="G101" s="902" t="s">
        <v>1093</v>
      </c>
      <c r="H101" s="890"/>
      <c r="J101" s="887"/>
      <c r="K101" s="887"/>
      <c r="L101" s="887"/>
      <c r="M101" s="887"/>
      <c r="N101" s="887"/>
      <c r="O101" s="887"/>
    </row>
    <row r="102" spans="1:15" ht="15" thickBot="1">
      <c r="A102" s="896" t="s">
        <v>669</v>
      </c>
      <c r="B102" s="895" t="s">
        <v>882</v>
      </c>
      <c r="C102" s="889">
        <v>547.5</v>
      </c>
      <c r="D102" s="889" t="str">
        <f t="shared" si="3"/>
        <v>P</v>
      </c>
      <c r="E102" s="889" t="s">
        <v>7</v>
      </c>
      <c r="F102" s="894" t="s">
        <v>7</v>
      </c>
      <c r="G102" s="894" t="s">
        <v>1093</v>
      </c>
      <c r="H102" s="890"/>
      <c r="J102" s="887"/>
      <c r="K102" s="887"/>
      <c r="L102" s="887"/>
      <c r="M102" s="887"/>
      <c r="N102" s="887"/>
      <c r="O102" s="887"/>
    </row>
    <row r="103" spans="1:15" ht="15" thickBot="1">
      <c r="A103" s="892" t="s">
        <v>692</v>
      </c>
      <c r="B103" s="891" t="s">
        <v>814</v>
      </c>
      <c r="C103" s="889">
        <v>78.918918918918919</v>
      </c>
      <c r="D103" s="889" t="str">
        <f t="shared" si="3"/>
        <v>P</v>
      </c>
      <c r="E103" s="889" t="s">
        <v>5</v>
      </c>
      <c r="F103" s="889" t="s">
        <v>7</v>
      </c>
      <c r="G103" s="889" t="s">
        <v>1093</v>
      </c>
      <c r="H103" s="890"/>
      <c r="J103" s="887"/>
      <c r="K103" s="887"/>
      <c r="L103" s="887"/>
      <c r="M103" s="887"/>
      <c r="N103" s="887"/>
      <c r="O103" s="887"/>
    </row>
    <row r="104" spans="1:15" ht="14.4">
      <c r="A104" s="901" t="s">
        <v>697</v>
      </c>
      <c r="B104" s="900" t="s">
        <v>892</v>
      </c>
      <c r="C104" s="889">
        <v>17.950819672131146</v>
      </c>
      <c r="D104" s="889" t="str">
        <f t="shared" si="3"/>
        <v>P</v>
      </c>
      <c r="E104" s="889" t="s">
        <v>5</v>
      </c>
      <c r="F104" s="899" t="s">
        <v>7</v>
      </c>
      <c r="G104" s="912" t="s">
        <v>1093</v>
      </c>
      <c r="H104" s="890"/>
      <c r="J104" s="887"/>
      <c r="K104" s="887"/>
      <c r="L104" s="887"/>
      <c r="M104" s="887"/>
      <c r="N104" s="887"/>
      <c r="O104" s="887"/>
    </row>
    <row r="105" spans="1:15" ht="14.4">
      <c r="A105" s="892" t="s">
        <v>999</v>
      </c>
      <c r="B105" s="891" t="s">
        <v>1066</v>
      </c>
      <c r="C105" s="889">
        <v>165.2830189</v>
      </c>
      <c r="D105" s="889" t="str">
        <f t="shared" si="3"/>
        <v>P</v>
      </c>
      <c r="E105" s="889" t="s">
        <v>5</v>
      </c>
      <c r="F105" s="889" t="s">
        <v>7</v>
      </c>
      <c r="G105" s="889" t="s">
        <v>1093</v>
      </c>
      <c r="H105" s="890"/>
      <c r="J105" s="887"/>
      <c r="K105" s="887"/>
      <c r="L105" s="887"/>
      <c r="M105" s="887"/>
      <c r="N105" s="887"/>
      <c r="O105" s="887"/>
    </row>
    <row r="106" spans="1:15" ht="14.4">
      <c r="A106" s="892" t="s">
        <v>1026</v>
      </c>
      <c r="B106" s="891" t="s">
        <v>1027</v>
      </c>
      <c r="C106" s="889">
        <v>973.33333330000005</v>
      </c>
      <c r="D106" s="889" t="str">
        <f t="shared" si="3"/>
        <v>P</v>
      </c>
      <c r="E106" s="889" t="s">
        <v>7</v>
      </c>
      <c r="F106" s="889" t="s">
        <v>9</v>
      </c>
      <c r="G106" s="889" t="s">
        <v>1093</v>
      </c>
      <c r="H106" s="890"/>
      <c r="J106" s="887"/>
      <c r="K106" s="887"/>
      <c r="L106" s="887"/>
      <c r="M106" s="887"/>
      <c r="N106" s="887"/>
      <c r="O106" s="887"/>
    </row>
    <row r="107" spans="1:15" ht="14.4">
      <c r="A107" s="892" t="s">
        <v>236</v>
      </c>
      <c r="B107" s="891" t="s">
        <v>893</v>
      </c>
      <c r="C107" s="889">
        <v>109.5</v>
      </c>
      <c r="D107" s="889" t="str">
        <f t="shared" si="3"/>
        <v>P</v>
      </c>
      <c r="E107" s="889" t="s">
        <v>5</v>
      </c>
      <c r="F107" s="889" t="s">
        <v>7</v>
      </c>
      <c r="G107" s="889" t="s">
        <v>1093</v>
      </c>
      <c r="H107" s="890"/>
      <c r="J107" s="887"/>
      <c r="K107" s="887"/>
      <c r="L107" s="887"/>
      <c r="M107" s="887"/>
      <c r="N107" s="887"/>
      <c r="O107" s="887"/>
    </row>
    <row r="108" spans="1:15" ht="15" thickBot="1">
      <c r="A108" s="910" t="s">
        <v>238</v>
      </c>
      <c r="B108" s="909" t="s">
        <v>815</v>
      </c>
      <c r="C108" s="889">
        <v>673.84615380000002</v>
      </c>
      <c r="D108" s="889" t="str">
        <f t="shared" si="3"/>
        <v>P</v>
      </c>
      <c r="E108" s="889" t="s">
        <v>7</v>
      </c>
      <c r="F108" s="908" t="s">
        <v>7</v>
      </c>
      <c r="G108" s="908" t="s">
        <v>1093</v>
      </c>
      <c r="H108" s="890"/>
      <c r="J108" s="887"/>
      <c r="K108" s="887"/>
      <c r="L108" s="887"/>
      <c r="M108" s="887"/>
      <c r="N108" s="887"/>
      <c r="O108" s="887"/>
    </row>
    <row r="109" spans="1:15" ht="14.4">
      <c r="A109" s="892" t="s">
        <v>241</v>
      </c>
      <c r="B109" s="891" t="s">
        <v>891</v>
      </c>
      <c r="C109" s="889">
        <v>85.048543690000002</v>
      </c>
      <c r="D109" s="889" t="str">
        <f t="shared" si="3"/>
        <v>P</v>
      </c>
      <c r="E109" s="889" t="s">
        <v>5</v>
      </c>
      <c r="F109" s="889" t="s">
        <v>7</v>
      </c>
      <c r="G109" s="889" t="s">
        <v>1093</v>
      </c>
      <c r="H109" s="890"/>
      <c r="J109" s="887"/>
      <c r="K109" s="887"/>
      <c r="L109" s="887"/>
      <c r="M109" s="887"/>
      <c r="N109" s="887"/>
      <c r="O109" s="887"/>
    </row>
    <row r="110" spans="1:15" ht="14.4">
      <c r="A110" s="892" t="s">
        <v>243</v>
      </c>
      <c r="B110" s="891" t="s">
        <v>890</v>
      </c>
      <c r="C110" s="889">
        <v>103.0588235</v>
      </c>
      <c r="D110" s="889" t="str">
        <f t="shared" si="3"/>
        <v>P</v>
      </c>
      <c r="E110" s="889" t="s">
        <v>5</v>
      </c>
      <c r="F110" s="889" t="s">
        <v>7</v>
      </c>
      <c r="G110" s="889" t="s">
        <v>1093</v>
      </c>
      <c r="H110" s="890"/>
      <c r="J110" s="887"/>
      <c r="K110" s="887"/>
      <c r="L110" s="887"/>
      <c r="M110" s="887"/>
      <c r="N110" s="887"/>
      <c r="O110" s="887"/>
    </row>
    <row r="111" spans="1:15" ht="14.4">
      <c r="A111" s="892" t="s">
        <v>938</v>
      </c>
      <c r="B111" s="891" t="s">
        <v>973</v>
      </c>
      <c r="C111" s="889">
        <v>1095</v>
      </c>
      <c r="D111" s="889" t="str">
        <f t="shared" si="3"/>
        <v>R</v>
      </c>
      <c r="E111" s="889" t="s">
        <v>7</v>
      </c>
      <c r="F111" s="889" t="s">
        <v>9</v>
      </c>
      <c r="G111" s="889" t="s">
        <v>1093</v>
      </c>
      <c r="H111" s="890"/>
      <c r="J111" s="887"/>
      <c r="K111" s="887"/>
      <c r="L111" s="887"/>
      <c r="M111" s="887"/>
      <c r="N111" s="887"/>
      <c r="O111" s="887"/>
    </row>
    <row r="112" spans="1:15" ht="14.4">
      <c r="A112" s="892" t="s">
        <v>939</v>
      </c>
      <c r="B112" s="891" t="s">
        <v>974</v>
      </c>
      <c r="C112" s="889">
        <v>515.29411760000005</v>
      </c>
      <c r="D112" s="889" t="str">
        <f t="shared" si="3"/>
        <v>P</v>
      </c>
      <c r="E112" s="889" t="s">
        <v>7</v>
      </c>
      <c r="F112" s="889" t="s">
        <v>9</v>
      </c>
      <c r="G112" s="889" t="s">
        <v>1093</v>
      </c>
      <c r="H112" s="890"/>
      <c r="J112" s="887"/>
      <c r="K112" s="887"/>
      <c r="L112" s="887"/>
      <c r="M112" s="887"/>
      <c r="N112" s="887"/>
      <c r="O112" s="887"/>
    </row>
    <row r="113" spans="1:15" ht="14.4">
      <c r="A113" s="892" t="s">
        <v>245</v>
      </c>
      <c r="B113" s="891" t="s">
        <v>889</v>
      </c>
      <c r="C113" s="889">
        <v>26.071428569999998</v>
      </c>
      <c r="D113" s="889" t="str">
        <f t="shared" si="3"/>
        <v>P</v>
      </c>
      <c r="E113" s="889" t="s">
        <v>5</v>
      </c>
      <c r="F113" s="889" t="s">
        <v>7</v>
      </c>
      <c r="G113" s="889" t="s">
        <v>1093</v>
      </c>
      <c r="H113" s="890"/>
      <c r="J113" s="887"/>
      <c r="K113" s="887"/>
      <c r="L113" s="887"/>
      <c r="M113" s="887"/>
      <c r="N113" s="887"/>
      <c r="O113" s="887"/>
    </row>
    <row r="114" spans="1:15" ht="15" thickBot="1">
      <c r="A114" s="910" t="s">
        <v>247</v>
      </c>
      <c r="B114" s="909" t="s">
        <v>888</v>
      </c>
      <c r="C114" s="889">
        <v>57.631578949999998</v>
      </c>
      <c r="D114" s="889" t="str">
        <f t="shared" si="3"/>
        <v>P</v>
      </c>
      <c r="E114" s="889" t="s">
        <v>5</v>
      </c>
      <c r="F114" s="908" t="s">
        <v>7</v>
      </c>
      <c r="G114" s="908" t="s">
        <v>1093</v>
      </c>
      <c r="H114" s="890"/>
      <c r="J114" s="887"/>
      <c r="K114" s="887"/>
      <c r="L114" s="887"/>
      <c r="M114" s="887"/>
      <c r="N114" s="887"/>
      <c r="O114" s="887"/>
    </row>
    <row r="115" spans="1:15" ht="14.4">
      <c r="A115" s="892" t="s">
        <v>250</v>
      </c>
      <c r="B115" s="891" t="s">
        <v>858</v>
      </c>
      <c r="C115" s="889">
        <v>66.870229010000003</v>
      </c>
      <c r="D115" s="889" t="str">
        <f t="shared" si="3"/>
        <v>P</v>
      </c>
      <c r="E115" s="889" t="s">
        <v>5</v>
      </c>
      <c r="F115" s="889" t="s">
        <v>7</v>
      </c>
      <c r="G115" s="889" t="s">
        <v>1093</v>
      </c>
      <c r="H115" s="890"/>
      <c r="J115" s="887"/>
      <c r="K115" s="887"/>
      <c r="L115" s="887"/>
      <c r="M115" s="887"/>
      <c r="N115" s="887"/>
      <c r="O115" s="887"/>
    </row>
    <row r="116" spans="1:15" ht="14.4">
      <c r="A116" s="898" t="s">
        <v>1000</v>
      </c>
      <c r="B116" s="891" t="s">
        <v>852</v>
      </c>
      <c r="C116" s="889">
        <v>515.29411760000005</v>
      </c>
      <c r="D116" s="889" t="str">
        <f t="shared" si="3"/>
        <v>P</v>
      </c>
      <c r="E116" s="889" t="s">
        <v>5</v>
      </c>
      <c r="F116" s="889" t="s">
        <v>7</v>
      </c>
      <c r="G116" s="889" t="s">
        <v>1093</v>
      </c>
      <c r="H116" s="890"/>
      <c r="J116" s="887"/>
      <c r="K116" s="887"/>
      <c r="L116" s="887"/>
      <c r="M116" s="887"/>
      <c r="N116" s="887"/>
      <c r="O116" s="887"/>
    </row>
    <row r="117" spans="1:15" ht="14.4">
      <c r="A117" s="898" t="s">
        <v>1001</v>
      </c>
      <c r="B117" s="891" t="s">
        <v>853</v>
      </c>
      <c r="C117" s="889">
        <v>1095</v>
      </c>
      <c r="D117" s="889" t="str">
        <f t="shared" si="3"/>
        <v>R</v>
      </c>
      <c r="E117" s="889" t="s">
        <v>5</v>
      </c>
      <c r="F117" s="889" t="s">
        <v>9</v>
      </c>
      <c r="G117" s="889" t="s">
        <v>1093</v>
      </c>
      <c r="H117" s="890"/>
      <c r="J117" s="887"/>
      <c r="K117" s="887"/>
      <c r="L117" s="887"/>
      <c r="M117" s="887"/>
      <c r="N117" s="887"/>
      <c r="O117" s="887"/>
    </row>
    <row r="118" spans="1:15" ht="14.4">
      <c r="A118" s="898" t="s">
        <v>1002</v>
      </c>
      <c r="B118" s="891" t="s">
        <v>854</v>
      </c>
      <c r="C118" s="889">
        <v>625.7142857</v>
      </c>
      <c r="D118" s="889" t="str">
        <f t="shared" si="3"/>
        <v>P</v>
      </c>
      <c r="E118" s="889" t="s">
        <v>5</v>
      </c>
      <c r="F118" s="889" t="s">
        <v>7</v>
      </c>
      <c r="G118" s="889" t="s">
        <v>1093</v>
      </c>
      <c r="H118" s="890"/>
      <c r="J118" s="887"/>
      <c r="K118" s="887"/>
      <c r="L118" s="887"/>
      <c r="M118" s="887"/>
      <c r="N118" s="887"/>
      <c r="O118" s="887"/>
    </row>
    <row r="119" spans="1:15" ht="14.4">
      <c r="A119" s="898" t="s">
        <v>1003</v>
      </c>
      <c r="B119" s="891" t="s">
        <v>855</v>
      </c>
      <c r="C119" s="889">
        <v>1095</v>
      </c>
      <c r="D119" s="889" t="str">
        <f t="shared" si="3"/>
        <v>R</v>
      </c>
      <c r="E119" s="889" t="s">
        <v>5</v>
      </c>
      <c r="F119" s="889" t="s">
        <v>9</v>
      </c>
      <c r="G119" s="889" t="s">
        <v>1093</v>
      </c>
      <c r="H119" s="890"/>
      <c r="J119" s="887"/>
      <c r="K119" s="887"/>
      <c r="L119" s="887"/>
      <c r="M119" s="887"/>
      <c r="N119" s="887"/>
      <c r="O119" s="887"/>
    </row>
    <row r="120" spans="1:15" ht="14.4">
      <c r="A120" s="898" t="s">
        <v>1127</v>
      </c>
      <c r="B120" s="891" t="s">
        <v>1130</v>
      </c>
      <c r="C120" s="889">
        <v>2920</v>
      </c>
      <c r="D120" s="889" t="str">
        <f t="shared" si="3"/>
        <v>R</v>
      </c>
      <c r="E120" s="889" t="s">
        <v>9</v>
      </c>
      <c r="F120" s="893" t="s">
        <v>9</v>
      </c>
      <c r="G120" s="889" t="s">
        <v>1093</v>
      </c>
      <c r="H120" s="890"/>
      <c r="J120" s="887"/>
      <c r="K120" s="887"/>
      <c r="L120" s="887"/>
      <c r="M120" s="887"/>
      <c r="N120" s="887"/>
      <c r="O120" s="887"/>
    </row>
    <row r="121" spans="1:15" ht="14.4">
      <c r="A121" s="898" t="s">
        <v>1128</v>
      </c>
      <c r="B121" s="891" t="s">
        <v>1129</v>
      </c>
      <c r="C121" s="889">
        <v>8760</v>
      </c>
      <c r="D121" s="889" t="str">
        <f t="shared" si="3"/>
        <v>R</v>
      </c>
      <c r="E121" s="889" t="s">
        <v>9</v>
      </c>
      <c r="F121" s="893" t="s">
        <v>9</v>
      </c>
      <c r="G121" s="889" t="s">
        <v>1093</v>
      </c>
      <c r="H121" s="890"/>
      <c r="J121" s="887"/>
      <c r="K121" s="887"/>
      <c r="L121" s="887"/>
      <c r="M121" s="887"/>
      <c r="N121" s="887"/>
      <c r="O121" s="887"/>
    </row>
    <row r="122" spans="1:15" ht="14.4">
      <c r="A122" s="898" t="s">
        <v>257</v>
      </c>
      <c r="B122" s="897" t="s">
        <v>856</v>
      </c>
      <c r="C122" s="889">
        <v>8760</v>
      </c>
      <c r="D122" s="889" t="str">
        <f t="shared" si="3"/>
        <v>R</v>
      </c>
      <c r="E122" s="889" t="s">
        <v>9</v>
      </c>
      <c r="F122" s="893" t="s">
        <v>9</v>
      </c>
      <c r="G122" s="893" t="s">
        <v>1093</v>
      </c>
      <c r="H122" s="890"/>
      <c r="J122" s="887"/>
      <c r="K122" s="887"/>
      <c r="L122" s="887"/>
      <c r="M122" s="887"/>
      <c r="N122" s="887"/>
      <c r="O122" s="887"/>
    </row>
    <row r="123" spans="1:15" ht="15" thickBot="1">
      <c r="A123" s="910" t="s">
        <v>259</v>
      </c>
      <c r="B123" s="909" t="s">
        <v>857</v>
      </c>
      <c r="C123" s="889">
        <v>2920</v>
      </c>
      <c r="D123" s="889" t="str">
        <f t="shared" si="3"/>
        <v>R</v>
      </c>
      <c r="E123" s="889" t="s">
        <v>9</v>
      </c>
      <c r="F123" s="908" t="s">
        <v>9</v>
      </c>
      <c r="G123" s="908" t="s">
        <v>1094</v>
      </c>
      <c r="H123" s="890"/>
      <c r="J123" s="887"/>
      <c r="K123" s="887"/>
      <c r="L123" s="887"/>
      <c r="M123" s="887"/>
      <c r="N123" s="887"/>
      <c r="O123" s="887"/>
    </row>
    <row r="124" spans="1:15" ht="14.4">
      <c r="A124" s="892" t="s">
        <v>984</v>
      </c>
      <c r="B124" s="891" t="s">
        <v>988</v>
      </c>
      <c r="C124" s="889">
        <v>63.021582729999999</v>
      </c>
      <c r="D124" s="889" t="str">
        <f t="shared" si="3"/>
        <v>P</v>
      </c>
      <c r="E124" s="889" t="s">
        <v>5</v>
      </c>
      <c r="F124" s="889" t="s">
        <v>7</v>
      </c>
      <c r="G124" s="893" t="s">
        <v>1093</v>
      </c>
      <c r="H124" s="890"/>
      <c r="J124" s="887"/>
      <c r="K124" s="887"/>
      <c r="L124" s="887"/>
      <c r="M124" s="887"/>
      <c r="N124" s="887"/>
      <c r="O124" s="887"/>
    </row>
    <row r="125" spans="1:15" ht="14.4">
      <c r="A125" s="898" t="s">
        <v>985</v>
      </c>
      <c r="B125" s="897" t="s">
        <v>989</v>
      </c>
      <c r="C125" s="889">
        <v>203.7209302</v>
      </c>
      <c r="D125" s="889" t="str">
        <f t="shared" si="3"/>
        <v>P</v>
      </c>
      <c r="E125" s="889" t="s">
        <v>5</v>
      </c>
      <c r="F125" s="893" t="s">
        <v>7</v>
      </c>
      <c r="G125" s="893" t="s">
        <v>1093</v>
      </c>
      <c r="H125" s="890"/>
      <c r="J125" s="887"/>
      <c r="K125" s="887"/>
      <c r="L125" s="887"/>
      <c r="M125" s="887"/>
      <c r="N125" s="887"/>
      <c r="O125" s="887"/>
    </row>
    <row r="126" spans="1:15" ht="14.4">
      <c r="A126" s="898" t="s">
        <v>986</v>
      </c>
      <c r="B126" s="897" t="s">
        <v>990</v>
      </c>
      <c r="C126" s="889">
        <v>53.742331290000003</v>
      </c>
      <c r="D126" s="889" t="str">
        <f t="shared" si="3"/>
        <v>P</v>
      </c>
      <c r="E126" s="889" t="s">
        <v>5</v>
      </c>
      <c r="F126" s="893" t="s">
        <v>7</v>
      </c>
      <c r="G126" s="893" t="s">
        <v>1093</v>
      </c>
      <c r="H126" s="890"/>
      <c r="J126" s="887"/>
      <c r="K126" s="887"/>
      <c r="L126" s="887"/>
      <c r="M126" s="887"/>
      <c r="N126" s="887"/>
      <c r="O126" s="887"/>
    </row>
    <row r="127" spans="1:15" ht="15" thickBot="1">
      <c r="A127" s="910" t="s">
        <v>987</v>
      </c>
      <c r="B127" s="909" t="s">
        <v>991</v>
      </c>
      <c r="C127" s="889">
        <v>128.82352940000001</v>
      </c>
      <c r="D127" s="889" t="str">
        <f t="shared" si="3"/>
        <v>P</v>
      </c>
      <c r="E127" s="889" t="s">
        <v>7</v>
      </c>
      <c r="F127" s="908" t="s">
        <v>9</v>
      </c>
      <c r="G127" s="893" t="s">
        <v>1103</v>
      </c>
      <c r="H127" s="890"/>
      <c r="J127" s="887"/>
      <c r="K127" s="887"/>
      <c r="L127" s="887"/>
      <c r="M127" s="887"/>
      <c r="N127" s="887"/>
      <c r="O127" s="887"/>
    </row>
    <row r="128" spans="1:15" ht="14.4">
      <c r="A128" s="892" t="s">
        <v>456</v>
      </c>
      <c r="B128" s="891" t="s">
        <v>895</v>
      </c>
      <c r="C128" s="889">
        <v>139.04761904761904</v>
      </c>
      <c r="D128" s="889" t="str">
        <f t="shared" si="3"/>
        <v>P</v>
      </c>
      <c r="E128" s="889" t="s">
        <v>5</v>
      </c>
      <c r="F128" s="889" t="s">
        <v>7</v>
      </c>
      <c r="G128" s="889" t="s">
        <v>1093</v>
      </c>
      <c r="H128" s="890"/>
      <c r="J128" s="887"/>
      <c r="K128" s="887"/>
      <c r="L128" s="887"/>
      <c r="M128" s="887"/>
      <c r="N128" s="887"/>
      <c r="O128" s="887"/>
    </row>
    <row r="129" spans="1:15" ht="14.4">
      <c r="A129" s="892" t="s">
        <v>268</v>
      </c>
      <c r="B129" s="891" t="s">
        <v>875</v>
      </c>
      <c r="C129" s="889">
        <v>79.636363639999999</v>
      </c>
      <c r="D129" s="889" t="str">
        <f t="shared" si="3"/>
        <v>P</v>
      </c>
      <c r="E129" s="889" t="s">
        <v>5</v>
      </c>
      <c r="F129" s="889" t="s">
        <v>7</v>
      </c>
      <c r="G129" s="889" t="s">
        <v>1093</v>
      </c>
      <c r="H129" s="890"/>
      <c r="J129" s="887"/>
      <c r="K129" s="887"/>
      <c r="L129" s="887"/>
      <c r="M129" s="887"/>
      <c r="N129" s="887"/>
      <c r="O129" s="887"/>
    </row>
    <row r="130" spans="1:15" ht="15" thickBot="1">
      <c r="A130" s="892" t="s">
        <v>448</v>
      </c>
      <c r="B130" s="891" t="s">
        <v>894</v>
      </c>
      <c r="C130" s="889">
        <v>57.631578949999998</v>
      </c>
      <c r="D130" s="889" t="str">
        <f t="shared" si="3"/>
        <v>P</v>
      </c>
      <c r="E130" s="889" t="s">
        <v>5</v>
      </c>
      <c r="F130" s="889" t="s">
        <v>7</v>
      </c>
      <c r="G130" s="889" t="s">
        <v>1093</v>
      </c>
      <c r="H130" s="890"/>
      <c r="J130" s="887"/>
      <c r="K130" s="887"/>
      <c r="L130" s="887"/>
      <c r="M130" s="887"/>
      <c r="N130" s="887"/>
      <c r="O130" s="887"/>
    </row>
    <row r="131" spans="1:15" ht="14.4">
      <c r="A131" s="901" t="s">
        <v>272</v>
      </c>
      <c r="B131" s="900" t="s">
        <v>876</v>
      </c>
      <c r="C131" s="889">
        <v>324.44444440000001</v>
      </c>
      <c r="D131" s="889" t="str">
        <f t="shared" ref="D131:D194" si="4">IF(C131&lt;500,"P",IF(C131&lt;=1000,"P","R"))</f>
        <v>P</v>
      </c>
      <c r="E131" s="889" t="s">
        <v>9</v>
      </c>
      <c r="F131" s="899" t="s">
        <v>7</v>
      </c>
      <c r="G131" s="899" t="s">
        <v>1152</v>
      </c>
      <c r="H131" s="890"/>
      <c r="J131" s="887"/>
      <c r="K131" s="887"/>
      <c r="L131" s="887"/>
      <c r="M131" s="887"/>
      <c r="N131" s="887"/>
      <c r="O131" s="887"/>
    </row>
    <row r="132" spans="1:15" ht="14.4">
      <c r="A132" s="898" t="s">
        <v>930</v>
      </c>
      <c r="B132" s="903" t="s">
        <v>876</v>
      </c>
      <c r="C132" s="889">
        <v>8760</v>
      </c>
      <c r="D132" s="889" t="str">
        <f t="shared" si="4"/>
        <v>R</v>
      </c>
      <c r="E132" s="889" t="s">
        <v>9</v>
      </c>
      <c r="F132" s="902" t="s">
        <v>9</v>
      </c>
      <c r="G132" s="902" t="s">
        <v>1112</v>
      </c>
      <c r="H132" s="890"/>
      <c r="J132" s="887"/>
      <c r="K132" s="887"/>
      <c r="L132" s="887"/>
      <c r="M132" s="887"/>
      <c r="N132" s="887"/>
      <c r="O132" s="887"/>
    </row>
    <row r="133" spans="1:15" ht="14.4">
      <c r="A133" s="904" t="s">
        <v>933</v>
      </c>
      <c r="B133" s="897" t="s">
        <v>1062</v>
      </c>
      <c r="C133" s="889">
        <v>8760</v>
      </c>
      <c r="D133" s="889" t="str">
        <f t="shared" si="4"/>
        <v>R</v>
      </c>
      <c r="E133" s="889" t="s">
        <v>9</v>
      </c>
      <c r="F133" s="893" t="s">
        <v>9</v>
      </c>
      <c r="G133" s="893" t="s">
        <v>1093</v>
      </c>
      <c r="H133" s="890"/>
      <c r="J133" s="887"/>
      <c r="K133" s="887"/>
      <c r="L133" s="887"/>
      <c r="M133" s="887"/>
      <c r="N133" s="887"/>
      <c r="O133" s="887"/>
    </row>
    <row r="134" spans="1:15" ht="15" thickBot="1">
      <c r="A134" s="896" t="s">
        <v>274</v>
      </c>
      <c r="B134" s="895" t="s">
        <v>877</v>
      </c>
      <c r="C134" s="889">
        <v>28.91089109</v>
      </c>
      <c r="D134" s="889" t="str">
        <f t="shared" si="4"/>
        <v>P</v>
      </c>
      <c r="E134" s="889" t="s">
        <v>5</v>
      </c>
      <c r="F134" s="894" t="s">
        <v>7</v>
      </c>
      <c r="G134" s="894" t="s">
        <v>1093</v>
      </c>
      <c r="H134" s="890"/>
      <c r="J134" s="887"/>
      <c r="K134" s="887"/>
      <c r="L134" s="887"/>
      <c r="M134" s="887"/>
      <c r="N134" s="887"/>
      <c r="O134" s="887"/>
    </row>
    <row r="135" spans="1:15" ht="26.4">
      <c r="A135" s="892" t="s">
        <v>1138</v>
      </c>
      <c r="B135" s="891" t="s">
        <v>887</v>
      </c>
      <c r="C135" s="889">
        <v>33.056603773584904</v>
      </c>
      <c r="D135" s="889" t="str">
        <f t="shared" si="4"/>
        <v>P</v>
      </c>
      <c r="E135" s="889" t="s">
        <v>5</v>
      </c>
      <c r="F135" s="889" t="s">
        <v>7</v>
      </c>
      <c r="G135" s="889" t="s">
        <v>1093</v>
      </c>
      <c r="H135" s="890"/>
      <c r="J135" s="887"/>
      <c r="K135" s="887"/>
      <c r="L135" s="887"/>
      <c r="M135" s="887"/>
      <c r="N135" s="887"/>
      <c r="O135" s="887"/>
    </row>
    <row r="136" spans="1:15" ht="14.4">
      <c r="A136" s="892" t="s">
        <v>934</v>
      </c>
      <c r="B136" s="891" t="s">
        <v>971</v>
      </c>
      <c r="C136" s="889">
        <v>2920</v>
      </c>
      <c r="D136" s="889" t="str">
        <f t="shared" si="4"/>
        <v>R</v>
      </c>
      <c r="E136" s="889" t="s">
        <v>7</v>
      </c>
      <c r="F136" s="889" t="s">
        <v>9</v>
      </c>
      <c r="G136" s="889" t="s">
        <v>1093</v>
      </c>
      <c r="H136" s="890"/>
      <c r="J136" s="887"/>
      <c r="K136" s="887"/>
      <c r="L136" s="887"/>
      <c r="M136" s="887"/>
      <c r="N136" s="887"/>
      <c r="O136" s="887"/>
    </row>
    <row r="137" spans="1:15" ht="14.4">
      <c r="A137" s="892" t="s">
        <v>935</v>
      </c>
      <c r="B137" s="891" t="s">
        <v>972</v>
      </c>
      <c r="C137" s="889">
        <v>2190</v>
      </c>
      <c r="D137" s="889" t="str">
        <f t="shared" si="4"/>
        <v>R</v>
      </c>
      <c r="E137" s="889" t="s">
        <v>9</v>
      </c>
      <c r="F137" s="889" t="s">
        <v>9</v>
      </c>
      <c r="G137" s="889" t="s">
        <v>1093</v>
      </c>
      <c r="H137" s="890"/>
      <c r="J137" s="887"/>
      <c r="K137" s="887"/>
      <c r="L137" s="887"/>
      <c r="M137" s="887"/>
      <c r="N137" s="887"/>
      <c r="O137" s="887"/>
    </row>
    <row r="138" spans="1:15" ht="14.4">
      <c r="A138" s="892" t="s">
        <v>937</v>
      </c>
      <c r="B138" s="891" t="s">
        <v>1048</v>
      </c>
      <c r="C138" s="889">
        <v>1752</v>
      </c>
      <c r="D138" s="889" t="str">
        <f t="shared" si="4"/>
        <v>R</v>
      </c>
      <c r="E138" s="889" t="s">
        <v>7</v>
      </c>
      <c r="F138" s="889" t="s">
        <v>9</v>
      </c>
      <c r="G138" s="889" t="s">
        <v>1093</v>
      </c>
      <c r="H138" s="890"/>
      <c r="J138" s="887"/>
      <c r="K138" s="887"/>
      <c r="L138" s="887"/>
      <c r="M138" s="887"/>
      <c r="N138" s="887"/>
      <c r="O138" s="887"/>
    </row>
    <row r="139" spans="1:15" ht="14.4">
      <c r="A139" s="898" t="s">
        <v>281</v>
      </c>
      <c r="B139" s="897" t="s">
        <v>886</v>
      </c>
      <c r="C139" s="889">
        <v>4380</v>
      </c>
      <c r="D139" s="889" t="str">
        <f t="shared" si="4"/>
        <v>R</v>
      </c>
      <c r="E139" s="889" t="s">
        <v>9</v>
      </c>
      <c r="F139" s="893" t="s">
        <v>9</v>
      </c>
      <c r="G139" s="893" t="s">
        <v>1093</v>
      </c>
      <c r="H139" s="890"/>
      <c r="J139" s="887"/>
      <c r="K139" s="887"/>
      <c r="L139" s="887"/>
      <c r="M139" s="887"/>
      <c r="N139" s="887"/>
      <c r="O139" s="887"/>
    </row>
    <row r="140" spans="1:15" ht="14.4">
      <c r="A140" s="898" t="s">
        <v>1139</v>
      </c>
      <c r="B140" s="897" t="s">
        <v>884</v>
      </c>
      <c r="C140" s="889">
        <v>18.25</v>
      </c>
      <c r="D140" s="889" t="str">
        <f t="shared" si="4"/>
        <v>P</v>
      </c>
      <c r="E140" s="889" t="s">
        <v>5</v>
      </c>
      <c r="F140" s="893" t="s">
        <v>7</v>
      </c>
      <c r="G140" s="893" t="s">
        <v>1093</v>
      </c>
      <c r="H140" s="890"/>
      <c r="J140" s="887"/>
      <c r="K140" s="887"/>
      <c r="L140" s="887"/>
      <c r="M140" s="887"/>
      <c r="N140" s="887"/>
      <c r="O140" s="887"/>
    </row>
    <row r="141" spans="1:15" ht="15" thickBot="1">
      <c r="A141" s="910" t="s">
        <v>285</v>
      </c>
      <c r="B141" s="909" t="s">
        <v>885</v>
      </c>
      <c r="C141" s="889">
        <v>50.344827590000001</v>
      </c>
      <c r="D141" s="889" t="str">
        <f t="shared" si="4"/>
        <v>P</v>
      </c>
      <c r="E141" s="889" t="s">
        <v>5</v>
      </c>
      <c r="F141" s="908" t="s">
        <v>7</v>
      </c>
      <c r="G141" s="908" t="s">
        <v>1093</v>
      </c>
      <c r="H141" s="890"/>
      <c r="J141" s="887"/>
      <c r="K141" s="887"/>
      <c r="L141" s="887"/>
      <c r="M141" s="887"/>
      <c r="N141" s="887"/>
      <c r="O141" s="887"/>
    </row>
    <row r="142" spans="1:15" ht="14.4">
      <c r="A142" s="892" t="s">
        <v>942</v>
      </c>
      <c r="B142" s="891" t="s">
        <v>977</v>
      </c>
      <c r="C142" s="889">
        <v>4380</v>
      </c>
      <c r="D142" s="889" t="str">
        <f t="shared" si="4"/>
        <v>R</v>
      </c>
      <c r="E142" s="889" t="s">
        <v>9</v>
      </c>
      <c r="F142" s="889" t="s">
        <v>9</v>
      </c>
      <c r="G142" s="889" t="s">
        <v>1093</v>
      </c>
      <c r="H142" s="890"/>
      <c r="J142" s="887"/>
      <c r="K142" s="887"/>
      <c r="L142" s="887"/>
      <c r="M142" s="887"/>
      <c r="N142" s="887"/>
      <c r="O142" s="887"/>
    </row>
    <row r="143" spans="1:15" ht="15" thickBot="1">
      <c r="A143" s="904" t="s">
        <v>1051</v>
      </c>
      <c r="B143" s="903" t="s">
        <v>1053</v>
      </c>
      <c r="C143" s="889">
        <v>8760</v>
      </c>
      <c r="D143" s="889" t="str">
        <f t="shared" si="4"/>
        <v>R</v>
      </c>
      <c r="E143" s="889" t="s">
        <v>9</v>
      </c>
      <c r="F143" s="902" t="s">
        <v>9</v>
      </c>
      <c r="G143" s="902" t="s">
        <v>1093</v>
      </c>
      <c r="H143" s="890"/>
      <c r="J143" s="887"/>
      <c r="K143" s="887"/>
      <c r="L143" s="887"/>
      <c r="M143" s="887"/>
      <c r="N143" s="887"/>
      <c r="O143" s="887"/>
    </row>
    <row r="144" spans="1:15" ht="14.4">
      <c r="A144" s="919" t="s">
        <v>287</v>
      </c>
      <c r="B144" s="918" t="s">
        <v>878</v>
      </c>
      <c r="C144" s="889">
        <v>84.230769230000007</v>
      </c>
      <c r="D144" s="889" t="str">
        <f t="shared" si="4"/>
        <v>P</v>
      </c>
      <c r="E144" s="889" t="s">
        <v>5</v>
      </c>
      <c r="F144" s="889" t="s">
        <v>5</v>
      </c>
      <c r="G144" s="917" t="s">
        <v>1144</v>
      </c>
      <c r="H144" s="890"/>
      <c r="J144" s="887"/>
      <c r="K144" s="887"/>
      <c r="L144" s="887"/>
      <c r="M144" s="887"/>
      <c r="N144" s="887"/>
      <c r="O144" s="887"/>
    </row>
    <row r="145" spans="1:15" ht="15" thickBot="1">
      <c r="A145" s="907" t="s">
        <v>289</v>
      </c>
      <c r="B145" s="906" t="s">
        <v>879</v>
      </c>
      <c r="C145" s="889">
        <v>796.36363640000002</v>
      </c>
      <c r="D145" s="889" t="str">
        <f t="shared" si="4"/>
        <v>P</v>
      </c>
      <c r="E145" s="889" t="s">
        <v>7</v>
      </c>
      <c r="F145" s="905" t="s">
        <v>9</v>
      </c>
      <c r="G145" s="905" t="s">
        <v>1094</v>
      </c>
      <c r="H145" s="890"/>
      <c r="J145" s="887"/>
      <c r="K145" s="887"/>
      <c r="L145" s="887"/>
      <c r="M145" s="887"/>
      <c r="N145" s="887"/>
      <c r="O145" s="887"/>
    </row>
    <row r="146" spans="1:15" ht="14.4">
      <c r="A146" s="901" t="s">
        <v>292</v>
      </c>
      <c r="B146" s="900" t="s">
        <v>293</v>
      </c>
      <c r="C146" s="889">
        <v>78.918918919999996</v>
      </c>
      <c r="D146" s="889" t="str">
        <f t="shared" si="4"/>
        <v>P</v>
      </c>
      <c r="E146" s="889" t="s">
        <v>5</v>
      </c>
      <c r="F146" s="889" t="s">
        <v>5</v>
      </c>
      <c r="G146" s="899" t="s">
        <v>1146</v>
      </c>
      <c r="H146" s="890"/>
      <c r="J146" s="887"/>
      <c r="K146" s="887"/>
      <c r="L146" s="887"/>
      <c r="M146" s="887"/>
      <c r="N146" s="887"/>
      <c r="O146" s="887"/>
    </row>
    <row r="147" spans="1:15" ht="15" thickBot="1">
      <c r="A147" s="896" t="s">
        <v>943</v>
      </c>
      <c r="B147" s="895" t="s">
        <v>1057</v>
      </c>
      <c r="C147" s="889">
        <v>1251.4285709999999</v>
      </c>
      <c r="D147" s="889" t="str">
        <f t="shared" si="4"/>
        <v>R</v>
      </c>
      <c r="E147" s="889" t="s">
        <v>9</v>
      </c>
      <c r="F147" s="894" t="s">
        <v>9</v>
      </c>
      <c r="G147" s="894" t="s">
        <v>1093</v>
      </c>
      <c r="H147" s="890"/>
      <c r="J147" s="887"/>
      <c r="K147" s="887"/>
      <c r="L147" s="887"/>
      <c r="M147" s="887"/>
      <c r="N147" s="887"/>
      <c r="O147" s="887"/>
    </row>
    <row r="148" spans="1:15" ht="15" thickBot="1">
      <c r="A148" s="916" t="s">
        <v>460</v>
      </c>
      <c r="B148" s="915" t="s">
        <v>883</v>
      </c>
      <c r="C148" s="889">
        <v>236.75675680000001</v>
      </c>
      <c r="D148" s="889" t="str">
        <f t="shared" si="4"/>
        <v>P</v>
      </c>
      <c r="E148" s="889" t="s">
        <v>5</v>
      </c>
      <c r="F148" s="914" t="s">
        <v>7</v>
      </c>
      <c r="G148" s="914" t="s">
        <v>1093</v>
      </c>
      <c r="H148" s="890"/>
      <c r="J148" s="887"/>
      <c r="K148" s="887"/>
      <c r="L148" s="887"/>
      <c r="M148" s="887"/>
      <c r="N148" s="887"/>
      <c r="O148" s="887"/>
    </row>
    <row r="149" spans="1:15" ht="14.4">
      <c r="A149" s="901" t="s">
        <v>463</v>
      </c>
      <c r="B149" s="900" t="s">
        <v>881</v>
      </c>
      <c r="C149" s="889">
        <v>143.60655740000001</v>
      </c>
      <c r="D149" s="889" t="str">
        <f t="shared" si="4"/>
        <v>P</v>
      </c>
      <c r="E149" s="889" t="s">
        <v>5</v>
      </c>
      <c r="F149" s="899" t="s">
        <v>7</v>
      </c>
      <c r="G149" s="899" t="s">
        <v>1093</v>
      </c>
      <c r="H149" s="890"/>
      <c r="J149" s="887"/>
      <c r="K149" s="887"/>
      <c r="L149" s="887"/>
      <c r="M149" s="887"/>
      <c r="N149" s="887"/>
      <c r="O149" s="887"/>
    </row>
    <row r="150" spans="1:15" ht="14.4">
      <c r="A150" s="898" t="s">
        <v>464</v>
      </c>
      <c r="B150" s="897" t="s">
        <v>881</v>
      </c>
      <c r="C150" s="889">
        <v>208.57142859999999</v>
      </c>
      <c r="D150" s="889" t="str">
        <f t="shared" si="4"/>
        <v>P</v>
      </c>
      <c r="E150" s="889" t="s">
        <v>5</v>
      </c>
      <c r="F150" s="893" t="s">
        <v>7</v>
      </c>
      <c r="G150" s="893" t="s">
        <v>1093</v>
      </c>
      <c r="H150" s="890"/>
      <c r="J150" s="887"/>
      <c r="K150" s="887"/>
      <c r="L150" s="887"/>
      <c r="M150" s="887"/>
      <c r="N150" s="887"/>
      <c r="O150" s="887"/>
    </row>
    <row r="151" spans="1:15" ht="14.4">
      <c r="A151" s="907" t="s">
        <v>927</v>
      </c>
      <c r="B151" s="906" t="s">
        <v>967</v>
      </c>
      <c r="C151" s="889">
        <v>1095</v>
      </c>
      <c r="D151" s="889" t="str">
        <f t="shared" si="4"/>
        <v>R</v>
      </c>
      <c r="E151" s="889" t="s">
        <v>9</v>
      </c>
      <c r="F151" s="905" t="s">
        <v>9</v>
      </c>
      <c r="G151" s="905" t="s">
        <v>1093</v>
      </c>
      <c r="H151" s="890"/>
      <c r="J151" s="887"/>
      <c r="K151" s="887"/>
      <c r="L151" s="887"/>
      <c r="M151" s="887"/>
      <c r="N151" s="887"/>
      <c r="O151" s="887"/>
    </row>
    <row r="152" spans="1:15" ht="15" thickBot="1">
      <c r="A152" s="896" t="s">
        <v>465</v>
      </c>
      <c r="B152" s="895" t="s">
        <v>880</v>
      </c>
      <c r="C152" s="889">
        <v>324.44444440000001</v>
      </c>
      <c r="D152" s="889" t="str">
        <f t="shared" si="4"/>
        <v>P</v>
      </c>
      <c r="E152" s="889" t="s">
        <v>5</v>
      </c>
      <c r="F152" s="889" t="s">
        <v>5</v>
      </c>
      <c r="G152" s="894" t="s">
        <v>1144</v>
      </c>
      <c r="H152" s="890"/>
      <c r="J152" s="887"/>
      <c r="K152" s="887"/>
      <c r="L152" s="887"/>
      <c r="M152" s="887"/>
      <c r="N152" s="887"/>
      <c r="O152" s="887"/>
    </row>
    <row r="153" spans="1:15" ht="14.4">
      <c r="A153" s="901" t="s">
        <v>468</v>
      </c>
      <c r="B153" s="913" t="s">
        <v>764</v>
      </c>
      <c r="C153" s="889">
        <v>1251.4285709999999</v>
      </c>
      <c r="D153" s="889" t="str">
        <f t="shared" si="4"/>
        <v>R</v>
      </c>
      <c r="E153" s="889" t="s">
        <v>7</v>
      </c>
      <c r="F153" s="912" t="s">
        <v>9</v>
      </c>
      <c r="G153" s="912" t="s">
        <v>1102</v>
      </c>
      <c r="H153" s="911"/>
      <c r="J153" s="887"/>
      <c r="K153" s="887"/>
      <c r="L153" s="887"/>
      <c r="M153" s="887"/>
      <c r="N153" s="887"/>
      <c r="O153" s="887"/>
    </row>
    <row r="154" spans="1:15" ht="14.4">
      <c r="A154" s="898" t="s">
        <v>469</v>
      </c>
      <c r="B154" s="897" t="s">
        <v>764</v>
      </c>
      <c r="C154" s="889">
        <v>547.5</v>
      </c>
      <c r="D154" s="889" t="str">
        <f t="shared" si="4"/>
        <v>P</v>
      </c>
      <c r="E154" s="889" t="s">
        <v>7</v>
      </c>
      <c r="F154" s="893" t="s">
        <v>7</v>
      </c>
      <c r="G154" s="893" t="s">
        <v>1102</v>
      </c>
      <c r="H154" s="890"/>
      <c r="J154" s="887"/>
      <c r="K154" s="887"/>
      <c r="L154" s="887"/>
      <c r="M154" s="887"/>
      <c r="N154" s="887"/>
      <c r="O154" s="887"/>
    </row>
    <row r="155" spans="1:15" ht="14.4">
      <c r="A155" s="898" t="s">
        <v>470</v>
      </c>
      <c r="B155" s="897" t="s">
        <v>764</v>
      </c>
      <c r="C155" s="889">
        <v>515.29411760000005</v>
      </c>
      <c r="D155" s="889" t="str">
        <f t="shared" si="4"/>
        <v>P</v>
      </c>
      <c r="E155" s="889" t="s">
        <v>7</v>
      </c>
      <c r="F155" s="893" t="s">
        <v>7</v>
      </c>
      <c r="G155" s="893" t="s">
        <v>1102</v>
      </c>
      <c r="H155" s="890"/>
      <c r="J155" s="887"/>
      <c r="K155" s="887"/>
      <c r="L155" s="887"/>
      <c r="M155" s="887"/>
      <c r="N155" s="887"/>
      <c r="O155" s="887"/>
    </row>
    <row r="156" spans="1:15" ht="14.4">
      <c r="A156" s="898" t="s">
        <v>471</v>
      </c>
      <c r="B156" s="897" t="s">
        <v>764</v>
      </c>
      <c r="C156" s="889">
        <v>973.33333330000005</v>
      </c>
      <c r="D156" s="889" t="str">
        <f t="shared" si="4"/>
        <v>P</v>
      </c>
      <c r="E156" s="889" t="s">
        <v>7</v>
      </c>
      <c r="F156" s="893" t="s">
        <v>7</v>
      </c>
      <c r="G156" s="893" t="s">
        <v>1102</v>
      </c>
      <c r="H156" s="890"/>
      <c r="J156" s="887"/>
      <c r="K156" s="887"/>
      <c r="L156" s="887"/>
      <c r="M156" s="887"/>
      <c r="N156" s="887"/>
      <c r="O156" s="887"/>
    </row>
    <row r="157" spans="1:15" ht="14.4">
      <c r="A157" s="898" t="s">
        <v>503</v>
      </c>
      <c r="B157" s="897" t="s">
        <v>765</v>
      </c>
      <c r="C157" s="889">
        <v>2190</v>
      </c>
      <c r="D157" s="889" t="str">
        <f t="shared" si="4"/>
        <v>R</v>
      </c>
      <c r="E157" s="889" t="s">
        <v>9</v>
      </c>
      <c r="F157" s="893" t="s">
        <v>9</v>
      </c>
      <c r="G157" s="893" t="s">
        <v>1094</v>
      </c>
      <c r="H157" s="890"/>
      <c r="J157" s="887"/>
      <c r="K157" s="887"/>
      <c r="L157" s="887"/>
      <c r="M157" s="887"/>
      <c r="N157" s="887"/>
      <c r="O157" s="887"/>
    </row>
    <row r="158" spans="1:15" ht="14.4">
      <c r="A158" s="898" t="s">
        <v>514</v>
      </c>
      <c r="B158" s="897" t="s">
        <v>955</v>
      </c>
      <c r="C158" s="889">
        <v>8760</v>
      </c>
      <c r="D158" s="889" t="str">
        <f t="shared" si="4"/>
        <v>R</v>
      </c>
      <c r="E158" s="889" t="s">
        <v>9</v>
      </c>
      <c r="F158" s="893" t="s">
        <v>9</v>
      </c>
      <c r="G158" s="893" t="s">
        <v>1109</v>
      </c>
      <c r="H158" s="890"/>
      <c r="J158" s="887"/>
      <c r="K158" s="887"/>
      <c r="L158" s="887"/>
      <c r="M158" s="887"/>
      <c r="N158" s="887"/>
      <c r="O158" s="887"/>
    </row>
    <row r="159" spans="1:15" ht="14.4">
      <c r="A159" s="898" t="s">
        <v>908</v>
      </c>
      <c r="B159" s="897" t="s">
        <v>954</v>
      </c>
      <c r="C159" s="889">
        <v>2920</v>
      </c>
      <c r="D159" s="889" t="str">
        <f t="shared" si="4"/>
        <v>R</v>
      </c>
      <c r="E159" s="889" t="s">
        <v>9</v>
      </c>
      <c r="F159" s="893" t="s">
        <v>9</v>
      </c>
      <c r="G159" s="893" t="s">
        <v>1093</v>
      </c>
      <c r="H159" s="890"/>
      <c r="J159" s="887"/>
      <c r="K159" s="887"/>
      <c r="L159" s="887"/>
      <c r="M159" s="887"/>
      <c r="N159" s="887"/>
      <c r="O159" s="887"/>
    </row>
    <row r="160" spans="1:15" ht="14.4">
      <c r="A160" s="898" t="s">
        <v>472</v>
      </c>
      <c r="B160" s="897" t="s">
        <v>766</v>
      </c>
      <c r="C160" s="889">
        <v>515.29411760000005</v>
      </c>
      <c r="D160" s="889" t="str">
        <f t="shared" si="4"/>
        <v>P</v>
      </c>
      <c r="E160" s="889" t="s">
        <v>7</v>
      </c>
      <c r="F160" s="893" t="s">
        <v>7</v>
      </c>
      <c r="G160" s="893" t="s">
        <v>1102</v>
      </c>
      <c r="H160" s="890"/>
      <c r="J160" s="887"/>
      <c r="K160" s="887"/>
      <c r="L160" s="887"/>
      <c r="M160" s="887"/>
      <c r="N160" s="887"/>
      <c r="O160" s="887"/>
    </row>
    <row r="161" spans="1:15" ht="14.4">
      <c r="A161" s="898" t="s">
        <v>473</v>
      </c>
      <c r="B161" s="897" t="s">
        <v>767</v>
      </c>
      <c r="C161" s="889">
        <v>146</v>
      </c>
      <c r="D161" s="889" t="str">
        <f t="shared" si="4"/>
        <v>P</v>
      </c>
      <c r="E161" s="889" t="s">
        <v>5</v>
      </c>
      <c r="F161" s="889" t="s">
        <v>5</v>
      </c>
      <c r="G161" s="893" t="s">
        <v>1144</v>
      </c>
      <c r="H161" s="890"/>
      <c r="J161" s="887"/>
      <c r="K161" s="887"/>
      <c r="L161" s="887"/>
      <c r="M161" s="887"/>
      <c r="N161" s="887"/>
      <c r="O161" s="887"/>
    </row>
    <row r="162" spans="1:15" ht="14.4">
      <c r="A162" s="898" t="s">
        <v>925</v>
      </c>
      <c r="B162" s="897" t="s">
        <v>965</v>
      </c>
      <c r="C162" s="889">
        <v>730</v>
      </c>
      <c r="D162" s="889" t="str">
        <f t="shared" si="4"/>
        <v>P</v>
      </c>
      <c r="E162" s="889" t="s">
        <v>9</v>
      </c>
      <c r="F162" s="893" t="s">
        <v>7</v>
      </c>
      <c r="G162" s="893" t="s">
        <v>1093</v>
      </c>
      <c r="H162" s="890"/>
      <c r="J162" s="887"/>
      <c r="K162" s="887"/>
      <c r="L162" s="887"/>
      <c r="M162" s="887"/>
      <c r="N162" s="887"/>
      <c r="O162" s="887"/>
    </row>
    <row r="163" spans="1:15" ht="15" thickBot="1">
      <c r="A163" s="910" t="s">
        <v>926</v>
      </c>
      <c r="B163" s="909" t="s">
        <v>966</v>
      </c>
      <c r="C163" s="889">
        <v>2920</v>
      </c>
      <c r="D163" s="889" t="str">
        <f t="shared" si="4"/>
        <v>R</v>
      </c>
      <c r="E163" s="889" t="s">
        <v>7</v>
      </c>
      <c r="F163" s="908" t="s">
        <v>9</v>
      </c>
      <c r="G163" s="908" t="s">
        <v>1090</v>
      </c>
      <c r="H163" s="890"/>
      <c r="J163" s="887"/>
      <c r="K163" s="887"/>
      <c r="L163" s="887"/>
      <c r="M163" s="887"/>
      <c r="N163" s="887"/>
      <c r="O163" s="887"/>
    </row>
    <row r="164" spans="1:15" ht="15" thickBot="1">
      <c r="A164" s="907" t="s">
        <v>505</v>
      </c>
      <c r="B164" s="906" t="s">
        <v>871</v>
      </c>
      <c r="C164" s="889">
        <v>8760</v>
      </c>
      <c r="D164" s="889" t="str">
        <f t="shared" si="4"/>
        <v>R</v>
      </c>
      <c r="E164" s="889" t="s">
        <v>9</v>
      </c>
      <c r="F164" s="905" t="s">
        <v>9</v>
      </c>
      <c r="G164" s="905" t="s">
        <v>1093</v>
      </c>
      <c r="H164" s="890"/>
      <c r="J164" s="887"/>
      <c r="K164" s="887"/>
      <c r="L164" s="887"/>
      <c r="M164" s="887"/>
      <c r="N164" s="887"/>
      <c r="O164" s="887"/>
    </row>
    <row r="165" spans="1:15" ht="14.4">
      <c r="A165" s="901" t="s">
        <v>479</v>
      </c>
      <c r="B165" s="900" t="s">
        <v>760</v>
      </c>
      <c r="C165" s="889">
        <v>438</v>
      </c>
      <c r="D165" s="889" t="str">
        <f t="shared" si="4"/>
        <v>P</v>
      </c>
      <c r="E165" s="889" t="s">
        <v>5</v>
      </c>
      <c r="F165" s="899" t="s">
        <v>7</v>
      </c>
      <c r="G165" s="899" t="s">
        <v>1093</v>
      </c>
      <c r="H165" s="890"/>
      <c r="J165" s="887"/>
      <c r="K165" s="887"/>
      <c r="L165" s="887"/>
      <c r="M165" s="887"/>
      <c r="N165" s="887"/>
      <c r="O165" s="887"/>
    </row>
    <row r="166" spans="1:15" ht="14.4">
      <c r="A166" s="898" t="s">
        <v>481</v>
      </c>
      <c r="B166" s="897" t="s">
        <v>760</v>
      </c>
      <c r="C166" s="889">
        <v>91.25</v>
      </c>
      <c r="D166" s="889" t="str">
        <f t="shared" si="4"/>
        <v>P</v>
      </c>
      <c r="E166" s="889" t="s">
        <v>5</v>
      </c>
      <c r="F166" s="893" t="s">
        <v>7</v>
      </c>
      <c r="G166" s="893" t="s">
        <v>1093</v>
      </c>
      <c r="H166" s="890"/>
      <c r="J166" s="887"/>
      <c r="K166" s="887"/>
      <c r="L166" s="887"/>
      <c r="M166" s="887"/>
      <c r="N166" s="887"/>
      <c r="O166" s="887"/>
    </row>
    <row r="167" spans="1:15" ht="15" thickBot="1">
      <c r="A167" s="896" t="s">
        <v>482</v>
      </c>
      <c r="B167" s="895" t="s">
        <v>762</v>
      </c>
      <c r="C167" s="889">
        <v>139.047619</v>
      </c>
      <c r="D167" s="889" t="str">
        <f t="shared" si="4"/>
        <v>P</v>
      </c>
      <c r="E167" s="889" t="s">
        <v>5</v>
      </c>
      <c r="F167" s="889" t="s">
        <v>5</v>
      </c>
      <c r="G167" s="894" t="s">
        <v>1144</v>
      </c>
      <c r="H167" s="890"/>
      <c r="J167" s="887"/>
      <c r="K167" s="887"/>
      <c r="L167" s="887"/>
      <c r="M167" s="887"/>
      <c r="N167" s="887"/>
      <c r="O167" s="887"/>
    </row>
    <row r="168" spans="1:15" ht="15" thickBot="1">
      <c r="A168" s="901" t="s">
        <v>485</v>
      </c>
      <c r="B168" s="900" t="s">
        <v>867</v>
      </c>
      <c r="C168" s="889">
        <v>130.7462687</v>
      </c>
      <c r="D168" s="889" t="str">
        <f t="shared" si="4"/>
        <v>P</v>
      </c>
      <c r="E168" s="889" t="s">
        <v>5</v>
      </c>
      <c r="F168" s="889" t="s">
        <v>5</v>
      </c>
      <c r="G168" s="894" t="s">
        <v>1144</v>
      </c>
      <c r="H168" s="890"/>
      <c r="J168" s="887"/>
      <c r="K168" s="887"/>
      <c r="L168" s="887"/>
      <c r="M168" s="887"/>
      <c r="N168" s="887"/>
      <c r="O168" s="887"/>
    </row>
    <row r="169" spans="1:15" ht="14.4">
      <c r="A169" s="898" t="s">
        <v>678</v>
      </c>
      <c r="B169" s="897" t="s">
        <v>865</v>
      </c>
      <c r="C169" s="889">
        <v>312.85714289999999</v>
      </c>
      <c r="D169" s="889" t="str">
        <f t="shared" si="4"/>
        <v>P</v>
      </c>
      <c r="E169" s="889" t="s">
        <v>7</v>
      </c>
      <c r="F169" s="893" t="s">
        <v>9</v>
      </c>
      <c r="G169" s="893" t="s">
        <v>1103</v>
      </c>
      <c r="H169" s="890"/>
      <c r="J169" s="887"/>
      <c r="K169" s="887"/>
      <c r="L169" s="887"/>
      <c r="M169" s="887"/>
      <c r="N169" s="887"/>
      <c r="O169" s="887"/>
    </row>
    <row r="170" spans="1:15" ht="14.4">
      <c r="A170" s="898" t="s">
        <v>1015</v>
      </c>
      <c r="B170" s="897" t="s">
        <v>1023</v>
      </c>
      <c r="C170" s="889">
        <v>1460</v>
      </c>
      <c r="D170" s="889" t="str">
        <f t="shared" si="4"/>
        <v>R</v>
      </c>
      <c r="E170" s="889" t="s">
        <v>7</v>
      </c>
      <c r="F170" s="893" t="s">
        <v>9</v>
      </c>
      <c r="G170" s="893" t="s">
        <v>1090</v>
      </c>
      <c r="H170" s="890"/>
      <c r="J170" s="887"/>
      <c r="K170" s="887"/>
      <c r="L170" s="887"/>
      <c r="M170" s="887"/>
      <c r="N170" s="887"/>
      <c r="O170" s="887"/>
    </row>
    <row r="171" spans="1:15" ht="14.4">
      <c r="A171" s="904" t="s">
        <v>995</v>
      </c>
      <c r="B171" s="903" t="s">
        <v>996</v>
      </c>
      <c r="C171" s="889">
        <v>4380</v>
      </c>
      <c r="D171" s="889" t="str">
        <f t="shared" si="4"/>
        <v>R</v>
      </c>
      <c r="E171" s="889" t="s">
        <v>9</v>
      </c>
      <c r="F171" s="902" t="s">
        <v>9</v>
      </c>
      <c r="G171" s="902" t="s">
        <v>1093</v>
      </c>
      <c r="H171" s="890"/>
      <c r="J171" s="887"/>
      <c r="K171" s="887"/>
      <c r="L171" s="887"/>
      <c r="M171" s="887"/>
      <c r="N171" s="887"/>
      <c r="O171" s="887"/>
    </row>
    <row r="172" spans="1:15" ht="15" thickBot="1">
      <c r="A172" s="896" t="s">
        <v>487</v>
      </c>
      <c r="B172" s="895" t="s">
        <v>866</v>
      </c>
      <c r="C172" s="889">
        <v>199.0909091</v>
      </c>
      <c r="D172" s="889" t="str">
        <f t="shared" si="4"/>
        <v>P</v>
      </c>
      <c r="E172" s="889" t="s">
        <v>5</v>
      </c>
      <c r="F172" s="894" t="s">
        <v>9</v>
      </c>
      <c r="G172" s="894" t="s">
        <v>1093</v>
      </c>
      <c r="H172" s="890"/>
      <c r="J172" s="887"/>
      <c r="K172" s="887"/>
      <c r="L172" s="887"/>
      <c r="M172" s="887"/>
      <c r="N172" s="887"/>
      <c r="O172" s="887"/>
    </row>
    <row r="173" spans="1:15" ht="15" thickBot="1">
      <c r="A173" s="901" t="s">
        <v>295</v>
      </c>
      <c r="B173" s="900" t="s">
        <v>787</v>
      </c>
      <c r="C173" s="889">
        <v>8760</v>
      </c>
      <c r="D173" s="889" t="str">
        <f t="shared" si="4"/>
        <v>R</v>
      </c>
      <c r="E173" s="889" t="s">
        <v>5</v>
      </c>
      <c r="F173" s="889" t="s">
        <v>5</v>
      </c>
      <c r="G173" s="899" t="s">
        <v>1144</v>
      </c>
      <c r="H173" s="890"/>
      <c r="J173" s="887"/>
      <c r="K173" s="887"/>
      <c r="L173" s="887"/>
      <c r="M173" s="887"/>
      <c r="N173" s="887"/>
      <c r="O173" s="887"/>
    </row>
    <row r="174" spans="1:15" ht="15" thickBot="1">
      <c r="A174" s="898" t="s">
        <v>296</v>
      </c>
      <c r="B174" s="897" t="s">
        <v>788</v>
      </c>
      <c r="C174" s="889">
        <v>8760</v>
      </c>
      <c r="D174" s="889" t="str">
        <f t="shared" si="4"/>
        <v>R</v>
      </c>
      <c r="E174" s="889" t="s">
        <v>5</v>
      </c>
      <c r="F174" s="889" t="s">
        <v>5</v>
      </c>
      <c r="G174" s="899" t="s">
        <v>1144</v>
      </c>
      <c r="H174" s="890"/>
      <c r="J174" s="887"/>
      <c r="K174" s="887"/>
      <c r="L174" s="887"/>
      <c r="M174" s="887"/>
      <c r="N174" s="887"/>
      <c r="O174" s="887"/>
    </row>
    <row r="175" spans="1:15" ht="15" thickBot="1">
      <c r="A175" s="898" t="s">
        <v>297</v>
      </c>
      <c r="B175" s="897" t="s">
        <v>789</v>
      </c>
      <c r="C175" s="889">
        <v>8760</v>
      </c>
      <c r="D175" s="889" t="str">
        <f t="shared" si="4"/>
        <v>R</v>
      </c>
      <c r="E175" s="889" t="s">
        <v>5</v>
      </c>
      <c r="F175" s="889" t="s">
        <v>5</v>
      </c>
      <c r="G175" s="899" t="s">
        <v>1144</v>
      </c>
      <c r="H175" s="890"/>
      <c r="J175" s="887"/>
      <c r="K175" s="887"/>
      <c r="L175" s="887"/>
      <c r="M175" s="887"/>
      <c r="N175" s="887"/>
      <c r="O175" s="887"/>
    </row>
    <row r="176" spans="1:15" ht="15" thickBot="1">
      <c r="A176" s="898" t="s">
        <v>298</v>
      </c>
      <c r="B176" s="897" t="s">
        <v>795</v>
      </c>
      <c r="C176" s="889">
        <v>8760</v>
      </c>
      <c r="D176" s="889" t="str">
        <f t="shared" si="4"/>
        <v>R</v>
      </c>
      <c r="E176" s="889" t="s">
        <v>5</v>
      </c>
      <c r="F176" s="889" t="s">
        <v>5</v>
      </c>
      <c r="G176" s="899" t="s">
        <v>1144</v>
      </c>
      <c r="H176" s="890"/>
      <c r="J176" s="887"/>
      <c r="K176" s="887"/>
      <c r="L176" s="887"/>
      <c r="M176" s="887"/>
      <c r="N176" s="887"/>
      <c r="O176" s="887"/>
    </row>
    <row r="177" spans="1:15" ht="15" thickBot="1">
      <c r="A177" s="898" t="s">
        <v>299</v>
      </c>
      <c r="B177" s="897" t="s">
        <v>794</v>
      </c>
      <c r="C177" s="889">
        <v>8760</v>
      </c>
      <c r="D177" s="889" t="str">
        <f t="shared" si="4"/>
        <v>R</v>
      </c>
      <c r="E177" s="889" t="s">
        <v>5</v>
      </c>
      <c r="F177" s="889" t="s">
        <v>5</v>
      </c>
      <c r="G177" s="899" t="s">
        <v>1144</v>
      </c>
      <c r="H177" s="890"/>
      <c r="J177" s="887"/>
      <c r="K177" s="887"/>
      <c r="L177" s="887"/>
      <c r="M177" s="887"/>
      <c r="N177" s="887"/>
      <c r="O177" s="887"/>
    </row>
    <row r="178" spans="1:15" ht="15" thickBot="1">
      <c r="A178" s="898" t="s">
        <v>300</v>
      </c>
      <c r="B178" s="897" t="s">
        <v>793</v>
      </c>
      <c r="C178" s="889">
        <v>8760</v>
      </c>
      <c r="D178" s="889" t="str">
        <f t="shared" si="4"/>
        <v>R</v>
      </c>
      <c r="E178" s="889" t="s">
        <v>5</v>
      </c>
      <c r="F178" s="889" t="s">
        <v>5</v>
      </c>
      <c r="G178" s="899" t="s">
        <v>1144</v>
      </c>
      <c r="H178" s="890"/>
      <c r="J178" s="887"/>
      <c r="K178" s="887"/>
      <c r="L178" s="887"/>
      <c r="M178" s="887"/>
      <c r="N178" s="887"/>
      <c r="O178" s="887"/>
    </row>
    <row r="179" spans="1:15" ht="15" thickBot="1">
      <c r="A179" s="898" t="s">
        <v>301</v>
      </c>
      <c r="B179" s="897" t="s">
        <v>792</v>
      </c>
      <c r="C179" s="889">
        <v>8760</v>
      </c>
      <c r="D179" s="889" t="str">
        <f t="shared" si="4"/>
        <v>R</v>
      </c>
      <c r="E179" s="889" t="s">
        <v>5</v>
      </c>
      <c r="F179" s="889" t="s">
        <v>5</v>
      </c>
      <c r="G179" s="899" t="s">
        <v>1144</v>
      </c>
      <c r="H179" s="890"/>
      <c r="J179" s="887"/>
      <c r="K179" s="887"/>
      <c r="L179" s="887"/>
      <c r="M179" s="887"/>
      <c r="N179" s="887"/>
      <c r="O179" s="887"/>
    </row>
    <row r="180" spans="1:15" ht="15" thickBot="1">
      <c r="A180" s="898" t="s">
        <v>302</v>
      </c>
      <c r="B180" s="897" t="s">
        <v>791</v>
      </c>
      <c r="C180" s="889">
        <v>8760</v>
      </c>
      <c r="D180" s="889" t="str">
        <f t="shared" si="4"/>
        <v>R</v>
      </c>
      <c r="E180" s="889" t="s">
        <v>5</v>
      </c>
      <c r="F180" s="889" t="s">
        <v>5</v>
      </c>
      <c r="G180" s="899" t="s">
        <v>1144</v>
      </c>
      <c r="H180" s="890"/>
      <c r="J180" s="887"/>
      <c r="K180" s="887"/>
      <c r="L180" s="887"/>
      <c r="M180" s="887"/>
      <c r="N180" s="887"/>
      <c r="O180" s="887"/>
    </row>
    <row r="181" spans="1:15" ht="14.4">
      <c r="A181" s="898" t="s">
        <v>303</v>
      </c>
      <c r="B181" s="897" t="s">
        <v>790</v>
      </c>
      <c r="C181" s="889">
        <v>8760</v>
      </c>
      <c r="D181" s="889" t="str">
        <f t="shared" si="4"/>
        <v>R</v>
      </c>
      <c r="E181" s="889" t="s">
        <v>5</v>
      </c>
      <c r="F181" s="889" t="s">
        <v>5</v>
      </c>
      <c r="G181" s="899" t="s">
        <v>1144</v>
      </c>
      <c r="H181" s="890"/>
      <c r="J181" s="887"/>
      <c r="K181" s="887"/>
      <c r="L181" s="887"/>
      <c r="M181" s="887"/>
      <c r="N181" s="887"/>
      <c r="O181" s="887"/>
    </row>
    <row r="182" spans="1:15" ht="14.4">
      <c r="A182" s="898" t="s">
        <v>945</v>
      </c>
      <c r="B182" s="897" t="s">
        <v>1056</v>
      </c>
      <c r="C182" s="889">
        <v>8760</v>
      </c>
      <c r="D182" s="889" t="str">
        <f t="shared" si="4"/>
        <v>R</v>
      </c>
      <c r="E182" s="889" t="s">
        <v>9</v>
      </c>
      <c r="F182" s="893" t="s">
        <v>9</v>
      </c>
      <c r="G182" s="893" t="s">
        <v>1110</v>
      </c>
      <c r="H182" s="890"/>
      <c r="J182" s="887"/>
      <c r="K182" s="887"/>
      <c r="L182" s="887"/>
      <c r="M182" s="887"/>
      <c r="N182" s="887"/>
      <c r="O182" s="887"/>
    </row>
    <row r="183" spans="1:15" ht="14.4">
      <c r="A183" s="898" t="s">
        <v>304</v>
      </c>
      <c r="B183" s="897" t="s">
        <v>802</v>
      </c>
      <c r="C183" s="889">
        <v>625.7142857</v>
      </c>
      <c r="D183" s="889" t="str">
        <f t="shared" si="4"/>
        <v>P</v>
      </c>
      <c r="E183" s="889" t="s">
        <v>7</v>
      </c>
      <c r="F183" s="893" t="s">
        <v>9</v>
      </c>
      <c r="G183" s="893" t="s">
        <v>1103</v>
      </c>
      <c r="H183" s="890"/>
      <c r="J183" s="887"/>
      <c r="K183" s="887"/>
      <c r="L183" s="887"/>
      <c r="M183" s="887"/>
      <c r="N183" s="887"/>
      <c r="O183" s="887"/>
    </row>
    <row r="184" spans="1:15" ht="14.4">
      <c r="A184" s="898" t="s">
        <v>305</v>
      </c>
      <c r="B184" s="897" t="s">
        <v>801</v>
      </c>
      <c r="C184" s="889">
        <v>265.45454549999999</v>
      </c>
      <c r="D184" s="889" t="str">
        <f t="shared" si="4"/>
        <v>P</v>
      </c>
      <c r="E184" s="889" t="s">
        <v>7</v>
      </c>
      <c r="F184" s="893" t="s">
        <v>9</v>
      </c>
      <c r="G184" s="893" t="s">
        <v>1103</v>
      </c>
      <c r="H184" s="890"/>
      <c r="J184" s="887"/>
      <c r="K184" s="887"/>
      <c r="L184" s="887"/>
      <c r="M184" s="887"/>
      <c r="N184" s="887"/>
      <c r="O184" s="887"/>
    </row>
    <row r="185" spans="1:15" ht="14.4">
      <c r="A185" s="898" t="s">
        <v>306</v>
      </c>
      <c r="B185" s="897" t="s">
        <v>801</v>
      </c>
      <c r="C185" s="889">
        <v>265.45454549999999</v>
      </c>
      <c r="D185" s="889" t="str">
        <f t="shared" si="4"/>
        <v>P</v>
      </c>
      <c r="E185" s="889" t="s">
        <v>7</v>
      </c>
      <c r="F185" s="893" t="s">
        <v>9</v>
      </c>
      <c r="G185" s="893" t="s">
        <v>1103</v>
      </c>
      <c r="H185" s="890"/>
      <c r="J185" s="887"/>
      <c r="K185" s="887"/>
      <c r="L185" s="887"/>
      <c r="M185" s="887"/>
      <c r="N185" s="887"/>
      <c r="O185" s="887"/>
    </row>
    <row r="186" spans="1:15" ht="14.4">
      <c r="A186" s="898" t="s">
        <v>307</v>
      </c>
      <c r="B186" s="897" t="s">
        <v>800</v>
      </c>
      <c r="C186" s="889">
        <v>213.65853659999999</v>
      </c>
      <c r="D186" s="889" t="str">
        <f t="shared" si="4"/>
        <v>P</v>
      </c>
      <c r="E186" s="889" t="s">
        <v>5</v>
      </c>
      <c r="F186" s="893" t="s">
        <v>7</v>
      </c>
      <c r="G186" s="893" t="s">
        <v>1093</v>
      </c>
      <c r="H186" s="890"/>
      <c r="J186" s="887"/>
      <c r="K186" s="887"/>
      <c r="L186" s="887"/>
      <c r="M186" s="887"/>
      <c r="N186" s="887"/>
      <c r="O186" s="887"/>
    </row>
    <row r="187" spans="1:15" ht="14.4">
      <c r="A187" s="898" t="s">
        <v>308</v>
      </c>
      <c r="B187" s="897" t="s">
        <v>799</v>
      </c>
      <c r="C187" s="889">
        <v>2920</v>
      </c>
      <c r="D187" s="889" t="str">
        <f t="shared" si="4"/>
        <v>R</v>
      </c>
      <c r="E187" s="889" t="s">
        <v>9</v>
      </c>
      <c r="F187" s="893" t="s">
        <v>9</v>
      </c>
      <c r="G187" s="893" t="s">
        <v>1093</v>
      </c>
      <c r="H187" s="890"/>
      <c r="J187" s="887"/>
      <c r="K187" s="887"/>
      <c r="L187" s="887"/>
      <c r="M187" s="887"/>
      <c r="N187" s="887"/>
      <c r="O187" s="887"/>
    </row>
    <row r="188" spans="1:15" ht="14.4">
      <c r="A188" s="898" t="s">
        <v>309</v>
      </c>
      <c r="B188" s="897" t="s">
        <v>798</v>
      </c>
      <c r="C188" s="889">
        <v>2190</v>
      </c>
      <c r="D188" s="889" t="str">
        <f t="shared" si="4"/>
        <v>R</v>
      </c>
      <c r="E188" s="889" t="s">
        <v>9</v>
      </c>
      <c r="F188" s="893" t="s">
        <v>9</v>
      </c>
      <c r="G188" s="893" t="s">
        <v>1093</v>
      </c>
      <c r="H188" s="890"/>
      <c r="J188" s="887"/>
      <c r="K188" s="887"/>
      <c r="L188" s="887"/>
      <c r="M188" s="887"/>
      <c r="N188" s="887"/>
      <c r="O188" s="887"/>
    </row>
    <row r="189" spans="1:15" ht="14.4">
      <c r="A189" s="898" t="s">
        <v>310</v>
      </c>
      <c r="B189" s="897" t="s">
        <v>797</v>
      </c>
      <c r="C189" s="889">
        <v>4380</v>
      </c>
      <c r="D189" s="889" t="str">
        <f t="shared" si="4"/>
        <v>R</v>
      </c>
      <c r="E189" s="889" t="s">
        <v>9</v>
      </c>
      <c r="F189" s="893" t="s">
        <v>9</v>
      </c>
      <c r="G189" s="893" t="s">
        <v>1093</v>
      </c>
      <c r="H189" s="890"/>
      <c r="J189" s="887"/>
      <c r="K189" s="887"/>
      <c r="L189" s="887"/>
      <c r="M189" s="887"/>
      <c r="N189" s="887"/>
      <c r="O189" s="887"/>
    </row>
    <row r="190" spans="1:15" ht="14.4">
      <c r="A190" s="898" t="s">
        <v>311</v>
      </c>
      <c r="B190" s="897" t="s">
        <v>796</v>
      </c>
      <c r="C190" s="889">
        <v>8760</v>
      </c>
      <c r="D190" s="889" t="str">
        <f t="shared" si="4"/>
        <v>R</v>
      </c>
      <c r="E190" s="889" t="s">
        <v>9</v>
      </c>
      <c r="F190" s="893" t="s">
        <v>9</v>
      </c>
      <c r="G190" s="893" t="s">
        <v>1093</v>
      </c>
      <c r="H190" s="890"/>
      <c r="J190" s="887"/>
      <c r="K190" s="887"/>
      <c r="L190" s="887"/>
      <c r="M190" s="887"/>
      <c r="N190" s="887"/>
      <c r="O190" s="887"/>
    </row>
    <row r="191" spans="1:15" ht="14.4">
      <c r="A191" s="898" t="s">
        <v>312</v>
      </c>
      <c r="B191" s="897" t="s">
        <v>803</v>
      </c>
      <c r="C191" s="889">
        <v>141.2903226</v>
      </c>
      <c r="D191" s="889" t="str">
        <f t="shared" si="4"/>
        <v>P</v>
      </c>
      <c r="E191" s="889" t="s">
        <v>7</v>
      </c>
      <c r="F191" s="893" t="s">
        <v>7</v>
      </c>
      <c r="G191" s="893" t="s">
        <v>1093</v>
      </c>
      <c r="H191" s="890"/>
      <c r="J191" s="887"/>
      <c r="K191" s="887"/>
      <c r="L191" s="887"/>
      <c r="M191" s="887"/>
      <c r="N191" s="887"/>
      <c r="O191" s="887"/>
    </row>
    <row r="192" spans="1:15" ht="14.4">
      <c r="A192" s="898" t="s">
        <v>928</v>
      </c>
      <c r="B192" s="897" t="s">
        <v>968</v>
      </c>
      <c r="C192" s="889">
        <v>625.7142857</v>
      </c>
      <c r="D192" s="889" t="str">
        <f t="shared" si="4"/>
        <v>P</v>
      </c>
      <c r="E192" s="889" t="s">
        <v>7</v>
      </c>
      <c r="F192" s="893" t="s">
        <v>7</v>
      </c>
      <c r="G192" s="893" t="s">
        <v>1093</v>
      </c>
      <c r="H192" s="890"/>
      <c r="J192" s="887"/>
      <c r="K192" s="887"/>
      <c r="L192" s="887"/>
      <c r="M192" s="887"/>
      <c r="N192" s="887"/>
      <c r="O192" s="887"/>
    </row>
    <row r="193" spans="1:15" ht="14.4">
      <c r="A193" s="898" t="s">
        <v>344</v>
      </c>
      <c r="B193" s="897" t="s">
        <v>804</v>
      </c>
      <c r="C193" s="889">
        <v>94.193548390000004</v>
      </c>
      <c r="D193" s="889" t="str">
        <f t="shared" si="4"/>
        <v>P</v>
      </c>
      <c r="E193" s="889" t="s">
        <v>5</v>
      </c>
      <c r="F193" s="889" t="s">
        <v>5</v>
      </c>
      <c r="G193" s="893" t="s">
        <v>1144</v>
      </c>
      <c r="H193" s="890"/>
      <c r="J193" s="887"/>
      <c r="K193" s="887"/>
      <c r="L193" s="887"/>
      <c r="M193" s="887"/>
      <c r="N193" s="887"/>
      <c r="O193" s="887"/>
    </row>
    <row r="194" spans="1:15" ht="15" thickBot="1">
      <c r="A194" s="896" t="s">
        <v>314</v>
      </c>
      <c r="B194" s="895" t="s">
        <v>805</v>
      </c>
      <c r="C194" s="889">
        <v>796.36363640000002</v>
      </c>
      <c r="D194" s="889" t="str">
        <f t="shared" si="4"/>
        <v>P</v>
      </c>
      <c r="E194" s="889" t="s">
        <v>7</v>
      </c>
      <c r="F194" s="894" t="s">
        <v>7</v>
      </c>
      <c r="G194" s="894" t="s">
        <v>1093</v>
      </c>
      <c r="H194" s="890"/>
      <c r="J194" s="887"/>
      <c r="K194" s="887"/>
      <c r="L194" s="887"/>
      <c r="M194" s="887"/>
      <c r="N194" s="887"/>
      <c r="O194" s="887"/>
    </row>
    <row r="195" spans="1:15" ht="14.4">
      <c r="A195" s="720" t="s">
        <v>575</v>
      </c>
      <c r="B195" s="572" t="s">
        <v>868</v>
      </c>
      <c r="C195" s="889">
        <v>302.06896549999999</v>
      </c>
      <c r="D195" s="889" t="str">
        <f t="shared" ref="D195:D258" si="5">IF(C195&lt;500,"P",IF(C195&lt;=1000,"P","R"))</f>
        <v>P</v>
      </c>
      <c r="E195" s="889" t="s">
        <v>5</v>
      </c>
      <c r="F195" s="810" t="s">
        <v>7</v>
      </c>
      <c r="G195" s="810" t="s">
        <v>1093</v>
      </c>
      <c r="H195" s="829"/>
      <c r="J195" s="887"/>
      <c r="K195" s="887"/>
      <c r="L195" s="887"/>
      <c r="M195" s="887"/>
      <c r="N195" s="887"/>
      <c r="O195" s="887"/>
    </row>
    <row r="196" spans="1:15" ht="14.4">
      <c r="A196" s="724" t="s">
        <v>901</v>
      </c>
      <c r="B196" s="577" t="s">
        <v>948</v>
      </c>
      <c r="C196" s="889">
        <v>2920</v>
      </c>
      <c r="D196" s="889" t="str">
        <f t="shared" si="5"/>
        <v>R</v>
      </c>
      <c r="E196" s="889" t="s">
        <v>7</v>
      </c>
      <c r="F196" s="811" t="s">
        <v>9</v>
      </c>
      <c r="G196" s="811" t="s">
        <v>1093</v>
      </c>
      <c r="H196" s="829"/>
      <c r="J196" s="887"/>
      <c r="K196" s="887"/>
      <c r="L196" s="887"/>
      <c r="M196" s="887"/>
      <c r="N196" s="887"/>
      <c r="O196" s="887"/>
    </row>
    <row r="197" spans="1:15" ht="14.4">
      <c r="A197" s="724" t="s">
        <v>1119</v>
      </c>
      <c r="B197" s="577" t="s">
        <v>1120</v>
      </c>
      <c r="C197" s="889">
        <v>438</v>
      </c>
      <c r="D197" s="889" t="str">
        <f t="shared" si="5"/>
        <v>P</v>
      </c>
      <c r="E197" s="889" t="s">
        <v>7</v>
      </c>
      <c r="F197" s="811" t="s">
        <v>9</v>
      </c>
      <c r="G197" s="811" t="s">
        <v>1093</v>
      </c>
      <c r="H197" s="829"/>
      <c r="J197" s="887"/>
      <c r="K197" s="887"/>
      <c r="L197" s="887"/>
      <c r="M197" s="887"/>
      <c r="N197" s="887"/>
      <c r="O197" s="887"/>
    </row>
    <row r="198" spans="1:15" ht="14.4">
      <c r="A198" s="721" t="s">
        <v>573</v>
      </c>
      <c r="B198" s="574" t="s">
        <v>716</v>
      </c>
      <c r="C198" s="889">
        <v>80.366972480000001</v>
      </c>
      <c r="D198" s="889" t="str">
        <f t="shared" si="5"/>
        <v>P</v>
      </c>
      <c r="E198" s="889" t="s">
        <v>5</v>
      </c>
      <c r="F198" s="889" t="s">
        <v>5</v>
      </c>
      <c r="G198" s="812" t="s">
        <v>1144</v>
      </c>
      <c r="H198" s="830"/>
      <c r="J198" s="887"/>
      <c r="K198" s="887"/>
      <c r="L198" s="887"/>
      <c r="M198" s="887"/>
      <c r="N198" s="887"/>
      <c r="O198" s="887"/>
    </row>
    <row r="199" spans="1:15" ht="15" thickBot="1">
      <c r="A199" s="722" t="s">
        <v>571</v>
      </c>
      <c r="B199" s="576" t="s">
        <v>717</v>
      </c>
      <c r="C199" s="889">
        <v>312.85714289999999</v>
      </c>
      <c r="D199" s="889" t="str">
        <f t="shared" si="5"/>
        <v>P</v>
      </c>
      <c r="E199" s="889" t="s">
        <v>5</v>
      </c>
      <c r="F199" s="889" t="s">
        <v>5</v>
      </c>
      <c r="G199" s="813" t="s">
        <v>1144</v>
      </c>
      <c r="H199" s="829"/>
      <c r="J199" s="887"/>
      <c r="K199" s="887"/>
      <c r="L199" s="887"/>
      <c r="M199" s="887"/>
      <c r="N199" s="887"/>
      <c r="O199" s="887"/>
    </row>
    <row r="200" spans="1:15" ht="14.4">
      <c r="A200" s="720" t="s">
        <v>568</v>
      </c>
      <c r="B200" s="572" t="s">
        <v>756</v>
      </c>
      <c r="C200" s="889">
        <v>547.5</v>
      </c>
      <c r="D200" s="889" t="str">
        <f t="shared" si="5"/>
        <v>P</v>
      </c>
      <c r="E200" s="889" t="s">
        <v>7</v>
      </c>
      <c r="F200" s="810" t="s">
        <v>7</v>
      </c>
      <c r="G200" s="810" t="s">
        <v>1093</v>
      </c>
      <c r="H200" s="829"/>
      <c r="J200" s="887"/>
      <c r="K200" s="887"/>
      <c r="L200" s="887"/>
      <c r="M200" s="887"/>
      <c r="N200" s="887"/>
      <c r="O200" s="887"/>
    </row>
    <row r="201" spans="1:15" ht="14.4">
      <c r="A201" s="721" t="s">
        <v>566</v>
      </c>
      <c r="B201" s="573" t="s">
        <v>757</v>
      </c>
      <c r="C201" s="889">
        <v>876</v>
      </c>
      <c r="D201" s="889" t="str">
        <f t="shared" si="5"/>
        <v>P</v>
      </c>
      <c r="E201" s="889" t="s">
        <v>9</v>
      </c>
      <c r="F201" s="814" t="s">
        <v>7</v>
      </c>
      <c r="G201" s="814" t="s">
        <v>1093</v>
      </c>
      <c r="H201" s="829"/>
      <c r="J201" s="887"/>
      <c r="K201" s="887"/>
      <c r="L201" s="887"/>
      <c r="M201" s="887"/>
      <c r="N201" s="887"/>
      <c r="O201" s="887"/>
    </row>
    <row r="202" spans="1:15" ht="14.4">
      <c r="A202" s="721" t="s">
        <v>564</v>
      </c>
      <c r="B202" s="573" t="s">
        <v>758</v>
      </c>
      <c r="C202" s="889">
        <v>417.14285710000001</v>
      </c>
      <c r="D202" s="889" t="str">
        <f t="shared" si="5"/>
        <v>P</v>
      </c>
      <c r="E202" s="889" t="s">
        <v>7</v>
      </c>
      <c r="F202" s="814" t="s">
        <v>7</v>
      </c>
      <c r="G202" s="814" t="s">
        <v>1093</v>
      </c>
      <c r="H202" s="829"/>
      <c r="J202" s="887"/>
      <c r="K202" s="887"/>
      <c r="L202" s="887"/>
      <c r="M202" s="887"/>
      <c r="N202" s="887"/>
      <c r="O202" s="887"/>
    </row>
    <row r="203" spans="1:15" ht="14.4">
      <c r="A203" s="723" t="s">
        <v>684</v>
      </c>
      <c r="B203" s="575" t="s">
        <v>749</v>
      </c>
      <c r="C203" s="889">
        <v>461.05263159999998</v>
      </c>
      <c r="D203" s="889" t="str">
        <f t="shared" si="5"/>
        <v>P</v>
      </c>
      <c r="E203" s="889" t="s">
        <v>7</v>
      </c>
      <c r="F203" s="815" t="s">
        <v>9</v>
      </c>
      <c r="G203" s="893" t="s">
        <v>1103</v>
      </c>
      <c r="H203" s="829"/>
      <c r="J203" s="887"/>
      <c r="K203" s="887"/>
      <c r="L203" s="887"/>
      <c r="M203" s="887"/>
      <c r="N203" s="887"/>
      <c r="O203" s="887"/>
    </row>
    <row r="204" spans="1:15" ht="14.4">
      <c r="A204" s="721" t="s">
        <v>562</v>
      </c>
      <c r="B204" s="573" t="s">
        <v>759</v>
      </c>
      <c r="C204" s="889">
        <v>876</v>
      </c>
      <c r="D204" s="889" t="str">
        <f t="shared" si="5"/>
        <v>P</v>
      </c>
      <c r="E204" s="889" t="s">
        <v>5</v>
      </c>
      <c r="F204" s="814" t="s">
        <v>9</v>
      </c>
      <c r="G204" s="814" t="s">
        <v>1093</v>
      </c>
      <c r="H204" s="829"/>
      <c r="J204" s="887"/>
      <c r="K204" s="887"/>
      <c r="L204" s="887"/>
      <c r="M204" s="887"/>
      <c r="N204" s="887"/>
      <c r="O204" s="887"/>
    </row>
    <row r="205" spans="1:15" ht="15" thickBot="1">
      <c r="A205" s="750" t="s">
        <v>914</v>
      </c>
      <c r="B205" s="578" t="s">
        <v>959</v>
      </c>
      <c r="C205" s="889">
        <v>973.33333330000005</v>
      </c>
      <c r="D205" s="889" t="str">
        <f t="shared" si="5"/>
        <v>P</v>
      </c>
      <c r="E205" s="889" t="s">
        <v>7</v>
      </c>
      <c r="F205" s="816" t="s">
        <v>9</v>
      </c>
      <c r="G205" s="816" t="s">
        <v>1090</v>
      </c>
      <c r="H205" s="829"/>
      <c r="J205" s="887"/>
      <c r="K205" s="887"/>
      <c r="L205" s="887"/>
      <c r="M205" s="887"/>
      <c r="N205" s="887"/>
      <c r="O205" s="887"/>
    </row>
    <row r="206" spans="1:15" ht="14.4">
      <c r="A206" s="720" t="s">
        <v>583</v>
      </c>
      <c r="B206" s="572" t="s">
        <v>860</v>
      </c>
      <c r="C206" s="889">
        <v>153.68421050000001</v>
      </c>
      <c r="D206" s="889" t="str">
        <f t="shared" si="5"/>
        <v>P</v>
      </c>
      <c r="E206" s="889" t="s">
        <v>5</v>
      </c>
      <c r="F206" s="889" t="s">
        <v>5</v>
      </c>
      <c r="G206" s="810" t="s">
        <v>1144</v>
      </c>
      <c r="H206" s="829"/>
      <c r="J206" s="887"/>
      <c r="K206" s="887"/>
      <c r="L206" s="887"/>
      <c r="M206" s="887"/>
      <c r="N206" s="887"/>
      <c r="O206" s="887"/>
    </row>
    <row r="207" spans="1:15" ht="14.4">
      <c r="A207" s="724" t="s">
        <v>916</v>
      </c>
      <c r="B207" s="577" t="s">
        <v>960</v>
      </c>
      <c r="C207" s="889">
        <v>1460</v>
      </c>
      <c r="D207" s="889" t="str">
        <f t="shared" si="5"/>
        <v>R</v>
      </c>
      <c r="E207" s="889" t="s">
        <v>7</v>
      </c>
      <c r="F207" s="811" t="s">
        <v>9</v>
      </c>
      <c r="G207" s="811" t="s">
        <v>1093</v>
      </c>
      <c r="H207" s="829"/>
      <c r="J207" s="887"/>
      <c r="K207" s="887"/>
      <c r="L207" s="887"/>
      <c r="M207" s="887"/>
      <c r="N207" s="887"/>
      <c r="O207" s="887"/>
    </row>
    <row r="208" spans="1:15" ht="14.4">
      <c r="A208" s="724" t="s">
        <v>679</v>
      </c>
      <c r="B208" s="577" t="s">
        <v>861</v>
      </c>
      <c r="C208" s="889">
        <v>796.36363640000002</v>
      </c>
      <c r="D208" s="889" t="str">
        <f t="shared" si="5"/>
        <v>P</v>
      </c>
      <c r="E208" s="889" t="s">
        <v>7</v>
      </c>
      <c r="F208" s="811" t="s">
        <v>9</v>
      </c>
      <c r="G208" s="811" t="s">
        <v>1093</v>
      </c>
      <c r="H208" s="829"/>
      <c r="J208" s="887"/>
      <c r="K208" s="887"/>
      <c r="L208" s="887"/>
      <c r="M208" s="887"/>
      <c r="N208" s="887"/>
      <c r="O208" s="887"/>
    </row>
    <row r="209" spans="1:15" ht="14.4">
      <c r="A209" s="724" t="s">
        <v>680</v>
      </c>
      <c r="B209" s="577" t="s">
        <v>862</v>
      </c>
      <c r="C209" s="889">
        <v>199.0909091</v>
      </c>
      <c r="D209" s="889" t="str">
        <f t="shared" si="5"/>
        <v>P</v>
      </c>
      <c r="E209" s="889" t="s">
        <v>7</v>
      </c>
      <c r="F209" s="811" t="s">
        <v>9</v>
      </c>
      <c r="G209" s="811" t="s">
        <v>1103</v>
      </c>
      <c r="H209" s="829"/>
      <c r="J209" s="887"/>
      <c r="K209" s="887"/>
      <c r="L209" s="887"/>
      <c r="M209" s="887"/>
      <c r="N209" s="887"/>
      <c r="O209" s="887"/>
    </row>
    <row r="210" spans="1:15" ht="14.4">
      <c r="A210" s="721" t="s">
        <v>581</v>
      </c>
      <c r="B210" s="573" t="s">
        <v>863</v>
      </c>
      <c r="C210" s="889">
        <v>105.5421687</v>
      </c>
      <c r="D210" s="889" t="str">
        <f t="shared" si="5"/>
        <v>P</v>
      </c>
      <c r="E210" s="889" t="s">
        <v>5</v>
      </c>
      <c r="F210" s="814" t="s">
        <v>7</v>
      </c>
      <c r="G210" s="814" t="s">
        <v>1093</v>
      </c>
      <c r="H210" s="829"/>
      <c r="J210" s="887"/>
      <c r="K210" s="887"/>
      <c r="L210" s="887"/>
      <c r="M210" s="887"/>
      <c r="N210" s="887"/>
      <c r="O210" s="887"/>
    </row>
    <row r="211" spans="1:15" ht="14.4">
      <c r="A211" s="721" t="s">
        <v>917</v>
      </c>
      <c r="B211" s="573" t="s">
        <v>1014</v>
      </c>
      <c r="C211" s="889">
        <v>2920</v>
      </c>
      <c r="D211" s="889" t="str">
        <f t="shared" si="5"/>
        <v>R</v>
      </c>
      <c r="E211" s="889" t="s">
        <v>7</v>
      </c>
      <c r="F211" s="814" t="s">
        <v>9</v>
      </c>
      <c r="G211" s="814" t="s">
        <v>1090</v>
      </c>
      <c r="H211" s="829"/>
      <c r="J211" s="887"/>
      <c r="K211" s="887"/>
      <c r="L211" s="887"/>
      <c r="M211" s="887"/>
      <c r="N211" s="887"/>
      <c r="O211" s="887"/>
    </row>
    <row r="212" spans="1:15" ht="14.4">
      <c r="A212" s="721" t="s">
        <v>579</v>
      </c>
      <c r="B212" s="573" t="s">
        <v>864</v>
      </c>
      <c r="C212" s="889">
        <v>123.3802817</v>
      </c>
      <c r="D212" s="889" t="str">
        <f t="shared" si="5"/>
        <v>P</v>
      </c>
      <c r="E212" s="889" t="s">
        <v>5</v>
      </c>
      <c r="F212" s="814" t="s">
        <v>7</v>
      </c>
      <c r="G212" s="814" t="s">
        <v>1093</v>
      </c>
      <c r="H212" s="829"/>
      <c r="J212" s="887"/>
      <c r="K212" s="887"/>
      <c r="L212" s="887"/>
      <c r="M212" s="887"/>
      <c r="N212" s="887"/>
      <c r="O212" s="887"/>
    </row>
    <row r="213" spans="1:15" ht="14.4">
      <c r="A213" s="721" t="s">
        <v>918</v>
      </c>
      <c r="B213" s="573" t="s">
        <v>1012</v>
      </c>
      <c r="C213" s="889">
        <v>4380</v>
      </c>
      <c r="D213" s="889" t="str">
        <f t="shared" si="5"/>
        <v>R</v>
      </c>
      <c r="E213" s="889" t="s">
        <v>7</v>
      </c>
      <c r="F213" s="814" t="s">
        <v>9</v>
      </c>
      <c r="G213" s="814" t="s">
        <v>1090</v>
      </c>
      <c r="H213" s="829"/>
      <c r="J213" s="887"/>
      <c r="K213" s="887"/>
      <c r="L213" s="887"/>
      <c r="M213" s="887"/>
      <c r="N213" s="887"/>
      <c r="O213" s="887"/>
    </row>
    <row r="214" spans="1:15" ht="14.4">
      <c r="A214" s="721" t="s">
        <v>578</v>
      </c>
      <c r="B214" s="573" t="s">
        <v>864</v>
      </c>
      <c r="C214" s="889">
        <v>96.263736260000002</v>
      </c>
      <c r="D214" s="889" t="str">
        <f t="shared" si="5"/>
        <v>P</v>
      </c>
      <c r="E214" s="889" t="s">
        <v>5</v>
      </c>
      <c r="F214" s="814" t="s">
        <v>7</v>
      </c>
      <c r="G214" s="814" t="s">
        <v>1093</v>
      </c>
      <c r="H214" s="829"/>
      <c r="J214" s="887"/>
      <c r="K214" s="887"/>
      <c r="L214" s="887"/>
      <c r="M214" s="887"/>
      <c r="N214" s="887"/>
      <c r="O214" s="887"/>
    </row>
    <row r="215" spans="1:15" ht="15" thickBot="1">
      <c r="A215" s="750" t="s">
        <v>919</v>
      </c>
      <c r="B215" s="578" t="s">
        <v>1012</v>
      </c>
      <c r="C215" s="889">
        <v>4380</v>
      </c>
      <c r="D215" s="889" t="str">
        <f t="shared" si="5"/>
        <v>R</v>
      </c>
      <c r="E215" s="889" t="s">
        <v>7</v>
      </c>
      <c r="F215" s="816" t="s">
        <v>9</v>
      </c>
      <c r="G215" s="816" t="s">
        <v>1090</v>
      </c>
      <c r="H215" s="829"/>
      <c r="J215" s="887"/>
      <c r="K215" s="887"/>
      <c r="L215" s="887"/>
      <c r="M215" s="887"/>
      <c r="N215" s="887"/>
      <c r="O215" s="887"/>
    </row>
    <row r="216" spans="1:15" ht="14.4">
      <c r="A216" s="885" t="s">
        <v>1134</v>
      </c>
      <c r="B216" s="612" t="s">
        <v>1136</v>
      </c>
      <c r="C216" s="889">
        <v>292</v>
      </c>
      <c r="D216" s="889" t="str">
        <f t="shared" si="5"/>
        <v>P</v>
      </c>
      <c r="E216" s="889" t="s">
        <v>5</v>
      </c>
      <c r="F216" s="817" t="s">
        <v>9</v>
      </c>
      <c r="G216" s="817" t="s">
        <v>1137</v>
      </c>
      <c r="H216" s="829"/>
      <c r="J216" s="887"/>
      <c r="K216" s="887"/>
      <c r="L216" s="887"/>
      <c r="M216" s="887"/>
      <c r="N216" s="887"/>
      <c r="O216" s="887"/>
    </row>
    <row r="217" spans="1:15" ht="15" thickBot="1">
      <c r="A217" s="722" t="s">
        <v>1141</v>
      </c>
      <c r="B217" s="576" t="s">
        <v>883</v>
      </c>
      <c r="C217" s="889">
        <v>673.84615380000002</v>
      </c>
      <c r="D217" s="889" t="str">
        <f t="shared" si="5"/>
        <v>P</v>
      </c>
      <c r="E217" s="889">
        <v>0</v>
      </c>
      <c r="F217" s="813" t="s">
        <v>7</v>
      </c>
      <c r="G217" s="813" t="s">
        <v>1151</v>
      </c>
      <c r="H217" s="829"/>
      <c r="J217" s="887"/>
      <c r="K217" s="887"/>
      <c r="L217" s="887"/>
      <c r="M217" s="887"/>
      <c r="N217" s="887"/>
      <c r="O217" s="887"/>
    </row>
    <row r="218" spans="1:15" ht="14.4">
      <c r="A218" s="720" t="s">
        <v>597</v>
      </c>
      <c r="B218" s="612" t="s">
        <v>744</v>
      </c>
      <c r="C218" s="889">
        <v>84.230769230000007</v>
      </c>
      <c r="D218" s="889" t="str">
        <f t="shared" si="5"/>
        <v>P</v>
      </c>
      <c r="E218" s="889" t="s">
        <v>5</v>
      </c>
      <c r="F218" s="817" t="s">
        <v>7</v>
      </c>
      <c r="G218" s="817" t="s">
        <v>1093</v>
      </c>
      <c r="H218" s="829"/>
      <c r="J218" s="887"/>
      <c r="K218" s="887"/>
      <c r="L218" s="887"/>
      <c r="M218" s="887"/>
      <c r="N218" s="887"/>
      <c r="O218" s="887"/>
    </row>
    <row r="219" spans="1:15" ht="14.4">
      <c r="A219" s="724" t="s">
        <v>685</v>
      </c>
      <c r="B219" s="573" t="s">
        <v>747</v>
      </c>
      <c r="C219" s="889">
        <v>365</v>
      </c>
      <c r="D219" s="889" t="str">
        <f t="shared" si="5"/>
        <v>P</v>
      </c>
      <c r="E219" s="889" t="s">
        <v>5</v>
      </c>
      <c r="F219" s="814" t="s">
        <v>7</v>
      </c>
      <c r="G219" s="814" t="s">
        <v>1093</v>
      </c>
      <c r="H219" s="829"/>
      <c r="J219" s="887"/>
      <c r="K219" s="887"/>
      <c r="L219" s="887"/>
      <c r="M219" s="887"/>
      <c r="N219" s="887"/>
      <c r="O219" s="887"/>
    </row>
    <row r="220" spans="1:15" ht="14.4">
      <c r="A220" s="721" t="s">
        <v>595</v>
      </c>
      <c r="B220" s="573" t="s">
        <v>748</v>
      </c>
      <c r="C220" s="889">
        <v>486.66666670000001</v>
      </c>
      <c r="D220" s="889" t="str">
        <f t="shared" si="5"/>
        <v>P</v>
      </c>
      <c r="E220" s="889" t="s">
        <v>5</v>
      </c>
      <c r="F220" s="814" t="s">
        <v>9</v>
      </c>
      <c r="G220" s="814" t="s">
        <v>1093</v>
      </c>
      <c r="H220" s="829"/>
      <c r="J220" s="887"/>
      <c r="K220" s="887"/>
      <c r="L220" s="887"/>
      <c r="M220" s="887"/>
      <c r="N220" s="887"/>
      <c r="O220" s="887"/>
    </row>
    <row r="221" spans="1:15" ht="14.4">
      <c r="A221" s="726" t="s">
        <v>912</v>
      </c>
      <c r="B221" s="589" t="s">
        <v>957</v>
      </c>
      <c r="C221" s="889">
        <v>1251.4285709999999</v>
      </c>
      <c r="D221" s="889" t="str">
        <f t="shared" si="5"/>
        <v>R</v>
      </c>
      <c r="E221" s="889" t="s">
        <v>7</v>
      </c>
      <c r="F221" s="818" t="s">
        <v>9</v>
      </c>
      <c r="G221" s="818" t="s">
        <v>1093</v>
      </c>
      <c r="H221" s="829"/>
      <c r="J221" s="887"/>
      <c r="K221" s="887"/>
      <c r="L221" s="887"/>
      <c r="M221" s="887"/>
      <c r="N221" s="887"/>
      <c r="O221" s="887"/>
    </row>
    <row r="222" spans="1:15" ht="15" thickBot="1">
      <c r="A222" s="722" t="s">
        <v>593</v>
      </c>
      <c r="B222" s="590" t="s">
        <v>745</v>
      </c>
      <c r="C222" s="889">
        <v>67.38461538</v>
      </c>
      <c r="D222" s="889" t="str">
        <f t="shared" si="5"/>
        <v>P</v>
      </c>
      <c r="E222" s="889" t="s">
        <v>5</v>
      </c>
      <c r="F222" s="889" t="s">
        <v>5</v>
      </c>
      <c r="G222" s="819" t="s">
        <v>1144</v>
      </c>
      <c r="H222" s="830"/>
      <c r="J222" s="887"/>
      <c r="K222" s="887"/>
      <c r="L222" s="887"/>
      <c r="M222" s="887"/>
      <c r="N222" s="887"/>
      <c r="O222" s="887"/>
    </row>
    <row r="223" spans="1:15" ht="14.4">
      <c r="A223" s="720" t="s">
        <v>590</v>
      </c>
      <c r="B223" s="591" t="s">
        <v>745</v>
      </c>
      <c r="C223" s="889">
        <v>99.545454550000002</v>
      </c>
      <c r="D223" s="889" t="str">
        <f t="shared" si="5"/>
        <v>P</v>
      </c>
      <c r="E223" s="889" t="s">
        <v>5</v>
      </c>
      <c r="F223" s="820" t="s">
        <v>7</v>
      </c>
      <c r="G223" s="820" t="s">
        <v>1093</v>
      </c>
      <c r="H223" s="830"/>
      <c r="J223" s="887"/>
      <c r="K223" s="887"/>
      <c r="L223" s="887"/>
      <c r="M223" s="887"/>
      <c r="N223" s="887"/>
      <c r="O223" s="887"/>
    </row>
    <row r="224" spans="1:15" ht="14.4">
      <c r="A224" s="721" t="s">
        <v>588</v>
      </c>
      <c r="B224" s="574" t="s">
        <v>746</v>
      </c>
      <c r="C224" s="889">
        <v>65.373134329999999</v>
      </c>
      <c r="D224" s="889" t="str">
        <f t="shared" si="5"/>
        <v>P</v>
      </c>
      <c r="E224" s="889" t="s">
        <v>5</v>
      </c>
      <c r="F224" s="889" t="s">
        <v>5</v>
      </c>
      <c r="G224" s="812" t="s">
        <v>1144</v>
      </c>
      <c r="H224" s="830"/>
      <c r="J224" s="887"/>
      <c r="K224" s="887"/>
      <c r="L224" s="887"/>
      <c r="M224" s="887"/>
      <c r="N224" s="887"/>
      <c r="O224" s="887"/>
    </row>
    <row r="225" spans="1:15" ht="15" thickBot="1">
      <c r="A225" s="722" t="s">
        <v>586</v>
      </c>
      <c r="B225" s="590" t="s">
        <v>745</v>
      </c>
      <c r="C225" s="889">
        <v>94.193548390000004</v>
      </c>
      <c r="D225" s="889" t="str">
        <f t="shared" si="5"/>
        <v>P</v>
      </c>
      <c r="E225" s="889" t="s">
        <v>5</v>
      </c>
      <c r="F225" s="819" t="s">
        <v>7</v>
      </c>
      <c r="G225" s="819" t="s">
        <v>1093</v>
      </c>
      <c r="H225" s="830"/>
      <c r="J225" s="887"/>
      <c r="K225" s="887"/>
      <c r="L225" s="887"/>
      <c r="M225" s="887"/>
      <c r="N225" s="887"/>
      <c r="O225" s="887"/>
    </row>
    <row r="226" spans="1:15" ht="14.4">
      <c r="A226" s="724" t="s">
        <v>946</v>
      </c>
      <c r="B226" s="577" t="s">
        <v>1059</v>
      </c>
      <c r="C226" s="889">
        <v>8760</v>
      </c>
      <c r="D226" s="889" t="str">
        <f t="shared" si="5"/>
        <v>R</v>
      </c>
      <c r="E226" s="889" t="s">
        <v>9</v>
      </c>
      <c r="F226" s="811" t="s">
        <v>9</v>
      </c>
      <c r="G226" s="811" t="s">
        <v>1110</v>
      </c>
      <c r="H226" s="829"/>
      <c r="J226" s="887"/>
      <c r="K226" s="887"/>
      <c r="L226" s="887"/>
      <c r="M226" s="887"/>
      <c r="N226" s="887"/>
      <c r="O226" s="887"/>
    </row>
    <row r="227" spans="1:15" ht="14.4">
      <c r="A227" s="721" t="s">
        <v>557</v>
      </c>
      <c r="B227" s="573" t="s">
        <v>770</v>
      </c>
      <c r="C227" s="889">
        <v>380.86956520000001</v>
      </c>
      <c r="D227" s="889" t="str">
        <f t="shared" si="5"/>
        <v>P</v>
      </c>
      <c r="E227" s="889" t="s">
        <v>5</v>
      </c>
      <c r="F227" s="814" t="s">
        <v>7</v>
      </c>
      <c r="G227" s="814" t="s">
        <v>1093</v>
      </c>
      <c r="H227" s="829"/>
      <c r="J227" s="887"/>
      <c r="K227" s="887"/>
      <c r="L227" s="887"/>
      <c r="M227" s="887"/>
      <c r="N227" s="887"/>
      <c r="O227" s="887"/>
    </row>
    <row r="228" spans="1:15" ht="14.4">
      <c r="A228" s="721" t="s">
        <v>556</v>
      </c>
      <c r="B228" s="573" t="s">
        <v>770</v>
      </c>
      <c r="C228" s="889">
        <v>151.03448280000001</v>
      </c>
      <c r="D228" s="889" t="str">
        <f t="shared" si="5"/>
        <v>P</v>
      </c>
      <c r="E228" s="889" t="s">
        <v>5</v>
      </c>
      <c r="F228" s="814" t="s">
        <v>7</v>
      </c>
      <c r="G228" s="814" t="s">
        <v>1093</v>
      </c>
      <c r="H228" s="829"/>
      <c r="J228" s="887"/>
      <c r="K228" s="887"/>
      <c r="L228" s="887"/>
      <c r="M228" s="887"/>
      <c r="N228" s="887"/>
      <c r="O228" s="887"/>
    </row>
    <row r="229" spans="1:15" ht="14.4">
      <c r="A229" s="721" t="s">
        <v>555</v>
      </c>
      <c r="B229" s="573" t="s">
        <v>770</v>
      </c>
      <c r="C229" s="889">
        <v>203.7209302</v>
      </c>
      <c r="D229" s="889" t="str">
        <f t="shared" si="5"/>
        <v>P</v>
      </c>
      <c r="E229" s="889" t="s">
        <v>5</v>
      </c>
      <c r="F229" s="814" t="s">
        <v>7</v>
      </c>
      <c r="G229" s="814" t="s">
        <v>1093</v>
      </c>
      <c r="H229" s="829"/>
      <c r="J229" s="887"/>
      <c r="K229" s="887"/>
      <c r="L229" s="887"/>
      <c r="M229" s="887"/>
      <c r="N229" s="887"/>
      <c r="O229" s="887"/>
    </row>
    <row r="230" spans="1:15" ht="14.4">
      <c r="A230" s="721" t="s">
        <v>554</v>
      </c>
      <c r="B230" s="573" t="s">
        <v>770</v>
      </c>
      <c r="C230" s="889">
        <v>438</v>
      </c>
      <c r="D230" s="889" t="str">
        <f t="shared" si="5"/>
        <v>P</v>
      </c>
      <c r="E230" s="889" t="s">
        <v>5</v>
      </c>
      <c r="F230" s="814" t="s">
        <v>7</v>
      </c>
      <c r="G230" s="814" t="s">
        <v>1093</v>
      </c>
      <c r="H230" s="829"/>
      <c r="J230" s="887"/>
      <c r="K230" s="887"/>
      <c r="L230" s="887"/>
      <c r="M230" s="887"/>
      <c r="N230" s="887"/>
      <c r="O230" s="887"/>
    </row>
    <row r="231" spans="1:15" ht="14.4">
      <c r="A231" s="721" t="s">
        <v>552</v>
      </c>
      <c r="B231" s="573" t="s">
        <v>771</v>
      </c>
      <c r="C231" s="889">
        <v>203.7209302</v>
      </c>
      <c r="D231" s="889" t="str">
        <f t="shared" si="5"/>
        <v>P</v>
      </c>
      <c r="E231" s="889" t="s">
        <v>5</v>
      </c>
      <c r="F231" s="889" t="s">
        <v>5</v>
      </c>
      <c r="G231" s="814" t="s">
        <v>1144</v>
      </c>
      <c r="H231" s="829"/>
      <c r="J231" s="887"/>
      <c r="K231" s="887"/>
      <c r="L231" s="887"/>
      <c r="M231" s="887"/>
      <c r="N231" s="887"/>
      <c r="O231" s="887"/>
    </row>
    <row r="232" spans="1:15" ht="14.4">
      <c r="A232" s="721" t="s">
        <v>550</v>
      </c>
      <c r="B232" s="573" t="s">
        <v>772</v>
      </c>
      <c r="C232" s="889">
        <v>730</v>
      </c>
      <c r="D232" s="889" t="str">
        <f t="shared" si="5"/>
        <v>P</v>
      </c>
      <c r="E232" s="889" t="s">
        <v>5</v>
      </c>
      <c r="F232" s="814" t="s">
        <v>7</v>
      </c>
      <c r="G232" s="814" t="s">
        <v>1093</v>
      </c>
      <c r="H232" s="829"/>
      <c r="J232" s="887"/>
      <c r="K232" s="887"/>
      <c r="L232" s="887"/>
      <c r="M232" s="887"/>
      <c r="N232" s="887"/>
      <c r="O232" s="887"/>
    </row>
    <row r="233" spans="1:15" ht="14.4">
      <c r="A233" s="721" t="s">
        <v>547</v>
      </c>
      <c r="B233" s="573" t="s">
        <v>773</v>
      </c>
      <c r="C233" s="889">
        <v>438</v>
      </c>
      <c r="D233" s="889" t="str">
        <f t="shared" si="5"/>
        <v>P</v>
      </c>
      <c r="E233" s="889" t="s">
        <v>5</v>
      </c>
      <c r="F233" s="814" t="s">
        <v>7</v>
      </c>
      <c r="G233" s="814" t="s">
        <v>1093</v>
      </c>
      <c r="H233" s="829"/>
      <c r="J233" s="887"/>
      <c r="K233" s="887"/>
      <c r="L233" s="887"/>
      <c r="M233" s="887"/>
      <c r="N233" s="887"/>
      <c r="O233" s="887"/>
    </row>
    <row r="234" spans="1:15" ht="14.4">
      <c r="A234" s="721" t="s">
        <v>546</v>
      </c>
      <c r="B234" s="573" t="s">
        <v>774</v>
      </c>
      <c r="C234" s="889">
        <v>199.0909091</v>
      </c>
      <c r="D234" s="889" t="str">
        <f t="shared" si="5"/>
        <v>P</v>
      </c>
      <c r="E234" s="889" t="s">
        <v>5</v>
      </c>
      <c r="F234" s="814" t="s">
        <v>7</v>
      </c>
      <c r="G234" s="814" t="s">
        <v>1093</v>
      </c>
      <c r="H234" s="829"/>
      <c r="J234" s="887"/>
      <c r="K234" s="887"/>
      <c r="L234" s="887"/>
      <c r="M234" s="887"/>
      <c r="N234" s="887"/>
      <c r="O234" s="887"/>
    </row>
    <row r="235" spans="1:15" ht="14.4">
      <c r="A235" s="723" t="s">
        <v>676</v>
      </c>
      <c r="B235" s="575" t="s">
        <v>775</v>
      </c>
      <c r="C235" s="889">
        <v>1460</v>
      </c>
      <c r="D235" s="889" t="str">
        <f t="shared" si="5"/>
        <v>R</v>
      </c>
      <c r="E235" s="889" t="s">
        <v>7</v>
      </c>
      <c r="F235" s="815" t="s">
        <v>9</v>
      </c>
      <c r="G235" s="893" t="s">
        <v>1103</v>
      </c>
      <c r="H235" s="829"/>
      <c r="J235" s="887"/>
      <c r="K235" s="887"/>
      <c r="L235" s="887"/>
      <c r="M235" s="887"/>
      <c r="N235" s="887"/>
      <c r="O235" s="887"/>
    </row>
    <row r="236" spans="1:15" ht="14.4">
      <c r="A236" s="723" t="s">
        <v>674</v>
      </c>
      <c r="B236" s="575" t="s">
        <v>776</v>
      </c>
      <c r="C236" s="889">
        <v>1251.4285709999999</v>
      </c>
      <c r="D236" s="889" t="str">
        <f t="shared" si="5"/>
        <v>R</v>
      </c>
      <c r="E236" s="889" t="s">
        <v>7</v>
      </c>
      <c r="F236" s="815" t="s">
        <v>9</v>
      </c>
      <c r="G236" s="815" t="s">
        <v>1093</v>
      </c>
      <c r="H236" s="829"/>
      <c r="J236" s="887"/>
      <c r="K236" s="887"/>
      <c r="L236" s="887"/>
      <c r="M236" s="887"/>
      <c r="N236" s="887"/>
      <c r="O236" s="887"/>
    </row>
    <row r="237" spans="1:15" ht="14.4">
      <c r="A237" s="723" t="s">
        <v>544</v>
      </c>
      <c r="B237" s="575" t="s">
        <v>778</v>
      </c>
      <c r="C237" s="889">
        <v>8760</v>
      </c>
      <c r="D237" s="889" t="str">
        <f t="shared" si="5"/>
        <v>R</v>
      </c>
      <c r="E237" s="889" t="s">
        <v>9</v>
      </c>
      <c r="F237" s="815" t="s">
        <v>9</v>
      </c>
      <c r="G237" s="815" t="s">
        <v>1093</v>
      </c>
      <c r="H237" s="829"/>
      <c r="J237" s="887"/>
      <c r="K237" s="887"/>
      <c r="L237" s="887"/>
      <c r="M237" s="887"/>
      <c r="N237" s="887"/>
      <c r="O237" s="887"/>
    </row>
    <row r="238" spans="1:15" ht="14.4">
      <c r="A238" s="723" t="s">
        <v>1013</v>
      </c>
      <c r="B238" s="575" t="s">
        <v>764</v>
      </c>
      <c r="C238" s="889">
        <v>515.29411760000005</v>
      </c>
      <c r="D238" s="889" t="str">
        <f t="shared" si="5"/>
        <v>P</v>
      </c>
      <c r="E238" s="889" t="s">
        <v>7</v>
      </c>
      <c r="F238" s="815" t="s">
        <v>7</v>
      </c>
      <c r="G238" s="815" t="s">
        <v>1102</v>
      </c>
      <c r="H238" s="829"/>
      <c r="J238" s="887"/>
      <c r="K238" s="887"/>
      <c r="L238" s="887"/>
      <c r="M238" s="887"/>
      <c r="N238" s="887"/>
      <c r="O238" s="887"/>
    </row>
    <row r="239" spans="1:15" ht="14.4">
      <c r="A239" s="723" t="s">
        <v>907</v>
      </c>
      <c r="B239" s="575" t="s">
        <v>978</v>
      </c>
      <c r="C239" s="889">
        <v>730</v>
      </c>
      <c r="D239" s="889" t="str">
        <f t="shared" si="5"/>
        <v>P</v>
      </c>
      <c r="E239" s="889" t="s">
        <v>7</v>
      </c>
      <c r="F239" s="815" t="s">
        <v>7</v>
      </c>
      <c r="G239" s="815" t="s">
        <v>1102</v>
      </c>
      <c r="H239" s="829"/>
      <c r="J239" s="887"/>
      <c r="K239" s="887"/>
      <c r="L239" s="887"/>
      <c r="M239" s="887"/>
      <c r="N239" s="887"/>
      <c r="O239" s="887"/>
    </row>
    <row r="240" spans="1:15" ht="15" thickBot="1">
      <c r="A240" s="722" t="s">
        <v>543</v>
      </c>
      <c r="B240" s="576" t="s">
        <v>777</v>
      </c>
      <c r="C240" s="889">
        <v>236.75675680000001</v>
      </c>
      <c r="D240" s="889" t="str">
        <f t="shared" si="5"/>
        <v>P</v>
      </c>
      <c r="E240" s="889" t="s">
        <v>5</v>
      </c>
      <c r="F240" s="813" t="s">
        <v>7</v>
      </c>
      <c r="G240" s="813" t="s">
        <v>1093</v>
      </c>
      <c r="H240" s="829"/>
      <c r="J240" s="887"/>
      <c r="K240" s="887"/>
      <c r="L240" s="887"/>
      <c r="M240" s="887"/>
      <c r="N240" s="887"/>
      <c r="O240" s="887"/>
    </row>
    <row r="241" spans="1:15" ht="14.4">
      <c r="A241" s="720" t="s">
        <v>526</v>
      </c>
      <c r="B241" s="572" t="s">
        <v>806</v>
      </c>
      <c r="C241" s="889">
        <v>156.42857140000001</v>
      </c>
      <c r="D241" s="889" t="str">
        <f t="shared" si="5"/>
        <v>P</v>
      </c>
      <c r="E241" s="889" t="s">
        <v>5</v>
      </c>
      <c r="F241" s="810" t="s">
        <v>7</v>
      </c>
      <c r="G241" s="810" t="s">
        <v>1093</v>
      </c>
      <c r="H241" s="829"/>
      <c r="J241" s="887"/>
      <c r="K241" s="887"/>
      <c r="L241" s="887"/>
      <c r="M241" s="887"/>
      <c r="N241" s="887"/>
      <c r="O241" s="887"/>
    </row>
    <row r="242" spans="1:15" ht="14.4">
      <c r="A242" s="721" t="s">
        <v>524</v>
      </c>
      <c r="B242" s="573" t="s">
        <v>806</v>
      </c>
      <c r="C242" s="889">
        <v>417.14285710000001</v>
      </c>
      <c r="D242" s="889" t="str">
        <f t="shared" si="5"/>
        <v>P</v>
      </c>
      <c r="E242" s="889" t="s">
        <v>5</v>
      </c>
      <c r="F242" s="814" t="s">
        <v>7</v>
      </c>
      <c r="G242" s="814" t="s">
        <v>1093</v>
      </c>
      <c r="H242" s="829"/>
      <c r="J242" s="887"/>
      <c r="K242" s="887"/>
      <c r="L242" s="887"/>
      <c r="M242" s="887"/>
      <c r="N242" s="887"/>
      <c r="O242" s="887"/>
    </row>
    <row r="243" spans="1:15" ht="14.4">
      <c r="A243" s="721" t="s">
        <v>522</v>
      </c>
      <c r="B243" s="573" t="s">
        <v>806</v>
      </c>
      <c r="C243" s="889">
        <v>162.2222222</v>
      </c>
      <c r="D243" s="889" t="str">
        <f t="shared" si="5"/>
        <v>P</v>
      </c>
      <c r="E243" s="889" t="s">
        <v>5</v>
      </c>
      <c r="F243" s="814" t="s">
        <v>7</v>
      </c>
      <c r="G243" s="814" t="s">
        <v>1093</v>
      </c>
      <c r="H243" s="829"/>
      <c r="J243" s="887"/>
      <c r="K243" s="887"/>
      <c r="L243" s="887"/>
      <c r="M243" s="887"/>
      <c r="N243" s="887"/>
      <c r="O243" s="887"/>
    </row>
    <row r="244" spans="1:15" ht="14.4">
      <c r="A244" s="721" t="s">
        <v>520</v>
      </c>
      <c r="B244" s="573" t="s">
        <v>807</v>
      </c>
      <c r="C244" s="889">
        <v>547.5</v>
      </c>
      <c r="D244" s="889" t="str">
        <f t="shared" si="5"/>
        <v>P</v>
      </c>
      <c r="E244" s="889" t="s">
        <v>7</v>
      </c>
      <c r="F244" s="814" t="s">
        <v>9</v>
      </c>
      <c r="G244" s="814" t="s">
        <v>1093</v>
      </c>
      <c r="H244" s="829"/>
      <c r="J244" s="887"/>
      <c r="K244" s="887"/>
      <c r="L244" s="887"/>
      <c r="M244" s="887"/>
      <c r="N244" s="887"/>
      <c r="O244" s="887"/>
    </row>
    <row r="245" spans="1:15" ht="14.4">
      <c r="A245" s="721" t="s">
        <v>997</v>
      </c>
      <c r="B245" s="575" t="s">
        <v>998</v>
      </c>
      <c r="C245" s="889">
        <v>8760</v>
      </c>
      <c r="D245" s="889" t="str">
        <f t="shared" si="5"/>
        <v>R</v>
      </c>
      <c r="E245" s="889" t="s">
        <v>9</v>
      </c>
      <c r="F245" s="815" t="s">
        <v>9</v>
      </c>
      <c r="G245" s="815" t="s">
        <v>1093</v>
      </c>
      <c r="H245" s="829"/>
      <c r="J245" s="887"/>
      <c r="K245" s="887"/>
      <c r="L245" s="887"/>
      <c r="M245" s="887"/>
      <c r="N245" s="887"/>
      <c r="O245" s="887"/>
    </row>
    <row r="246" spans="1:15" ht="14.4">
      <c r="A246" s="721" t="s">
        <v>913</v>
      </c>
      <c r="B246" s="575" t="s">
        <v>958</v>
      </c>
      <c r="C246" s="889">
        <v>4380</v>
      </c>
      <c r="D246" s="889" t="str">
        <f t="shared" si="5"/>
        <v>R</v>
      </c>
      <c r="E246" s="889" t="s">
        <v>7</v>
      </c>
      <c r="F246" s="815" t="s">
        <v>9</v>
      </c>
      <c r="G246" s="815" t="s">
        <v>1090</v>
      </c>
      <c r="H246" s="829"/>
      <c r="J246" s="887"/>
      <c r="K246" s="887"/>
      <c r="L246" s="887"/>
      <c r="M246" s="887"/>
      <c r="N246" s="887"/>
      <c r="O246" s="887"/>
    </row>
    <row r="247" spans="1:15" ht="15" thickBot="1">
      <c r="A247" s="722" t="s">
        <v>896</v>
      </c>
      <c r="B247" s="576" t="s">
        <v>897</v>
      </c>
      <c r="C247" s="889">
        <v>625.7142857</v>
      </c>
      <c r="D247" s="889" t="str">
        <f t="shared" si="5"/>
        <v>P</v>
      </c>
      <c r="E247" s="889" t="s">
        <v>7</v>
      </c>
      <c r="F247" s="813" t="s">
        <v>9</v>
      </c>
      <c r="G247" s="813" t="s">
        <v>1093</v>
      </c>
      <c r="H247" s="829"/>
      <c r="J247" s="887"/>
      <c r="K247" s="887"/>
      <c r="L247" s="887"/>
      <c r="M247" s="887"/>
      <c r="N247" s="887"/>
      <c r="O247" s="887"/>
    </row>
    <row r="248" spans="1:15" ht="15" thickBot="1">
      <c r="A248" s="726" t="s">
        <v>1025</v>
      </c>
      <c r="B248" s="589" t="s">
        <v>1050</v>
      </c>
      <c r="C248" s="889">
        <v>8760</v>
      </c>
      <c r="D248" s="889" t="str">
        <f t="shared" si="5"/>
        <v>R</v>
      </c>
      <c r="E248" s="889" t="s">
        <v>9</v>
      </c>
      <c r="F248" s="818" t="s">
        <v>9</v>
      </c>
      <c r="G248" s="818" t="s">
        <v>1093</v>
      </c>
      <c r="H248" s="829"/>
      <c r="J248" s="887"/>
      <c r="K248" s="887"/>
      <c r="L248" s="887"/>
      <c r="M248" s="887"/>
      <c r="N248" s="887"/>
      <c r="O248" s="887"/>
    </row>
    <row r="249" spans="1:15" ht="14.4">
      <c r="A249" s="720" t="s">
        <v>1006</v>
      </c>
      <c r="B249" s="572" t="s">
        <v>1017</v>
      </c>
      <c r="C249" s="889">
        <v>4380</v>
      </c>
      <c r="D249" s="889" t="str">
        <f t="shared" si="5"/>
        <v>R</v>
      </c>
      <c r="E249" s="889" t="s">
        <v>9</v>
      </c>
      <c r="F249" s="810" t="s">
        <v>9</v>
      </c>
      <c r="G249" s="810" t="s">
        <v>1093</v>
      </c>
      <c r="H249" s="829"/>
      <c r="J249" s="887"/>
      <c r="K249" s="887"/>
      <c r="L249" s="887"/>
      <c r="M249" s="887"/>
      <c r="N249" s="887"/>
      <c r="O249" s="887"/>
    </row>
    <row r="250" spans="1:15" ht="14.4">
      <c r="A250" s="721" t="s">
        <v>1007</v>
      </c>
      <c r="B250" s="574" t="s">
        <v>1018</v>
      </c>
      <c r="C250" s="889">
        <v>8760</v>
      </c>
      <c r="D250" s="889" t="str">
        <f t="shared" si="5"/>
        <v>R</v>
      </c>
      <c r="E250" s="889" t="s">
        <v>9</v>
      </c>
      <c r="F250" s="812" t="s">
        <v>9</v>
      </c>
      <c r="G250" s="812" t="s">
        <v>1093</v>
      </c>
      <c r="H250" s="830"/>
      <c r="J250" s="887"/>
      <c r="K250" s="887"/>
      <c r="L250" s="887"/>
      <c r="M250" s="887"/>
      <c r="N250" s="887"/>
      <c r="O250" s="887"/>
    </row>
    <row r="251" spans="1:15" ht="15" thickBot="1">
      <c r="A251" s="722" t="s">
        <v>1008</v>
      </c>
      <c r="B251" s="576" t="s">
        <v>1019</v>
      </c>
      <c r="C251" s="889">
        <v>2190</v>
      </c>
      <c r="D251" s="889" t="str">
        <f t="shared" si="5"/>
        <v>R</v>
      </c>
      <c r="E251" s="889" t="s">
        <v>9</v>
      </c>
      <c r="F251" s="813" t="s">
        <v>9</v>
      </c>
      <c r="G251" s="813" t="s">
        <v>1093</v>
      </c>
      <c r="H251" s="829"/>
      <c r="J251" s="887"/>
      <c r="K251" s="887"/>
      <c r="L251" s="887"/>
      <c r="M251" s="887"/>
      <c r="N251" s="887"/>
      <c r="O251" s="887"/>
    </row>
    <row r="252" spans="1:15" ht="14.4">
      <c r="A252" s="720" t="s">
        <v>920</v>
      </c>
      <c r="B252" s="572" t="s">
        <v>962</v>
      </c>
      <c r="C252" s="889">
        <v>8760</v>
      </c>
      <c r="D252" s="889" t="str">
        <f t="shared" si="5"/>
        <v>R</v>
      </c>
      <c r="E252" s="889" t="s">
        <v>9</v>
      </c>
      <c r="F252" s="810" t="s">
        <v>5</v>
      </c>
      <c r="G252" s="810" t="s">
        <v>1093</v>
      </c>
      <c r="H252" s="829"/>
      <c r="J252" s="887"/>
      <c r="K252" s="887"/>
      <c r="L252" s="887"/>
      <c r="M252" s="887"/>
      <c r="N252" s="887"/>
      <c r="O252" s="887"/>
    </row>
    <row r="253" spans="1:15" ht="14.4">
      <c r="A253" s="721" t="s">
        <v>921</v>
      </c>
      <c r="B253" s="573" t="s">
        <v>961</v>
      </c>
      <c r="C253" s="889">
        <v>8760</v>
      </c>
      <c r="D253" s="889" t="str">
        <f t="shared" si="5"/>
        <v>R</v>
      </c>
      <c r="E253" s="889" t="s">
        <v>9</v>
      </c>
      <c r="F253" s="814" t="s">
        <v>9</v>
      </c>
      <c r="G253" s="814" t="s">
        <v>1093</v>
      </c>
      <c r="H253" s="829"/>
      <c r="J253" s="887"/>
      <c r="K253" s="887"/>
      <c r="L253" s="887"/>
      <c r="M253" s="887"/>
      <c r="N253" s="887"/>
      <c r="O253" s="887"/>
    </row>
    <row r="254" spans="1:15" ht="14.4">
      <c r="A254" s="721" t="s">
        <v>922</v>
      </c>
      <c r="B254" s="573" t="s">
        <v>963</v>
      </c>
      <c r="C254" s="889">
        <v>8760</v>
      </c>
      <c r="D254" s="889" t="str">
        <f t="shared" si="5"/>
        <v>R</v>
      </c>
      <c r="E254" s="889" t="s">
        <v>9</v>
      </c>
      <c r="F254" s="814" t="s">
        <v>9</v>
      </c>
      <c r="G254" s="814" t="s">
        <v>1093</v>
      </c>
      <c r="H254" s="829"/>
      <c r="J254" s="887"/>
      <c r="K254" s="887"/>
      <c r="L254" s="887"/>
      <c r="M254" s="887"/>
      <c r="N254" s="887"/>
      <c r="O254" s="887"/>
    </row>
    <row r="255" spans="1:15" ht="14.4">
      <c r="A255" s="721" t="s">
        <v>923</v>
      </c>
      <c r="B255" s="573" t="s">
        <v>1055</v>
      </c>
      <c r="C255" s="889">
        <v>8760</v>
      </c>
      <c r="D255" s="889" t="str">
        <f t="shared" si="5"/>
        <v>R</v>
      </c>
      <c r="E255" s="889" t="s">
        <v>9</v>
      </c>
      <c r="F255" s="814" t="s">
        <v>9</v>
      </c>
      <c r="G255" s="814" t="s">
        <v>1093</v>
      </c>
      <c r="H255" s="829"/>
      <c r="J255" s="887"/>
      <c r="K255" s="887"/>
      <c r="L255" s="887"/>
      <c r="M255" s="887"/>
      <c r="N255" s="887"/>
      <c r="O255" s="887"/>
    </row>
    <row r="256" spans="1:15" ht="15" thickBot="1">
      <c r="A256" s="722" t="s">
        <v>924</v>
      </c>
      <c r="B256" s="576" t="s">
        <v>964</v>
      </c>
      <c r="C256" s="889">
        <v>8760</v>
      </c>
      <c r="D256" s="889" t="str">
        <f t="shared" si="5"/>
        <v>R</v>
      </c>
      <c r="E256" s="889" t="s">
        <v>9</v>
      </c>
      <c r="F256" s="813" t="s">
        <v>9</v>
      </c>
      <c r="G256" s="813" t="s">
        <v>1093</v>
      </c>
      <c r="H256" s="829"/>
      <c r="J256" s="887"/>
      <c r="K256" s="887"/>
      <c r="L256" s="887"/>
      <c r="M256" s="887"/>
      <c r="N256" s="887"/>
      <c r="O256" s="887"/>
    </row>
    <row r="257" spans="1:15" ht="14.4">
      <c r="A257" s="720" t="s">
        <v>900</v>
      </c>
      <c r="B257" s="572" t="s">
        <v>947</v>
      </c>
      <c r="C257" s="889">
        <v>8760</v>
      </c>
      <c r="D257" s="889" t="str">
        <f t="shared" si="5"/>
        <v>R</v>
      </c>
      <c r="E257" s="889" t="s">
        <v>9</v>
      </c>
      <c r="F257" s="810" t="s">
        <v>9</v>
      </c>
      <c r="G257" s="810" t="s">
        <v>1093</v>
      </c>
      <c r="H257" s="829"/>
      <c r="J257" s="887"/>
      <c r="K257" s="887"/>
      <c r="L257" s="887"/>
      <c r="M257" s="887"/>
      <c r="N257" s="887"/>
      <c r="O257" s="887"/>
    </row>
    <row r="258" spans="1:15" ht="14.4">
      <c r="A258" s="724" t="s">
        <v>902</v>
      </c>
      <c r="B258" s="577" t="s">
        <v>949</v>
      </c>
      <c r="C258" s="889">
        <v>8760</v>
      </c>
      <c r="D258" s="889" t="str">
        <f t="shared" si="5"/>
        <v>R</v>
      </c>
      <c r="E258" s="889" t="s">
        <v>9</v>
      </c>
      <c r="F258" s="811" t="s">
        <v>9</v>
      </c>
      <c r="G258" s="811" t="s">
        <v>1093</v>
      </c>
      <c r="H258" s="829"/>
      <c r="J258" s="887"/>
      <c r="K258" s="887"/>
      <c r="L258" s="887"/>
      <c r="M258" s="887"/>
      <c r="N258" s="887"/>
      <c r="O258" s="887"/>
    </row>
    <row r="259" spans="1:15" ht="14.4">
      <c r="A259" s="724" t="s">
        <v>903</v>
      </c>
      <c r="B259" s="577" t="s">
        <v>950</v>
      </c>
      <c r="C259" s="889">
        <v>8760</v>
      </c>
      <c r="D259" s="889" t="str">
        <f t="shared" ref="D259:D303" si="6">IF(C259&lt;500,"P",IF(C259&lt;=1000,"P","R"))</f>
        <v>R</v>
      </c>
      <c r="E259" s="889" t="s">
        <v>9</v>
      </c>
      <c r="F259" s="811" t="s">
        <v>9</v>
      </c>
      <c r="G259" s="811" t="s">
        <v>1093</v>
      </c>
      <c r="H259" s="829"/>
      <c r="J259" s="887"/>
      <c r="K259" s="887"/>
      <c r="L259" s="887"/>
      <c r="M259" s="887"/>
      <c r="N259" s="887"/>
      <c r="O259" s="887"/>
    </row>
    <row r="260" spans="1:15" ht="14.4">
      <c r="A260" s="724" t="s">
        <v>904</v>
      </c>
      <c r="B260" s="577" t="s">
        <v>951</v>
      </c>
      <c r="C260" s="889">
        <v>8760</v>
      </c>
      <c r="D260" s="889" t="str">
        <f t="shared" si="6"/>
        <v>R</v>
      </c>
      <c r="E260" s="889" t="s">
        <v>9</v>
      </c>
      <c r="F260" s="811" t="s">
        <v>9</v>
      </c>
      <c r="G260" s="811" t="s">
        <v>1093</v>
      </c>
      <c r="H260" s="829"/>
      <c r="J260" s="887"/>
      <c r="K260" s="887"/>
      <c r="L260" s="887"/>
      <c r="M260" s="887"/>
      <c r="N260" s="887"/>
      <c r="O260" s="887"/>
    </row>
    <row r="261" spans="1:15" ht="14.4">
      <c r="A261" s="724" t="s">
        <v>905</v>
      </c>
      <c r="B261" s="577" t="s">
        <v>952</v>
      </c>
      <c r="C261" s="889">
        <v>8760</v>
      </c>
      <c r="D261" s="889" t="str">
        <f t="shared" si="6"/>
        <v>R</v>
      </c>
      <c r="E261" s="889" t="s">
        <v>9</v>
      </c>
      <c r="F261" s="811" t="s">
        <v>9</v>
      </c>
      <c r="G261" s="811" t="s">
        <v>1093</v>
      </c>
      <c r="H261" s="829"/>
      <c r="J261" s="887"/>
      <c r="K261" s="887"/>
      <c r="L261" s="887"/>
      <c r="M261" s="887"/>
      <c r="N261" s="887"/>
      <c r="O261" s="887"/>
    </row>
    <row r="262" spans="1:15" ht="14.4">
      <c r="A262" s="724" t="s">
        <v>906</v>
      </c>
      <c r="B262" s="577" t="s">
        <v>1035</v>
      </c>
      <c r="C262" s="889">
        <v>8760</v>
      </c>
      <c r="D262" s="889" t="str">
        <f t="shared" si="6"/>
        <v>R</v>
      </c>
      <c r="E262" s="889" t="s">
        <v>9</v>
      </c>
      <c r="F262" s="811" t="s">
        <v>9</v>
      </c>
      <c r="G262" s="811" t="s">
        <v>1093</v>
      </c>
      <c r="H262" s="829"/>
      <c r="J262" s="887"/>
      <c r="K262" s="887"/>
      <c r="L262" s="887"/>
      <c r="M262" s="887"/>
      <c r="N262" s="887"/>
      <c r="O262" s="887"/>
    </row>
    <row r="263" spans="1:15" ht="14.4">
      <c r="A263" s="724" t="s">
        <v>1028</v>
      </c>
      <c r="B263" s="577" t="s">
        <v>1058</v>
      </c>
      <c r="C263" s="889">
        <v>8760</v>
      </c>
      <c r="D263" s="889" t="str">
        <f t="shared" si="6"/>
        <v>R</v>
      </c>
      <c r="E263" s="889" t="s">
        <v>9</v>
      </c>
      <c r="F263" s="811" t="s">
        <v>9</v>
      </c>
      <c r="G263" s="811" t="s">
        <v>1093</v>
      </c>
      <c r="H263" s="829"/>
      <c r="J263" s="887"/>
      <c r="K263" s="887"/>
      <c r="L263" s="887"/>
      <c r="M263" s="887"/>
      <c r="N263" s="887"/>
      <c r="O263" s="887"/>
    </row>
    <row r="264" spans="1:15" ht="14.4">
      <c r="A264" s="724" t="s">
        <v>1060</v>
      </c>
      <c r="B264" s="577" t="s">
        <v>1061</v>
      </c>
      <c r="C264" s="889">
        <v>8760</v>
      </c>
      <c r="D264" s="889" t="str">
        <f t="shared" si="6"/>
        <v>R</v>
      </c>
      <c r="E264" s="889" t="s">
        <v>9</v>
      </c>
      <c r="F264" s="811" t="s">
        <v>9</v>
      </c>
      <c r="G264" s="811" t="s">
        <v>1093</v>
      </c>
      <c r="H264" s="829"/>
      <c r="J264" s="887"/>
      <c r="K264" s="887"/>
      <c r="L264" s="887"/>
      <c r="M264" s="887"/>
      <c r="N264" s="887"/>
      <c r="O264" s="887"/>
    </row>
    <row r="265" spans="1:15" ht="14.4">
      <c r="A265" s="724" t="s">
        <v>909</v>
      </c>
      <c r="B265" s="577" t="s">
        <v>956</v>
      </c>
      <c r="C265" s="889">
        <v>4380</v>
      </c>
      <c r="D265" s="889" t="str">
        <f t="shared" si="6"/>
        <v>R</v>
      </c>
      <c r="E265" s="889" t="s">
        <v>9</v>
      </c>
      <c r="F265" s="811" t="s">
        <v>9</v>
      </c>
      <c r="G265" s="811" t="s">
        <v>1093</v>
      </c>
      <c r="H265" s="829"/>
      <c r="J265" s="887"/>
      <c r="K265" s="887"/>
      <c r="L265" s="887"/>
      <c r="M265" s="887"/>
      <c r="N265" s="887"/>
      <c r="O265" s="887"/>
    </row>
    <row r="266" spans="1:15" ht="14.4">
      <c r="A266" s="892" t="s">
        <v>215</v>
      </c>
      <c r="B266" s="891" t="s">
        <v>874</v>
      </c>
      <c r="C266" s="889">
        <v>8760</v>
      </c>
      <c r="D266" s="889" t="str">
        <f t="shared" si="6"/>
        <v>R</v>
      </c>
      <c r="E266" s="889" t="s">
        <v>9</v>
      </c>
      <c r="F266" s="889" t="s">
        <v>9</v>
      </c>
      <c r="G266" s="889" t="s">
        <v>1093</v>
      </c>
      <c r="H266" s="890"/>
      <c r="J266" s="887"/>
      <c r="K266" s="887"/>
      <c r="L266" s="887"/>
      <c r="M266" s="887"/>
      <c r="N266" s="887"/>
      <c r="O266" s="887"/>
    </row>
    <row r="267" spans="1:15" ht="15" thickBot="1">
      <c r="A267" s="722" t="s">
        <v>1020</v>
      </c>
      <c r="B267" s="576" t="s">
        <v>947</v>
      </c>
      <c r="C267" s="889">
        <v>8760</v>
      </c>
      <c r="D267" s="889" t="str">
        <f t="shared" si="6"/>
        <v>R</v>
      </c>
      <c r="E267" s="889" t="s">
        <v>9</v>
      </c>
      <c r="F267" s="813" t="s">
        <v>9</v>
      </c>
      <c r="G267" s="813" t="s">
        <v>1093</v>
      </c>
      <c r="H267" s="829"/>
      <c r="J267" s="887"/>
      <c r="K267" s="887"/>
      <c r="L267" s="887"/>
      <c r="M267" s="887"/>
      <c r="N267" s="887"/>
      <c r="O267" s="887"/>
    </row>
    <row r="268" spans="1:15" ht="14.4">
      <c r="A268" s="720" t="s">
        <v>655</v>
      </c>
      <c r="B268" s="572" t="s">
        <v>708</v>
      </c>
      <c r="C268" s="889">
        <v>486.66666670000001</v>
      </c>
      <c r="D268" s="889" t="str">
        <f t="shared" si="6"/>
        <v>P</v>
      </c>
      <c r="E268" s="889" t="s">
        <v>5</v>
      </c>
      <c r="F268" s="810" t="s">
        <v>7</v>
      </c>
      <c r="G268" s="810" t="s">
        <v>1093</v>
      </c>
      <c r="H268" s="829"/>
      <c r="J268" s="887"/>
      <c r="K268" s="887"/>
      <c r="L268" s="887"/>
      <c r="M268" s="887"/>
      <c r="N268" s="887"/>
      <c r="O268" s="887"/>
    </row>
    <row r="269" spans="1:15" ht="14.4">
      <c r="A269" s="721" t="s">
        <v>653</v>
      </c>
      <c r="B269" s="573" t="s">
        <v>709</v>
      </c>
      <c r="C269" s="889">
        <v>72.396694210000007</v>
      </c>
      <c r="D269" s="889" t="str">
        <f t="shared" si="6"/>
        <v>P</v>
      </c>
      <c r="E269" s="889" t="s">
        <v>5</v>
      </c>
      <c r="F269" s="889" t="s">
        <v>5</v>
      </c>
      <c r="G269" s="814" t="s">
        <v>1144</v>
      </c>
      <c r="H269" s="829"/>
      <c r="J269" s="887"/>
      <c r="K269" s="887"/>
      <c r="L269" s="887"/>
      <c r="M269" s="887"/>
      <c r="N269" s="887"/>
      <c r="O269" s="887"/>
    </row>
    <row r="270" spans="1:15" ht="14.4">
      <c r="A270" s="721" t="s">
        <v>651</v>
      </c>
      <c r="B270" s="573" t="s">
        <v>710</v>
      </c>
      <c r="C270" s="889">
        <v>257.64705880000002</v>
      </c>
      <c r="D270" s="889" t="str">
        <f t="shared" si="6"/>
        <v>P</v>
      </c>
      <c r="E270" s="889" t="s">
        <v>5</v>
      </c>
      <c r="F270" s="814" t="s">
        <v>5</v>
      </c>
      <c r="G270" s="814" t="s">
        <v>1104</v>
      </c>
      <c r="H270" s="829"/>
      <c r="J270" s="887"/>
      <c r="K270" s="887"/>
      <c r="L270" s="887"/>
      <c r="M270" s="887"/>
      <c r="N270" s="887"/>
      <c r="O270" s="887"/>
    </row>
    <row r="271" spans="1:15" ht="14.4">
      <c r="A271" s="721" t="s">
        <v>649</v>
      </c>
      <c r="B271" s="573" t="s">
        <v>711</v>
      </c>
      <c r="C271" s="889">
        <v>168.46153849999999</v>
      </c>
      <c r="D271" s="889" t="str">
        <f t="shared" si="6"/>
        <v>P</v>
      </c>
      <c r="E271" s="889" t="s">
        <v>5</v>
      </c>
      <c r="F271" s="814" t="s">
        <v>5</v>
      </c>
      <c r="G271" s="814" t="s">
        <v>1104</v>
      </c>
      <c r="H271" s="829"/>
      <c r="J271" s="887"/>
      <c r="K271" s="887"/>
      <c r="L271" s="887"/>
      <c r="M271" s="887"/>
      <c r="N271" s="887"/>
      <c r="O271" s="887"/>
    </row>
    <row r="272" spans="1:15" ht="14.4">
      <c r="A272" s="721" t="s">
        <v>647</v>
      </c>
      <c r="B272" s="573" t="s">
        <v>712</v>
      </c>
      <c r="C272" s="889">
        <v>2190</v>
      </c>
      <c r="D272" s="889" t="str">
        <f t="shared" si="6"/>
        <v>R</v>
      </c>
      <c r="E272" s="889" t="s">
        <v>5</v>
      </c>
      <c r="F272" s="814" t="s">
        <v>5</v>
      </c>
      <c r="G272" s="814" t="s">
        <v>1104</v>
      </c>
      <c r="H272" s="829"/>
      <c r="J272" s="887"/>
      <c r="K272" s="887"/>
      <c r="L272" s="887"/>
      <c r="M272" s="887"/>
      <c r="N272" s="887"/>
      <c r="O272" s="887"/>
    </row>
    <row r="273" spans="1:15" ht="14.4">
      <c r="A273" s="721" t="s">
        <v>645</v>
      </c>
      <c r="B273" s="573" t="s">
        <v>713</v>
      </c>
      <c r="C273" s="889">
        <v>876</v>
      </c>
      <c r="D273" s="889" t="str">
        <f t="shared" si="6"/>
        <v>P</v>
      </c>
      <c r="E273" s="889" t="s">
        <v>5</v>
      </c>
      <c r="F273" s="814" t="s">
        <v>5</v>
      </c>
      <c r="G273" s="814" t="s">
        <v>1104</v>
      </c>
      <c r="H273" s="829"/>
      <c r="J273" s="887"/>
      <c r="K273" s="887"/>
      <c r="L273" s="887"/>
      <c r="M273" s="887"/>
      <c r="N273" s="887"/>
      <c r="O273" s="887"/>
    </row>
    <row r="274" spans="1:15" ht="14.4">
      <c r="A274" s="721" t="s">
        <v>910</v>
      </c>
      <c r="B274" s="573" t="s">
        <v>1065</v>
      </c>
      <c r="C274" s="889">
        <v>8760</v>
      </c>
      <c r="D274" s="889" t="str">
        <f t="shared" si="6"/>
        <v>R</v>
      </c>
      <c r="E274" s="889" t="s">
        <v>9</v>
      </c>
      <c r="F274" s="814" t="s">
        <v>9</v>
      </c>
      <c r="G274" s="814" t="s">
        <v>1093</v>
      </c>
      <c r="H274" s="829"/>
      <c r="J274" s="887"/>
      <c r="K274" s="887"/>
      <c r="L274" s="887"/>
      <c r="M274" s="887"/>
      <c r="N274" s="887"/>
      <c r="O274" s="887"/>
    </row>
    <row r="275" spans="1:15" ht="14.4">
      <c r="A275" s="721" t="s">
        <v>1009</v>
      </c>
      <c r="B275" s="573" t="s">
        <v>1031</v>
      </c>
      <c r="C275" s="889">
        <v>4380</v>
      </c>
      <c r="D275" s="889" t="str">
        <f t="shared" si="6"/>
        <v>R</v>
      </c>
      <c r="E275" s="889" t="s">
        <v>9</v>
      </c>
      <c r="F275" s="814" t="s">
        <v>9</v>
      </c>
      <c r="G275" s="814" t="s">
        <v>1093</v>
      </c>
      <c r="H275" s="829"/>
      <c r="J275" s="887"/>
      <c r="K275" s="887"/>
      <c r="L275" s="887"/>
      <c r="M275" s="887"/>
      <c r="N275" s="887"/>
      <c r="O275" s="887"/>
    </row>
    <row r="276" spans="1:15" ht="14.4">
      <c r="A276" s="721" t="s">
        <v>1010</v>
      </c>
      <c r="B276" s="573" t="s">
        <v>1030</v>
      </c>
      <c r="C276" s="889">
        <v>8760</v>
      </c>
      <c r="D276" s="889" t="str">
        <f t="shared" si="6"/>
        <v>R</v>
      </c>
      <c r="E276" s="889" t="s">
        <v>9</v>
      </c>
      <c r="F276" s="814" t="s">
        <v>9</v>
      </c>
      <c r="G276" s="814" t="s">
        <v>1093</v>
      </c>
      <c r="H276" s="829"/>
      <c r="J276" s="887"/>
      <c r="K276" s="887"/>
      <c r="L276" s="887"/>
      <c r="M276" s="887"/>
      <c r="N276" s="887"/>
      <c r="O276" s="887"/>
    </row>
    <row r="277" spans="1:15" ht="14.4">
      <c r="A277" s="721" t="s">
        <v>1063</v>
      </c>
      <c r="B277" s="573" t="s">
        <v>1064</v>
      </c>
      <c r="C277" s="889">
        <v>8760</v>
      </c>
      <c r="D277" s="889" t="str">
        <f t="shared" si="6"/>
        <v>R</v>
      </c>
      <c r="E277" s="889" t="s">
        <v>9</v>
      </c>
      <c r="F277" s="814" t="s">
        <v>9</v>
      </c>
      <c r="G277" s="814" t="s">
        <v>1093</v>
      </c>
      <c r="H277" s="829"/>
      <c r="J277" s="887"/>
      <c r="K277" s="887"/>
      <c r="L277" s="887"/>
      <c r="M277" s="887"/>
      <c r="N277" s="887"/>
      <c r="O277" s="887"/>
    </row>
    <row r="278" spans="1:15" ht="14.4">
      <c r="A278" s="721" t="s">
        <v>1004</v>
      </c>
      <c r="B278" s="573" t="s">
        <v>1033</v>
      </c>
      <c r="C278" s="889">
        <v>8760</v>
      </c>
      <c r="D278" s="889" t="str">
        <f t="shared" si="6"/>
        <v>R</v>
      </c>
      <c r="E278" s="889" t="s">
        <v>9</v>
      </c>
      <c r="F278" s="814" t="s">
        <v>9</v>
      </c>
      <c r="G278" s="814" t="s">
        <v>1093</v>
      </c>
      <c r="H278" s="829"/>
      <c r="J278" s="887"/>
      <c r="K278" s="887"/>
      <c r="L278" s="887"/>
      <c r="M278" s="887"/>
      <c r="N278" s="887"/>
      <c r="O278" s="887"/>
    </row>
    <row r="279" spans="1:15" ht="14.4">
      <c r="A279" s="721" t="s">
        <v>643</v>
      </c>
      <c r="B279" s="573" t="s">
        <v>725</v>
      </c>
      <c r="C279" s="889">
        <v>1251.4285709999999</v>
      </c>
      <c r="D279" s="889" t="str">
        <f t="shared" si="6"/>
        <v>R</v>
      </c>
      <c r="E279" s="889" t="s">
        <v>7</v>
      </c>
      <c r="F279" s="814" t="s">
        <v>9</v>
      </c>
      <c r="G279" s="814" t="s">
        <v>508</v>
      </c>
      <c r="H279" s="829"/>
      <c r="J279" s="887"/>
      <c r="K279" s="887"/>
      <c r="L279" s="887"/>
      <c r="M279" s="887"/>
      <c r="N279" s="887"/>
      <c r="O279" s="887"/>
    </row>
    <row r="280" spans="1:15" ht="14.4">
      <c r="A280" s="721" t="s">
        <v>642</v>
      </c>
      <c r="B280" s="573" t="s">
        <v>725</v>
      </c>
      <c r="C280" s="889">
        <v>1460</v>
      </c>
      <c r="D280" s="889" t="str">
        <f t="shared" si="6"/>
        <v>R</v>
      </c>
      <c r="E280" s="889" t="s">
        <v>7</v>
      </c>
      <c r="F280" s="814" t="s">
        <v>9</v>
      </c>
      <c r="G280" s="814" t="s">
        <v>508</v>
      </c>
      <c r="H280" s="829"/>
      <c r="J280" s="887"/>
      <c r="K280" s="887"/>
      <c r="L280" s="887"/>
      <c r="M280" s="887"/>
      <c r="N280" s="887"/>
      <c r="O280" s="887"/>
    </row>
    <row r="281" spans="1:15" ht="14.4">
      <c r="A281" s="721" t="s">
        <v>640</v>
      </c>
      <c r="B281" s="573" t="s">
        <v>732</v>
      </c>
      <c r="C281" s="889">
        <v>973.33333330000005</v>
      </c>
      <c r="D281" s="889" t="str">
        <f t="shared" si="6"/>
        <v>P</v>
      </c>
      <c r="E281" s="889" t="s">
        <v>7</v>
      </c>
      <c r="F281" s="814" t="s">
        <v>9</v>
      </c>
      <c r="G281" s="814" t="s">
        <v>508</v>
      </c>
      <c r="H281" s="829"/>
      <c r="J281" s="887"/>
      <c r="K281" s="887"/>
      <c r="L281" s="887"/>
      <c r="M281" s="887"/>
      <c r="N281" s="887"/>
      <c r="O281" s="887"/>
    </row>
    <row r="282" spans="1:15" ht="14.4">
      <c r="A282" s="721" t="s">
        <v>638</v>
      </c>
      <c r="B282" s="573" t="s">
        <v>735</v>
      </c>
      <c r="C282" s="889">
        <v>1095</v>
      </c>
      <c r="D282" s="889" t="str">
        <f t="shared" si="6"/>
        <v>R</v>
      </c>
      <c r="E282" s="889" t="s">
        <v>7</v>
      </c>
      <c r="F282" s="814" t="s">
        <v>9</v>
      </c>
      <c r="G282" s="814" t="s">
        <v>508</v>
      </c>
      <c r="H282" s="829"/>
      <c r="J282" s="887"/>
      <c r="K282" s="887"/>
      <c r="L282" s="887"/>
      <c r="M282" s="887"/>
      <c r="N282" s="887"/>
      <c r="O282" s="887"/>
    </row>
    <row r="283" spans="1:15" ht="14.4">
      <c r="A283" s="721" t="s">
        <v>608</v>
      </c>
      <c r="B283" s="574" t="s">
        <v>729</v>
      </c>
      <c r="C283" s="889">
        <v>350.4</v>
      </c>
      <c r="D283" s="889" t="str">
        <f t="shared" si="6"/>
        <v>P</v>
      </c>
      <c r="E283" s="889" t="s">
        <v>7</v>
      </c>
      <c r="F283" s="812" t="s">
        <v>7</v>
      </c>
      <c r="G283" s="812" t="s">
        <v>508</v>
      </c>
      <c r="H283" s="830"/>
      <c r="J283" s="887"/>
      <c r="K283" s="887"/>
      <c r="L283" s="887"/>
      <c r="M283" s="887"/>
      <c r="N283" s="887"/>
      <c r="O283" s="887"/>
    </row>
    <row r="284" spans="1:15" ht="14.4">
      <c r="A284" s="721" t="s">
        <v>607</v>
      </c>
      <c r="B284" s="573" t="s">
        <v>729</v>
      </c>
      <c r="C284" s="889">
        <v>336.92307690000001</v>
      </c>
      <c r="D284" s="889" t="str">
        <f t="shared" si="6"/>
        <v>P</v>
      </c>
      <c r="E284" s="889" t="s">
        <v>7</v>
      </c>
      <c r="F284" s="814" t="s">
        <v>7</v>
      </c>
      <c r="G284" s="814" t="s">
        <v>508</v>
      </c>
      <c r="H284" s="829"/>
      <c r="J284" s="887"/>
      <c r="K284" s="887"/>
      <c r="L284" s="887"/>
      <c r="M284" s="887"/>
      <c r="N284" s="887"/>
      <c r="O284" s="887"/>
    </row>
    <row r="285" spans="1:15" ht="14.4">
      <c r="A285" s="721" t="s">
        <v>606</v>
      </c>
      <c r="B285" s="574" t="s">
        <v>730</v>
      </c>
      <c r="C285" s="889">
        <v>336.92307690000001</v>
      </c>
      <c r="D285" s="889" t="str">
        <f t="shared" si="6"/>
        <v>P</v>
      </c>
      <c r="E285" s="889" t="s">
        <v>7</v>
      </c>
      <c r="F285" s="812" t="s">
        <v>7</v>
      </c>
      <c r="G285" s="812" t="s">
        <v>508</v>
      </c>
      <c r="H285" s="830"/>
      <c r="J285" s="887"/>
      <c r="K285" s="887"/>
      <c r="L285" s="887"/>
      <c r="M285" s="887"/>
      <c r="N285" s="887"/>
      <c r="O285" s="887"/>
    </row>
    <row r="286" spans="1:15" ht="14.4">
      <c r="A286" s="721" t="s">
        <v>605</v>
      </c>
      <c r="B286" s="573" t="s">
        <v>731</v>
      </c>
      <c r="C286" s="889">
        <v>547.5</v>
      </c>
      <c r="D286" s="889" t="str">
        <f t="shared" si="6"/>
        <v>P</v>
      </c>
      <c r="E286" s="889" t="s">
        <v>5</v>
      </c>
      <c r="F286" s="814" t="s">
        <v>7</v>
      </c>
      <c r="G286" s="814" t="s">
        <v>508</v>
      </c>
      <c r="H286" s="829"/>
      <c r="J286" s="887"/>
      <c r="K286" s="887"/>
      <c r="L286" s="887"/>
      <c r="M286" s="887"/>
      <c r="N286" s="887"/>
      <c r="O286" s="887"/>
    </row>
    <row r="287" spans="1:15" ht="14.4">
      <c r="A287" s="721" t="s">
        <v>632</v>
      </c>
      <c r="B287" s="573" t="s">
        <v>734</v>
      </c>
      <c r="C287" s="889">
        <v>730</v>
      </c>
      <c r="D287" s="889" t="str">
        <f t="shared" si="6"/>
        <v>P</v>
      </c>
      <c r="E287" s="889" t="s">
        <v>7</v>
      </c>
      <c r="F287" s="814" t="s">
        <v>7</v>
      </c>
      <c r="G287" s="814" t="s">
        <v>508</v>
      </c>
      <c r="H287" s="829"/>
      <c r="J287" s="887"/>
      <c r="K287" s="887"/>
      <c r="L287" s="887"/>
      <c r="M287" s="887"/>
      <c r="N287" s="887"/>
      <c r="O287" s="887"/>
    </row>
    <row r="288" spans="1:15" ht="14.4">
      <c r="A288" s="721" t="s">
        <v>604</v>
      </c>
      <c r="B288" s="573" t="s">
        <v>736</v>
      </c>
      <c r="C288" s="889">
        <v>365</v>
      </c>
      <c r="D288" s="889" t="str">
        <f t="shared" si="6"/>
        <v>P</v>
      </c>
      <c r="E288" s="889" t="s">
        <v>5</v>
      </c>
      <c r="F288" s="814" t="s">
        <v>7</v>
      </c>
      <c r="G288" s="814" t="s">
        <v>508</v>
      </c>
      <c r="H288" s="829"/>
      <c r="J288" s="887"/>
      <c r="K288" s="887"/>
      <c r="L288" s="887"/>
      <c r="M288" s="887"/>
      <c r="N288" s="887"/>
      <c r="O288" s="887"/>
    </row>
    <row r="289" spans="1:15" ht="14.4">
      <c r="A289" s="721" t="s">
        <v>629</v>
      </c>
      <c r="B289" s="573" t="s">
        <v>738</v>
      </c>
      <c r="C289" s="889">
        <v>730</v>
      </c>
      <c r="D289" s="889" t="str">
        <f t="shared" si="6"/>
        <v>P</v>
      </c>
      <c r="E289" s="889" t="s">
        <v>7</v>
      </c>
      <c r="F289" s="814" t="s">
        <v>7</v>
      </c>
      <c r="G289" s="814" t="s">
        <v>508</v>
      </c>
      <c r="H289" s="829"/>
      <c r="J289" s="887"/>
      <c r="K289" s="887"/>
      <c r="L289" s="887"/>
      <c r="M289" s="887"/>
      <c r="N289" s="887"/>
      <c r="O289" s="887"/>
    </row>
    <row r="290" spans="1:15" ht="14.4">
      <c r="A290" s="721" t="s">
        <v>627</v>
      </c>
      <c r="B290" s="573" t="s">
        <v>739</v>
      </c>
      <c r="C290" s="889">
        <v>796.36363640000002</v>
      </c>
      <c r="D290" s="889" t="str">
        <f t="shared" si="6"/>
        <v>P</v>
      </c>
      <c r="E290" s="889" t="s">
        <v>7</v>
      </c>
      <c r="F290" s="814" t="s">
        <v>7</v>
      </c>
      <c r="G290" s="814" t="s">
        <v>508</v>
      </c>
      <c r="H290" s="829"/>
      <c r="J290" s="887"/>
      <c r="K290" s="887"/>
      <c r="L290" s="887"/>
      <c r="M290" s="887"/>
      <c r="N290" s="887"/>
      <c r="O290" s="887"/>
    </row>
    <row r="291" spans="1:15" ht="14.4">
      <c r="A291" s="721" t="s">
        <v>625</v>
      </c>
      <c r="B291" s="574" t="s">
        <v>727</v>
      </c>
      <c r="C291" s="889">
        <v>1460</v>
      </c>
      <c r="D291" s="889" t="str">
        <f t="shared" si="6"/>
        <v>R</v>
      </c>
      <c r="E291" s="889" t="s">
        <v>7</v>
      </c>
      <c r="F291" s="812" t="s">
        <v>7</v>
      </c>
      <c r="G291" s="812" t="s">
        <v>508</v>
      </c>
      <c r="H291" s="830"/>
      <c r="J291" s="887"/>
      <c r="K291" s="887"/>
      <c r="L291" s="887"/>
      <c r="M291" s="887"/>
      <c r="N291" s="887"/>
      <c r="O291" s="887"/>
    </row>
    <row r="292" spans="1:15" ht="14.4">
      <c r="A292" s="721" t="s">
        <v>1011</v>
      </c>
      <c r="B292" s="574" t="s">
        <v>1045</v>
      </c>
      <c r="C292" s="889">
        <v>8760</v>
      </c>
      <c r="D292" s="889" t="str">
        <f t="shared" si="6"/>
        <v>R</v>
      </c>
      <c r="E292" s="889" t="s">
        <v>9</v>
      </c>
      <c r="F292" s="812" t="s">
        <v>9</v>
      </c>
      <c r="G292" s="812" t="s">
        <v>1093</v>
      </c>
      <c r="H292" s="830"/>
      <c r="J292" s="887"/>
      <c r="K292" s="887"/>
      <c r="L292" s="887"/>
      <c r="M292" s="887"/>
      <c r="N292" s="887"/>
      <c r="O292" s="887"/>
    </row>
    <row r="293" spans="1:15" ht="14.4">
      <c r="A293" s="721" t="s">
        <v>1005</v>
      </c>
      <c r="B293" s="574" t="s">
        <v>1044</v>
      </c>
      <c r="C293" s="889">
        <v>1752</v>
      </c>
      <c r="D293" s="889" t="str">
        <f t="shared" si="6"/>
        <v>R</v>
      </c>
      <c r="E293" s="889" t="s">
        <v>9</v>
      </c>
      <c r="F293" s="812" t="s">
        <v>9</v>
      </c>
      <c r="G293" s="812" t="s">
        <v>1093</v>
      </c>
      <c r="H293" s="830"/>
      <c r="J293" s="887"/>
      <c r="K293" s="887"/>
      <c r="L293" s="887"/>
      <c r="M293" s="887"/>
      <c r="N293" s="887"/>
      <c r="O293" s="887"/>
    </row>
    <row r="294" spans="1:15" ht="14.4">
      <c r="A294" s="721" t="s">
        <v>623</v>
      </c>
      <c r="B294" s="574" t="s">
        <v>726</v>
      </c>
      <c r="C294" s="889">
        <v>2190</v>
      </c>
      <c r="D294" s="889" t="str">
        <f t="shared" si="6"/>
        <v>R</v>
      </c>
      <c r="E294" s="889" t="s">
        <v>7</v>
      </c>
      <c r="F294" s="812" t="s">
        <v>9</v>
      </c>
      <c r="G294" s="812" t="s">
        <v>508</v>
      </c>
      <c r="H294" s="830"/>
      <c r="J294" s="887"/>
      <c r="K294" s="887"/>
      <c r="L294" s="887"/>
      <c r="M294" s="887"/>
      <c r="N294" s="887"/>
      <c r="O294" s="887"/>
    </row>
    <row r="295" spans="1:15" ht="14.4">
      <c r="A295" s="721" t="s">
        <v>621</v>
      </c>
      <c r="B295" s="573" t="s">
        <v>728</v>
      </c>
      <c r="C295" s="889">
        <v>876</v>
      </c>
      <c r="D295" s="889" t="str">
        <f t="shared" si="6"/>
        <v>P</v>
      </c>
      <c r="E295" s="889" t="s">
        <v>9</v>
      </c>
      <c r="F295" s="814" t="s">
        <v>9</v>
      </c>
      <c r="G295" s="814" t="s">
        <v>1093</v>
      </c>
      <c r="H295" s="829"/>
      <c r="J295" s="887"/>
      <c r="K295" s="887"/>
      <c r="L295" s="887"/>
      <c r="M295" s="887"/>
      <c r="N295" s="887"/>
      <c r="O295" s="887"/>
    </row>
    <row r="296" spans="1:15" ht="14.4">
      <c r="A296" s="721" t="s">
        <v>619</v>
      </c>
      <c r="B296" s="573" t="s">
        <v>731</v>
      </c>
      <c r="C296" s="889">
        <v>380.86956520000001</v>
      </c>
      <c r="D296" s="889" t="str">
        <f t="shared" si="6"/>
        <v>P</v>
      </c>
      <c r="E296" s="889" t="s">
        <v>5</v>
      </c>
      <c r="F296" s="814" t="s">
        <v>7</v>
      </c>
      <c r="G296" s="814" t="s">
        <v>1093</v>
      </c>
      <c r="H296" s="829"/>
      <c r="J296" s="887"/>
      <c r="K296" s="887"/>
      <c r="L296" s="887"/>
      <c r="M296" s="887"/>
      <c r="N296" s="887"/>
      <c r="O296" s="887"/>
    </row>
    <row r="297" spans="1:15" ht="14.4">
      <c r="A297" s="721" t="s">
        <v>617</v>
      </c>
      <c r="B297" s="573" t="s">
        <v>733</v>
      </c>
      <c r="C297" s="889">
        <v>796.36363640000002</v>
      </c>
      <c r="D297" s="889" t="str">
        <f t="shared" si="6"/>
        <v>P</v>
      </c>
      <c r="E297" s="889" t="s">
        <v>7</v>
      </c>
      <c r="F297" s="814" t="s">
        <v>7</v>
      </c>
      <c r="G297" s="814" t="s">
        <v>1093</v>
      </c>
      <c r="H297" s="829"/>
      <c r="J297" s="887"/>
      <c r="K297" s="887"/>
      <c r="L297" s="887"/>
      <c r="M297" s="887"/>
      <c r="N297" s="887"/>
      <c r="O297" s="887"/>
    </row>
    <row r="298" spans="1:15" ht="14.4">
      <c r="A298" s="723" t="s">
        <v>615</v>
      </c>
      <c r="B298" s="575" t="s">
        <v>742</v>
      </c>
      <c r="C298" s="889">
        <v>730</v>
      </c>
      <c r="D298" s="889" t="str">
        <f t="shared" si="6"/>
        <v>P</v>
      </c>
      <c r="E298" s="889" t="s">
        <v>7</v>
      </c>
      <c r="F298" s="815" t="s">
        <v>9</v>
      </c>
      <c r="G298" s="815" t="s">
        <v>1093</v>
      </c>
      <c r="H298" s="829"/>
      <c r="J298" s="887"/>
      <c r="K298" s="887"/>
      <c r="L298" s="887"/>
      <c r="M298" s="887"/>
      <c r="N298" s="887"/>
      <c r="O298" s="887"/>
    </row>
    <row r="299" spans="1:15" ht="14.4">
      <c r="A299" s="723" t="s">
        <v>665</v>
      </c>
      <c r="B299" s="575" t="s">
        <v>740</v>
      </c>
      <c r="C299" s="889">
        <v>8760</v>
      </c>
      <c r="D299" s="889" t="str">
        <f t="shared" si="6"/>
        <v>R</v>
      </c>
      <c r="E299" s="889" t="s">
        <v>9</v>
      </c>
      <c r="F299" s="815" t="s">
        <v>9</v>
      </c>
      <c r="G299" s="815" t="s">
        <v>1093</v>
      </c>
      <c r="H299" s="829"/>
      <c r="J299" s="887"/>
      <c r="K299" s="887"/>
      <c r="L299" s="887"/>
      <c r="M299" s="887"/>
      <c r="N299" s="887"/>
      <c r="O299" s="887"/>
    </row>
    <row r="300" spans="1:15" ht="14.4">
      <c r="A300" s="723" t="s">
        <v>613</v>
      </c>
      <c r="B300" s="575" t="s">
        <v>741</v>
      </c>
      <c r="C300" s="889">
        <v>1095</v>
      </c>
      <c r="D300" s="889" t="str">
        <f t="shared" si="6"/>
        <v>R</v>
      </c>
      <c r="E300" s="889" t="s">
        <v>9</v>
      </c>
      <c r="F300" s="815" t="s">
        <v>9</v>
      </c>
      <c r="G300" s="815" t="s">
        <v>1093</v>
      </c>
      <c r="H300" s="829"/>
      <c r="J300" s="887"/>
      <c r="K300" s="887"/>
      <c r="L300" s="887"/>
      <c r="M300" s="887"/>
      <c r="N300" s="887"/>
      <c r="O300" s="887"/>
    </row>
    <row r="301" spans="1:15" ht="14.4">
      <c r="A301" s="723" t="s">
        <v>614</v>
      </c>
      <c r="B301" s="575" t="s">
        <v>743</v>
      </c>
      <c r="C301" s="889">
        <v>8760</v>
      </c>
      <c r="D301" s="889" t="str">
        <f t="shared" si="6"/>
        <v>R</v>
      </c>
      <c r="E301" s="889" t="s">
        <v>9</v>
      </c>
      <c r="F301" s="815" t="s">
        <v>9</v>
      </c>
      <c r="G301" s="815" t="s">
        <v>1093</v>
      </c>
      <c r="H301" s="829"/>
      <c r="J301" s="887"/>
      <c r="K301" s="887"/>
      <c r="L301" s="887"/>
      <c r="M301" s="887"/>
      <c r="N301" s="887"/>
      <c r="O301" s="887"/>
    </row>
    <row r="302" spans="1:15" ht="15" thickBot="1">
      <c r="A302" s="722" t="s">
        <v>611</v>
      </c>
      <c r="B302" s="576" t="s">
        <v>737</v>
      </c>
      <c r="C302" s="889">
        <v>4380</v>
      </c>
      <c r="D302" s="889" t="str">
        <f t="shared" si="6"/>
        <v>R</v>
      </c>
      <c r="E302" s="889" t="s">
        <v>7</v>
      </c>
      <c r="F302" s="813" t="s">
        <v>9</v>
      </c>
      <c r="G302" s="813" t="s">
        <v>1093</v>
      </c>
      <c r="H302" s="829"/>
      <c r="J302" s="887"/>
      <c r="K302" s="887"/>
      <c r="L302" s="887"/>
      <c r="M302" s="887"/>
      <c r="N302" s="887"/>
      <c r="O302" s="887"/>
    </row>
    <row r="303" spans="1:15" ht="15" customHeight="1" thickBot="1">
      <c r="A303" s="722" t="s">
        <v>981</v>
      </c>
      <c r="B303" s="578" t="s">
        <v>603</v>
      </c>
      <c r="C303" s="889">
        <v>8760</v>
      </c>
      <c r="D303" s="889" t="str">
        <f t="shared" si="6"/>
        <v>R</v>
      </c>
      <c r="E303" s="889" t="s">
        <v>9</v>
      </c>
      <c r="F303" s="816" t="s">
        <v>9</v>
      </c>
      <c r="G303" s="816" t="s">
        <v>1093</v>
      </c>
      <c r="H303" s="829"/>
      <c r="J303" s="887"/>
      <c r="K303" s="887"/>
      <c r="L303" s="887"/>
      <c r="M303" s="887"/>
      <c r="N303" s="887"/>
      <c r="O303" s="887"/>
    </row>
    <row r="304" spans="1:15" ht="16.5" customHeight="1">
      <c r="J304" s="887"/>
      <c r="K304" s="887"/>
      <c r="L304" s="887"/>
      <c r="M304" s="887"/>
      <c r="N304" s="887"/>
      <c r="O304" s="887"/>
    </row>
    <row r="305"/>
    <row r="306"/>
    <row r="307"/>
    <row r="308"/>
    <row r="309"/>
    <row r="310"/>
    <row r="311"/>
    <row r="312"/>
    <row r="313"/>
    <row r="314"/>
    <row r="315"/>
    <row r="316"/>
  </sheetData>
  <autoFilter ref="A1:G303" xr:uid="{4CC2E342-2A01-492F-AA7B-ACBC8D2FFCE7}"/>
  <mergeCells count="8">
    <mergeCell ref="I26:L26"/>
    <mergeCell ref="N6:N7"/>
    <mergeCell ref="N2:O2"/>
    <mergeCell ref="O6:O7"/>
    <mergeCell ref="N11:N12"/>
    <mergeCell ref="O11:O12"/>
    <mergeCell ref="N8:O8"/>
    <mergeCell ref="N10:O10"/>
  </mergeCells>
  <conditionalFormatting sqref="F1:F119 F122:F173 F182:F1048576">
    <cfRule type="containsText" dxfId="1317" priority="55" operator="containsText" text="R">
      <formula>NOT(ISERROR(SEARCH("R",F1)))</formula>
    </cfRule>
    <cfRule type="containsText" dxfId="1316" priority="56" operator="containsText" text="P">
      <formula>NOT(ISERROR(SEARCH("P",F1)))</formula>
    </cfRule>
    <cfRule type="containsText" dxfId="1315" priority="57" operator="containsText" text="K">
      <formula>NOT(ISERROR(SEARCH("K",F1)))</formula>
    </cfRule>
  </conditionalFormatting>
  <conditionalFormatting sqref="F120">
    <cfRule type="containsText" dxfId="1314" priority="52" operator="containsText" text="R">
      <formula>NOT(ISERROR(SEARCH("R",F120)))</formula>
    </cfRule>
    <cfRule type="containsText" dxfId="1313" priority="53" operator="containsText" text="P">
      <formula>NOT(ISERROR(SEARCH("P",F120)))</formula>
    </cfRule>
    <cfRule type="containsText" dxfId="1312" priority="54" operator="containsText" text="K">
      <formula>NOT(ISERROR(SEARCH("K",F120)))</formula>
    </cfRule>
  </conditionalFormatting>
  <conditionalFormatting sqref="F121">
    <cfRule type="containsText" dxfId="1311" priority="49" operator="containsText" text="R">
      <formula>NOT(ISERROR(SEARCH("R",F121)))</formula>
    </cfRule>
    <cfRule type="containsText" dxfId="1310" priority="50" operator="containsText" text="P">
      <formula>NOT(ISERROR(SEARCH("P",F121)))</formula>
    </cfRule>
    <cfRule type="containsText" dxfId="1309" priority="51" operator="containsText" text="K">
      <formula>NOT(ISERROR(SEARCH("K",F121)))</formula>
    </cfRule>
  </conditionalFormatting>
  <conditionalFormatting sqref="F174">
    <cfRule type="containsText" dxfId="1308" priority="22" operator="containsText" text="R">
      <formula>NOT(ISERROR(SEARCH("R",F174)))</formula>
    </cfRule>
    <cfRule type="containsText" dxfId="1307" priority="23" operator="containsText" text="P">
      <formula>NOT(ISERROR(SEARCH("P",F174)))</formula>
    </cfRule>
    <cfRule type="containsText" dxfId="1306" priority="24" operator="containsText" text="K">
      <formula>NOT(ISERROR(SEARCH("K",F174)))</formula>
    </cfRule>
  </conditionalFormatting>
  <conditionalFormatting sqref="F175">
    <cfRule type="containsText" dxfId="1305" priority="19" operator="containsText" text="R">
      <formula>NOT(ISERROR(SEARCH("R",F175)))</formula>
    </cfRule>
    <cfRule type="containsText" dxfId="1304" priority="20" operator="containsText" text="P">
      <formula>NOT(ISERROR(SEARCH("P",F175)))</formula>
    </cfRule>
    <cfRule type="containsText" dxfId="1303" priority="21" operator="containsText" text="K">
      <formula>NOT(ISERROR(SEARCH("K",F175)))</formula>
    </cfRule>
  </conditionalFormatting>
  <conditionalFormatting sqref="F176">
    <cfRule type="containsText" dxfId="1302" priority="16" operator="containsText" text="R">
      <formula>NOT(ISERROR(SEARCH("R",F176)))</formula>
    </cfRule>
    <cfRule type="containsText" dxfId="1301" priority="17" operator="containsText" text="P">
      <formula>NOT(ISERROR(SEARCH("P",F176)))</formula>
    </cfRule>
    <cfRule type="containsText" dxfId="1300" priority="18" operator="containsText" text="K">
      <formula>NOT(ISERROR(SEARCH("K",F176)))</formula>
    </cfRule>
  </conditionalFormatting>
  <conditionalFormatting sqref="F177">
    <cfRule type="containsText" dxfId="1299" priority="13" operator="containsText" text="R">
      <formula>NOT(ISERROR(SEARCH("R",F177)))</formula>
    </cfRule>
    <cfRule type="containsText" dxfId="1298" priority="14" operator="containsText" text="P">
      <formula>NOT(ISERROR(SEARCH("P",F177)))</formula>
    </cfRule>
    <cfRule type="containsText" dxfId="1297" priority="15" operator="containsText" text="K">
      <formula>NOT(ISERROR(SEARCH("K",F177)))</formula>
    </cfRule>
  </conditionalFormatting>
  <conditionalFormatting sqref="F178">
    <cfRule type="containsText" dxfId="1296" priority="10" operator="containsText" text="R">
      <formula>NOT(ISERROR(SEARCH("R",F178)))</formula>
    </cfRule>
    <cfRule type="containsText" dxfId="1295" priority="11" operator="containsText" text="P">
      <formula>NOT(ISERROR(SEARCH("P",F178)))</formula>
    </cfRule>
    <cfRule type="containsText" dxfId="1294" priority="12" operator="containsText" text="K">
      <formula>NOT(ISERROR(SEARCH("K",F178)))</formula>
    </cfRule>
  </conditionalFormatting>
  <conditionalFormatting sqref="F179">
    <cfRule type="containsText" dxfId="1293" priority="7" operator="containsText" text="R">
      <formula>NOT(ISERROR(SEARCH("R",F179)))</formula>
    </cfRule>
    <cfRule type="containsText" dxfId="1292" priority="8" operator="containsText" text="P">
      <formula>NOT(ISERROR(SEARCH("P",F179)))</formula>
    </cfRule>
    <cfRule type="containsText" dxfId="1291" priority="9" operator="containsText" text="K">
      <formula>NOT(ISERROR(SEARCH("K",F179)))</formula>
    </cfRule>
  </conditionalFormatting>
  <conditionalFormatting sqref="F180">
    <cfRule type="containsText" dxfId="1290" priority="4" operator="containsText" text="R">
      <formula>NOT(ISERROR(SEARCH("R",F180)))</formula>
    </cfRule>
    <cfRule type="containsText" dxfId="1289" priority="5" operator="containsText" text="P">
      <formula>NOT(ISERROR(SEARCH("P",F180)))</formula>
    </cfRule>
    <cfRule type="containsText" dxfId="1288" priority="6" operator="containsText" text="K">
      <formula>NOT(ISERROR(SEARCH("K",F180)))</formula>
    </cfRule>
  </conditionalFormatting>
  <conditionalFormatting sqref="F181">
    <cfRule type="containsText" dxfId="1287" priority="1" operator="containsText" text="R">
      <formula>NOT(ISERROR(SEARCH("R",F181)))</formula>
    </cfRule>
    <cfRule type="containsText" dxfId="1286" priority="2" operator="containsText" text="P">
      <formula>NOT(ISERROR(SEARCH("P",F181)))</formula>
    </cfRule>
    <cfRule type="containsText" dxfId="1285" priority="3" operator="containsText" text="K">
      <formula>NOT(ISERROR(SEARCH("K",F181)))</formula>
    </cfRule>
  </conditionalFormatting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BB061-4BDE-4684-80DC-A1ABEED19D08}">
  <dimension ref="A1:M13"/>
  <sheetViews>
    <sheetView tabSelected="1" workbookViewId="0">
      <selection activeCell="I9" sqref="I9"/>
    </sheetView>
  </sheetViews>
  <sheetFormatPr defaultRowHeight="13.2"/>
  <cols>
    <col min="1" max="1" width="16.88671875" customWidth="1"/>
  </cols>
  <sheetData>
    <row r="1" spans="1:13" ht="13.8" thickBot="1">
      <c r="A1" s="1243" t="s">
        <v>1163</v>
      </c>
      <c r="B1" s="1244">
        <v>1</v>
      </c>
      <c r="C1" s="1245">
        <v>2</v>
      </c>
      <c r="D1" s="1245">
        <v>3</v>
      </c>
      <c r="E1" s="1245">
        <v>4</v>
      </c>
      <c r="F1" s="1245">
        <v>5</v>
      </c>
      <c r="G1" s="1245">
        <v>6</v>
      </c>
      <c r="H1" s="1245">
        <v>7</v>
      </c>
      <c r="I1" s="1245">
        <v>8</v>
      </c>
      <c r="J1" s="1245">
        <v>9</v>
      </c>
      <c r="K1" s="1245">
        <v>10</v>
      </c>
      <c r="L1" s="1245">
        <v>11</v>
      </c>
      <c r="M1" s="1246">
        <v>12</v>
      </c>
    </row>
    <row r="2" spans="1:13">
      <c r="A2" s="1242" t="s">
        <v>5</v>
      </c>
      <c r="B2" s="1247">
        <f>COUNTIF('PM Schedule'!$O$12:$R$313,A2)</f>
        <v>0</v>
      </c>
      <c r="C2" s="1247">
        <f>COUNTIF('PM Schedule'!$S$12:$V$313,A2)</f>
        <v>0</v>
      </c>
      <c r="D2" s="1247">
        <f>COUNTIF('PM Schedule'!$W$12:$AA$313,$A2)</f>
        <v>18</v>
      </c>
      <c r="E2" s="1247">
        <f>COUNTIF('PM Schedule'!$AB$12:$AE$313,A2)</f>
        <v>8</v>
      </c>
      <c r="F2" s="1247">
        <f>COUNTIF('PM Schedule'!$AF$12:$AI$313,A2)</f>
        <v>14</v>
      </c>
      <c r="G2" s="1247">
        <f>COUNTIF('PM Schedule'!AJ12:AN313,A2)</f>
        <v>15</v>
      </c>
      <c r="H2" s="1247">
        <f>COUNTIF('PM Schedule'!AO12:AR313,A2)</f>
        <v>8</v>
      </c>
      <c r="I2" s="1247">
        <f>COUNTIF('PM Schedule'!AS12:AW313,A2)</f>
        <v>15</v>
      </c>
      <c r="J2" s="1247">
        <f>COUNTIF('PM Schedule'!AX12:BA313,A2)</f>
        <v>9</v>
      </c>
      <c r="K2" s="1247">
        <f>COUNTIF('PM Schedule'!BB12:BE313,A2)</f>
        <v>11</v>
      </c>
      <c r="L2" s="1247">
        <f>COUNTIF('PM Schedule'!BF12:BJ313,A2)</f>
        <v>18</v>
      </c>
      <c r="M2" s="1247">
        <f>COUNTIF('PM Schedule'!BK12:BN313,A2)</f>
        <v>3</v>
      </c>
    </row>
    <row r="3" spans="1:13">
      <c r="A3" s="1239" t="s">
        <v>7</v>
      </c>
      <c r="B3" s="1247">
        <f>COUNTIF('PM Schedule'!$O$12:$R$313,A3)</f>
        <v>0</v>
      </c>
      <c r="C3" s="1247">
        <f>COUNTIF('PM Schedule'!$S$12:$V$313,A3)</f>
        <v>0</v>
      </c>
      <c r="D3" s="1247">
        <f>COUNTIF('PM Schedule'!$W$12:$AA$313,$A3)</f>
        <v>27</v>
      </c>
      <c r="E3" s="1247">
        <f>COUNTIF('PM Schedule'!$AB$12:$AE$313,A3)</f>
        <v>22</v>
      </c>
      <c r="F3" s="1247">
        <f>COUNTIF('PM Schedule'!$AF$12:$AI$313,A3)</f>
        <v>11</v>
      </c>
      <c r="G3" s="1247">
        <f>COUNTIF('PM Schedule'!AJ13:AN314,A3)</f>
        <v>14</v>
      </c>
      <c r="H3" s="1247">
        <f>COUNTIF('PM Schedule'!AO13:AR314,A3)</f>
        <v>29</v>
      </c>
      <c r="I3" s="1247">
        <f>COUNTIF('PM Schedule'!AS13:AW314,A3)</f>
        <v>29</v>
      </c>
      <c r="J3" s="1247">
        <f>COUNTIF('PM Schedule'!AX13:BA314,A3)</f>
        <v>19</v>
      </c>
      <c r="K3" s="1247">
        <f>COUNTIF('PM Schedule'!BB13:BE314,A3)</f>
        <v>14</v>
      </c>
      <c r="L3" s="1247">
        <f>COUNTIF('PM Schedule'!BF13:BJ314,A3)</f>
        <v>9</v>
      </c>
      <c r="M3" s="1247">
        <f>COUNTIF('PM Schedule'!BK13:BN314,A3)</f>
        <v>3</v>
      </c>
    </row>
    <row r="4" spans="1:13">
      <c r="A4" s="1239" t="s">
        <v>9</v>
      </c>
      <c r="B4" s="1247">
        <f>COUNTIF('PM Schedule'!$O$12:$R$313,A4)</f>
        <v>0</v>
      </c>
      <c r="C4" s="1247">
        <f>COUNTIF('PM Schedule'!$S$12:$V$313,A4)</f>
        <v>0</v>
      </c>
      <c r="D4" s="1247">
        <f>COUNTIF('PM Schedule'!$W$12:$AA$313,$A4)</f>
        <v>10</v>
      </c>
      <c r="E4" s="1247">
        <f>COUNTIF('PM Schedule'!$AB$12:$AE$313,A4)</f>
        <v>17</v>
      </c>
      <c r="F4" s="1247">
        <f>COUNTIF('PM Schedule'!$AF$12:$AI$313,A4)</f>
        <v>18</v>
      </c>
      <c r="G4" s="1247">
        <f>COUNTIF('PM Schedule'!AJ14:AN315,A4)</f>
        <v>23</v>
      </c>
      <c r="H4" s="1247">
        <f>COUNTIF('PM Schedule'!AO14:AR315,A4)</f>
        <v>7</v>
      </c>
      <c r="I4" s="1247">
        <f>COUNTIF('PM Schedule'!AS14:AW315,A4)</f>
        <v>7</v>
      </c>
      <c r="J4" s="1247">
        <f>COUNTIF('PM Schedule'!AX14:BA315,A4)</f>
        <v>16</v>
      </c>
      <c r="K4" s="1247">
        <f>COUNTIF('PM Schedule'!BB14:BE315,A4)</f>
        <v>22</v>
      </c>
      <c r="L4" s="1247">
        <f>COUNTIF('PM Schedule'!BF14:BJ315,A4)</f>
        <v>25</v>
      </c>
      <c r="M4" s="1247">
        <f>COUNTIF('PM Schedule'!BK14:BN315,A4)</f>
        <v>4</v>
      </c>
    </row>
    <row r="5" spans="1:13">
      <c r="A5" s="1240" t="s">
        <v>1160</v>
      </c>
      <c r="B5" s="1248">
        <f>SUM(B2:B4)</f>
        <v>0</v>
      </c>
      <c r="C5" s="1248">
        <f t="shared" ref="C5:M5" si="0">SUM(C2:C4)</f>
        <v>0</v>
      </c>
      <c r="D5" s="1248">
        <f t="shared" si="0"/>
        <v>55</v>
      </c>
      <c r="E5" s="1248">
        <f t="shared" si="0"/>
        <v>47</v>
      </c>
      <c r="F5" s="1248">
        <f t="shared" si="0"/>
        <v>43</v>
      </c>
      <c r="G5" s="1248">
        <f t="shared" si="0"/>
        <v>52</v>
      </c>
      <c r="H5" s="1248">
        <f t="shared" si="0"/>
        <v>44</v>
      </c>
      <c r="I5" s="1248">
        <f t="shared" si="0"/>
        <v>51</v>
      </c>
      <c r="J5" s="1248">
        <f t="shared" si="0"/>
        <v>44</v>
      </c>
      <c r="K5" s="1248">
        <f t="shared" si="0"/>
        <v>47</v>
      </c>
      <c r="L5" s="1248">
        <f t="shared" si="0"/>
        <v>52</v>
      </c>
      <c r="M5" s="1248">
        <f t="shared" si="0"/>
        <v>10</v>
      </c>
    </row>
    <row r="6" spans="1:13">
      <c r="A6" s="1239" t="s">
        <v>342</v>
      </c>
      <c r="B6" s="1247">
        <f>COUNTIF('PM Schedule'!$O$12:$R$313,A6)</f>
        <v>6</v>
      </c>
      <c r="C6" s="1247">
        <f>COUNTIF('PM Schedule'!$S$12:$V$313,A6)</f>
        <v>13</v>
      </c>
      <c r="D6" s="1247">
        <f>COUNTIF('PM Schedule'!$W$12:$AA$313,$A6)</f>
        <v>0</v>
      </c>
      <c r="E6" s="1247">
        <f>COUNTIF('PM Schedule'!$AB$12:$AE$313,A6)</f>
        <v>0</v>
      </c>
      <c r="F6" s="1247">
        <f>COUNTIF('PM Schedule'!$AF$12:$AI$313,A6)</f>
        <v>0</v>
      </c>
      <c r="G6" s="1247">
        <f>COUNTIF('PM Schedule'!AJ16:AN317,A6)</f>
        <v>0</v>
      </c>
      <c r="H6" s="1247">
        <f>COUNTIF('PM Schedule'!AO16:AR317,A6)</f>
        <v>0</v>
      </c>
      <c r="I6" s="1247">
        <f>COUNTIF('PM Schedule'!AS16:AW317,A6)</f>
        <v>3</v>
      </c>
      <c r="J6" s="1247">
        <f>COUNTIF('PM Schedule'!AX16:BA317,A6)</f>
        <v>0</v>
      </c>
      <c r="K6" s="1247">
        <f>COUNTIF('PM Schedule'!BB16:BE317,A6)</f>
        <v>0</v>
      </c>
      <c r="L6" s="1247">
        <f>COUNTIF('PM Schedule'!BF16:BJ317,A6)</f>
        <v>0</v>
      </c>
      <c r="M6" s="1247">
        <f>COUNTIF('PM Schedule'!BK16:BN317,A6)</f>
        <v>0</v>
      </c>
    </row>
    <row r="7" spans="1:13">
      <c r="A7" s="1239" t="s">
        <v>354</v>
      </c>
      <c r="B7" s="1247">
        <f>COUNTIF('PM Schedule'!$O$12:$R$313,A7)</f>
        <v>20</v>
      </c>
      <c r="C7" s="1247">
        <f>COUNTIF('PM Schedule'!$S$12:$V$313,A7)</f>
        <v>31</v>
      </c>
      <c r="D7" s="1247">
        <f>COUNTIF('PM Schedule'!$W$12:$AA$313,$A7)</f>
        <v>0</v>
      </c>
      <c r="E7" s="1247">
        <f>COUNTIF('PM Schedule'!$AB$12:$AE$313,A7)</f>
        <v>0</v>
      </c>
      <c r="F7" s="1247">
        <f>COUNTIF('PM Schedule'!$AF$12:$AI$313,A7)</f>
        <v>0</v>
      </c>
      <c r="G7" s="1247">
        <f>COUNTIF('PM Schedule'!AJ17:AN318,A7)</f>
        <v>2</v>
      </c>
      <c r="H7" s="1247">
        <f>COUNTIF('PM Schedule'!AO17:AR318,A7)</f>
        <v>0</v>
      </c>
      <c r="I7" s="1247">
        <f>COUNTIF('PM Schedule'!AS17:AW318,A7)</f>
        <v>1</v>
      </c>
      <c r="J7" s="1247">
        <f>COUNTIF('PM Schedule'!AX17:BA318,A7)</f>
        <v>0</v>
      </c>
      <c r="K7" s="1247">
        <f>COUNTIF('PM Schedule'!BB17:BE318,A7)</f>
        <v>0</v>
      </c>
      <c r="L7" s="1247">
        <f>COUNTIF('PM Schedule'!BF17:BJ318,A7)</f>
        <v>0</v>
      </c>
      <c r="M7" s="1247">
        <f>COUNTIF('PM Schedule'!BK17:BN318,A7)</f>
        <v>0</v>
      </c>
    </row>
    <row r="8" spans="1:13">
      <c r="A8" s="1239" t="s">
        <v>353</v>
      </c>
      <c r="B8" s="1247">
        <f>COUNTIF('PM Schedule'!$O$12:$R$313,A8)</f>
        <v>5</v>
      </c>
      <c r="C8" s="1247">
        <f>COUNTIF('PM Schedule'!$S$12:$V$313,A8)</f>
        <v>2</v>
      </c>
      <c r="D8" s="1247">
        <f>COUNTIF('PM Schedule'!$W$12:$AA$313,$A8)</f>
        <v>0</v>
      </c>
      <c r="E8" s="1247">
        <f>COUNTIF('PM Schedule'!$AB$12:$AE$313,A8)</f>
        <v>0</v>
      </c>
      <c r="F8" s="1247">
        <f>COUNTIF('PM Schedule'!$AF$12:$AI$313,A8)</f>
        <v>0</v>
      </c>
      <c r="G8" s="1247">
        <f>COUNTIF('PM Schedule'!AJ18:AN319,A8)</f>
        <v>0</v>
      </c>
      <c r="H8" s="1247">
        <f>COUNTIF('PM Schedule'!AO18:AR319,A8)</f>
        <v>0</v>
      </c>
      <c r="I8" s="1247">
        <f>COUNTIF('PM Schedule'!AS18:AW319,A8)</f>
        <v>0</v>
      </c>
      <c r="J8" s="1247">
        <f>COUNTIF('PM Schedule'!AX18:BA319,A8)</f>
        <v>0</v>
      </c>
      <c r="K8" s="1247">
        <f>COUNTIF('PM Schedule'!BB18:BE319,A8)</f>
        <v>0</v>
      </c>
      <c r="L8" s="1247">
        <f>COUNTIF('PM Schedule'!BF18:BJ319,A8)</f>
        <v>0</v>
      </c>
      <c r="M8" s="1247">
        <f>COUNTIF('PM Schedule'!BK18:BN319,A8)</f>
        <v>0</v>
      </c>
    </row>
    <row r="9" spans="1:13">
      <c r="A9" s="1240" t="s">
        <v>1161</v>
      </c>
      <c r="B9" s="1248">
        <f>SUM(B6:B8)</f>
        <v>31</v>
      </c>
      <c r="C9" s="1248">
        <f t="shared" ref="C9:M9" si="1">SUM(C6:C8)</f>
        <v>46</v>
      </c>
      <c r="D9" s="1248">
        <f t="shared" si="1"/>
        <v>0</v>
      </c>
      <c r="E9" s="1248">
        <f t="shared" si="1"/>
        <v>0</v>
      </c>
      <c r="F9" s="1248">
        <f t="shared" si="1"/>
        <v>0</v>
      </c>
      <c r="G9" s="1248">
        <f t="shared" si="1"/>
        <v>2</v>
      </c>
      <c r="H9" s="1248">
        <f t="shared" si="1"/>
        <v>0</v>
      </c>
      <c r="I9" s="1248">
        <f t="shared" si="1"/>
        <v>4</v>
      </c>
      <c r="J9" s="1248">
        <f t="shared" si="1"/>
        <v>0</v>
      </c>
      <c r="K9" s="1248">
        <f t="shared" si="1"/>
        <v>0</v>
      </c>
      <c r="L9" s="1248">
        <f t="shared" si="1"/>
        <v>0</v>
      </c>
      <c r="M9" s="1248">
        <f t="shared" si="1"/>
        <v>0</v>
      </c>
    </row>
    <row r="10" spans="1:13">
      <c r="A10" s="1239" t="s">
        <v>1158</v>
      </c>
      <c r="B10" s="1247">
        <f>COUNTIF('PM Schedule'!$O$12:$R$313,A10)</f>
        <v>0</v>
      </c>
      <c r="C10" s="1247">
        <f>COUNTIF('PM Schedule'!$S$12:$V$313,A10)</f>
        <v>0</v>
      </c>
      <c r="D10" s="1247">
        <f>COUNTIF('PM Schedule'!$W$12:$AA$313,$A10)</f>
        <v>0</v>
      </c>
      <c r="E10" s="1247">
        <f>COUNTIF('PM Schedule'!$AB$12:$AE$313,A10)</f>
        <v>0</v>
      </c>
      <c r="F10" s="1247">
        <f>COUNTIF('PM Schedule'!$AF$12:$AI$313,A10)</f>
        <v>0</v>
      </c>
      <c r="G10" s="1247">
        <f>COUNTIF('PM Schedule'!AJ20:AN321,A10)</f>
        <v>0</v>
      </c>
      <c r="H10" s="1247">
        <f>COUNTIF('PM Schedule'!AO20:AR321,A10)</f>
        <v>1</v>
      </c>
      <c r="I10" s="1247">
        <f>COUNTIF('PM Schedule'!AS20:AW321,A10)</f>
        <v>0</v>
      </c>
      <c r="J10" s="1247">
        <f>COUNTIF('PM Schedule'!AX20:BA321,A10)</f>
        <v>0</v>
      </c>
      <c r="K10" s="1247">
        <f>COUNTIF('PM Schedule'!BB20:BE321,A10)</f>
        <v>0</v>
      </c>
      <c r="L10" s="1247">
        <f>COUNTIF('PM Schedule'!BF20:BJ321,A10)</f>
        <v>0</v>
      </c>
      <c r="M10" s="1247">
        <f>COUNTIF('PM Schedule'!BK20:BN321,A10)</f>
        <v>0</v>
      </c>
    </row>
    <row r="11" spans="1:13">
      <c r="A11" s="1239" t="s">
        <v>1159</v>
      </c>
      <c r="B11" s="1247">
        <f>COUNTIF('PM Schedule'!$O$12:$R$313,A11)</f>
        <v>0</v>
      </c>
      <c r="C11" s="1247">
        <f>COUNTIF('PM Schedule'!$S$12:$V$313,A11)</f>
        <v>0</v>
      </c>
      <c r="D11" s="1247">
        <f>COUNTIF('PM Schedule'!$W$12:$AA$313,$A11)</f>
        <v>0</v>
      </c>
      <c r="E11" s="1247">
        <f>COUNTIF('PM Schedule'!$AB$12:$AE$313,A11)</f>
        <v>0</v>
      </c>
      <c r="F11" s="1247">
        <f>COUNTIF('PM Schedule'!$AF$12:$AI$313,A11)</f>
        <v>0</v>
      </c>
      <c r="G11" s="1247">
        <f>COUNTIF('PM Schedule'!AJ21:AN322,A11)</f>
        <v>0</v>
      </c>
      <c r="H11" s="1247">
        <f>COUNTIF('PM Schedule'!AO21:AR322,A11)</f>
        <v>0</v>
      </c>
      <c r="I11" s="1247">
        <f>COUNTIF('PM Schedule'!AS21:AW322,A11)</f>
        <v>0</v>
      </c>
      <c r="J11" s="1247">
        <f>COUNTIF('PM Schedule'!AX21:BA322,A11)</f>
        <v>0</v>
      </c>
      <c r="K11" s="1247">
        <f>COUNTIF('PM Schedule'!BB21:BE322,A11)</f>
        <v>0</v>
      </c>
      <c r="L11" s="1247">
        <f>COUNTIF('PM Schedule'!BF21:BJ322,A11)</f>
        <v>0</v>
      </c>
      <c r="M11" s="1247">
        <f>COUNTIF('PM Schedule'!BK21:BN322,A11)</f>
        <v>0</v>
      </c>
    </row>
    <row r="12" spans="1:13">
      <c r="A12" s="1239" t="s">
        <v>1140</v>
      </c>
      <c r="B12" s="1247">
        <f>COUNTIF('PM Schedule'!$O$12:$R$313,A12)</f>
        <v>0</v>
      </c>
      <c r="C12" s="1247">
        <f>COUNTIF('PM Schedule'!$S$12:$V$313,A12)</f>
        <v>0</v>
      </c>
      <c r="D12" s="1247">
        <f>COUNTIF('PM Schedule'!$W$12:$AA$313,$A12)</f>
        <v>0</v>
      </c>
      <c r="E12" s="1247">
        <f>COUNTIF('PM Schedule'!$AB$12:$AE$313,A12)</f>
        <v>0</v>
      </c>
      <c r="F12" s="1247">
        <f>COUNTIF('PM Schedule'!$AF$12:$AI$313,A12)</f>
        <v>0</v>
      </c>
      <c r="G12" s="1247">
        <f>COUNTIF('PM Schedule'!AJ22:AN323,A12)</f>
        <v>0</v>
      </c>
      <c r="H12" s="1247">
        <f>COUNTIF('PM Schedule'!AO22:AR323,A12)</f>
        <v>0</v>
      </c>
      <c r="I12" s="1247">
        <f>COUNTIF('PM Schedule'!AS22:AW323,A12)</f>
        <v>0</v>
      </c>
      <c r="J12" s="1247">
        <f>COUNTIF('PM Schedule'!AX22:BA323,A12)</f>
        <v>0</v>
      </c>
      <c r="K12" s="1247">
        <f>COUNTIF('PM Schedule'!BB22:BE323,A12)</f>
        <v>0</v>
      </c>
      <c r="L12" s="1247">
        <f>COUNTIF('PM Schedule'!BF22:BJ323,A12)</f>
        <v>1</v>
      </c>
      <c r="M12" s="1247">
        <f>COUNTIF('PM Schedule'!BK22:BN323,A12)</f>
        <v>0</v>
      </c>
    </row>
    <row r="13" spans="1:13" ht="13.8" thickBot="1">
      <c r="A13" s="1241" t="s">
        <v>1162</v>
      </c>
      <c r="B13" s="1248">
        <f>SUM(B10:B12)</f>
        <v>0</v>
      </c>
      <c r="C13" s="1248">
        <f t="shared" ref="C13:M13" si="2">SUM(C10:C12)</f>
        <v>0</v>
      </c>
      <c r="D13" s="1248">
        <f t="shared" si="2"/>
        <v>0</v>
      </c>
      <c r="E13" s="1248">
        <f t="shared" si="2"/>
        <v>0</v>
      </c>
      <c r="F13" s="1248">
        <f t="shared" si="2"/>
        <v>0</v>
      </c>
      <c r="G13" s="1248">
        <f t="shared" si="2"/>
        <v>0</v>
      </c>
      <c r="H13" s="1248">
        <f t="shared" si="2"/>
        <v>1</v>
      </c>
      <c r="I13" s="1248">
        <f t="shared" si="2"/>
        <v>0</v>
      </c>
      <c r="J13" s="1248">
        <f t="shared" si="2"/>
        <v>0</v>
      </c>
      <c r="K13" s="1248">
        <f t="shared" si="2"/>
        <v>0</v>
      </c>
      <c r="L13" s="1248">
        <f t="shared" si="2"/>
        <v>1</v>
      </c>
      <c r="M13" s="1248">
        <f t="shared" si="2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>
    <tabColor rgb="FFC00000"/>
  </sheetPr>
  <dimension ref="A1:G21"/>
  <sheetViews>
    <sheetView zoomScale="130" zoomScaleNormal="130" workbookViewId="0">
      <selection activeCell="G3" sqref="G3"/>
    </sheetView>
  </sheetViews>
  <sheetFormatPr defaultRowHeight="13.2"/>
  <cols>
    <col min="1" max="1" width="10.109375" bestFit="1" customWidth="1"/>
    <col min="2" max="2" width="12.44140625" bestFit="1" customWidth="1"/>
    <col min="3" max="5" width="5.33203125" customWidth="1"/>
    <col min="6" max="6" width="81.44140625" customWidth="1"/>
    <col min="7" max="7" width="13.88671875" customWidth="1"/>
  </cols>
  <sheetData>
    <row r="1" spans="1:7" ht="69.599999999999994">
      <c r="A1" s="48" t="s">
        <v>50</v>
      </c>
      <c r="B1" s="49" t="s">
        <v>51</v>
      </c>
      <c r="C1" s="50" t="s">
        <v>52</v>
      </c>
      <c r="D1" s="50" t="s">
        <v>53</v>
      </c>
      <c r="E1" s="50" t="s">
        <v>54</v>
      </c>
      <c r="F1" s="49" t="s">
        <v>55</v>
      </c>
      <c r="G1" s="51" t="s">
        <v>56</v>
      </c>
    </row>
    <row r="2" spans="1:7">
      <c r="A2" s="52" t="s">
        <v>57</v>
      </c>
      <c r="B2" s="54">
        <v>44904</v>
      </c>
      <c r="C2" s="53" t="s">
        <v>346</v>
      </c>
      <c r="D2" s="53"/>
      <c r="E2" s="53"/>
      <c r="F2" s="56" t="s">
        <v>1068</v>
      </c>
      <c r="G2" s="759" t="s">
        <v>1143</v>
      </c>
    </row>
    <row r="3" spans="1:7">
      <c r="A3" s="223"/>
      <c r="B3" s="63"/>
      <c r="C3" s="53"/>
      <c r="D3" s="53"/>
      <c r="E3" s="62"/>
      <c r="F3" s="55"/>
      <c r="G3" s="759"/>
    </row>
    <row r="4" spans="1:7">
      <c r="A4" s="223"/>
      <c r="B4" s="63"/>
      <c r="C4" s="53"/>
      <c r="D4" s="62"/>
      <c r="E4" s="53"/>
      <c r="F4" s="64"/>
      <c r="G4" s="760"/>
    </row>
    <row r="5" spans="1:7">
      <c r="A5" s="223"/>
      <c r="B5" s="63"/>
      <c r="C5" s="62"/>
      <c r="D5" s="62"/>
      <c r="E5" s="62"/>
      <c r="F5" s="57"/>
      <c r="G5" s="760"/>
    </row>
    <row r="6" spans="1:7">
      <c r="A6" s="52"/>
      <c r="B6" s="54"/>
      <c r="C6" s="53"/>
      <c r="D6" s="53"/>
      <c r="E6" s="53"/>
      <c r="F6" s="56"/>
      <c r="G6" s="760"/>
    </row>
    <row r="7" spans="1:7">
      <c r="A7" s="52"/>
      <c r="B7" s="54"/>
      <c r="C7" s="53"/>
      <c r="D7" s="53"/>
      <c r="E7" s="53"/>
      <c r="F7" s="57"/>
      <c r="G7" s="759"/>
    </row>
    <row r="8" spans="1:7">
      <c r="A8" s="66"/>
      <c r="B8" s="54"/>
      <c r="C8" s="53"/>
      <c r="D8" s="53"/>
      <c r="E8" s="53"/>
      <c r="F8" s="56"/>
      <c r="G8" s="759"/>
    </row>
    <row r="9" spans="1:7">
      <c r="A9" s="66"/>
      <c r="B9" s="54"/>
      <c r="C9" s="53"/>
      <c r="D9" s="53"/>
      <c r="E9" s="53"/>
      <c r="F9" s="56"/>
      <c r="G9" s="759"/>
    </row>
    <row r="10" spans="1:7">
      <c r="A10" s="66"/>
      <c r="B10" s="54"/>
      <c r="C10" s="53"/>
      <c r="D10" s="53"/>
      <c r="E10" s="53"/>
      <c r="F10" s="56"/>
      <c r="G10" s="759"/>
    </row>
    <row r="11" spans="1:7">
      <c r="A11" s="66"/>
      <c r="B11" s="54"/>
      <c r="C11" s="53"/>
      <c r="D11" s="53"/>
      <c r="E11" s="53"/>
      <c r="F11" s="56"/>
      <c r="G11" s="759"/>
    </row>
    <row r="12" spans="1:7">
      <c r="A12" s="66"/>
      <c r="B12" s="54"/>
      <c r="C12" s="53"/>
      <c r="D12" s="53"/>
      <c r="E12" s="53"/>
      <c r="F12" s="56"/>
      <c r="G12" s="759"/>
    </row>
    <row r="13" spans="1:7">
      <c r="A13" s="52"/>
      <c r="B13" s="54"/>
      <c r="C13" s="53"/>
      <c r="D13" s="53"/>
      <c r="E13" s="53"/>
      <c r="F13" s="56"/>
      <c r="G13" s="759"/>
    </row>
    <row r="14" spans="1:7">
      <c r="A14" s="52"/>
      <c r="B14" s="54"/>
      <c r="C14" s="53"/>
      <c r="D14" s="53"/>
      <c r="E14" s="53"/>
      <c r="F14" s="56"/>
      <c r="G14" s="759"/>
    </row>
    <row r="15" spans="1:7">
      <c r="A15" s="52"/>
      <c r="B15" s="54"/>
      <c r="C15" s="53"/>
      <c r="D15" s="53"/>
      <c r="E15" s="53"/>
      <c r="F15" s="56"/>
      <c r="G15" s="759"/>
    </row>
    <row r="16" spans="1:7" ht="13.8" thickBot="1">
      <c r="A16" s="58"/>
      <c r="B16" s="59"/>
      <c r="C16" s="60"/>
      <c r="D16" s="60"/>
      <c r="E16" s="60"/>
      <c r="F16" s="61"/>
      <c r="G16" s="761"/>
    </row>
    <row r="19" spans="6:6" ht="14.4">
      <c r="F19" s="65"/>
    </row>
    <row r="20" spans="6:6" ht="14.4">
      <c r="F20" s="65"/>
    </row>
    <row r="21" spans="6:6" ht="14.4">
      <c r="F21" s="65"/>
    </row>
  </sheetData>
  <pageMargins left="0.7" right="0.7" top="0.75" bottom="0.75" header="0.3" footer="0.3"/>
  <pageSetup orientation="portrait" r:id="rId1"/>
  <headerFooter>
    <oddFooter>&amp;C&amp;1#&amp;"Calibri"&amp;10&amp;K000000Classified as Business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600C5-EF9B-4AD4-883E-EE823B8C9298}">
  <sheetPr codeName="Sheet3">
    <tabColor theme="4"/>
    <pageSetUpPr fitToPage="1"/>
  </sheetPr>
  <dimension ref="A1:BY281"/>
  <sheetViews>
    <sheetView topLeftCell="C1" zoomScale="70" zoomScaleNormal="70" workbookViewId="0">
      <selection activeCell="AL113" sqref="AL113"/>
    </sheetView>
  </sheetViews>
  <sheetFormatPr defaultColWidth="0" defaultRowHeight="13.2" zeroHeight="1"/>
  <cols>
    <col min="1" max="1" width="26.44140625" hidden="1" customWidth="1"/>
    <col min="2" max="2" width="12" hidden="1" customWidth="1"/>
    <col min="3" max="3" width="4.44140625" style="18" bestFit="1" customWidth="1"/>
    <col min="4" max="6" width="3.44140625" style="18" bestFit="1" customWidth="1"/>
    <col min="7" max="7" width="5.109375" style="18" customWidth="1"/>
    <col min="8" max="8" width="10.44140625" customWidth="1"/>
    <col min="9" max="9" width="57.33203125" customWidth="1"/>
    <col min="10" max="10" width="16.109375" customWidth="1"/>
    <col min="11" max="14" width="16.109375" hidden="1" customWidth="1"/>
    <col min="15" max="38" width="5.109375" style="18" customWidth="1"/>
    <col min="39" max="39" width="4.88671875" style="18" customWidth="1"/>
    <col min="40" max="40" width="5.109375" style="18" customWidth="1"/>
    <col min="41" max="41" width="4.88671875" style="18" customWidth="1"/>
    <col min="42" max="66" width="5.109375" style="18" customWidth="1"/>
    <col min="67" max="67" width="18.44140625" hidden="1" customWidth="1"/>
    <col min="68" max="68" width="19.5546875" hidden="1" customWidth="1"/>
    <col min="69" max="69" width="4.44140625" hidden="1" customWidth="1"/>
    <col min="70" max="70" width="4.44140625" bestFit="1" customWidth="1"/>
    <col min="71" max="73" width="4" hidden="1" customWidth="1"/>
    <col min="74" max="74" width="20.33203125" hidden="1" customWidth="1"/>
    <col min="75" max="75" width="3.44140625" hidden="1" customWidth="1"/>
    <col min="76" max="76" width="4" hidden="1" customWidth="1"/>
    <col min="77" max="77" width="16.88671875" hidden="1" customWidth="1"/>
    <col min="78" max="16384" width="4" hidden="1"/>
  </cols>
  <sheetData>
    <row r="1" spans="1:77" ht="33">
      <c r="A1" s="640"/>
      <c r="B1" s="641"/>
      <c r="C1" s="636"/>
      <c r="D1" s="636"/>
      <c r="E1" s="636"/>
      <c r="F1" s="636"/>
      <c r="G1" s="636"/>
      <c r="H1" s="1058" t="s">
        <v>687</v>
      </c>
      <c r="I1" s="1058"/>
      <c r="J1" s="1058"/>
      <c r="K1" s="1058"/>
      <c r="L1" s="1058"/>
      <c r="M1" s="1058"/>
      <c r="N1" s="1058"/>
      <c r="O1" s="1058"/>
      <c r="P1" s="1058"/>
      <c r="Q1" s="1058"/>
      <c r="R1" s="1058"/>
      <c r="S1" s="1058"/>
      <c r="T1" s="1058"/>
      <c r="U1" s="1058"/>
      <c r="V1" s="1058"/>
      <c r="W1" s="1058"/>
      <c r="X1" s="1058"/>
      <c r="Y1" s="1058"/>
      <c r="Z1" s="1058"/>
      <c r="AA1" s="1058"/>
      <c r="AB1" s="1058"/>
      <c r="AC1" s="1058"/>
      <c r="AD1" s="1058"/>
      <c r="AE1" s="1058"/>
      <c r="AF1" s="1058"/>
      <c r="AG1" s="1058"/>
      <c r="AH1" s="1058"/>
      <c r="AI1" s="1058"/>
      <c r="AJ1" s="1058"/>
      <c r="AK1" s="1058"/>
      <c r="AL1" s="1058"/>
      <c r="AM1" s="1058"/>
      <c r="AN1" s="1058"/>
      <c r="AO1" s="1058"/>
      <c r="AP1" s="1058"/>
      <c r="AQ1" s="1058"/>
      <c r="AR1" s="1058"/>
      <c r="AS1" s="1058"/>
      <c r="AT1" s="1058"/>
      <c r="AU1" s="1058"/>
      <c r="AV1" s="1058"/>
      <c r="AW1" s="1058"/>
      <c r="AX1" s="1058"/>
      <c r="AY1" s="1058"/>
      <c r="AZ1" s="1058"/>
      <c r="BA1" s="1058"/>
      <c r="BB1" s="1058"/>
      <c r="BC1" s="1058"/>
      <c r="BD1" s="1058"/>
      <c r="BE1" s="1058"/>
      <c r="BF1" s="1058"/>
      <c r="BG1" s="1058"/>
      <c r="BH1" s="1058"/>
      <c r="BI1" s="1058"/>
      <c r="BJ1" s="1058"/>
      <c r="BK1" s="1058"/>
      <c r="BL1" s="1058"/>
      <c r="BM1" s="1058"/>
      <c r="BN1" s="1058"/>
      <c r="BR1" s="634"/>
    </row>
    <row r="2" spans="1:77" ht="30">
      <c r="A2" s="640"/>
      <c r="B2" s="641"/>
      <c r="C2" s="636"/>
      <c r="D2" s="636"/>
      <c r="E2" s="636"/>
      <c r="F2" s="636"/>
      <c r="G2" s="636"/>
      <c r="H2" s="1059" t="s">
        <v>688</v>
      </c>
      <c r="I2" s="1059"/>
      <c r="J2" s="1059"/>
      <c r="K2" s="1059"/>
      <c r="L2" s="1059"/>
      <c r="M2" s="1059"/>
      <c r="N2" s="1059"/>
      <c r="O2" s="1059"/>
      <c r="P2" s="1059"/>
      <c r="Q2" s="1059"/>
      <c r="R2" s="1059"/>
      <c r="S2" s="1059"/>
      <c r="T2" s="1059"/>
      <c r="U2" s="1059"/>
      <c r="V2" s="1059"/>
      <c r="W2" s="1059"/>
      <c r="X2" s="1059"/>
      <c r="Y2" s="1059"/>
      <c r="Z2" s="1059"/>
      <c r="AA2" s="1059"/>
      <c r="AB2" s="1059"/>
      <c r="AC2" s="1059"/>
      <c r="AD2" s="1059"/>
      <c r="AE2" s="1059"/>
      <c r="AF2" s="1059"/>
      <c r="AG2" s="1059"/>
      <c r="AH2" s="1059"/>
      <c r="AI2" s="1059"/>
      <c r="AJ2" s="1059"/>
      <c r="AK2" s="1059"/>
      <c r="AL2" s="1059"/>
      <c r="AM2" s="1059"/>
      <c r="AN2" s="1059"/>
      <c r="AO2" s="1059"/>
      <c r="AP2" s="1059"/>
      <c r="AQ2" s="1059"/>
      <c r="AR2" s="1059"/>
      <c r="AS2" s="1059"/>
      <c r="AT2" s="1059"/>
      <c r="AU2" s="1059"/>
      <c r="AV2" s="1059"/>
      <c r="AW2" s="1059"/>
      <c r="AX2" s="1059"/>
      <c r="AY2" s="1059"/>
      <c r="AZ2" s="1059"/>
      <c r="BA2" s="1059"/>
      <c r="BB2" s="1059"/>
      <c r="BC2" s="1059"/>
      <c r="BD2" s="1059"/>
      <c r="BE2" s="1059"/>
      <c r="BF2" s="1059"/>
      <c r="BG2" s="1059"/>
      <c r="BH2" s="1059"/>
      <c r="BI2" s="1059"/>
      <c r="BJ2" s="1059"/>
      <c r="BK2" s="1059"/>
      <c r="BL2" s="1059"/>
      <c r="BM2" s="1059"/>
      <c r="BN2" s="1059"/>
      <c r="BR2" s="634"/>
    </row>
    <row r="3" spans="1:77" ht="25.2" thickBot="1">
      <c r="A3" s="640"/>
      <c r="B3" s="643"/>
      <c r="C3" s="639"/>
      <c r="D3" s="639"/>
      <c r="E3" s="639"/>
      <c r="F3" s="639"/>
      <c r="G3" s="639"/>
      <c r="H3" s="643"/>
      <c r="I3" s="644" t="s">
        <v>2</v>
      </c>
      <c r="J3" s="1060" t="s">
        <v>689</v>
      </c>
      <c r="K3" s="1060"/>
      <c r="L3" s="1060"/>
      <c r="M3" s="1060"/>
      <c r="N3" s="1060"/>
      <c r="O3" s="1060"/>
      <c r="P3" s="1060"/>
      <c r="Q3" s="1060"/>
      <c r="R3" s="1060"/>
      <c r="S3" s="1060"/>
      <c r="T3" s="1060"/>
      <c r="U3" s="1060"/>
      <c r="V3" s="1060"/>
      <c r="W3" s="1060"/>
      <c r="X3" s="1060"/>
      <c r="Y3" s="1060"/>
      <c r="Z3" s="1060"/>
      <c r="AA3" s="1060"/>
      <c r="AB3" s="1060"/>
      <c r="AC3" s="1060"/>
      <c r="AD3" s="1060"/>
      <c r="AE3" s="1060"/>
      <c r="AF3" s="1060"/>
      <c r="AG3" s="1060"/>
      <c r="AH3" s="1060"/>
      <c r="AI3" s="1060"/>
      <c r="AJ3" s="1060"/>
      <c r="AK3" s="1060"/>
      <c r="AL3" s="1060"/>
      <c r="AM3" s="1060"/>
      <c r="AN3" s="1060"/>
      <c r="AO3" s="1060"/>
      <c r="AP3" s="1060"/>
      <c r="AQ3" s="1060"/>
      <c r="AR3" s="1060"/>
      <c r="AS3" s="1060"/>
      <c r="AT3" s="1060"/>
      <c r="AU3" s="1060"/>
      <c r="AV3" s="1060"/>
      <c r="AW3" s="1060"/>
      <c r="AX3" s="1060"/>
      <c r="AY3" s="1060"/>
      <c r="AZ3" s="1060"/>
      <c r="BA3" s="1060"/>
      <c r="BB3" s="639"/>
      <c r="BC3" s="639"/>
      <c r="BD3" s="639"/>
      <c r="BE3" s="639"/>
      <c r="BF3" s="639"/>
      <c r="BG3" s="639"/>
      <c r="BH3" s="639"/>
      <c r="BI3" s="639"/>
      <c r="BJ3" s="639"/>
      <c r="BK3" s="639"/>
      <c r="BL3" s="639"/>
      <c r="BM3" s="639"/>
      <c r="BN3" s="639"/>
      <c r="BR3" s="634"/>
    </row>
    <row r="4" spans="1:77">
      <c r="A4" s="640"/>
      <c r="B4" s="677"/>
      <c r="C4" s="1061" t="s">
        <v>696</v>
      </c>
      <c r="D4" s="1061"/>
      <c r="E4" s="1061"/>
      <c r="F4" s="1061"/>
      <c r="G4" s="636"/>
      <c r="H4" s="160" t="s">
        <v>3</v>
      </c>
      <c r="I4" s="168" t="s">
        <v>4</v>
      </c>
      <c r="J4" s="1062"/>
      <c r="K4" s="1063"/>
      <c r="L4" s="1063"/>
      <c r="M4" s="1063"/>
      <c r="N4" s="1064"/>
      <c r="O4" s="1054" t="s">
        <v>334</v>
      </c>
      <c r="P4" s="1054"/>
      <c r="Q4" s="1054"/>
      <c r="R4" s="1054"/>
      <c r="S4" s="1055"/>
      <c r="T4" s="636"/>
      <c r="U4" s="636"/>
      <c r="V4" s="636"/>
      <c r="W4" s="636"/>
      <c r="X4" s="636"/>
      <c r="Y4" s="636"/>
      <c r="Z4" s="636"/>
      <c r="AA4" s="636"/>
      <c r="AB4" s="636"/>
      <c r="AC4" s="636"/>
      <c r="AD4" s="636"/>
      <c r="AE4" s="636"/>
      <c r="AF4" s="636"/>
      <c r="AG4" s="636"/>
      <c r="AH4" s="636"/>
      <c r="AI4" s="636"/>
      <c r="AJ4" s="636"/>
      <c r="AK4" s="636"/>
      <c r="AL4" s="636"/>
      <c r="AM4" s="636"/>
      <c r="AN4" s="636"/>
      <c r="AO4" s="636"/>
      <c r="AP4" s="636"/>
      <c r="AQ4" s="636"/>
      <c r="AR4" s="636"/>
      <c r="AS4" s="636"/>
      <c r="AT4" s="636"/>
      <c r="AU4" s="636"/>
      <c r="AV4" s="636"/>
      <c r="AW4" s="636"/>
      <c r="AX4" s="636"/>
      <c r="AY4" s="636"/>
      <c r="AZ4" s="636"/>
      <c r="BA4" s="637"/>
      <c r="BB4" s="638"/>
      <c r="BC4" s="636"/>
      <c r="BD4" s="636"/>
      <c r="BE4" s="636"/>
      <c r="BF4" s="636"/>
      <c r="BG4" s="636"/>
      <c r="BH4" s="636"/>
      <c r="BI4" s="636"/>
      <c r="BJ4" s="636"/>
      <c r="BK4" s="637"/>
      <c r="BL4" s="638"/>
      <c r="BM4" s="636"/>
      <c r="BN4" s="636"/>
      <c r="BO4" s="634"/>
      <c r="BP4" s="634"/>
      <c r="BR4" s="634"/>
    </row>
    <row r="5" spans="1:77" ht="13.8" thickBot="1">
      <c r="A5" s="640"/>
      <c r="B5" s="677"/>
      <c r="C5" s="1061"/>
      <c r="D5" s="1061"/>
      <c r="E5" s="1061"/>
      <c r="F5" s="1061"/>
      <c r="G5" s="636"/>
      <c r="H5" s="161" t="s">
        <v>5</v>
      </c>
      <c r="I5" s="169" t="s">
        <v>6</v>
      </c>
      <c r="J5" s="1065"/>
      <c r="K5" s="1066"/>
      <c r="L5" s="1066"/>
      <c r="M5" s="1066"/>
      <c r="N5" s="1067"/>
      <c r="O5" s="1056" t="s">
        <v>335</v>
      </c>
      <c r="P5" s="1056"/>
      <c r="Q5" s="1056"/>
      <c r="R5" s="1056"/>
      <c r="S5" s="1057"/>
      <c r="T5" s="636"/>
      <c r="U5" s="636"/>
      <c r="V5" s="636"/>
      <c r="W5" s="636"/>
      <c r="X5" s="636"/>
      <c r="Y5" s="636"/>
      <c r="Z5" s="636"/>
      <c r="AA5" s="636"/>
      <c r="AB5" s="636"/>
      <c r="AC5" s="636"/>
      <c r="AD5" s="636"/>
      <c r="AE5" s="636"/>
      <c r="AF5" s="636"/>
      <c r="AG5" s="636"/>
      <c r="AH5" s="636"/>
      <c r="AI5" s="636"/>
      <c r="AJ5" s="636"/>
      <c r="AK5" s="636"/>
      <c r="AL5" s="636"/>
      <c r="AM5" s="636"/>
      <c r="AN5" s="636"/>
      <c r="AO5" s="636"/>
      <c r="AP5" s="636"/>
      <c r="AQ5" s="636"/>
      <c r="AR5" s="636"/>
      <c r="AS5" s="636"/>
      <c r="AT5" s="636"/>
      <c r="AU5" s="636"/>
      <c r="AV5" s="636"/>
      <c r="AW5" s="636"/>
      <c r="AX5" s="636"/>
      <c r="AY5" s="636"/>
      <c r="AZ5" s="636"/>
      <c r="BA5" s="637"/>
      <c r="BB5" s="638"/>
      <c r="BC5" s="636"/>
      <c r="BD5" s="636"/>
      <c r="BE5" s="636"/>
      <c r="BF5" s="636"/>
      <c r="BG5" s="636"/>
      <c r="BH5" s="636"/>
      <c r="BI5" s="636"/>
      <c r="BJ5" s="636"/>
      <c r="BK5" s="637"/>
      <c r="BL5" s="638"/>
      <c r="BM5" s="636"/>
      <c r="BN5" s="636"/>
      <c r="BO5" s="634"/>
      <c r="BP5" s="634"/>
      <c r="BR5" s="634"/>
    </row>
    <row r="6" spans="1:77">
      <c r="A6" s="640"/>
      <c r="B6" s="677"/>
      <c r="C6" s="637"/>
      <c r="D6" s="637"/>
      <c r="E6" s="637"/>
      <c r="F6" s="636"/>
      <c r="G6" s="636"/>
      <c r="H6" s="162" t="s">
        <v>7</v>
      </c>
      <c r="I6" s="163" t="s">
        <v>8</v>
      </c>
      <c r="J6" s="636"/>
      <c r="K6" s="18"/>
      <c r="L6" s="18"/>
      <c r="M6" s="18"/>
      <c r="N6" s="636"/>
      <c r="O6" s="636"/>
      <c r="P6" s="636"/>
      <c r="Q6" s="636"/>
      <c r="R6" s="636"/>
      <c r="S6" s="636"/>
      <c r="T6" s="636"/>
      <c r="U6" s="636"/>
      <c r="V6" s="636"/>
      <c r="W6" s="636"/>
      <c r="X6" s="636"/>
      <c r="Y6" s="636"/>
      <c r="Z6" s="636"/>
      <c r="AA6" s="636"/>
      <c r="AB6" s="636"/>
      <c r="AC6" s="636"/>
      <c r="AD6" s="636"/>
      <c r="AE6" s="636"/>
      <c r="AF6" s="636"/>
      <c r="AG6" s="636"/>
      <c r="AH6" s="636"/>
      <c r="AI6" s="636"/>
      <c r="AJ6" s="636"/>
      <c r="AK6" s="636"/>
      <c r="AL6" s="636"/>
      <c r="AM6" s="636"/>
      <c r="AN6" s="636"/>
      <c r="AO6" s="636"/>
      <c r="AP6" s="636"/>
      <c r="AQ6" s="636"/>
      <c r="AR6" s="636"/>
      <c r="AS6" s="636"/>
      <c r="AT6" s="636"/>
      <c r="AU6" s="636"/>
      <c r="AV6" s="636"/>
      <c r="AW6" s="636"/>
      <c r="AX6" s="636"/>
      <c r="AY6" s="636"/>
      <c r="AZ6" s="636"/>
      <c r="BA6" s="637"/>
      <c r="BB6" s="638"/>
      <c r="BC6" s="636"/>
      <c r="BD6" s="636"/>
      <c r="BE6" s="636"/>
      <c r="BF6" s="636"/>
      <c r="BG6" s="636"/>
      <c r="BH6" s="636"/>
      <c r="BI6" s="636"/>
      <c r="BJ6" s="636"/>
      <c r="BK6" s="637"/>
      <c r="BL6" s="638"/>
      <c r="BM6" s="636"/>
      <c r="BN6" s="636"/>
      <c r="BO6" s="634"/>
      <c r="BP6" s="634"/>
      <c r="BR6" s="634"/>
    </row>
    <row r="7" spans="1:77" ht="13.8" thickBot="1">
      <c r="A7" s="640"/>
      <c r="B7" s="677"/>
      <c r="C7" s="637"/>
      <c r="D7" s="637"/>
      <c r="E7" s="637"/>
      <c r="F7" s="636"/>
      <c r="G7" s="636"/>
      <c r="H7" s="164" t="s">
        <v>9</v>
      </c>
      <c r="I7" s="165" t="s">
        <v>10</v>
      </c>
      <c r="J7" s="677"/>
      <c r="K7" s="5"/>
      <c r="L7" s="5"/>
      <c r="M7" s="5"/>
      <c r="N7" s="677"/>
      <c r="O7" s="636"/>
      <c r="P7" s="636"/>
      <c r="Q7" s="636"/>
      <c r="R7" s="636"/>
      <c r="S7" s="636"/>
      <c r="T7" s="636"/>
      <c r="U7" s="636"/>
      <c r="V7" s="636"/>
      <c r="W7" s="636"/>
      <c r="X7" s="636"/>
      <c r="Y7" s="636"/>
      <c r="Z7" s="636"/>
      <c r="AA7" s="636"/>
      <c r="AB7" s="636"/>
      <c r="AC7" s="636"/>
      <c r="AD7" s="636"/>
      <c r="AE7" s="636"/>
      <c r="AF7" s="636"/>
      <c r="AG7" s="636"/>
      <c r="AH7" s="636"/>
      <c r="AI7" s="636"/>
      <c r="AJ7" s="636"/>
      <c r="AK7" s="636"/>
      <c r="AL7" s="636"/>
      <c r="AM7" s="636"/>
      <c r="AN7" s="636"/>
      <c r="AO7" s="636"/>
      <c r="AP7" s="636"/>
      <c r="AQ7" s="636"/>
      <c r="AR7" s="636"/>
      <c r="AS7" s="636"/>
      <c r="AT7" s="636"/>
      <c r="AU7" s="636"/>
      <c r="AV7" s="636"/>
      <c r="AW7" s="636"/>
      <c r="AX7" s="636"/>
      <c r="AY7" s="636"/>
      <c r="AZ7" s="636"/>
      <c r="BA7" s="637"/>
      <c r="BB7" s="638"/>
      <c r="BC7" s="636"/>
      <c r="BD7" s="636"/>
      <c r="BE7" s="636"/>
      <c r="BF7" s="636"/>
      <c r="BG7" s="636"/>
      <c r="BH7" s="636"/>
      <c r="BI7" s="636"/>
      <c r="BJ7" s="636"/>
      <c r="BK7" s="637"/>
      <c r="BL7" s="638"/>
      <c r="BM7" s="636"/>
      <c r="BN7" s="636"/>
      <c r="BR7" s="634"/>
    </row>
    <row r="8" spans="1:77" hidden="1">
      <c r="A8" s="640"/>
      <c r="B8" s="677"/>
      <c r="C8" s="637"/>
      <c r="D8" s="637"/>
      <c r="E8" s="637"/>
      <c r="F8" s="637"/>
      <c r="G8" s="637"/>
      <c r="BA8" s="19"/>
      <c r="BB8" s="20"/>
      <c r="BK8" s="19"/>
      <c r="BL8" s="20"/>
      <c r="BR8" s="634"/>
    </row>
    <row r="9" spans="1:77" hidden="1">
      <c r="A9" s="640"/>
      <c r="B9" s="677"/>
      <c r="C9" s="637"/>
      <c r="D9" s="637"/>
      <c r="E9" s="637"/>
      <c r="F9" s="637"/>
      <c r="G9" s="637"/>
      <c r="BA9" s="19"/>
      <c r="BB9" s="20"/>
      <c r="BK9" s="19"/>
      <c r="BL9" s="20"/>
      <c r="BR9" s="634"/>
    </row>
    <row r="10" spans="1:77" hidden="1">
      <c r="A10" s="640"/>
      <c r="B10" s="678"/>
      <c r="C10" s="637"/>
      <c r="D10" s="637"/>
      <c r="E10" s="637"/>
      <c r="F10" s="637"/>
      <c r="G10" s="637"/>
      <c r="J10" s="1"/>
      <c r="K10" s="1"/>
      <c r="L10" s="1"/>
      <c r="M10" s="1"/>
      <c r="N10" s="1"/>
      <c r="BR10" s="634"/>
    </row>
    <row r="11" spans="1:77" ht="30.6" thickBot="1">
      <c r="A11" s="640"/>
      <c r="B11" s="641"/>
      <c r="C11" s="645"/>
      <c r="D11" s="645"/>
      <c r="E11" s="645"/>
      <c r="F11" s="645"/>
      <c r="G11" s="646"/>
      <c r="H11" s="1068" t="s">
        <v>661</v>
      </c>
      <c r="I11" s="1068"/>
      <c r="J11" s="1068"/>
      <c r="K11" s="1069"/>
      <c r="L11" s="1069"/>
      <c r="M11" s="1069"/>
      <c r="N11" s="1069"/>
      <c r="O11" s="1069"/>
      <c r="P11" s="1069"/>
      <c r="Q11" s="1069"/>
      <c r="R11" s="1069"/>
      <c r="S11" s="1069"/>
      <c r="T11" s="1069"/>
      <c r="U11" s="1069"/>
      <c r="V11" s="1069"/>
      <c r="W11" s="1069"/>
      <c r="X11" s="1069"/>
      <c r="Y11" s="1069"/>
      <c r="Z11" s="1069"/>
      <c r="AA11" s="1069"/>
      <c r="AB11" s="1069"/>
      <c r="AC11" s="1069"/>
      <c r="AD11" s="1069"/>
      <c r="AE11" s="1069"/>
      <c r="AF11" s="1069"/>
      <c r="AG11" s="1069"/>
      <c r="AH11" s="1069"/>
      <c r="AI11" s="1069"/>
      <c r="AJ11" s="1069"/>
      <c r="AK11" s="1069"/>
      <c r="AL11" s="1069"/>
      <c r="AM11" s="1069"/>
      <c r="AN11" s="1069"/>
      <c r="AO11" s="1069"/>
      <c r="AP11" s="1069"/>
      <c r="AQ11" s="1069"/>
      <c r="AR11" s="1069"/>
      <c r="AS11" s="1069"/>
      <c r="AT11" s="1069"/>
      <c r="AU11" s="1069"/>
      <c r="AV11" s="1069"/>
      <c r="AW11" s="1069"/>
      <c r="AX11" s="1069"/>
      <c r="AY11" s="1069"/>
      <c r="AZ11" s="1069"/>
      <c r="BA11" s="1069"/>
      <c r="BB11" s="1069"/>
      <c r="BC11" s="1069"/>
      <c r="BD11" s="1069"/>
      <c r="BE11" s="1069"/>
      <c r="BF11" s="1069"/>
      <c r="BG11" s="1069"/>
      <c r="BH11" s="1069"/>
      <c r="BI11" s="1069"/>
      <c r="BJ11" s="1069"/>
      <c r="BK11" s="1069"/>
      <c r="BL11" s="1069"/>
      <c r="BM11" s="1069"/>
      <c r="BN11" s="1069"/>
      <c r="BR11" s="634"/>
    </row>
    <row r="12" spans="1:77" ht="13.8" thickBot="1">
      <c r="A12" s="1070" t="s">
        <v>11</v>
      </c>
      <c r="B12" s="1072" t="s">
        <v>0</v>
      </c>
      <c r="C12" s="645"/>
      <c r="D12" s="645"/>
      <c r="E12" s="645"/>
      <c r="F12" s="645"/>
      <c r="G12" s="646"/>
      <c r="H12" s="1049" t="s">
        <v>12</v>
      </c>
      <c r="I12" s="1049" t="s">
        <v>13</v>
      </c>
      <c r="J12" s="1051" t="s">
        <v>14</v>
      </c>
      <c r="K12" s="1051" t="s">
        <v>662</v>
      </c>
      <c r="L12" s="1051" t="s">
        <v>419</v>
      </c>
      <c r="M12" s="1051" t="s">
        <v>656</v>
      </c>
      <c r="N12" s="1074" t="s">
        <v>657</v>
      </c>
      <c r="O12" s="1034" t="s">
        <v>15</v>
      </c>
      <c r="P12" s="1035"/>
      <c r="Q12" s="1035"/>
      <c r="R12" s="1036"/>
      <c r="S12" s="1034" t="s">
        <v>16</v>
      </c>
      <c r="T12" s="1035"/>
      <c r="U12" s="1035"/>
      <c r="V12" s="1036"/>
      <c r="W12" s="1034" t="s">
        <v>17</v>
      </c>
      <c r="X12" s="1035"/>
      <c r="Y12" s="1035"/>
      <c r="Z12" s="1036"/>
      <c r="AA12" s="1034" t="s">
        <v>18</v>
      </c>
      <c r="AB12" s="1035"/>
      <c r="AC12" s="1035"/>
      <c r="AD12" s="1035"/>
      <c r="AE12" s="1036"/>
      <c r="AF12" s="1034" t="s">
        <v>19</v>
      </c>
      <c r="AG12" s="1035"/>
      <c r="AH12" s="1035"/>
      <c r="AI12" s="1036"/>
      <c r="AJ12" s="1034" t="s">
        <v>20</v>
      </c>
      <c r="AK12" s="1035"/>
      <c r="AL12" s="1035"/>
      <c r="AM12" s="1036"/>
      <c r="AN12" s="1034" t="s">
        <v>21</v>
      </c>
      <c r="AO12" s="1035"/>
      <c r="AP12" s="1035"/>
      <c r="AQ12" s="1035"/>
      <c r="AR12" s="1036"/>
      <c r="AS12" s="1034" t="s">
        <v>22</v>
      </c>
      <c r="AT12" s="1035"/>
      <c r="AU12" s="1035"/>
      <c r="AV12" s="1036"/>
      <c r="AW12" s="1034" t="s">
        <v>23</v>
      </c>
      <c r="AX12" s="1035"/>
      <c r="AY12" s="1035"/>
      <c r="AZ12" s="1035"/>
      <c r="BA12" s="1036"/>
      <c r="BB12" s="1034" t="s">
        <v>24</v>
      </c>
      <c r="BC12" s="1035"/>
      <c r="BD12" s="1035"/>
      <c r="BE12" s="1036"/>
      <c r="BF12" s="1034" t="s">
        <v>25</v>
      </c>
      <c r="BG12" s="1035"/>
      <c r="BH12" s="1035"/>
      <c r="BI12" s="1036"/>
      <c r="BJ12" s="1041" t="s">
        <v>26</v>
      </c>
      <c r="BK12" s="1042"/>
      <c r="BL12" s="1042"/>
      <c r="BM12" s="1042"/>
      <c r="BN12" s="1043"/>
      <c r="BR12" s="634"/>
    </row>
    <row r="13" spans="1:77" ht="13.8" thickBot="1">
      <c r="A13" s="1071"/>
      <c r="B13" s="1073"/>
      <c r="C13" s="637"/>
      <c r="D13" s="637"/>
      <c r="E13" s="637"/>
      <c r="F13" s="637"/>
      <c r="G13" s="637"/>
      <c r="H13" s="1050"/>
      <c r="I13" s="1050"/>
      <c r="J13" s="1052"/>
      <c r="K13" s="1052"/>
      <c r="L13" s="1052"/>
      <c r="M13" s="1052"/>
      <c r="N13" s="1075"/>
      <c r="O13" s="538">
        <v>1</v>
      </c>
      <c r="P13" s="539">
        <v>2</v>
      </c>
      <c r="Q13" s="539">
        <v>3</v>
      </c>
      <c r="R13" s="79">
        <v>4</v>
      </c>
      <c r="S13" s="69">
        <v>5</v>
      </c>
      <c r="T13" s="537">
        <v>6</v>
      </c>
      <c r="U13" s="537">
        <v>7</v>
      </c>
      <c r="V13" s="540">
        <v>8</v>
      </c>
      <c r="W13" s="72">
        <v>9</v>
      </c>
      <c r="X13" s="539">
        <v>10</v>
      </c>
      <c r="Y13" s="539">
        <v>11</v>
      </c>
      <c r="Z13" s="79">
        <v>12</v>
      </c>
      <c r="AA13" s="72">
        <v>13</v>
      </c>
      <c r="AB13" s="539">
        <v>14</v>
      </c>
      <c r="AC13" s="539">
        <v>15</v>
      </c>
      <c r="AD13" s="539">
        <v>16</v>
      </c>
      <c r="AE13" s="79">
        <v>17</v>
      </c>
      <c r="AF13" s="72">
        <v>18</v>
      </c>
      <c r="AG13" s="539">
        <v>19</v>
      </c>
      <c r="AH13" s="539">
        <v>20</v>
      </c>
      <c r="AI13" s="79">
        <v>21</v>
      </c>
      <c r="AJ13" s="72">
        <v>22</v>
      </c>
      <c r="AK13" s="539">
        <v>23</v>
      </c>
      <c r="AL13" s="539">
        <v>24</v>
      </c>
      <c r="AM13" s="79">
        <v>25</v>
      </c>
      <c r="AN13" s="71">
        <v>26</v>
      </c>
      <c r="AO13" s="537">
        <v>27</v>
      </c>
      <c r="AP13" s="537">
        <v>28</v>
      </c>
      <c r="AQ13" s="537">
        <v>29</v>
      </c>
      <c r="AR13" s="541">
        <v>30</v>
      </c>
      <c r="AS13" s="72">
        <v>31</v>
      </c>
      <c r="AT13" s="539">
        <v>32</v>
      </c>
      <c r="AU13" s="539">
        <v>33</v>
      </c>
      <c r="AV13" s="79">
        <v>34</v>
      </c>
      <c r="AW13" s="72">
        <v>35</v>
      </c>
      <c r="AX13" s="539">
        <v>36</v>
      </c>
      <c r="AY13" s="539">
        <v>37</v>
      </c>
      <c r="AZ13" s="539">
        <v>38</v>
      </c>
      <c r="BA13" s="79">
        <v>39</v>
      </c>
      <c r="BB13" s="72">
        <v>40</v>
      </c>
      <c r="BC13" s="539">
        <v>41</v>
      </c>
      <c r="BD13" s="539">
        <v>42</v>
      </c>
      <c r="BE13" s="79">
        <v>43</v>
      </c>
      <c r="BF13" s="72">
        <v>44</v>
      </c>
      <c r="BG13" s="539">
        <v>45</v>
      </c>
      <c r="BH13" s="539">
        <v>46</v>
      </c>
      <c r="BI13" s="79">
        <v>47</v>
      </c>
      <c r="BJ13" s="72">
        <v>48</v>
      </c>
      <c r="BK13" s="539">
        <v>49</v>
      </c>
      <c r="BL13" s="543">
        <v>50</v>
      </c>
      <c r="BM13" s="543">
        <v>51</v>
      </c>
      <c r="BN13" s="542">
        <v>52</v>
      </c>
      <c r="BR13" s="634"/>
    </row>
    <row r="14" spans="1:77" ht="18" customHeight="1" thickBot="1">
      <c r="A14" s="679"/>
      <c r="B14" s="680" t="s">
        <v>1</v>
      </c>
      <c r="C14" s="636"/>
      <c r="D14" s="636"/>
      <c r="E14" s="636"/>
      <c r="F14" s="636"/>
      <c r="G14" s="113"/>
      <c r="H14" s="212"/>
      <c r="BP14" s="41"/>
      <c r="BR14" s="634"/>
      <c r="BV14" s="44"/>
      <c r="BY14" s="45"/>
    </row>
    <row r="15" spans="1:77" ht="18.899999999999999" customHeight="1" thickTop="1">
      <c r="A15" s="9"/>
      <c r="B15" s="8" t="s">
        <v>1</v>
      </c>
      <c r="C15" s="701"/>
      <c r="D15" s="701"/>
      <c r="E15" s="701"/>
      <c r="F15" s="701"/>
      <c r="G15" s="1038" t="s">
        <v>59</v>
      </c>
      <c r="H15" s="704" t="s">
        <v>347</v>
      </c>
      <c r="I15" s="191" t="s">
        <v>348</v>
      </c>
      <c r="J15" s="185">
        <v>1132130</v>
      </c>
      <c r="K15" s="527" t="s">
        <v>339</v>
      </c>
      <c r="L15" s="527">
        <v>274</v>
      </c>
      <c r="M15" s="528" t="s">
        <v>506</v>
      </c>
      <c r="N15" s="527" t="s">
        <v>5</v>
      </c>
      <c r="O15" s="107"/>
      <c r="P15" s="90"/>
      <c r="Q15" s="90"/>
      <c r="R15" s="105"/>
      <c r="S15" s="140"/>
      <c r="T15" s="90"/>
      <c r="U15" s="90"/>
      <c r="V15" s="142"/>
      <c r="W15" s="89" t="s">
        <v>5</v>
      </c>
      <c r="X15" s="90"/>
      <c r="Y15" s="90"/>
      <c r="Z15" s="105"/>
      <c r="AA15" s="140"/>
      <c r="AB15" s="90"/>
      <c r="AC15" s="90"/>
      <c r="AD15" s="104"/>
      <c r="AE15" s="142"/>
      <c r="AF15" s="103"/>
      <c r="AG15" s="90"/>
      <c r="AH15" s="104"/>
      <c r="AI15" s="105" t="s">
        <v>5</v>
      </c>
      <c r="AJ15" s="135"/>
      <c r="AK15" s="90"/>
      <c r="AL15" s="104"/>
      <c r="AM15" s="142"/>
      <c r="AN15" s="103"/>
      <c r="AO15" s="90"/>
      <c r="AP15" s="104"/>
      <c r="AQ15" s="104"/>
      <c r="AR15" s="99"/>
      <c r="AS15" s="135"/>
      <c r="AT15" s="104"/>
      <c r="AU15" s="104" t="s">
        <v>5</v>
      </c>
      <c r="AV15" s="146"/>
      <c r="AW15" s="103"/>
      <c r="AX15" s="104"/>
      <c r="AY15" s="104"/>
      <c r="AZ15" s="90"/>
      <c r="BA15" s="99"/>
      <c r="BB15" s="140"/>
      <c r="BC15" s="104"/>
      <c r="BD15" s="90"/>
      <c r="BE15" s="146"/>
      <c r="BF15" s="89"/>
      <c r="BG15" s="104" t="s">
        <v>5</v>
      </c>
      <c r="BH15" s="90"/>
      <c r="BI15" s="99"/>
      <c r="BJ15" s="140"/>
      <c r="BK15" s="104"/>
      <c r="BL15" s="544"/>
      <c r="BM15" s="544"/>
      <c r="BN15" s="91"/>
      <c r="BP15" s="41"/>
      <c r="BR15" s="634"/>
      <c r="BV15" s="42"/>
      <c r="BY15" s="46"/>
    </row>
    <row r="16" spans="1:77" ht="18.899999999999999" customHeight="1">
      <c r="A16" s="9"/>
      <c r="B16" s="8"/>
      <c r="C16" s="701"/>
      <c r="D16" s="701"/>
      <c r="E16" s="701"/>
      <c r="F16" s="701"/>
      <c r="G16" s="1039"/>
      <c r="H16" s="705" t="s">
        <v>60</v>
      </c>
      <c r="I16" s="192" t="s">
        <v>61</v>
      </c>
      <c r="J16" s="186">
        <v>1132130</v>
      </c>
      <c r="K16" s="525" t="s">
        <v>339</v>
      </c>
      <c r="L16" s="525">
        <v>8760</v>
      </c>
      <c r="M16" s="526" t="s">
        <v>659</v>
      </c>
      <c r="N16" s="525" t="s">
        <v>9</v>
      </c>
      <c r="O16" s="108"/>
      <c r="P16" s="84"/>
      <c r="Q16" s="84"/>
      <c r="R16" s="100"/>
      <c r="S16" s="136"/>
      <c r="T16" s="84"/>
      <c r="U16" s="84"/>
      <c r="V16" s="87"/>
      <c r="W16" s="92"/>
      <c r="X16" s="84"/>
      <c r="Y16" s="85"/>
      <c r="Z16" s="100"/>
      <c r="AA16" s="136"/>
      <c r="AB16" s="84"/>
      <c r="AC16" s="84"/>
      <c r="AD16" s="84"/>
      <c r="AE16" s="87"/>
      <c r="AF16" s="94" t="s">
        <v>9</v>
      </c>
      <c r="AG16" s="84"/>
      <c r="AH16" s="84"/>
      <c r="AI16" s="101"/>
      <c r="AJ16" s="136"/>
      <c r="AK16" s="85"/>
      <c r="AL16" s="84"/>
      <c r="AM16" s="87"/>
      <c r="AN16" s="94"/>
      <c r="AO16" s="84"/>
      <c r="AP16" s="84"/>
      <c r="AQ16" s="84"/>
      <c r="AR16" s="100"/>
      <c r="AS16" s="136"/>
      <c r="AT16" s="84"/>
      <c r="AU16" s="85"/>
      <c r="AV16" s="87"/>
      <c r="AW16" s="92"/>
      <c r="AX16" s="84"/>
      <c r="AY16" s="84"/>
      <c r="AZ16" s="84"/>
      <c r="BA16" s="100"/>
      <c r="BB16" s="136"/>
      <c r="BC16" s="84"/>
      <c r="BD16" s="84"/>
      <c r="BE16" s="87"/>
      <c r="BF16" s="94"/>
      <c r="BG16" s="85"/>
      <c r="BH16" s="84"/>
      <c r="BI16" s="101"/>
      <c r="BJ16" s="136"/>
      <c r="BK16" s="84"/>
      <c r="BL16" s="536"/>
      <c r="BM16" s="535"/>
      <c r="BN16" s="93"/>
      <c r="BO16" s="212"/>
      <c r="BP16" s="41"/>
      <c r="BR16" s="634"/>
      <c r="BV16" s="42"/>
      <c r="BY16" s="46"/>
    </row>
    <row r="17" spans="1:77" ht="18.899999999999999" customHeight="1">
      <c r="A17" s="9" t="s">
        <v>27</v>
      </c>
      <c r="B17" s="8" t="s">
        <v>1</v>
      </c>
      <c r="C17" s="701"/>
      <c r="D17" s="701"/>
      <c r="E17" s="701"/>
      <c r="F17" s="701"/>
      <c r="G17" s="1039"/>
      <c r="H17" s="706" t="s">
        <v>62</v>
      </c>
      <c r="I17" s="193" t="s">
        <v>63</v>
      </c>
      <c r="J17" s="186">
        <v>1132130</v>
      </c>
      <c r="K17" s="525" t="s">
        <v>339</v>
      </c>
      <c r="L17" s="525">
        <v>97</v>
      </c>
      <c r="M17" s="526" t="s">
        <v>506</v>
      </c>
      <c r="N17" s="525" t="s">
        <v>5</v>
      </c>
      <c r="O17" s="108"/>
      <c r="P17" s="84"/>
      <c r="Q17" s="84"/>
      <c r="R17" s="101"/>
      <c r="S17" s="136"/>
      <c r="T17" s="84"/>
      <c r="U17" s="84"/>
      <c r="V17" s="87"/>
      <c r="W17" s="92"/>
      <c r="X17" s="84" t="s">
        <v>5</v>
      </c>
      <c r="Y17" s="84"/>
      <c r="Z17" s="100"/>
      <c r="AA17" s="136"/>
      <c r="AB17" s="84"/>
      <c r="AC17" s="84"/>
      <c r="AD17" s="85"/>
      <c r="AE17" s="87"/>
      <c r="AF17" s="94"/>
      <c r="AG17" s="84"/>
      <c r="AH17" s="84"/>
      <c r="AI17" s="101"/>
      <c r="AJ17" s="136" t="s">
        <v>5</v>
      </c>
      <c r="AK17" s="84"/>
      <c r="AL17" s="84"/>
      <c r="AM17" s="87"/>
      <c r="AN17" s="94"/>
      <c r="AO17" s="84"/>
      <c r="AP17" s="85"/>
      <c r="AQ17" s="84"/>
      <c r="AR17" s="100"/>
      <c r="AS17" s="136"/>
      <c r="AT17" s="84"/>
      <c r="AU17" s="85"/>
      <c r="AV17" s="87" t="s">
        <v>5</v>
      </c>
      <c r="AW17" s="94"/>
      <c r="AX17" s="84"/>
      <c r="AY17" s="84"/>
      <c r="AZ17" s="84"/>
      <c r="BA17" s="100"/>
      <c r="BB17" s="138"/>
      <c r="BC17" s="84"/>
      <c r="BD17" s="84"/>
      <c r="BE17" s="87"/>
      <c r="BF17" s="94"/>
      <c r="BG17" s="85"/>
      <c r="BH17" s="84" t="s">
        <v>5</v>
      </c>
      <c r="BI17" s="100"/>
      <c r="BJ17" s="136"/>
      <c r="BK17" s="84"/>
      <c r="BL17" s="536"/>
      <c r="BM17" s="536"/>
      <c r="BN17" s="93"/>
      <c r="BO17" s="212"/>
      <c r="BP17" s="41"/>
      <c r="BR17" s="634"/>
      <c r="BV17" s="42"/>
      <c r="BY17" s="46"/>
    </row>
    <row r="18" spans="1:77" ht="18.899999999999999" customHeight="1">
      <c r="A18" s="9"/>
      <c r="B18" s="8"/>
      <c r="C18" s="701"/>
      <c r="D18" s="701"/>
      <c r="E18" s="701"/>
      <c r="F18" s="701"/>
      <c r="G18" s="1039"/>
      <c r="H18" s="705" t="s">
        <v>64</v>
      </c>
      <c r="I18" s="193" t="s">
        <v>65</v>
      </c>
      <c r="J18" s="186">
        <v>1132130</v>
      </c>
      <c r="K18" s="525" t="s">
        <v>339</v>
      </c>
      <c r="L18" s="525">
        <v>8760</v>
      </c>
      <c r="M18" s="526" t="s">
        <v>506</v>
      </c>
      <c r="N18" s="525" t="s">
        <v>7</v>
      </c>
      <c r="O18" s="108"/>
      <c r="P18" s="84"/>
      <c r="Q18" s="84"/>
      <c r="R18" s="100"/>
      <c r="S18" s="136"/>
      <c r="T18" s="84"/>
      <c r="U18" s="84"/>
      <c r="V18" s="87"/>
      <c r="W18" s="94"/>
      <c r="X18" s="85"/>
      <c r="Y18" s="84"/>
      <c r="Z18" s="101"/>
      <c r="AA18" s="136"/>
      <c r="AB18" s="84"/>
      <c r="AC18" s="84"/>
      <c r="AD18" s="84"/>
      <c r="AE18" s="87"/>
      <c r="AF18" s="94"/>
      <c r="AG18" s="84"/>
      <c r="AH18" s="84"/>
      <c r="AI18" s="100"/>
      <c r="AJ18" s="138" t="s">
        <v>7</v>
      </c>
      <c r="AK18" s="84"/>
      <c r="AL18" s="85"/>
      <c r="AM18" s="87"/>
      <c r="AN18" s="94"/>
      <c r="AO18" s="84"/>
      <c r="AP18" s="84"/>
      <c r="AQ18" s="84"/>
      <c r="AR18" s="100"/>
      <c r="AS18" s="136"/>
      <c r="AT18" s="84"/>
      <c r="AU18" s="84"/>
      <c r="AV18" s="88"/>
      <c r="AW18" s="94"/>
      <c r="AX18" s="85"/>
      <c r="AY18" s="84"/>
      <c r="AZ18" s="84"/>
      <c r="BA18" s="100"/>
      <c r="BB18" s="136"/>
      <c r="BC18" s="84"/>
      <c r="BD18" s="84"/>
      <c r="BE18" s="87"/>
      <c r="BF18" s="94"/>
      <c r="BG18" s="84"/>
      <c r="BH18" s="85" t="s">
        <v>7</v>
      </c>
      <c r="BI18" s="100"/>
      <c r="BJ18" s="138"/>
      <c r="BK18" s="84"/>
      <c r="BL18" s="536"/>
      <c r="BM18" s="536"/>
      <c r="BN18" s="93"/>
      <c r="BO18" s="212"/>
      <c r="BP18" s="41"/>
      <c r="BR18" s="634"/>
      <c r="BV18" s="42"/>
      <c r="BY18" s="46"/>
    </row>
    <row r="19" spans="1:77" ht="18.899999999999999" customHeight="1">
      <c r="A19" s="9"/>
      <c r="B19" s="8"/>
      <c r="C19" s="701"/>
      <c r="D19" s="701"/>
      <c r="E19" s="701"/>
      <c r="F19" s="701"/>
      <c r="G19" s="1039"/>
      <c r="H19" s="707" t="s">
        <v>66</v>
      </c>
      <c r="I19" s="192" t="s">
        <v>67</v>
      </c>
      <c r="J19" s="186">
        <v>1132161</v>
      </c>
      <c r="K19" s="525" t="s">
        <v>339</v>
      </c>
      <c r="L19" s="525">
        <v>8760</v>
      </c>
      <c r="M19" s="526" t="s">
        <v>506</v>
      </c>
      <c r="N19" s="525" t="s">
        <v>9</v>
      </c>
      <c r="O19" s="109"/>
      <c r="P19" s="84"/>
      <c r="Q19" s="84"/>
      <c r="R19" s="100"/>
      <c r="S19" s="136"/>
      <c r="T19" s="84"/>
      <c r="U19" s="84"/>
      <c r="V19" s="87"/>
      <c r="W19" s="92"/>
      <c r="X19" s="84"/>
      <c r="Y19" s="84"/>
      <c r="Z19" s="100"/>
      <c r="AA19" s="138"/>
      <c r="AB19" s="84"/>
      <c r="AC19" s="84"/>
      <c r="AD19" s="84"/>
      <c r="AE19" s="87"/>
      <c r="AF19" s="94"/>
      <c r="AG19" s="84"/>
      <c r="AH19" s="84" t="s">
        <v>9</v>
      </c>
      <c r="AI19" s="101"/>
      <c r="AJ19" s="136"/>
      <c r="AK19" s="84"/>
      <c r="AL19" s="84"/>
      <c r="AM19" s="88"/>
      <c r="AN19" s="94"/>
      <c r="AO19" s="84"/>
      <c r="AP19" s="84"/>
      <c r="AQ19" s="84"/>
      <c r="AR19" s="100"/>
      <c r="AS19" s="136"/>
      <c r="AT19" s="84"/>
      <c r="AU19" s="85"/>
      <c r="AV19" s="87"/>
      <c r="AW19" s="94"/>
      <c r="AX19" s="84"/>
      <c r="AY19" s="85"/>
      <c r="AZ19" s="84"/>
      <c r="BA19" s="100"/>
      <c r="BB19" s="136"/>
      <c r="BC19" s="84"/>
      <c r="BD19" s="84"/>
      <c r="BE19" s="87"/>
      <c r="BF19" s="94"/>
      <c r="BG19" s="85"/>
      <c r="BH19" s="84"/>
      <c r="BI19" s="100"/>
      <c r="BJ19" s="136"/>
      <c r="BK19" s="85"/>
      <c r="BL19" s="536"/>
      <c r="BM19" s="536"/>
      <c r="BN19" s="93"/>
      <c r="BO19" s="212"/>
      <c r="BP19" s="41"/>
      <c r="BR19" s="634"/>
      <c r="BV19" s="42"/>
      <c r="BY19" s="46"/>
    </row>
    <row r="20" spans="1:77" ht="18.899999999999999" customHeight="1">
      <c r="A20" s="9"/>
      <c r="B20" s="8"/>
      <c r="C20" s="701"/>
      <c r="D20" s="701"/>
      <c r="E20" s="701"/>
      <c r="F20" s="701"/>
      <c r="G20" s="1039"/>
      <c r="H20" s="706" t="s">
        <v>68</v>
      </c>
      <c r="I20" s="194" t="s">
        <v>69</v>
      </c>
      <c r="J20" s="186">
        <v>1132130</v>
      </c>
      <c r="K20" s="525" t="s">
        <v>339</v>
      </c>
      <c r="L20" s="525">
        <v>350</v>
      </c>
      <c r="M20" s="526" t="s">
        <v>506</v>
      </c>
      <c r="N20" s="525" t="s">
        <v>5</v>
      </c>
      <c r="O20" s="109"/>
      <c r="P20" s="84"/>
      <c r="Q20" s="84" t="s">
        <v>342</v>
      </c>
      <c r="R20" s="101"/>
      <c r="S20" s="138"/>
      <c r="T20" s="84"/>
      <c r="U20" s="84"/>
      <c r="V20" s="88"/>
      <c r="W20" s="92"/>
      <c r="X20" s="84"/>
      <c r="Y20" s="84"/>
      <c r="Z20" s="101"/>
      <c r="AA20" s="138"/>
      <c r="AB20" s="84"/>
      <c r="AC20" s="84" t="s">
        <v>5</v>
      </c>
      <c r="AD20" s="85"/>
      <c r="AE20" s="88"/>
      <c r="AF20" s="94"/>
      <c r="AG20" s="84"/>
      <c r="AH20" s="85"/>
      <c r="AI20" s="101"/>
      <c r="AJ20" s="136"/>
      <c r="AK20" s="84"/>
      <c r="AL20" s="85"/>
      <c r="AM20" s="88"/>
      <c r="AN20" s="94"/>
      <c r="AO20" s="84" t="s">
        <v>5</v>
      </c>
      <c r="AP20" s="85"/>
      <c r="AQ20" s="85"/>
      <c r="AR20" s="100"/>
      <c r="AS20" s="136"/>
      <c r="AT20" s="85"/>
      <c r="AU20" s="85"/>
      <c r="AV20" s="87"/>
      <c r="AW20" s="94"/>
      <c r="AX20" s="85"/>
      <c r="AY20" s="85"/>
      <c r="AZ20" s="84"/>
      <c r="BA20" s="100" t="s">
        <v>5</v>
      </c>
      <c r="BB20" s="138"/>
      <c r="BC20" s="85"/>
      <c r="BD20" s="84"/>
      <c r="BE20" s="87"/>
      <c r="BF20" s="92"/>
      <c r="BG20" s="85"/>
      <c r="BH20" s="84"/>
      <c r="BI20" s="100"/>
      <c r="BJ20" s="138"/>
      <c r="BK20" s="85"/>
      <c r="BL20" s="536"/>
      <c r="BM20" s="536"/>
      <c r="BN20" s="93"/>
      <c r="BO20" s="212"/>
      <c r="BP20" s="41"/>
      <c r="BR20" s="634"/>
      <c r="BV20" s="42"/>
      <c r="BY20" s="46"/>
    </row>
    <row r="21" spans="1:77" ht="18.899999999999999" customHeight="1">
      <c r="A21" s="9"/>
      <c r="B21" s="8"/>
      <c r="C21" s="701"/>
      <c r="D21" s="701"/>
      <c r="E21" s="701"/>
      <c r="F21" s="701"/>
      <c r="G21" s="1039"/>
      <c r="H21" s="705" t="s">
        <v>70</v>
      </c>
      <c r="I21" s="195" t="s">
        <v>71</v>
      </c>
      <c r="J21" s="186">
        <v>1132130</v>
      </c>
      <c r="K21" s="525" t="s">
        <v>339</v>
      </c>
      <c r="L21" s="525">
        <v>4380</v>
      </c>
      <c r="M21" s="526" t="s">
        <v>506</v>
      </c>
      <c r="N21" s="525" t="s">
        <v>7</v>
      </c>
      <c r="O21" s="108"/>
      <c r="P21" s="84"/>
      <c r="Q21" s="84" t="s">
        <v>354</v>
      </c>
      <c r="R21" s="100"/>
      <c r="S21" s="136"/>
      <c r="T21" s="84"/>
      <c r="U21" s="84"/>
      <c r="V21" s="87"/>
      <c r="W21" s="92"/>
      <c r="X21" s="84"/>
      <c r="Y21" s="85"/>
      <c r="Z21" s="100"/>
      <c r="AA21" s="136"/>
      <c r="AB21" s="84"/>
      <c r="AC21" s="84"/>
      <c r="AD21" s="84"/>
      <c r="AE21" s="87"/>
      <c r="AF21" s="94"/>
      <c r="AG21" s="84"/>
      <c r="AH21" s="84"/>
      <c r="AI21" s="101"/>
      <c r="AJ21" s="136"/>
      <c r="AK21" s="85"/>
      <c r="AL21" s="84"/>
      <c r="AM21" s="87"/>
      <c r="AN21" s="94"/>
      <c r="AO21" s="84" t="s">
        <v>7</v>
      </c>
      <c r="AP21" s="84"/>
      <c r="AQ21" s="84"/>
      <c r="AR21" s="100"/>
      <c r="AS21" s="136"/>
      <c r="AT21" s="84"/>
      <c r="AU21" s="85"/>
      <c r="AV21" s="87"/>
      <c r="AW21" s="92"/>
      <c r="AX21" s="84"/>
      <c r="AY21" s="84"/>
      <c r="AZ21" s="84"/>
      <c r="BA21" s="100"/>
      <c r="BB21" s="136"/>
      <c r="BC21" s="84"/>
      <c r="BD21" s="84"/>
      <c r="BE21" s="87"/>
      <c r="BF21" s="94"/>
      <c r="BG21" s="85"/>
      <c r="BH21" s="84"/>
      <c r="BI21" s="101"/>
      <c r="BJ21" s="136"/>
      <c r="BK21" s="84"/>
      <c r="BL21" s="536"/>
      <c r="BM21" s="535"/>
      <c r="BN21" s="93"/>
      <c r="BO21" s="212"/>
      <c r="BP21" s="41"/>
      <c r="BR21" s="634"/>
      <c r="BV21" s="42"/>
      <c r="BY21" s="46"/>
    </row>
    <row r="22" spans="1:77" ht="18.899999999999999" customHeight="1">
      <c r="A22" s="9"/>
      <c r="B22" s="8"/>
      <c r="C22" s="701"/>
      <c r="D22" s="701"/>
      <c r="E22" s="701"/>
      <c r="F22" s="701"/>
      <c r="G22" s="1039"/>
      <c r="H22" s="707" t="s">
        <v>72</v>
      </c>
      <c r="I22" s="194" t="s">
        <v>73</v>
      </c>
      <c r="J22" s="186">
        <v>1132130</v>
      </c>
      <c r="K22" s="525" t="s">
        <v>339</v>
      </c>
      <c r="L22" s="525">
        <v>337</v>
      </c>
      <c r="M22" s="526" t="s">
        <v>506</v>
      </c>
      <c r="N22" s="525" t="s">
        <v>5</v>
      </c>
      <c r="O22" s="108"/>
      <c r="P22" s="84"/>
      <c r="Q22" s="84"/>
      <c r="R22" s="100"/>
      <c r="S22" s="138"/>
      <c r="T22" s="84"/>
      <c r="U22" s="84"/>
      <c r="V22" s="87" t="s">
        <v>5</v>
      </c>
      <c r="W22" s="94"/>
      <c r="X22" s="85"/>
      <c r="Y22" s="84"/>
      <c r="Z22" s="100"/>
      <c r="AA22" s="136"/>
      <c r="AB22" s="84"/>
      <c r="AC22" s="84"/>
      <c r="AD22" s="84"/>
      <c r="AE22" s="88"/>
      <c r="AF22" s="94"/>
      <c r="AG22" s="84" t="s">
        <v>5</v>
      </c>
      <c r="AH22" s="84"/>
      <c r="AI22" s="100"/>
      <c r="AJ22" s="138"/>
      <c r="AK22" s="84"/>
      <c r="AL22" s="84"/>
      <c r="AM22" s="87"/>
      <c r="AN22" s="94"/>
      <c r="AO22" s="84"/>
      <c r="AP22" s="84"/>
      <c r="AQ22" s="85"/>
      <c r="AR22" s="100"/>
      <c r="AS22" s="136"/>
      <c r="AT22" s="84" t="s">
        <v>5</v>
      </c>
      <c r="AU22" s="84"/>
      <c r="AV22" s="88"/>
      <c r="AW22" s="94"/>
      <c r="AX22" s="84"/>
      <c r="AY22" s="84"/>
      <c r="AZ22" s="84"/>
      <c r="BA22" s="100"/>
      <c r="BB22" s="136"/>
      <c r="BC22" s="85"/>
      <c r="BD22" s="84"/>
      <c r="BE22" s="87"/>
      <c r="BF22" s="94" t="s">
        <v>5</v>
      </c>
      <c r="BG22" s="84"/>
      <c r="BH22" s="85"/>
      <c r="BI22" s="100"/>
      <c r="BJ22" s="136"/>
      <c r="BK22" s="84"/>
      <c r="BL22" s="536"/>
      <c r="BM22" s="536"/>
      <c r="BN22" s="95"/>
      <c r="BO22" s="212"/>
      <c r="BP22" s="41"/>
      <c r="BR22" s="634"/>
      <c r="BV22" s="42"/>
      <c r="BY22" s="46"/>
    </row>
    <row r="23" spans="1:77" ht="18.899999999999999" customHeight="1">
      <c r="A23" s="9"/>
      <c r="B23" s="8"/>
      <c r="C23" s="701"/>
      <c r="D23" s="701"/>
      <c r="E23" s="701"/>
      <c r="F23" s="701"/>
      <c r="G23" s="1039"/>
      <c r="H23" s="707" t="s">
        <v>74</v>
      </c>
      <c r="I23" s="200" t="s">
        <v>75</v>
      </c>
      <c r="J23" s="186">
        <v>1132130</v>
      </c>
      <c r="K23" s="525" t="s">
        <v>339</v>
      </c>
      <c r="L23" s="525">
        <v>876</v>
      </c>
      <c r="M23" s="526" t="s">
        <v>506</v>
      </c>
      <c r="N23" s="525" t="s">
        <v>658</v>
      </c>
      <c r="O23" s="108"/>
      <c r="P23" s="84"/>
      <c r="Q23" s="84"/>
      <c r="R23" s="100" t="s">
        <v>354</v>
      </c>
      <c r="S23" s="136"/>
      <c r="T23" s="84"/>
      <c r="U23" s="84"/>
      <c r="V23" s="87"/>
      <c r="W23" s="94"/>
      <c r="X23" s="84"/>
      <c r="Y23" s="84"/>
      <c r="Z23" s="100"/>
      <c r="AA23" s="136"/>
      <c r="AB23" s="84"/>
      <c r="AC23" s="84"/>
      <c r="AD23" s="84"/>
      <c r="AE23" s="87"/>
      <c r="AF23" s="94"/>
      <c r="AG23" s="84"/>
      <c r="AH23" s="84"/>
      <c r="AI23" s="100"/>
      <c r="AJ23" s="136"/>
      <c r="AK23" s="84"/>
      <c r="AL23" s="84"/>
      <c r="AM23" s="87"/>
      <c r="AN23" s="94"/>
      <c r="AO23" s="84"/>
      <c r="AP23" s="84"/>
      <c r="AQ23" s="84" t="s">
        <v>7</v>
      </c>
      <c r="AR23" s="100"/>
      <c r="AS23" s="136"/>
      <c r="AT23" s="84"/>
      <c r="AU23" s="84"/>
      <c r="AV23" s="87"/>
      <c r="AW23" s="94"/>
      <c r="AX23" s="84"/>
      <c r="AY23" s="84"/>
      <c r="AZ23" s="84"/>
      <c r="BA23" s="100"/>
      <c r="BB23" s="136"/>
      <c r="BC23" s="84"/>
      <c r="BD23" s="84"/>
      <c r="BE23" s="87"/>
      <c r="BF23" s="94"/>
      <c r="BG23" s="84"/>
      <c r="BH23" s="84"/>
      <c r="BI23" s="100"/>
      <c r="BJ23" s="136"/>
      <c r="BK23" s="84"/>
      <c r="BL23" s="536"/>
      <c r="BM23" s="536"/>
      <c r="BN23" s="93"/>
      <c r="BO23" s="212"/>
      <c r="BP23" s="41"/>
      <c r="BR23" s="634"/>
      <c r="BV23" s="42"/>
      <c r="BY23" s="46"/>
    </row>
    <row r="24" spans="1:77" ht="18.899999999999999" customHeight="1">
      <c r="A24" s="9"/>
      <c r="B24" s="8" t="s">
        <v>1</v>
      </c>
      <c r="C24" s="701"/>
      <c r="D24" s="701"/>
      <c r="E24" s="701"/>
      <c r="F24" s="701"/>
      <c r="G24" s="1039"/>
      <c r="H24" s="708" t="s">
        <v>76</v>
      </c>
      <c r="I24" s="194" t="s">
        <v>77</v>
      </c>
      <c r="J24" s="186">
        <v>1132130</v>
      </c>
      <c r="K24" s="525" t="s">
        <v>339</v>
      </c>
      <c r="L24" s="525">
        <v>283</v>
      </c>
      <c r="M24" s="526" t="s">
        <v>506</v>
      </c>
      <c r="N24" s="525" t="s">
        <v>5</v>
      </c>
      <c r="O24" s="108"/>
      <c r="P24" s="84"/>
      <c r="Q24" s="84"/>
      <c r="R24" s="100"/>
      <c r="S24" s="136"/>
      <c r="T24" s="84"/>
      <c r="U24" s="84" t="s">
        <v>5</v>
      </c>
      <c r="V24" s="87"/>
      <c r="W24" s="94"/>
      <c r="X24" s="84"/>
      <c r="Y24" s="84"/>
      <c r="Z24" s="100"/>
      <c r="AA24" s="136"/>
      <c r="AB24" s="84"/>
      <c r="AC24" s="84"/>
      <c r="AD24" s="84"/>
      <c r="AE24" s="87"/>
      <c r="AF24" s="94"/>
      <c r="AG24" s="84" t="s">
        <v>5</v>
      </c>
      <c r="AH24" s="84"/>
      <c r="AI24" s="100"/>
      <c r="AJ24" s="136"/>
      <c r="AK24" s="84"/>
      <c r="AL24" s="84"/>
      <c r="AM24" s="87"/>
      <c r="AN24" s="94"/>
      <c r="AO24" s="84"/>
      <c r="AP24" s="84"/>
      <c r="AQ24" s="84"/>
      <c r="AR24" s="100"/>
      <c r="AS24" s="136" t="s">
        <v>5</v>
      </c>
      <c r="AT24" s="84"/>
      <c r="AU24" s="84"/>
      <c r="AV24" s="87"/>
      <c r="AW24" s="94"/>
      <c r="AX24" s="84"/>
      <c r="AY24" s="84"/>
      <c r="AZ24" s="84"/>
      <c r="BA24" s="100"/>
      <c r="BB24" s="136"/>
      <c r="BC24" s="84"/>
      <c r="BD24" s="84"/>
      <c r="BE24" s="87" t="s">
        <v>5</v>
      </c>
      <c r="BF24" s="94"/>
      <c r="BG24" s="84"/>
      <c r="BH24" s="84"/>
      <c r="BI24" s="100"/>
      <c r="BJ24" s="136"/>
      <c r="BK24" s="84"/>
      <c r="BL24" s="536"/>
      <c r="BM24" s="536"/>
      <c r="BN24" s="93"/>
      <c r="BO24" s="212"/>
      <c r="BP24" s="41"/>
      <c r="BR24" s="634"/>
      <c r="BV24" s="43"/>
      <c r="BY24" s="46"/>
    </row>
    <row r="25" spans="1:77" ht="18.899999999999999" customHeight="1">
      <c r="A25" s="9"/>
      <c r="B25" s="8"/>
      <c r="C25" s="701"/>
      <c r="D25" s="701"/>
      <c r="E25" s="701"/>
      <c r="F25" s="701"/>
      <c r="G25" s="1039"/>
      <c r="H25" s="709" t="s">
        <v>78</v>
      </c>
      <c r="I25" s="200" t="s">
        <v>79</v>
      </c>
      <c r="J25" s="186">
        <v>1132130</v>
      </c>
      <c r="K25" s="525" t="s">
        <v>339</v>
      </c>
      <c r="L25" s="525">
        <v>8760</v>
      </c>
      <c r="M25" s="526" t="s">
        <v>506</v>
      </c>
      <c r="N25" s="525" t="s">
        <v>7</v>
      </c>
      <c r="O25" s="109"/>
      <c r="P25" s="84"/>
      <c r="Q25" s="84"/>
      <c r="R25" s="101" t="s">
        <v>354</v>
      </c>
      <c r="S25" s="138"/>
      <c r="T25" s="84"/>
      <c r="U25" s="84"/>
      <c r="V25" s="88"/>
      <c r="W25" s="92"/>
      <c r="X25" s="84"/>
      <c r="Y25" s="84"/>
      <c r="Z25" s="101"/>
      <c r="AA25" s="138"/>
      <c r="AB25" s="84"/>
      <c r="AC25" s="84"/>
      <c r="AD25" s="85"/>
      <c r="AE25" s="88"/>
      <c r="AF25" s="94"/>
      <c r="AG25" s="84"/>
      <c r="AH25" s="85"/>
      <c r="AI25" s="101"/>
      <c r="AJ25" s="136"/>
      <c r="AK25" s="84"/>
      <c r="AL25" s="85"/>
      <c r="AM25" s="88"/>
      <c r="AN25" s="94"/>
      <c r="AO25" s="84"/>
      <c r="AP25" s="85"/>
      <c r="AQ25" s="85" t="s">
        <v>7</v>
      </c>
      <c r="AR25" s="100"/>
      <c r="AS25" s="136"/>
      <c r="AT25" s="85"/>
      <c r="AU25" s="85"/>
      <c r="AV25" s="87"/>
      <c r="AW25" s="94"/>
      <c r="AX25" s="85"/>
      <c r="AY25" s="85"/>
      <c r="AZ25" s="84"/>
      <c r="BA25" s="100"/>
      <c r="BB25" s="138"/>
      <c r="BC25" s="85"/>
      <c r="BD25" s="84"/>
      <c r="BE25" s="87"/>
      <c r="BF25" s="92"/>
      <c r="BG25" s="85"/>
      <c r="BH25" s="84"/>
      <c r="BI25" s="100"/>
      <c r="BJ25" s="138"/>
      <c r="BK25" s="85"/>
      <c r="BL25" s="536"/>
      <c r="BM25" s="536"/>
      <c r="BN25" s="93"/>
      <c r="BO25" s="212"/>
      <c r="BP25" s="41"/>
      <c r="BR25" s="634"/>
      <c r="BV25" s="43"/>
      <c r="BY25" s="46"/>
    </row>
    <row r="26" spans="1:77" ht="18.899999999999999" customHeight="1">
      <c r="A26" s="9"/>
      <c r="B26" s="8"/>
      <c r="C26" s="701"/>
      <c r="D26" s="701"/>
      <c r="E26" s="701"/>
      <c r="F26" s="701"/>
      <c r="G26" s="1039"/>
      <c r="H26" s="705" t="s">
        <v>80</v>
      </c>
      <c r="I26" s="195" t="s">
        <v>81</v>
      </c>
      <c r="J26" s="186">
        <v>1132130</v>
      </c>
      <c r="K26" s="525" t="s">
        <v>339</v>
      </c>
      <c r="L26" s="525">
        <v>515</v>
      </c>
      <c r="M26" s="526" t="s">
        <v>506</v>
      </c>
      <c r="N26" s="525" t="s">
        <v>658</v>
      </c>
      <c r="O26" s="108"/>
      <c r="P26" s="84"/>
      <c r="Q26" s="84"/>
      <c r="R26" s="100"/>
      <c r="S26" s="136"/>
      <c r="T26" s="84"/>
      <c r="U26" s="84"/>
      <c r="V26" s="87"/>
      <c r="W26" s="92"/>
      <c r="X26" s="84"/>
      <c r="Y26" s="85"/>
      <c r="Z26" s="100"/>
      <c r="AA26" s="136"/>
      <c r="AB26" s="84"/>
      <c r="AC26" s="84"/>
      <c r="AD26" s="84"/>
      <c r="AE26" s="87"/>
      <c r="AF26" s="94"/>
      <c r="AG26" s="84"/>
      <c r="AH26" s="84"/>
      <c r="AI26" s="101"/>
      <c r="AJ26" s="136"/>
      <c r="AK26" s="85" t="s">
        <v>7</v>
      </c>
      <c r="AL26" s="84"/>
      <c r="AM26" s="87"/>
      <c r="AN26" s="94"/>
      <c r="AO26" s="84"/>
      <c r="AP26" s="84"/>
      <c r="AQ26" s="84"/>
      <c r="AR26" s="100"/>
      <c r="AS26" s="136"/>
      <c r="AT26" s="84"/>
      <c r="AU26" s="85"/>
      <c r="AV26" s="87"/>
      <c r="AW26" s="92"/>
      <c r="AX26" s="84"/>
      <c r="AY26" s="84"/>
      <c r="AZ26" s="84"/>
      <c r="BA26" s="100"/>
      <c r="BB26" s="136"/>
      <c r="BC26" s="84"/>
      <c r="BD26" s="84"/>
      <c r="BE26" s="87"/>
      <c r="BF26" s="94"/>
      <c r="BG26" s="85"/>
      <c r="BH26" s="84"/>
      <c r="BI26" s="101" t="s">
        <v>7</v>
      </c>
      <c r="BJ26" s="136"/>
      <c r="BK26" s="84"/>
      <c r="BL26" s="536"/>
      <c r="BM26" s="535"/>
      <c r="BN26" s="93"/>
      <c r="BO26" s="212"/>
      <c r="BP26" s="41"/>
      <c r="BR26" s="634"/>
      <c r="BV26" s="43"/>
    </row>
    <row r="27" spans="1:77" ht="18.899999999999999" customHeight="1">
      <c r="A27" s="9"/>
      <c r="B27" s="8"/>
      <c r="C27" s="701"/>
      <c r="D27" s="701"/>
      <c r="E27" s="701"/>
      <c r="F27" s="701"/>
      <c r="G27" s="1039"/>
      <c r="H27" s="706" t="s">
        <v>82</v>
      </c>
      <c r="I27" s="194" t="s">
        <v>83</v>
      </c>
      <c r="J27" s="186">
        <v>1132130</v>
      </c>
      <c r="K27" s="525" t="s">
        <v>339</v>
      </c>
      <c r="L27" s="525">
        <v>8760</v>
      </c>
      <c r="M27" s="526" t="s">
        <v>506</v>
      </c>
      <c r="N27" s="525" t="s">
        <v>9</v>
      </c>
      <c r="O27" s="108"/>
      <c r="P27" s="84"/>
      <c r="Q27" s="84"/>
      <c r="R27" s="101"/>
      <c r="S27" s="136"/>
      <c r="T27" s="84"/>
      <c r="U27" s="84"/>
      <c r="V27" s="87"/>
      <c r="W27" s="94"/>
      <c r="X27" s="84"/>
      <c r="Y27" s="84"/>
      <c r="Z27" s="100"/>
      <c r="AA27" s="136"/>
      <c r="AB27" s="84"/>
      <c r="AC27" s="84"/>
      <c r="AD27" s="85"/>
      <c r="AE27" s="87"/>
      <c r="AF27" s="94"/>
      <c r="AG27" s="84"/>
      <c r="AH27" s="84"/>
      <c r="AI27" s="100"/>
      <c r="AJ27" s="136"/>
      <c r="AK27" s="84"/>
      <c r="AL27" s="84"/>
      <c r="AM27" s="87"/>
      <c r="AN27" s="94"/>
      <c r="AO27" s="84"/>
      <c r="AP27" s="85"/>
      <c r="AQ27" s="84"/>
      <c r="AR27" s="100"/>
      <c r="AS27" s="136"/>
      <c r="AT27" s="84"/>
      <c r="AU27" s="84"/>
      <c r="AV27" s="87"/>
      <c r="AW27" s="94"/>
      <c r="AX27" s="84"/>
      <c r="AY27" s="84"/>
      <c r="AZ27" s="84"/>
      <c r="BA27" s="100"/>
      <c r="BB27" s="138"/>
      <c r="BC27" s="84"/>
      <c r="BD27" s="84"/>
      <c r="BE27" s="87" t="s">
        <v>9</v>
      </c>
      <c r="BF27" s="94"/>
      <c r="BG27" s="84"/>
      <c r="BH27" s="84"/>
      <c r="BI27" s="100"/>
      <c r="BJ27" s="136"/>
      <c r="BK27" s="84"/>
      <c r="BL27" s="536"/>
      <c r="BM27" s="536"/>
      <c r="BN27" s="93"/>
      <c r="BO27" s="212"/>
      <c r="BP27" s="41"/>
      <c r="BR27" s="634"/>
      <c r="BV27" s="43"/>
    </row>
    <row r="28" spans="1:77" ht="18.899999999999999" customHeight="1">
      <c r="A28" s="9" t="s">
        <v>27</v>
      </c>
      <c r="B28" s="8" t="s">
        <v>1</v>
      </c>
      <c r="C28" s="701"/>
      <c r="D28" s="701"/>
      <c r="E28" s="701"/>
      <c r="F28" s="701"/>
      <c r="G28" s="1039"/>
      <c r="H28" s="708" t="s">
        <v>84</v>
      </c>
      <c r="I28" s="200" t="s">
        <v>85</v>
      </c>
      <c r="J28" s="186">
        <v>1132130</v>
      </c>
      <c r="K28" s="525" t="s">
        <v>339</v>
      </c>
      <c r="L28" s="525">
        <v>258</v>
      </c>
      <c r="M28" s="526" t="s">
        <v>506</v>
      </c>
      <c r="N28" s="525" t="s">
        <v>5</v>
      </c>
      <c r="O28" s="108"/>
      <c r="P28" s="85"/>
      <c r="Q28" s="84"/>
      <c r="R28" s="100"/>
      <c r="S28" s="136"/>
      <c r="T28" s="84" t="s">
        <v>5</v>
      </c>
      <c r="U28" s="84"/>
      <c r="V28" s="87"/>
      <c r="W28" s="94"/>
      <c r="X28" s="84"/>
      <c r="Y28" s="84"/>
      <c r="Z28" s="100"/>
      <c r="AA28" s="136"/>
      <c r="AB28" s="85"/>
      <c r="AC28" s="84"/>
      <c r="AD28" s="84"/>
      <c r="AE28" s="87"/>
      <c r="AF28" s="94" t="s">
        <v>5</v>
      </c>
      <c r="AG28" s="84"/>
      <c r="AH28" s="84"/>
      <c r="AI28" s="100"/>
      <c r="AJ28" s="136"/>
      <c r="AK28" s="84"/>
      <c r="AL28" s="84"/>
      <c r="AM28" s="87"/>
      <c r="AN28" s="92"/>
      <c r="AO28" s="84"/>
      <c r="AP28" s="84"/>
      <c r="AQ28" s="84"/>
      <c r="AR28" s="100" t="s">
        <v>5</v>
      </c>
      <c r="AS28" s="136"/>
      <c r="AT28" s="84"/>
      <c r="AU28" s="84"/>
      <c r="AV28" s="87"/>
      <c r="AW28" s="94"/>
      <c r="AX28" s="84"/>
      <c r="AY28" s="84"/>
      <c r="AZ28" s="85"/>
      <c r="BA28" s="100"/>
      <c r="BB28" s="136"/>
      <c r="BC28" s="84"/>
      <c r="BD28" s="84" t="s">
        <v>5</v>
      </c>
      <c r="BE28" s="87"/>
      <c r="BF28" s="94"/>
      <c r="BG28" s="84"/>
      <c r="BH28" s="84"/>
      <c r="BI28" s="100"/>
      <c r="BJ28" s="136"/>
      <c r="BK28" s="84"/>
      <c r="BL28" s="536"/>
      <c r="BM28" s="536"/>
      <c r="BN28" s="93"/>
      <c r="BO28" s="212"/>
      <c r="BP28" s="41"/>
      <c r="BR28" s="634"/>
    </row>
    <row r="29" spans="1:77" ht="18.899999999999999" customHeight="1">
      <c r="A29" s="9" t="s">
        <v>27</v>
      </c>
      <c r="B29" s="8" t="s">
        <v>1</v>
      </c>
      <c r="C29" s="701"/>
      <c r="D29" s="701"/>
      <c r="E29" s="701"/>
      <c r="F29" s="701"/>
      <c r="G29" s="1039"/>
      <c r="H29" s="710" t="s">
        <v>86</v>
      </c>
      <c r="I29" s="200" t="s">
        <v>87</v>
      </c>
      <c r="J29" s="186">
        <v>1132130</v>
      </c>
      <c r="K29" s="525" t="s">
        <v>339</v>
      </c>
      <c r="L29" s="525">
        <v>398</v>
      </c>
      <c r="M29" s="526" t="s">
        <v>506</v>
      </c>
      <c r="N29" s="525" t="s">
        <v>5</v>
      </c>
      <c r="O29" s="108"/>
      <c r="P29" s="85"/>
      <c r="Q29" s="84"/>
      <c r="R29" s="100"/>
      <c r="S29" s="136"/>
      <c r="T29" s="84" t="s">
        <v>5</v>
      </c>
      <c r="U29" s="84"/>
      <c r="V29" s="87"/>
      <c r="W29" s="94"/>
      <c r="X29" s="84"/>
      <c r="Y29" s="84"/>
      <c r="Z29" s="100"/>
      <c r="AA29" s="136"/>
      <c r="AB29" s="85"/>
      <c r="AC29" s="84"/>
      <c r="AD29" s="84"/>
      <c r="AE29" s="87"/>
      <c r="AF29" s="94" t="s">
        <v>5</v>
      </c>
      <c r="AG29" s="84"/>
      <c r="AH29" s="84"/>
      <c r="AI29" s="100"/>
      <c r="AJ29" s="136"/>
      <c r="AK29" s="84"/>
      <c r="AL29" s="84"/>
      <c r="AM29" s="87"/>
      <c r="AN29" s="92"/>
      <c r="AO29" s="84"/>
      <c r="AP29" s="84"/>
      <c r="AQ29" s="84"/>
      <c r="AR29" s="100" t="s">
        <v>5</v>
      </c>
      <c r="AS29" s="136"/>
      <c r="AT29" s="84"/>
      <c r="AU29" s="84"/>
      <c r="AV29" s="87"/>
      <c r="AW29" s="94"/>
      <c r="AX29" s="84"/>
      <c r="AY29" s="84"/>
      <c r="AZ29" s="85"/>
      <c r="BA29" s="100"/>
      <c r="BB29" s="136"/>
      <c r="BC29" s="84"/>
      <c r="BD29" s="84" t="s">
        <v>5</v>
      </c>
      <c r="BE29" s="87"/>
      <c r="BF29" s="94"/>
      <c r="BG29" s="84"/>
      <c r="BH29" s="84"/>
      <c r="BI29" s="100"/>
      <c r="BJ29" s="136"/>
      <c r="BK29" s="84"/>
      <c r="BL29" s="536"/>
      <c r="BM29" s="536"/>
      <c r="BN29" s="93"/>
      <c r="BP29" s="41"/>
      <c r="BR29" s="634"/>
    </row>
    <row r="30" spans="1:77" ht="18.899999999999999" customHeight="1">
      <c r="A30" s="9"/>
      <c r="B30" s="8"/>
      <c r="C30" s="701"/>
      <c r="D30" s="701"/>
      <c r="E30" s="701"/>
      <c r="F30" s="701"/>
      <c r="G30" s="1039"/>
      <c r="H30" s="706" t="s">
        <v>88</v>
      </c>
      <c r="I30" s="194" t="s">
        <v>351</v>
      </c>
      <c r="J30" s="186">
        <v>1132130</v>
      </c>
      <c r="K30" s="525" t="s">
        <v>339</v>
      </c>
      <c r="L30" s="525">
        <v>156</v>
      </c>
      <c r="M30" s="526" t="s">
        <v>506</v>
      </c>
      <c r="N30" s="525" t="s">
        <v>5</v>
      </c>
      <c r="O30" s="108"/>
      <c r="P30" s="84"/>
      <c r="Q30" s="84"/>
      <c r="R30" s="100" t="s">
        <v>342</v>
      </c>
      <c r="S30" s="136"/>
      <c r="T30" s="84"/>
      <c r="U30" s="84"/>
      <c r="V30" s="87"/>
      <c r="W30" s="94"/>
      <c r="X30" s="84"/>
      <c r="Y30" s="84"/>
      <c r="Z30" s="100"/>
      <c r="AA30" s="136"/>
      <c r="AB30" s="84"/>
      <c r="AC30" s="84"/>
      <c r="AD30" s="84" t="s">
        <v>5</v>
      </c>
      <c r="AE30" s="87"/>
      <c r="AF30" s="94"/>
      <c r="AG30" s="84"/>
      <c r="AH30" s="84"/>
      <c r="AI30" s="100"/>
      <c r="AJ30" s="136"/>
      <c r="AK30" s="84"/>
      <c r="AL30" s="84"/>
      <c r="AM30" s="87"/>
      <c r="AN30" s="94"/>
      <c r="AO30" s="84"/>
      <c r="AP30" s="84" t="s">
        <v>5</v>
      </c>
      <c r="AQ30" s="84"/>
      <c r="AR30" s="100"/>
      <c r="AS30" s="136"/>
      <c r="AT30" s="84"/>
      <c r="AU30" s="84"/>
      <c r="AV30" s="87"/>
      <c r="AW30" s="94"/>
      <c r="AX30" s="84"/>
      <c r="AY30" s="84"/>
      <c r="AZ30" s="84"/>
      <c r="BA30" s="100"/>
      <c r="BB30" s="136" t="s">
        <v>5</v>
      </c>
      <c r="BC30" s="84"/>
      <c r="BD30" s="84"/>
      <c r="BE30" s="87"/>
      <c r="BF30" s="94"/>
      <c r="BG30" s="84"/>
      <c r="BH30" s="84"/>
      <c r="BI30" s="100"/>
      <c r="BJ30" s="136"/>
      <c r="BK30" s="84"/>
      <c r="BL30" s="536"/>
      <c r="BM30" s="536"/>
      <c r="BN30" s="93"/>
      <c r="BP30" s="41"/>
      <c r="BR30" s="634"/>
    </row>
    <row r="31" spans="1:77" ht="18.899999999999999" customHeight="1">
      <c r="A31" s="9"/>
      <c r="B31" s="8"/>
      <c r="C31" s="701"/>
      <c r="D31" s="701"/>
      <c r="E31" s="701"/>
      <c r="F31" s="701"/>
      <c r="G31" s="1039"/>
      <c r="H31" s="705" t="s">
        <v>91</v>
      </c>
      <c r="I31" s="194" t="s">
        <v>92</v>
      </c>
      <c r="J31" s="186">
        <v>1132130</v>
      </c>
      <c r="K31" s="525" t="s">
        <v>339</v>
      </c>
      <c r="L31" s="525">
        <v>1752</v>
      </c>
      <c r="M31" s="526" t="s">
        <v>659</v>
      </c>
      <c r="N31" s="525" t="s">
        <v>9</v>
      </c>
      <c r="O31" s="108"/>
      <c r="P31" s="84"/>
      <c r="Q31" s="84"/>
      <c r="R31" s="100"/>
      <c r="S31" s="136"/>
      <c r="T31" s="84"/>
      <c r="U31" s="84"/>
      <c r="V31" s="87"/>
      <c r="W31" s="94"/>
      <c r="X31" s="84"/>
      <c r="Y31" s="84"/>
      <c r="Z31" s="100"/>
      <c r="AA31" s="136"/>
      <c r="AB31" s="84"/>
      <c r="AC31" s="84"/>
      <c r="AD31" s="84"/>
      <c r="AE31" s="87"/>
      <c r="AF31" s="94"/>
      <c r="AG31" s="84"/>
      <c r="AH31" s="84"/>
      <c r="AI31" s="100"/>
      <c r="AJ31" s="136"/>
      <c r="AK31" s="84"/>
      <c r="AL31" s="84"/>
      <c r="AM31" s="87"/>
      <c r="AN31" s="94"/>
      <c r="AO31" s="84"/>
      <c r="AP31" s="84"/>
      <c r="AQ31" s="84"/>
      <c r="AR31" s="100"/>
      <c r="AS31" s="136"/>
      <c r="AT31" s="84"/>
      <c r="AU31" s="84"/>
      <c r="AV31" s="87"/>
      <c r="AW31" s="94"/>
      <c r="AX31" s="84"/>
      <c r="AY31" s="84"/>
      <c r="AZ31" s="84"/>
      <c r="BA31" s="100"/>
      <c r="BB31" s="136"/>
      <c r="BC31" s="84"/>
      <c r="BD31" s="84"/>
      <c r="BE31" s="87" t="s">
        <v>9</v>
      </c>
      <c r="BF31" s="94"/>
      <c r="BG31" s="84"/>
      <c r="BH31" s="84"/>
      <c r="BI31" s="100"/>
      <c r="BJ31" s="136"/>
      <c r="BK31" s="84"/>
      <c r="BL31" s="536"/>
      <c r="BM31" s="536"/>
      <c r="BN31" s="93"/>
      <c r="BP31" s="41"/>
      <c r="BR31" s="634"/>
    </row>
    <row r="32" spans="1:77" ht="18.899999999999999" customHeight="1">
      <c r="A32" s="9"/>
      <c r="B32" s="8"/>
      <c r="C32" s="701"/>
      <c r="D32" s="701"/>
      <c r="E32" s="701"/>
      <c r="F32" s="701"/>
      <c r="G32" s="1039"/>
      <c r="H32" s="705" t="s">
        <v>89</v>
      </c>
      <c r="I32" s="194" t="s">
        <v>90</v>
      </c>
      <c r="J32" s="154">
        <v>1132130</v>
      </c>
      <c r="K32" s="525" t="s">
        <v>339</v>
      </c>
      <c r="L32" s="525">
        <v>1460</v>
      </c>
      <c r="M32" s="526" t="s">
        <v>506</v>
      </c>
      <c r="N32" s="525" t="s">
        <v>5</v>
      </c>
      <c r="O32" s="108"/>
      <c r="P32" s="84"/>
      <c r="Q32" s="84"/>
      <c r="R32" s="100"/>
      <c r="S32" s="136"/>
      <c r="T32" s="84"/>
      <c r="U32" s="84"/>
      <c r="V32" s="87" t="s">
        <v>5</v>
      </c>
      <c r="W32" s="94"/>
      <c r="X32" s="84"/>
      <c r="Y32" s="84"/>
      <c r="Z32" s="100"/>
      <c r="AA32" s="136"/>
      <c r="AB32" s="84"/>
      <c r="AC32" s="84"/>
      <c r="AD32" s="84"/>
      <c r="AE32" s="87"/>
      <c r="AF32" s="94"/>
      <c r="AG32" s="84"/>
      <c r="AH32" s="84" t="s">
        <v>5</v>
      </c>
      <c r="AI32" s="100"/>
      <c r="AJ32" s="136"/>
      <c r="AK32" s="84"/>
      <c r="AL32" s="84"/>
      <c r="AM32" s="87"/>
      <c r="AN32" s="94"/>
      <c r="AO32" s="84"/>
      <c r="AP32" s="84"/>
      <c r="AQ32" s="84"/>
      <c r="AR32" s="100"/>
      <c r="AS32" s="136"/>
      <c r="AT32" s="84" t="s">
        <v>5</v>
      </c>
      <c r="AU32" s="84"/>
      <c r="AV32" s="87"/>
      <c r="AW32" s="94"/>
      <c r="AX32" s="84"/>
      <c r="AY32" s="84"/>
      <c r="AZ32" s="84"/>
      <c r="BA32" s="100"/>
      <c r="BB32" s="136"/>
      <c r="BC32" s="84"/>
      <c r="BD32" s="84"/>
      <c r="BE32" s="87"/>
      <c r="BF32" s="94" t="s">
        <v>5</v>
      </c>
      <c r="BG32" s="84"/>
      <c r="BH32" s="84"/>
      <c r="BI32" s="100"/>
      <c r="BJ32" s="136"/>
      <c r="BK32" s="84"/>
      <c r="BL32" s="536"/>
      <c r="BM32" s="536"/>
      <c r="BN32" s="93"/>
      <c r="BP32" s="41"/>
      <c r="BR32" s="634"/>
    </row>
    <row r="33" spans="1:70" ht="18.899999999999999" customHeight="1" thickBot="1">
      <c r="A33" s="9" t="s">
        <v>28</v>
      </c>
      <c r="B33" s="8" t="s">
        <v>1</v>
      </c>
      <c r="C33" s="701"/>
      <c r="D33" s="701"/>
      <c r="E33" s="701"/>
      <c r="F33" s="701"/>
      <c r="G33" s="1040"/>
      <c r="H33" s="711" t="s">
        <v>93</v>
      </c>
      <c r="I33" s="201" t="s">
        <v>58</v>
      </c>
      <c r="J33" s="187">
        <v>1132130</v>
      </c>
      <c r="K33" s="533" t="s">
        <v>339</v>
      </c>
      <c r="L33" s="533">
        <v>137</v>
      </c>
      <c r="M33" s="534" t="s">
        <v>506</v>
      </c>
      <c r="N33" s="533" t="s">
        <v>5</v>
      </c>
      <c r="O33" s="110"/>
      <c r="P33" s="123"/>
      <c r="Q33" s="97"/>
      <c r="R33" s="102"/>
      <c r="S33" s="137"/>
      <c r="T33" s="97"/>
      <c r="U33" s="97"/>
      <c r="V33" s="141"/>
      <c r="W33" s="96"/>
      <c r="X33" s="97"/>
      <c r="Y33" s="97"/>
      <c r="Z33" s="102"/>
      <c r="AA33" s="137" t="s">
        <v>5</v>
      </c>
      <c r="AB33" s="123"/>
      <c r="AC33" s="97"/>
      <c r="AD33" s="97"/>
      <c r="AE33" s="141"/>
      <c r="AF33" s="96"/>
      <c r="AG33" s="97"/>
      <c r="AH33" s="97"/>
      <c r="AI33" s="102"/>
      <c r="AJ33" s="137"/>
      <c r="AK33" s="97"/>
      <c r="AL33" s="97"/>
      <c r="AM33" s="141" t="s">
        <v>5</v>
      </c>
      <c r="AN33" s="199"/>
      <c r="AO33" s="97"/>
      <c r="AP33" s="97"/>
      <c r="AQ33" s="97"/>
      <c r="AR33" s="102"/>
      <c r="AS33" s="137"/>
      <c r="AT33" s="97"/>
      <c r="AU33" s="97"/>
      <c r="AV33" s="141"/>
      <c r="AW33" s="96"/>
      <c r="AX33" s="97"/>
      <c r="AY33" s="97" t="s">
        <v>5</v>
      </c>
      <c r="AZ33" s="123"/>
      <c r="BA33" s="102"/>
      <c r="BB33" s="137"/>
      <c r="BC33" s="97"/>
      <c r="BD33" s="97"/>
      <c r="BE33" s="141"/>
      <c r="BF33" s="96"/>
      <c r="BG33" s="97"/>
      <c r="BH33" s="97"/>
      <c r="BI33" s="102"/>
      <c r="BJ33" s="137"/>
      <c r="BK33" s="97" t="s">
        <v>5</v>
      </c>
      <c r="BL33" s="545"/>
      <c r="BM33" s="545"/>
      <c r="BN33" s="98"/>
      <c r="BP33" s="41"/>
      <c r="BR33" s="634"/>
    </row>
    <row r="34" spans="1:70" ht="18.899999999999999" customHeight="1">
      <c r="A34" s="7" t="s">
        <v>28</v>
      </c>
      <c r="B34" s="8" t="s">
        <v>1</v>
      </c>
      <c r="C34" s="701"/>
      <c r="D34" s="701"/>
      <c r="E34" s="701"/>
      <c r="F34" s="701"/>
      <c r="G34" s="1038" t="s">
        <v>94</v>
      </c>
      <c r="H34" s="712" t="s">
        <v>95</v>
      </c>
      <c r="I34" s="207" t="s">
        <v>96</v>
      </c>
      <c r="J34" s="190">
        <v>1132161</v>
      </c>
      <c r="K34" s="527" t="s">
        <v>339</v>
      </c>
      <c r="L34" s="527">
        <v>1460</v>
      </c>
      <c r="M34" s="528" t="s">
        <v>506</v>
      </c>
      <c r="N34" s="527" t="s">
        <v>658</v>
      </c>
      <c r="O34" s="122"/>
      <c r="P34" s="90"/>
      <c r="Q34" s="90"/>
      <c r="R34" s="99" t="s">
        <v>354</v>
      </c>
      <c r="S34" s="135"/>
      <c r="T34" s="90"/>
      <c r="U34" s="90"/>
      <c r="V34" s="146"/>
      <c r="W34" s="103"/>
      <c r="X34" s="90"/>
      <c r="Y34" s="90"/>
      <c r="Z34" s="99"/>
      <c r="AA34" s="135"/>
      <c r="AB34" s="90"/>
      <c r="AC34" s="90"/>
      <c r="AD34" s="90"/>
      <c r="AE34" s="146"/>
      <c r="AF34" s="103"/>
      <c r="AG34" s="90"/>
      <c r="AH34" s="90"/>
      <c r="AI34" s="99"/>
      <c r="AJ34" s="135"/>
      <c r="AK34" s="90"/>
      <c r="AL34" s="90"/>
      <c r="AM34" s="146"/>
      <c r="AN34" s="103"/>
      <c r="AO34" s="90"/>
      <c r="AP34" s="90"/>
      <c r="AQ34" s="90" t="s">
        <v>7</v>
      </c>
      <c r="AR34" s="99"/>
      <c r="AS34" s="135"/>
      <c r="AT34" s="90"/>
      <c r="AU34" s="90"/>
      <c r="AV34" s="146"/>
      <c r="AW34" s="103"/>
      <c r="AX34" s="90"/>
      <c r="AY34" s="90"/>
      <c r="AZ34" s="90"/>
      <c r="BA34" s="99"/>
      <c r="BB34" s="135"/>
      <c r="BC34" s="90"/>
      <c r="BD34" s="90"/>
      <c r="BE34" s="146"/>
      <c r="BF34" s="103"/>
      <c r="BG34" s="90"/>
      <c r="BH34" s="90"/>
      <c r="BI34" s="99"/>
      <c r="BJ34" s="135"/>
      <c r="BK34" s="90"/>
      <c r="BL34" s="544"/>
      <c r="BM34" s="544"/>
      <c r="BN34" s="91"/>
      <c r="BP34" s="5"/>
      <c r="BR34" s="634"/>
    </row>
    <row r="35" spans="1:70" ht="18.899999999999999" customHeight="1">
      <c r="A35" s="7" t="s">
        <v>28</v>
      </c>
      <c r="B35" s="8" t="s">
        <v>1</v>
      </c>
      <c r="C35" s="701"/>
      <c r="D35" s="701"/>
      <c r="E35" s="701"/>
      <c r="F35" s="701"/>
      <c r="G35" s="1039"/>
      <c r="H35" s="706" t="s">
        <v>97</v>
      </c>
      <c r="I35" s="194" t="s">
        <v>98</v>
      </c>
      <c r="J35" s="186">
        <v>1132161</v>
      </c>
      <c r="K35" s="525" t="s">
        <v>339</v>
      </c>
      <c r="L35" s="525">
        <v>4380</v>
      </c>
      <c r="M35" s="532" t="s">
        <v>506</v>
      </c>
      <c r="N35" s="531" t="s">
        <v>658</v>
      </c>
      <c r="O35" s="109"/>
      <c r="P35" s="84"/>
      <c r="Q35" s="84"/>
      <c r="R35" s="101" t="s">
        <v>354</v>
      </c>
      <c r="S35" s="138"/>
      <c r="T35" s="84"/>
      <c r="U35" s="84"/>
      <c r="V35" s="88"/>
      <c r="W35" s="92"/>
      <c r="X35" s="84"/>
      <c r="Y35" s="84"/>
      <c r="Z35" s="101"/>
      <c r="AA35" s="138"/>
      <c r="AB35" s="84"/>
      <c r="AC35" s="84"/>
      <c r="AD35" s="85"/>
      <c r="AE35" s="88"/>
      <c r="AF35" s="94"/>
      <c r="AG35" s="84"/>
      <c r="AH35" s="85"/>
      <c r="AI35" s="101"/>
      <c r="AJ35" s="136"/>
      <c r="AK35" s="84"/>
      <c r="AL35" s="85"/>
      <c r="AM35" s="88"/>
      <c r="AN35" s="94"/>
      <c r="AO35" s="84"/>
      <c r="AP35" s="85"/>
      <c r="AQ35" s="85" t="s">
        <v>7</v>
      </c>
      <c r="AR35" s="100"/>
      <c r="AS35" s="136"/>
      <c r="AT35" s="85"/>
      <c r="AU35" s="85"/>
      <c r="AV35" s="87"/>
      <c r="AW35" s="94"/>
      <c r="AX35" s="85"/>
      <c r="AY35" s="85"/>
      <c r="AZ35" s="84"/>
      <c r="BA35" s="100"/>
      <c r="BB35" s="138"/>
      <c r="BC35" s="85"/>
      <c r="BD35" s="84"/>
      <c r="BE35" s="87"/>
      <c r="BF35" s="92"/>
      <c r="BG35" s="85"/>
      <c r="BH35" s="84"/>
      <c r="BI35" s="100"/>
      <c r="BJ35" s="138"/>
      <c r="BK35" s="85"/>
      <c r="BL35" s="536"/>
      <c r="BM35" s="536"/>
      <c r="BN35" s="93"/>
      <c r="BP35" s="5"/>
      <c r="BR35" s="634"/>
    </row>
    <row r="36" spans="1:70" ht="18.899999999999999" customHeight="1">
      <c r="A36" s="7"/>
      <c r="B36" s="8"/>
      <c r="C36" s="701"/>
      <c r="D36" s="701"/>
      <c r="E36" s="701"/>
      <c r="F36" s="701"/>
      <c r="G36" s="1039"/>
      <c r="H36" s="710" t="s">
        <v>99</v>
      </c>
      <c r="I36" s="200" t="s">
        <v>100</v>
      </c>
      <c r="J36" s="186">
        <v>1132161</v>
      </c>
      <c r="K36" s="525" t="s">
        <v>339</v>
      </c>
      <c r="L36" s="525">
        <v>8760</v>
      </c>
      <c r="M36" s="526" t="s">
        <v>506</v>
      </c>
      <c r="N36" s="525" t="s">
        <v>7</v>
      </c>
      <c r="O36" s="108"/>
      <c r="P36" s="84"/>
      <c r="Q36" s="84"/>
      <c r="R36" s="100" t="s">
        <v>354</v>
      </c>
      <c r="S36" s="136"/>
      <c r="T36" s="84"/>
      <c r="U36" s="84"/>
      <c r="V36" s="87"/>
      <c r="W36" s="92"/>
      <c r="X36" s="84"/>
      <c r="Y36" s="85"/>
      <c r="Z36" s="100"/>
      <c r="AA36" s="136"/>
      <c r="AB36" s="84"/>
      <c r="AC36" s="84"/>
      <c r="AD36" s="84"/>
      <c r="AE36" s="87"/>
      <c r="AF36" s="94"/>
      <c r="AG36" s="84"/>
      <c r="AH36" s="84"/>
      <c r="AI36" s="101"/>
      <c r="AJ36" s="136"/>
      <c r="AK36" s="85"/>
      <c r="AL36" s="84"/>
      <c r="AM36" s="87"/>
      <c r="AN36" s="94"/>
      <c r="AO36" s="84"/>
      <c r="AP36" s="84"/>
      <c r="AQ36" s="84" t="s">
        <v>7</v>
      </c>
      <c r="AR36" s="100"/>
      <c r="AS36" s="136"/>
      <c r="AT36" s="84"/>
      <c r="AU36" s="85"/>
      <c r="AV36" s="87"/>
      <c r="AW36" s="92"/>
      <c r="AX36" s="84"/>
      <c r="AY36" s="84"/>
      <c r="AZ36" s="84"/>
      <c r="BA36" s="100"/>
      <c r="BB36" s="136"/>
      <c r="BC36" s="84"/>
      <c r="BD36" s="84"/>
      <c r="BE36" s="87"/>
      <c r="BF36" s="94"/>
      <c r="BG36" s="85"/>
      <c r="BH36" s="84"/>
      <c r="BI36" s="101"/>
      <c r="BJ36" s="136"/>
      <c r="BK36" s="84"/>
      <c r="BL36" s="536"/>
      <c r="BM36" s="535"/>
      <c r="BN36" s="93"/>
      <c r="BP36" s="5"/>
      <c r="BR36" s="634"/>
    </row>
    <row r="37" spans="1:70" ht="18.899999999999999" customHeight="1">
      <c r="A37" s="10"/>
      <c r="B37" s="8" t="s">
        <v>1</v>
      </c>
      <c r="C37" s="701"/>
      <c r="D37" s="701"/>
      <c r="E37" s="701"/>
      <c r="F37" s="701"/>
      <c r="G37" s="1039"/>
      <c r="H37" s="710" t="s">
        <v>101</v>
      </c>
      <c r="I37" s="200" t="s">
        <v>102</v>
      </c>
      <c r="J37" s="186">
        <v>1132161</v>
      </c>
      <c r="K37" s="525" t="s">
        <v>339</v>
      </c>
      <c r="L37" s="525">
        <v>8760</v>
      </c>
      <c r="M37" s="526" t="s">
        <v>506</v>
      </c>
      <c r="N37" s="525" t="s">
        <v>660</v>
      </c>
      <c r="O37" s="108"/>
      <c r="P37" s="85"/>
      <c r="Q37" s="84"/>
      <c r="R37" s="100"/>
      <c r="S37" s="136"/>
      <c r="T37" s="84"/>
      <c r="U37" s="84"/>
      <c r="V37" s="87"/>
      <c r="W37" s="94"/>
      <c r="X37" s="84" t="s">
        <v>9</v>
      </c>
      <c r="Y37" s="84"/>
      <c r="Z37" s="100"/>
      <c r="AA37" s="136"/>
      <c r="AB37" s="85"/>
      <c r="AC37" s="84"/>
      <c r="AD37" s="84"/>
      <c r="AE37" s="87"/>
      <c r="AF37" s="94"/>
      <c r="AG37" s="84"/>
      <c r="AH37" s="84"/>
      <c r="AI37" s="100"/>
      <c r="AJ37" s="136"/>
      <c r="AK37" s="84"/>
      <c r="AL37" s="84"/>
      <c r="AM37" s="87"/>
      <c r="AN37" s="92"/>
      <c r="AO37" s="84"/>
      <c r="AP37" s="84"/>
      <c r="AQ37" s="84"/>
      <c r="AR37" s="100"/>
      <c r="AS37" s="136"/>
      <c r="AT37" s="84"/>
      <c r="AU37" s="84"/>
      <c r="AV37" s="87"/>
      <c r="AW37" s="94"/>
      <c r="AX37" s="84"/>
      <c r="AY37" s="84"/>
      <c r="AZ37" s="85"/>
      <c r="BA37" s="100"/>
      <c r="BB37" s="136"/>
      <c r="BC37" s="84"/>
      <c r="BD37" s="84"/>
      <c r="BE37" s="87"/>
      <c r="BF37" s="94"/>
      <c r="BG37" s="84"/>
      <c r="BH37" s="84"/>
      <c r="BI37" s="100"/>
      <c r="BJ37" s="136"/>
      <c r="BK37" s="84"/>
      <c r="BL37" s="536"/>
      <c r="BM37" s="536"/>
      <c r="BN37" s="93"/>
      <c r="BP37" s="11"/>
      <c r="BR37" s="634"/>
    </row>
    <row r="38" spans="1:70" ht="18.899999999999999" customHeight="1">
      <c r="A38" s="10"/>
      <c r="B38" s="8" t="s">
        <v>1</v>
      </c>
      <c r="C38" s="701"/>
      <c r="D38" s="701"/>
      <c r="E38" s="701"/>
      <c r="F38" s="701"/>
      <c r="G38" s="1039"/>
      <c r="H38" s="710" t="s">
        <v>103</v>
      </c>
      <c r="I38" s="200" t="s">
        <v>104</v>
      </c>
      <c r="J38" s="186">
        <v>1132161</v>
      </c>
      <c r="K38" s="525" t="s">
        <v>339</v>
      </c>
      <c r="L38" s="525">
        <v>438</v>
      </c>
      <c r="M38" s="526" t="s">
        <v>506</v>
      </c>
      <c r="N38" s="525" t="s">
        <v>5</v>
      </c>
      <c r="O38" s="108"/>
      <c r="P38" s="84"/>
      <c r="Q38" s="84"/>
      <c r="R38" s="100"/>
      <c r="S38" s="136"/>
      <c r="T38" s="84"/>
      <c r="U38" s="84"/>
      <c r="V38" s="87"/>
      <c r="W38" s="94"/>
      <c r="X38" s="84" t="s">
        <v>5</v>
      </c>
      <c r="Y38" s="84"/>
      <c r="Z38" s="100"/>
      <c r="AA38" s="138"/>
      <c r="AB38" s="84"/>
      <c r="AC38" s="84"/>
      <c r="AD38" s="84"/>
      <c r="AE38" s="87"/>
      <c r="AF38" s="94"/>
      <c r="AG38" s="84"/>
      <c r="AH38" s="84"/>
      <c r="AI38" s="100"/>
      <c r="AJ38" s="136" t="s">
        <v>5</v>
      </c>
      <c r="AK38" s="84"/>
      <c r="AL38" s="84"/>
      <c r="AM38" s="88"/>
      <c r="AN38" s="94"/>
      <c r="AO38" s="84"/>
      <c r="AP38" s="84"/>
      <c r="AQ38" s="84"/>
      <c r="AR38" s="100"/>
      <c r="AS38" s="136"/>
      <c r="AT38" s="84"/>
      <c r="AU38" s="84"/>
      <c r="AV38" s="87" t="s">
        <v>5</v>
      </c>
      <c r="AW38" s="94"/>
      <c r="AX38" s="84"/>
      <c r="AY38" s="85"/>
      <c r="AZ38" s="84"/>
      <c r="BA38" s="100"/>
      <c r="BB38" s="136"/>
      <c r="BC38" s="84"/>
      <c r="BD38" s="84"/>
      <c r="BE38" s="87"/>
      <c r="BF38" s="94"/>
      <c r="BG38" s="84"/>
      <c r="BH38" s="84" t="s">
        <v>5</v>
      </c>
      <c r="BI38" s="100"/>
      <c r="BJ38" s="136"/>
      <c r="BK38" s="85"/>
      <c r="BL38" s="536"/>
      <c r="BM38" s="536"/>
      <c r="BN38" s="93"/>
      <c r="BP38" s="11"/>
      <c r="BR38" s="634"/>
    </row>
    <row r="39" spans="1:70" ht="18.899999999999999" customHeight="1">
      <c r="A39" s="9"/>
      <c r="B39" s="8" t="s">
        <v>1</v>
      </c>
      <c r="C39" s="701"/>
      <c r="D39" s="701"/>
      <c r="E39" s="701"/>
      <c r="F39" s="701"/>
      <c r="G39" s="1039"/>
      <c r="H39" s="708" t="s">
        <v>105</v>
      </c>
      <c r="I39" s="194" t="s">
        <v>106</v>
      </c>
      <c r="J39" s="186">
        <v>1132161</v>
      </c>
      <c r="K39" s="525" t="s">
        <v>339</v>
      </c>
      <c r="L39" s="525">
        <v>1460</v>
      </c>
      <c r="M39" s="532" t="s">
        <v>506</v>
      </c>
      <c r="N39" s="531" t="s">
        <v>658</v>
      </c>
      <c r="O39" s="108"/>
      <c r="P39" s="84"/>
      <c r="Q39" s="84"/>
      <c r="R39" s="100"/>
      <c r="S39" s="136"/>
      <c r="T39" s="84"/>
      <c r="U39" s="84"/>
      <c r="V39" s="546"/>
      <c r="W39" s="94"/>
      <c r="X39" s="84"/>
      <c r="Y39" s="84"/>
      <c r="Z39" s="100"/>
      <c r="AA39" s="136"/>
      <c r="AB39" s="84"/>
      <c r="AC39" s="84"/>
      <c r="AD39" s="84"/>
      <c r="AE39" s="87" t="s">
        <v>7</v>
      </c>
      <c r="AF39" s="94"/>
      <c r="AG39" s="84"/>
      <c r="AH39" s="86"/>
      <c r="AI39" s="100"/>
      <c r="AJ39" s="136"/>
      <c r="AK39" s="84"/>
      <c r="AL39" s="84"/>
      <c r="AM39" s="87"/>
      <c r="AN39" s="94"/>
      <c r="AO39" s="84"/>
      <c r="AP39" s="84"/>
      <c r="AQ39" s="84"/>
      <c r="AR39" s="100"/>
      <c r="AS39" s="136"/>
      <c r="AT39" s="86"/>
      <c r="AU39" s="84"/>
      <c r="AV39" s="87"/>
      <c r="AW39" s="94"/>
      <c r="AX39" s="84"/>
      <c r="AY39" s="84"/>
      <c r="AZ39" s="84"/>
      <c r="BA39" s="100"/>
      <c r="BB39" s="136"/>
      <c r="BC39" s="84" t="s">
        <v>7</v>
      </c>
      <c r="BD39" s="84"/>
      <c r="BE39" s="87"/>
      <c r="BF39" s="197"/>
      <c r="BG39" s="84"/>
      <c r="BH39" s="84"/>
      <c r="BI39" s="100"/>
      <c r="BJ39" s="136"/>
      <c r="BK39" s="84"/>
      <c r="BL39" s="536"/>
      <c r="BM39" s="536"/>
      <c r="BN39" s="93"/>
      <c r="BP39" s="11"/>
      <c r="BR39" s="634"/>
    </row>
    <row r="40" spans="1:70" ht="18.899999999999999" customHeight="1">
      <c r="A40" s="9"/>
      <c r="B40" s="8" t="s">
        <v>1</v>
      </c>
      <c r="C40" s="701"/>
      <c r="D40" s="701"/>
      <c r="E40" s="701"/>
      <c r="F40" s="701"/>
      <c r="G40" s="1039"/>
      <c r="H40" s="706" t="s">
        <v>107</v>
      </c>
      <c r="I40" s="194" t="s">
        <v>108</v>
      </c>
      <c r="J40" s="186">
        <v>1132161</v>
      </c>
      <c r="K40" s="525" t="s">
        <v>339</v>
      </c>
      <c r="L40" s="525">
        <v>8760</v>
      </c>
      <c r="M40" s="526" t="s">
        <v>506</v>
      </c>
      <c r="N40" s="525" t="s">
        <v>7</v>
      </c>
      <c r="O40" s="108"/>
      <c r="P40" s="84"/>
      <c r="Q40" s="84"/>
      <c r="R40" s="100"/>
      <c r="S40" s="136"/>
      <c r="T40" s="84"/>
      <c r="U40" s="84"/>
      <c r="V40" s="546"/>
      <c r="W40" s="94"/>
      <c r="X40" s="84"/>
      <c r="Y40" s="84"/>
      <c r="Z40" s="100"/>
      <c r="AA40" s="136"/>
      <c r="AB40" s="84"/>
      <c r="AC40" s="84"/>
      <c r="AD40" s="84"/>
      <c r="AE40" s="87" t="s">
        <v>7</v>
      </c>
      <c r="AF40" s="94"/>
      <c r="AG40" s="84"/>
      <c r="AH40" s="86"/>
      <c r="AI40" s="100"/>
      <c r="AJ40" s="136"/>
      <c r="AK40" s="84"/>
      <c r="AL40" s="84"/>
      <c r="AM40" s="87"/>
      <c r="AN40" s="94"/>
      <c r="AO40" s="84"/>
      <c r="AP40" s="84"/>
      <c r="AQ40" s="84"/>
      <c r="AR40" s="100"/>
      <c r="AS40" s="136"/>
      <c r="AT40" s="86"/>
      <c r="AU40" s="84"/>
      <c r="AV40" s="87"/>
      <c r="AW40" s="94"/>
      <c r="AX40" s="84"/>
      <c r="AY40" s="84"/>
      <c r="AZ40" s="84"/>
      <c r="BA40" s="100"/>
      <c r="BB40" s="136"/>
      <c r="BC40" s="84" t="s">
        <v>7</v>
      </c>
      <c r="BD40" s="84"/>
      <c r="BE40" s="87"/>
      <c r="BF40" s="197"/>
      <c r="BG40" s="84"/>
      <c r="BH40" s="84"/>
      <c r="BI40" s="100"/>
      <c r="BJ40" s="136"/>
      <c r="BK40" s="84"/>
      <c r="BL40" s="536"/>
      <c r="BM40" s="536"/>
      <c r="BN40" s="93"/>
      <c r="BP40" s="11"/>
      <c r="BR40" s="634"/>
    </row>
    <row r="41" spans="1:70" ht="18.75" customHeight="1">
      <c r="A41" s="7"/>
      <c r="B41" s="8" t="s">
        <v>1</v>
      </c>
      <c r="C41" s="701"/>
      <c r="D41" s="701"/>
      <c r="E41" s="701"/>
      <c r="F41" s="701"/>
      <c r="G41" s="1039"/>
      <c r="H41" s="708" t="s">
        <v>109</v>
      </c>
      <c r="I41" s="200" t="s">
        <v>336</v>
      </c>
      <c r="J41" s="186">
        <v>1132161</v>
      </c>
      <c r="K41" s="525" t="s">
        <v>339</v>
      </c>
      <c r="L41" s="525">
        <v>250</v>
      </c>
      <c r="M41" s="526" t="s">
        <v>506</v>
      </c>
      <c r="N41" s="525" t="s">
        <v>5</v>
      </c>
      <c r="O41" s="108"/>
      <c r="P41" s="84"/>
      <c r="Q41" s="84" t="s">
        <v>342</v>
      </c>
      <c r="R41" s="100"/>
      <c r="S41" s="136"/>
      <c r="T41" s="84"/>
      <c r="U41" s="84"/>
      <c r="V41" s="88"/>
      <c r="W41" s="94"/>
      <c r="X41" s="84"/>
      <c r="Y41" s="84"/>
      <c r="Z41" s="100"/>
      <c r="AA41" s="136"/>
      <c r="AB41" s="84"/>
      <c r="AC41" s="84" t="s">
        <v>5</v>
      </c>
      <c r="AD41" s="84"/>
      <c r="AE41" s="87"/>
      <c r="AF41" s="94"/>
      <c r="AG41" s="84"/>
      <c r="AH41" s="85"/>
      <c r="AI41" s="100"/>
      <c r="AJ41" s="136"/>
      <c r="AK41" s="84"/>
      <c r="AL41" s="84"/>
      <c r="AM41" s="87"/>
      <c r="AN41" s="94"/>
      <c r="AO41" s="84" t="s">
        <v>5</v>
      </c>
      <c r="AP41" s="84"/>
      <c r="AQ41" s="84"/>
      <c r="AR41" s="100"/>
      <c r="AS41" s="136"/>
      <c r="AT41" s="85"/>
      <c r="AU41" s="84"/>
      <c r="AV41" s="87"/>
      <c r="AW41" s="94"/>
      <c r="AX41" s="84"/>
      <c r="AY41" s="84"/>
      <c r="AZ41" s="84"/>
      <c r="BA41" s="100" t="s">
        <v>5</v>
      </c>
      <c r="BB41" s="136"/>
      <c r="BC41" s="84"/>
      <c r="BD41" s="84"/>
      <c r="BE41" s="87"/>
      <c r="BF41" s="92"/>
      <c r="BG41" s="84"/>
      <c r="BH41" s="84"/>
      <c r="BI41" s="100"/>
      <c r="BJ41" s="136"/>
      <c r="BK41" s="84"/>
      <c r="BL41" s="536"/>
      <c r="BM41" s="536"/>
      <c r="BN41" s="93"/>
      <c r="BP41" s="11"/>
      <c r="BR41" s="634"/>
    </row>
    <row r="42" spans="1:70" ht="18.75" customHeight="1">
      <c r="A42" s="7"/>
      <c r="B42" s="8" t="s">
        <v>1</v>
      </c>
      <c r="C42" s="701"/>
      <c r="D42" s="701"/>
      <c r="E42" s="701"/>
      <c r="F42" s="701"/>
      <c r="G42" s="1039"/>
      <c r="H42" s="710" t="s">
        <v>112</v>
      </c>
      <c r="I42" s="200" t="s">
        <v>113</v>
      </c>
      <c r="J42" s="186">
        <v>1132161</v>
      </c>
      <c r="K42" s="525" t="s">
        <v>339</v>
      </c>
      <c r="L42" s="525">
        <v>626</v>
      </c>
      <c r="M42" s="526" t="s">
        <v>506</v>
      </c>
      <c r="N42" s="525" t="s">
        <v>5</v>
      </c>
      <c r="O42" s="108"/>
      <c r="P42" s="84"/>
      <c r="Q42" s="84"/>
      <c r="R42" s="100" t="s">
        <v>342</v>
      </c>
      <c r="S42" s="136"/>
      <c r="T42" s="84"/>
      <c r="U42" s="84"/>
      <c r="V42" s="87"/>
      <c r="W42" s="94"/>
      <c r="X42" s="84"/>
      <c r="Y42" s="84"/>
      <c r="Z42" s="100"/>
      <c r="AA42" s="136"/>
      <c r="AB42" s="84"/>
      <c r="AC42" s="84" t="s">
        <v>5</v>
      </c>
      <c r="AD42" s="84"/>
      <c r="AE42" s="87"/>
      <c r="AF42" s="94"/>
      <c r="AG42" s="84"/>
      <c r="AH42" s="84"/>
      <c r="AI42" s="100"/>
      <c r="AJ42" s="136"/>
      <c r="AK42" s="84"/>
      <c r="AL42" s="84"/>
      <c r="AM42" s="87"/>
      <c r="AN42" s="94"/>
      <c r="AO42" s="84" t="s">
        <v>5</v>
      </c>
      <c r="AP42" s="84"/>
      <c r="AQ42" s="84"/>
      <c r="AR42" s="100"/>
      <c r="AS42" s="136"/>
      <c r="AT42" s="84"/>
      <c r="AU42" s="84"/>
      <c r="AV42" s="87"/>
      <c r="AW42" s="94"/>
      <c r="AX42" s="84"/>
      <c r="AY42" s="84"/>
      <c r="AZ42" s="84"/>
      <c r="BA42" s="100" t="s">
        <v>5</v>
      </c>
      <c r="BB42" s="136"/>
      <c r="BC42" s="84"/>
      <c r="BD42" s="84"/>
      <c r="BE42" s="87"/>
      <c r="BF42" s="94"/>
      <c r="BG42" s="84"/>
      <c r="BH42" s="84"/>
      <c r="BI42" s="100"/>
      <c r="BJ42" s="136"/>
      <c r="BK42" s="84"/>
      <c r="BL42" s="536"/>
      <c r="BM42" s="536"/>
      <c r="BN42" s="93"/>
      <c r="BP42" s="669"/>
      <c r="BR42" s="634"/>
    </row>
    <row r="43" spans="1:70" ht="18.75" customHeight="1">
      <c r="A43" s="7"/>
      <c r="B43" s="8" t="s">
        <v>1</v>
      </c>
      <c r="C43" s="701"/>
      <c r="D43" s="701"/>
      <c r="E43" s="701"/>
      <c r="F43" s="701"/>
      <c r="G43" s="1039"/>
      <c r="H43" s="713" t="s">
        <v>114</v>
      </c>
      <c r="I43" s="195" t="s">
        <v>115</v>
      </c>
      <c r="J43" s="186">
        <v>1132161</v>
      </c>
      <c r="K43" s="525" t="s">
        <v>339</v>
      </c>
      <c r="L43" s="525">
        <v>8760</v>
      </c>
      <c r="M43" s="526" t="s">
        <v>506</v>
      </c>
      <c r="N43" s="525" t="s">
        <v>7</v>
      </c>
      <c r="O43" s="108"/>
      <c r="P43" s="84"/>
      <c r="Q43" s="84" t="s">
        <v>354</v>
      </c>
      <c r="R43" s="100"/>
      <c r="S43" s="136"/>
      <c r="T43" s="84"/>
      <c r="U43" s="84"/>
      <c r="V43" s="87"/>
      <c r="W43" s="94"/>
      <c r="X43" s="84"/>
      <c r="Y43" s="84"/>
      <c r="Z43" s="100"/>
      <c r="AA43" s="136"/>
      <c r="AB43" s="84"/>
      <c r="AC43" s="84"/>
      <c r="AD43" s="84"/>
      <c r="AE43" s="87"/>
      <c r="AF43" s="94"/>
      <c r="AG43" s="84"/>
      <c r="AH43" s="84"/>
      <c r="AI43" s="100"/>
      <c r="AJ43" s="136"/>
      <c r="AK43" s="84"/>
      <c r="AL43" s="84"/>
      <c r="AM43" s="87"/>
      <c r="AN43" s="94"/>
      <c r="AO43" s="84" t="s">
        <v>7</v>
      </c>
      <c r="AP43" s="84"/>
      <c r="AQ43" s="84"/>
      <c r="AR43" s="100"/>
      <c r="AS43" s="136"/>
      <c r="AT43" s="84"/>
      <c r="AU43" s="84"/>
      <c r="AV43" s="87"/>
      <c r="AW43" s="94"/>
      <c r="AX43" s="84"/>
      <c r="AY43" s="84"/>
      <c r="AZ43" s="84"/>
      <c r="BA43" s="100"/>
      <c r="BB43" s="136"/>
      <c r="BC43" s="84"/>
      <c r="BD43" s="84"/>
      <c r="BE43" s="87"/>
      <c r="BF43" s="94"/>
      <c r="BG43" s="84"/>
      <c r="BH43" s="84"/>
      <c r="BI43" s="100"/>
      <c r="BJ43" s="136"/>
      <c r="BK43" s="84"/>
      <c r="BL43" s="536"/>
      <c r="BM43" s="536"/>
      <c r="BN43" s="93"/>
      <c r="BP43" s="11"/>
      <c r="BR43" s="634"/>
    </row>
    <row r="44" spans="1:70" ht="18.899999999999999" customHeight="1">
      <c r="A44" s="7"/>
      <c r="B44" s="8"/>
      <c r="C44" s="701"/>
      <c r="D44" s="701"/>
      <c r="E44" s="701"/>
      <c r="F44" s="701"/>
      <c r="G44" s="1039"/>
      <c r="H44" s="706" t="s">
        <v>116</v>
      </c>
      <c r="I44" s="194" t="s">
        <v>117</v>
      </c>
      <c r="J44" s="186">
        <v>1132161</v>
      </c>
      <c r="K44" s="525" t="s">
        <v>339</v>
      </c>
      <c r="L44" s="525">
        <v>626</v>
      </c>
      <c r="M44" s="532" t="s">
        <v>506</v>
      </c>
      <c r="N44" s="531" t="s">
        <v>658</v>
      </c>
      <c r="O44" s="108"/>
      <c r="P44" s="84"/>
      <c r="Q44" s="84"/>
      <c r="R44" s="100"/>
      <c r="S44" s="136"/>
      <c r="T44" s="84"/>
      <c r="U44" s="84"/>
      <c r="V44" s="87"/>
      <c r="W44" s="94"/>
      <c r="X44" s="84"/>
      <c r="Y44" s="84"/>
      <c r="Z44" s="100"/>
      <c r="AA44" s="136"/>
      <c r="AB44" s="84" t="s">
        <v>7</v>
      </c>
      <c r="AC44" s="84"/>
      <c r="AD44" s="84"/>
      <c r="AE44" s="87"/>
      <c r="AF44" s="94"/>
      <c r="AG44" s="84"/>
      <c r="AH44" s="84"/>
      <c r="AI44" s="100"/>
      <c r="AJ44" s="136"/>
      <c r="AK44" s="84"/>
      <c r="AL44" s="84"/>
      <c r="AM44" s="87"/>
      <c r="AN44" s="94"/>
      <c r="AO44" s="84"/>
      <c r="AP44" s="84"/>
      <c r="AQ44" s="84"/>
      <c r="AR44" s="100"/>
      <c r="AS44" s="136"/>
      <c r="AT44" s="84"/>
      <c r="AU44" s="84"/>
      <c r="AV44" s="87"/>
      <c r="AW44" s="94"/>
      <c r="AX44" s="84"/>
      <c r="AY44" s="84"/>
      <c r="AZ44" s="84" t="s">
        <v>7</v>
      </c>
      <c r="BA44" s="100"/>
      <c r="BB44" s="136"/>
      <c r="BC44" s="84"/>
      <c r="BD44" s="84"/>
      <c r="BE44" s="87"/>
      <c r="BF44" s="94"/>
      <c r="BG44" s="84"/>
      <c r="BH44" s="84"/>
      <c r="BI44" s="100"/>
      <c r="BJ44" s="136"/>
      <c r="BK44" s="84"/>
      <c r="BL44" s="536"/>
      <c r="BM44" s="536"/>
      <c r="BN44" s="93"/>
      <c r="BP44" s="11"/>
      <c r="BR44" s="634"/>
    </row>
    <row r="45" spans="1:70" ht="18.899999999999999" customHeight="1">
      <c r="A45" s="7" t="s">
        <v>28</v>
      </c>
      <c r="B45" s="8" t="s">
        <v>1</v>
      </c>
      <c r="C45" s="701"/>
      <c r="D45" s="701"/>
      <c r="E45" s="701"/>
      <c r="F45" s="701"/>
      <c r="G45" s="1039"/>
      <c r="H45" s="710" t="s">
        <v>118</v>
      </c>
      <c r="I45" s="200" t="s">
        <v>119</v>
      </c>
      <c r="J45" s="186">
        <v>1132161</v>
      </c>
      <c r="K45" s="525" t="s">
        <v>339</v>
      </c>
      <c r="L45" s="525">
        <v>8760</v>
      </c>
      <c r="M45" s="526" t="s">
        <v>506</v>
      </c>
      <c r="N45" s="525" t="s">
        <v>7</v>
      </c>
      <c r="O45" s="108"/>
      <c r="P45" s="84"/>
      <c r="Q45" s="84"/>
      <c r="R45" s="100"/>
      <c r="S45" s="136"/>
      <c r="T45" s="84"/>
      <c r="U45" s="84"/>
      <c r="V45" s="88"/>
      <c r="W45" s="94"/>
      <c r="X45" s="84"/>
      <c r="Y45" s="84"/>
      <c r="Z45" s="100"/>
      <c r="AA45" s="136"/>
      <c r="AB45" s="84" t="s">
        <v>7</v>
      </c>
      <c r="AC45" s="84"/>
      <c r="AD45" s="84"/>
      <c r="AE45" s="87"/>
      <c r="AF45" s="94"/>
      <c r="AG45" s="84"/>
      <c r="AH45" s="85"/>
      <c r="AI45" s="100"/>
      <c r="AJ45" s="136"/>
      <c r="AK45" s="84"/>
      <c r="AL45" s="84"/>
      <c r="AM45" s="87"/>
      <c r="AN45" s="94"/>
      <c r="AO45" s="84"/>
      <c r="AP45" s="84"/>
      <c r="AQ45" s="84"/>
      <c r="AR45" s="100"/>
      <c r="AS45" s="136"/>
      <c r="AT45" s="85"/>
      <c r="AU45" s="84"/>
      <c r="AV45" s="87"/>
      <c r="AW45" s="94"/>
      <c r="AX45" s="84"/>
      <c r="AY45" s="84"/>
      <c r="AZ45" s="84" t="s">
        <v>7</v>
      </c>
      <c r="BA45" s="100"/>
      <c r="BB45" s="136"/>
      <c r="BC45" s="84"/>
      <c r="BD45" s="84"/>
      <c r="BE45" s="87"/>
      <c r="BF45" s="92"/>
      <c r="BG45" s="84"/>
      <c r="BH45" s="84"/>
      <c r="BI45" s="100"/>
      <c r="BJ45" s="136"/>
      <c r="BK45" s="84"/>
      <c r="BL45" s="536"/>
      <c r="BM45" s="536"/>
      <c r="BN45" s="93"/>
      <c r="BP45" s="11"/>
      <c r="BR45" s="634"/>
    </row>
    <row r="46" spans="1:70" ht="18.899999999999999" customHeight="1">
      <c r="A46" s="7" t="s">
        <v>28</v>
      </c>
      <c r="B46" s="8" t="s">
        <v>1</v>
      </c>
      <c r="C46" s="701"/>
      <c r="D46" s="701"/>
      <c r="E46" s="701"/>
      <c r="F46" s="701"/>
      <c r="G46" s="1039"/>
      <c r="H46" s="706" t="s">
        <v>120</v>
      </c>
      <c r="I46" s="195" t="s">
        <v>121</v>
      </c>
      <c r="J46" s="186">
        <v>1132161</v>
      </c>
      <c r="K46" s="525" t="s">
        <v>339</v>
      </c>
      <c r="L46" s="525">
        <v>231</v>
      </c>
      <c r="M46" s="526" t="s">
        <v>506</v>
      </c>
      <c r="N46" s="525" t="s">
        <v>5</v>
      </c>
      <c r="O46" s="108"/>
      <c r="P46" s="84"/>
      <c r="Q46" s="84"/>
      <c r="R46" s="100"/>
      <c r="S46" s="136"/>
      <c r="T46" s="84"/>
      <c r="U46" s="84" t="s">
        <v>5</v>
      </c>
      <c r="V46" s="87"/>
      <c r="W46" s="94"/>
      <c r="X46" s="84"/>
      <c r="Y46" s="84"/>
      <c r="Z46" s="100"/>
      <c r="AA46" s="136"/>
      <c r="AB46" s="84"/>
      <c r="AC46" s="84"/>
      <c r="AD46" s="84"/>
      <c r="AE46" s="87"/>
      <c r="AF46" s="94"/>
      <c r="AG46" s="84" t="s">
        <v>5</v>
      </c>
      <c r="AH46" s="84"/>
      <c r="AI46" s="100"/>
      <c r="AJ46" s="136"/>
      <c r="AK46" s="84"/>
      <c r="AL46" s="84"/>
      <c r="AM46" s="87"/>
      <c r="AN46" s="94"/>
      <c r="AO46" s="84"/>
      <c r="AP46" s="84"/>
      <c r="AQ46" s="84"/>
      <c r="AR46" s="100"/>
      <c r="AS46" s="136" t="s">
        <v>9</v>
      </c>
      <c r="AT46" s="84"/>
      <c r="AU46" s="84"/>
      <c r="AV46" s="87"/>
      <c r="AW46" s="94"/>
      <c r="AX46" s="84"/>
      <c r="AY46" s="84"/>
      <c r="AZ46" s="84"/>
      <c r="BA46" s="100"/>
      <c r="BB46" s="136"/>
      <c r="BC46" s="84"/>
      <c r="BD46" s="84"/>
      <c r="BE46" s="87" t="s">
        <v>5</v>
      </c>
      <c r="BF46" s="94"/>
      <c r="BG46" s="84"/>
      <c r="BH46" s="84"/>
      <c r="BI46" s="100"/>
      <c r="BJ46" s="136"/>
      <c r="BK46" s="84"/>
      <c r="BL46" s="536"/>
      <c r="BM46" s="536"/>
      <c r="BN46" s="93"/>
      <c r="BP46" s="11"/>
      <c r="BR46" s="634"/>
    </row>
    <row r="47" spans="1:70" ht="18.899999999999999" customHeight="1">
      <c r="A47" s="7" t="s">
        <v>28</v>
      </c>
      <c r="B47" s="8" t="s">
        <v>1</v>
      </c>
      <c r="C47" s="701"/>
      <c r="D47" s="701"/>
      <c r="E47" s="701"/>
      <c r="F47" s="701"/>
      <c r="G47" s="1039"/>
      <c r="H47" s="708" t="s">
        <v>122</v>
      </c>
      <c r="I47" s="194" t="s">
        <v>123</v>
      </c>
      <c r="J47" s="186">
        <v>1132161</v>
      </c>
      <c r="K47" s="525" t="s">
        <v>339</v>
      </c>
      <c r="L47" s="525">
        <v>1752</v>
      </c>
      <c r="M47" s="526" t="s">
        <v>506</v>
      </c>
      <c r="N47" s="525" t="s">
        <v>7</v>
      </c>
      <c r="O47" s="108"/>
      <c r="P47" s="84"/>
      <c r="Q47" s="84"/>
      <c r="R47" s="100"/>
      <c r="S47" s="136"/>
      <c r="T47" s="84"/>
      <c r="U47" s="84" t="s">
        <v>7</v>
      </c>
      <c r="V47" s="87"/>
      <c r="W47" s="94"/>
      <c r="X47" s="84"/>
      <c r="Y47" s="84"/>
      <c r="Z47" s="100"/>
      <c r="AA47" s="136"/>
      <c r="AB47" s="84"/>
      <c r="AC47" s="84"/>
      <c r="AD47" s="84"/>
      <c r="AE47" s="87"/>
      <c r="AF47" s="94"/>
      <c r="AG47" s="84"/>
      <c r="AH47" s="84"/>
      <c r="AI47" s="100"/>
      <c r="AJ47" s="136"/>
      <c r="AK47" s="84"/>
      <c r="AL47" s="84"/>
      <c r="AM47" s="87"/>
      <c r="AN47" s="94"/>
      <c r="AO47" s="84"/>
      <c r="AP47" s="84"/>
      <c r="AQ47" s="84"/>
      <c r="AR47" s="100"/>
      <c r="AS47" s="136" t="s">
        <v>7</v>
      </c>
      <c r="AT47" s="84"/>
      <c r="AU47" s="84"/>
      <c r="AV47" s="87"/>
      <c r="AW47" s="94"/>
      <c r="AX47" s="84"/>
      <c r="AY47" s="84"/>
      <c r="AZ47" s="84"/>
      <c r="BA47" s="100"/>
      <c r="BB47" s="136"/>
      <c r="BC47" s="84"/>
      <c r="BD47" s="84"/>
      <c r="BE47" s="87"/>
      <c r="BF47" s="94"/>
      <c r="BG47" s="84"/>
      <c r="BH47" s="84"/>
      <c r="BI47" s="100"/>
      <c r="BJ47" s="136"/>
      <c r="BK47" s="84"/>
      <c r="BL47" s="536"/>
      <c r="BM47" s="536"/>
      <c r="BN47" s="93"/>
      <c r="BP47" s="11"/>
      <c r="BR47" s="634"/>
    </row>
    <row r="48" spans="1:70" ht="18.75" customHeight="1">
      <c r="A48" s="9" t="s">
        <v>28</v>
      </c>
      <c r="B48" s="8" t="s">
        <v>1</v>
      </c>
      <c r="C48" s="701"/>
      <c r="D48" s="701"/>
      <c r="E48" s="701"/>
      <c r="F48" s="701"/>
      <c r="G48" s="1039"/>
      <c r="H48" s="710" t="s">
        <v>124</v>
      </c>
      <c r="I48" s="200" t="s">
        <v>125</v>
      </c>
      <c r="J48" s="186">
        <v>1132161</v>
      </c>
      <c r="K48" s="525" t="s">
        <v>339</v>
      </c>
      <c r="L48" s="525">
        <v>4380</v>
      </c>
      <c r="M48" s="526" t="s">
        <v>506</v>
      </c>
      <c r="N48" s="525" t="s">
        <v>658</v>
      </c>
      <c r="O48" s="108"/>
      <c r="P48" s="84"/>
      <c r="Q48" s="84"/>
      <c r="R48" s="100"/>
      <c r="S48" s="136"/>
      <c r="T48" s="84"/>
      <c r="U48" s="84"/>
      <c r="V48" s="87"/>
      <c r="W48" s="94"/>
      <c r="X48" s="84"/>
      <c r="Y48" s="84"/>
      <c r="Z48" s="100"/>
      <c r="AA48" s="136"/>
      <c r="AB48" s="84"/>
      <c r="AC48" s="84"/>
      <c r="AD48" s="84"/>
      <c r="AE48" s="87"/>
      <c r="AF48" s="94"/>
      <c r="AG48" s="84" t="s">
        <v>7</v>
      </c>
      <c r="AH48" s="84"/>
      <c r="AI48" s="100"/>
      <c r="AJ48" s="136"/>
      <c r="AK48" s="84"/>
      <c r="AL48" s="84"/>
      <c r="AM48" s="87"/>
      <c r="AN48" s="94"/>
      <c r="AO48" s="84"/>
      <c r="AP48" s="84"/>
      <c r="AQ48" s="84"/>
      <c r="AR48" s="100"/>
      <c r="AS48" s="136"/>
      <c r="AT48" s="84"/>
      <c r="AU48" s="84"/>
      <c r="AV48" s="87"/>
      <c r="AW48" s="94"/>
      <c r="AX48" s="84"/>
      <c r="AY48" s="84"/>
      <c r="AZ48" s="84"/>
      <c r="BA48" s="100"/>
      <c r="BB48" s="136"/>
      <c r="BC48" s="84"/>
      <c r="BD48" s="84"/>
      <c r="BE48" s="87" t="s">
        <v>7</v>
      </c>
      <c r="BF48" s="94"/>
      <c r="BG48" s="84"/>
      <c r="BH48" s="84"/>
      <c r="BI48" s="100"/>
      <c r="BJ48" s="136"/>
      <c r="BK48" s="84"/>
      <c r="BL48" s="536"/>
      <c r="BM48" s="536"/>
      <c r="BN48" s="93"/>
      <c r="BP48" s="11"/>
      <c r="BR48" s="634"/>
    </row>
    <row r="49" spans="1:70" ht="18.899999999999999" customHeight="1">
      <c r="A49" s="9" t="s">
        <v>28</v>
      </c>
      <c r="B49" s="8" t="s">
        <v>1</v>
      </c>
      <c r="C49" s="701"/>
      <c r="D49" s="701"/>
      <c r="E49" s="701"/>
      <c r="F49" s="701"/>
      <c r="G49" s="1039"/>
      <c r="H49" s="706" t="s">
        <v>126</v>
      </c>
      <c r="I49" s="194" t="s">
        <v>127</v>
      </c>
      <c r="J49" s="186">
        <v>1132161</v>
      </c>
      <c r="K49" s="525" t="s">
        <v>339</v>
      </c>
      <c r="L49" s="525">
        <v>8720</v>
      </c>
      <c r="M49" s="526" t="s">
        <v>506</v>
      </c>
      <c r="N49" s="525" t="s">
        <v>658</v>
      </c>
      <c r="O49" s="108"/>
      <c r="P49" s="84"/>
      <c r="Q49" s="84"/>
      <c r="R49" s="100"/>
      <c r="S49" s="136"/>
      <c r="T49" s="84"/>
      <c r="U49" s="84"/>
      <c r="V49" s="87"/>
      <c r="W49" s="94"/>
      <c r="X49" s="84"/>
      <c r="Y49" s="84"/>
      <c r="Z49" s="100"/>
      <c r="AA49" s="136"/>
      <c r="AB49" s="84"/>
      <c r="AC49" s="84"/>
      <c r="AD49" s="84"/>
      <c r="AE49" s="87"/>
      <c r="AF49" s="94"/>
      <c r="AG49" s="84" t="s">
        <v>7</v>
      </c>
      <c r="AH49" s="84"/>
      <c r="AI49" s="100"/>
      <c r="AJ49" s="136"/>
      <c r="AK49" s="84"/>
      <c r="AL49" s="84"/>
      <c r="AM49" s="87"/>
      <c r="AN49" s="94"/>
      <c r="AO49" s="84"/>
      <c r="AP49" s="84"/>
      <c r="AQ49" s="84"/>
      <c r="AR49" s="100"/>
      <c r="AS49" s="136"/>
      <c r="AT49" s="84"/>
      <c r="AU49" s="84"/>
      <c r="AV49" s="87"/>
      <c r="AW49" s="94"/>
      <c r="AX49" s="84"/>
      <c r="AY49" s="84"/>
      <c r="AZ49" s="84"/>
      <c r="BA49" s="100"/>
      <c r="BB49" s="136"/>
      <c r="BC49" s="84"/>
      <c r="BD49" s="84"/>
      <c r="BE49" s="87" t="s">
        <v>7</v>
      </c>
      <c r="BF49" s="94"/>
      <c r="BG49" s="84"/>
      <c r="BH49" s="84"/>
      <c r="BI49" s="100"/>
      <c r="BJ49" s="136"/>
      <c r="BK49" s="84"/>
      <c r="BL49" s="536"/>
      <c r="BM49" s="536"/>
      <c r="BN49" s="93"/>
      <c r="BP49" s="11"/>
      <c r="BR49" s="634"/>
    </row>
    <row r="50" spans="1:70" ht="18.899999999999999" customHeight="1">
      <c r="A50" s="9"/>
      <c r="B50" s="8"/>
      <c r="C50" s="701"/>
      <c r="D50" s="701"/>
      <c r="E50" s="701"/>
      <c r="F50" s="701"/>
      <c r="G50" s="1039"/>
      <c r="H50" s="708" t="s">
        <v>128</v>
      </c>
      <c r="I50" s="200" t="s">
        <v>129</v>
      </c>
      <c r="J50" s="186">
        <v>1132161</v>
      </c>
      <c r="K50" s="525" t="s">
        <v>339</v>
      </c>
      <c r="L50" s="525">
        <v>1251</v>
      </c>
      <c r="M50" s="526" t="s">
        <v>506</v>
      </c>
      <c r="N50" s="525" t="s">
        <v>658</v>
      </c>
      <c r="O50" s="108"/>
      <c r="P50" s="84"/>
      <c r="Q50" s="84"/>
      <c r="R50" s="100"/>
      <c r="S50" s="136"/>
      <c r="T50" s="84"/>
      <c r="U50" s="85" t="s">
        <v>7</v>
      </c>
      <c r="V50" s="87"/>
      <c r="W50" s="94"/>
      <c r="X50" s="84"/>
      <c r="Y50" s="84"/>
      <c r="Z50" s="100"/>
      <c r="AA50" s="136"/>
      <c r="AB50" s="84"/>
      <c r="AC50" s="84"/>
      <c r="AD50" s="84"/>
      <c r="AE50" s="87"/>
      <c r="AF50" s="94"/>
      <c r="AG50" s="85"/>
      <c r="AH50" s="84"/>
      <c r="AI50" s="100"/>
      <c r="AJ50" s="136"/>
      <c r="AK50" s="84"/>
      <c r="AL50" s="84"/>
      <c r="AM50" s="87"/>
      <c r="AN50" s="94"/>
      <c r="AO50" s="84"/>
      <c r="AP50" s="84"/>
      <c r="AQ50" s="84"/>
      <c r="AR50" s="100"/>
      <c r="AS50" s="138" t="s">
        <v>7</v>
      </c>
      <c r="AT50" s="84"/>
      <c r="AU50" s="84"/>
      <c r="AV50" s="87"/>
      <c r="AW50" s="94"/>
      <c r="AX50" s="84"/>
      <c r="AY50" s="84"/>
      <c r="AZ50" s="84"/>
      <c r="BA50" s="100"/>
      <c r="BB50" s="136"/>
      <c r="BC50" s="84"/>
      <c r="BD50" s="84"/>
      <c r="BE50" s="88"/>
      <c r="BF50" s="94"/>
      <c r="BG50" s="84"/>
      <c r="BH50" s="84"/>
      <c r="BI50" s="100"/>
      <c r="BJ50" s="136"/>
      <c r="BK50" s="84"/>
      <c r="BL50" s="536"/>
      <c r="BM50" s="536"/>
      <c r="BN50" s="93"/>
      <c r="BP50" s="11"/>
      <c r="BR50" s="634"/>
    </row>
    <row r="51" spans="1:70" ht="18.899999999999999" customHeight="1">
      <c r="A51" s="9"/>
      <c r="B51" s="8"/>
      <c r="C51" s="701"/>
      <c r="D51" s="701"/>
      <c r="E51" s="701"/>
      <c r="F51" s="701"/>
      <c r="G51" s="1039"/>
      <c r="H51" s="708" t="s">
        <v>138</v>
      </c>
      <c r="I51" s="200" t="s">
        <v>338</v>
      </c>
      <c r="J51" s="186">
        <v>1132161</v>
      </c>
      <c r="K51" s="525" t="s">
        <v>339</v>
      </c>
      <c r="L51" s="525">
        <v>8760</v>
      </c>
      <c r="M51" s="526" t="s">
        <v>506</v>
      </c>
      <c r="N51" s="525" t="s">
        <v>660</v>
      </c>
      <c r="O51" s="108"/>
      <c r="P51" s="84"/>
      <c r="Q51" s="84"/>
      <c r="R51" s="100"/>
      <c r="S51" s="136"/>
      <c r="T51" s="84"/>
      <c r="U51" s="85"/>
      <c r="V51" s="87"/>
      <c r="W51" s="94"/>
      <c r="X51" s="84"/>
      <c r="Y51" s="84"/>
      <c r="Z51" s="100"/>
      <c r="AA51" s="136"/>
      <c r="AB51" s="84"/>
      <c r="AC51" s="84"/>
      <c r="AD51" s="84"/>
      <c r="AE51" s="87"/>
      <c r="AF51" s="94"/>
      <c r="AG51" s="85"/>
      <c r="AH51" s="84"/>
      <c r="AI51" s="100"/>
      <c r="AJ51" s="136"/>
      <c r="AK51" s="84"/>
      <c r="AL51" s="84"/>
      <c r="AM51" s="87"/>
      <c r="AN51" s="94"/>
      <c r="AO51" s="84"/>
      <c r="AP51" s="84"/>
      <c r="AQ51" s="84"/>
      <c r="AR51" s="100"/>
      <c r="AS51" s="138"/>
      <c r="AT51" s="84"/>
      <c r="AU51" s="84"/>
      <c r="AV51" s="87"/>
      <c r="AW51" s="94" t="s">
        <v>9</v>
      </c>
      <c r="AX51" s="84"/>
      <c r="AY51" s="84"/>
      <c r="AZ51" s="84"/>
      <c r="BA51" s="100"/>
      <c r="BB51" s="136"/>
      <c r="BC51" s="84"/>
      <c r="BD51" s="84"/>
      <c r="BE51" s="88"/>
      <c r="BF51" s="94"/>
      <c r="BG51" s="84"/>
      <c r="BH51" s="84"/>
      <c r="BI51" s="100"/>
      <c r="BJ51" s="136"/>
      <c r="BK51" s="84"/>
      <c r="BL51" s="536"/>
      <c r="BM51" s="536"/>
      <c r="BN51" s="93"/>
      <c r="BP51" s="11"/>
      <c r="BR51" s="634"/>
    </row>
    <row r="52" spans="1:70" ht="18.75" customHeight="1">
      <c r="A52" s="9"/>
      <c r="B52" s="8"/>
      <c r="C52" s="701"/>
      <c r="D52" s="701"/>
      <c r="E52" s="701"/>
      <c r="F52" s="701"/>
      <c r="G52" s="1039"/>
      <c r="H52" s="710" t="s">
        <v>130</v>
      </c>
      <c r="I52" s="200" t="s">
        <v>131</v>
      </c>
      <c r="J52" s="186">
        <v>1132161</v>
      </c>
      <c r="K52" s="525" t="s">
        <v>339</v>
      </c>
      <c r="L52" s="525">
        <v>417</v>
      </c>
      <c r="M52" s="526" t="s">
        <v>506</v>
      </c>
      <c r="N52" s="525" t="s">
        <v>5</v>
      </c>
      <c r="O52" s="108"/>
      <c r="P52" s="84"/>
      <c r="Q52" s="84"/>
      <c r="R52" s="100"/>
      <c r="S52" s="136"/>
      <c r="T52" s="84"/>
      <c r="U52" s="84"/>
      <c r="V52" s="87"/>
      <c r="W52" s="94"/>
      <c r="X52" s="84"/>
      <c r="Y52" s="84"/>
      <c r="Z52" s="100" t="s">
        <v>5</v>
      </c>
      <c r="AA52" s="136"/>
      <c r="AB52" s="84"/>
      <c r="AC52" s="84"/>
      <c r="AD52" s="84"/>
      <c r="AE52" s="87"/>
      <c r="AF52" s="94"/>
      <c r="AG52" s="84"/>
      <c r="AH52" s="84"/>
      <c r="AI52" s="100"/>
      <c r="AJ52" s="136"/>
      <c r="AK52" s="84"/>
      <c r="AL52" s="84" t="s">
        <v>5</v>
      </c>
      <c r="AM52" s="87"/>
      <c r="AN52" s="94"/>
      <c r="AO52" s="84"/>
      <c r="AP52" s="84"/>
      <c r="AQ52" s="84"/>
      <c r="AR52" s="100"/>
      <c r="AS52" s="136"/>
      <c r="AT52" s="84"/>
      <c r="AU52" s="84"/>
      <c r="AV52" s="87"/>
      <c r="AW52" s="94"/>
      <c r="AX52" s="84" t="s">
        <v>5</v>
      </c>
      <c r="AY52" s="84"/>
      <c r="AZ52" s="84"/>
      <c r="BA52" s="100"/>
      <c r="BB52" s="136"/>
      <c r="BC52" s="84"/>
      <c r="BD52" s="84"/>
      <c r="BE52" s="87"/>
      <c r="BF52" s="94"/>
      <c r="BG52" s="84"/>
      <c r="BH52" s="84"/>
      <c r="BI52" s="100"/>
      <c r="BJ52" s="136" t="s">
        <v>5</v>
      </c>
      <c r="BK52" s="84"/>
      <c r="BL52" s="536"/>
      <c r="BM52" s="536"/>
      <c r="BN52" s="93"/>
      <c r="BP52" s="11"/>
      <c r="BR52" s="634"/>
    </row>
    <row r="53" spans="1:70" ht="18.899999999999999" customHeight="1">
      <c r="A53" s="9"/>
      <c r="B53" s="8"/>
      <c r="C53" s="701"/>
      <c r="D53" s="701"/>
      <c r="E53" s="701"/>
      <c r="F53" s="701"/>
      <c r="G53" s="1039"/>
      <c r="H53" s="710" t="s">
        <v>132</v>
      </c>
      <c r="I53" s="200" t="s">
        <v>133</v>
      </c>
      <c r="J53" s="186">
        <v>1132161</v>
      </c>
      <c r="K53" s="525" t="s">
        <v>339</v>
      </c>
      <c r="L53" s="525">
        <v>876</v>
      </c>
      <c r="M53" s="526" t="s">
        <v>506</v>
      </c>
      <c r="N53" s="525" t="s">
        <v>658</v>
      </c>
      <c r="O53" s="108"/>
      <c r="P53" s="84"/>
      <c r="Q53" s="84"/>
      <c r="R53" s="100"/>
      <c r="S53" s="136"/>
      <c r="T53" s="84"/>
      <c r="U53" s="84"/>
      <c r="V53" s="87"/>
      <c r="W53" s="94"/>
      <c r="X53" s="84"/>
      <c r="Y53" s="84"/>
      <c r="Z53" s="100"/>
      <c r="AA53" s="136" t="s">
        <v>7</v>
      </c>
      <c r="AB53" s="84"/>
      <c r="AC53" s="84"/>
      <c r="AD53" s="84"/>
      <c r="AE53" s="87"/>
      <c r="AF53" s="94"/>
      <c r="AG53" s="84"/>
      <c r="AH53" s="84"/>
      <c r="AI53" s="100"/>
      <c r="AJ53" s="136"/>
      <c r="AK53" s="84"/>
      <c r="AL53" s="84"/>
      <c r="AM53" s="87"/>
      <c r="AN53" s="94"/>
      <c r="AO53" s="84"/>
      <c r="AP53" s="84"/>
      <c r="AQ53" s="84"/>
      <c r="AR53" s="100"/>
      <c r="AS53" s="136"/>
      <c r="AT53" s="84"/>
      <c r="AU53" s="84"/>
      <c r="AV53" s="87"/>
      <c r="AW53" s="94"/>
      <c r="AX53" s="84"/>
      <c r="AY53" s="84" t="s">
        <v>7</v>
      </c>
      <c r="AZ53" s="84"/>
      <c r="BA53" s="100"/>
      <c r="BB53" s="136"/>
      <c r="BC53" s="84"/>
      <c r="BD53" s="84"/>
      <c r="BE53" s="87"/>
      <c r="BF53" s="94"/>
      <c r="BG53" s="84"/>
      <c r="BH53" s="84"/>
      <c r="BI53" s="100"/>
      <c r="BJ53" s="136"/>
      <c r="BK53" s="84"/>
      <c r="BL53" s="536"/>
      <c r="BM53" s="536"/>
      <c r="BN53" s="93"/>
      <c r="BP53" s="11"/>
      <c r="BR53" s="634"/>
    </row>
    <row r="54" spans="1:70" ht="18.899999999999999" customHeight="1">
      <c r="A54" s="9" t="s">
        <v>28</v>
      </c>
      <c r="B54" s="8" t="s">
        <v>1</v>
      </c>
      <c r="C54" s="701"/>
      <c r="D54" s="701"/>
      <c r="E54" s="701"/>
      <c r="F54" s="701"/>
      <c r="G54" s="1039"/>
      <c r="H54" s="713" t="s">
        <v>134</v>
      </c>
      <c r="I54" s="195" t="s">
        <v>135</v>
      </c>
      <c r="J54" s="186">
        <v>1132161</v>
      </c>
      <c r="K54" s="525" t="s">
        <v>339</v>
      </c>
      <c r="L54" s="525">
        <v>2190</v>
      </c>
      <c r="M54" s="526" t="s">
        <v>506</v>
      </c>
      <c r="N54" s="525" t="s">
        <v>7</v>
      </c>
      <c r="O54" s="108"/>
      <c r="P54" s="84"/>
      <c r="Q54" s="84"/>
      <c r="R54" s="100"/>
      <c r="S54" s="136"/>
      <c r="T54" s="84"/>
      <c r="U54" s="84"/>
      <c r="V54" s="87"/>
      <c r="W54" s="94"/>
      <c r="X54" s="84"/>
      <c r="Y54" s="84"/>
      <c r="Z54" s="100"/>
      <c r="AA54" s="136" t="s">
        <v>7</v>
      </c>
      <c r="AB54" s="84"/>
      <c r="AC54" s="84"/>
      <c r="AD54" s="84"/>
      <c r="AE54" s="87"/>
      <c r="AF54" s="94"/>
      <c r="AG54" s="84"/>
      <c r="AH54" s="84"/>
      <c r="AI54" s="100"/>
      <c r="AJ54" s="136"/>
      <c r="AK54" s="84"/>
      <c r="AL54" s="84"/>
      <c r="AM54" s="87"/>
      <c r="AN54" s="94"/>
      <c r="AO54" s="84"/>
      <c r="AP54" s="84"/>
      <c r="AQ54" s="84"/>
      <c r="AR54" s="100"/>
      <c r="AS54" s="136"/>
      <c r="AT54" s="84"/>
      <c r="AU54" s="84"/>
      <c r="AV54" s="87"/>
      <c r="AW54" s="94"/>
      <c r="AX54" s="84"/>
      <c r="AY54" s="84" t="s">
        <v>7</v>
      </c>
      <c r="AZ54" s="84"/>
      <c r="BA54" s="100"/>
      <c r="BB54" s="136"/>
      <c r="BC54" s="84"/>
      <c r="BD54" s="84"/>
      <c r="BE54" s="87"/>
      <c r="BF54" s="94"/>
      <c r="BG54" s="84"/>
      <c r="BH54" s="84"/>
      <c r="BI54" s="100"/>
      <c r="BJ54" s="136"/>
      <c r="BK54" s="84"/>
      <c r="BL54" s="536"/>
      <c r="BM54" s="536"/>
      <c r="BN54" s="93"/>
      <c r="BP54" s="11"/>
      <c r="BR54" s="634"/>
    </row>
    <row r="55" spans="1:70" ht="18.899999999999999" customHeight="1" thickBot="1">
      <c r="A55" s="9"/>
      <c r="B55" s="8"/>
      <c r="C55" s="701"/>
      <c r="D55" s="701"/>
      <c r="E55" s="701"/>
      <c r="F55" s="701"/>
      <c r="G55" s="1039"/>
      <c r="H55" s="714" t="s">
        <v>136</v>
      </c>
      <c r="I55" s="201" t="s">
        <v>137</v>
      </c>
      <c r="J55" s="189">
        <v>1132161</v>
      </c>
      <c r="K55" s="533" t="s">
        <v>339</v>
      </c>
      <c r="L55" s="533">
        <v>1251</v>
      </c>
      <c r="M55" s="534" t="s">
        <v>506</v>
      </c>
      <c r="N55" s="533" t="s">
        <v>658</v>
      </c>
      <c r="O55" s="110"/>
      <c r="P55" s="97" t="s">
        <v>354</v>
      </c>
      <c r="Q55" s="97"/>
      <c r="R55" s="102"/>
      <c r="S55" s="137"/>
      <c r="T55" s="97"/>
      <c r="U55" s="97"/>
      <c r="V55" s="141"/>
      <c r="W55" s="96"/>
      <c r="X55" s="97"/>
      <c r="Y55" s="97"/>
      <c r="Z55" s="102"/>
      <c r="AA55" s="137"/>
      <c r="AB55" s="97"/>
      <c r="AC55" s="97"/>
      <c r="AD55" s="97"/>
      <c r="AE55" s="141"/>
      <c r="AF55" s="96"/>
      <c r="AG55" s="97"/>
      <c r="AH55" s="97"/>
      <c r="AI55" s="102"/>
      <c r="AJ55" s="137"/>
      <c r="AK55" s="97"/>
      <c r="AL55" s="97"/>
      <c r="AM55" s="141"/>
      <c r="AN55" s="96" t="s">
        <v>7</v>
      </c>
      <c r="AO55" s="97"/>
      <c r="AP55" s="97"/>
      <c r="AQ55" s="97"/>
      <c r="AR55" s="102"/>
      <c r="AS55" s="137"/>
      <c r="AT55" s="97"/>
      <c r="AU55" s="97"/>
      <c r="AV55" s="141"/>
      <c r="AW55" s="96"/>
      <c r="AX55" s="97"/>
      <c r="AY55" s="97"/>
      <c r="AZ55" s="97"/>
      <c r="BA55" s="102"/>
      <c r="BB55" s="137"/>
      <c r="BC55" s="97"/>
      <c r="BD55" s="97"/>
      <c r="BE55" s="141"/>
      <c r="BF55" s="96"/>
      <c r="BG55" s="97"/>
      <c r="BH55" s="97"/>
      <c r="BI55" s="102"/>
      <c r="BJ55" s="137"/>
      <c r="BK55" s="97"/>
      <c r="BL55" s="545"/>
      <c r="BM55" s="545"/>
      <c r="BN55" s="98"/>
      <c r="BP55" s="11"/>
      <c r="BR55" s="634"/>
    </row>
    <row r="56" spans="1:70" ht="18.899999999999999" customHeight="1">
      <c r="A56" s="9"/>
      <c r="B56" s="8"/>
      <c r="C56" s="701"/>
      <c r="D56" s="701"/>
      <c r="E56" s="701"/>
      <c r="F56" s="701"/>
      <c r="G56" s="1038" t="s">
        <v>139</v>
      </c>
      <c r="H56" s="715" t="s">
        <v>140</v>
      </c>
      <c r="I56" s="195" t="s">
        <v>141</v>
      </c>
      <c r="J56" s="154">
        <v>1132120</v>
      </c>
      <c r="K56" s="527" t="s">
        <v>339</v>
      </c>
      <c r="L56" s="527">
        <v>179</v>
      </c>
      <c r="M56" s="528" t="s">
        <v>506</v>
      </c>
      <c r="N56" s="527" t="s">
        <v>5</v>
      </c>
      <c r="O56" s="122"/>
      <c r="P56" s="90"/>
      <c r="Q56" s="90"/>
      <c r="R56" s="99"/>
      <c r="S56" s="135"/>
      <c r="T56" s="90"/>
      <c r="U56" s="90"/>
      <c r="V56" s="146"/>
      <c r="W56" s="103"/>
      <c r="X56" s="90" t="s">
        <v>5</v>
      </c>
      <c r="Y56" s="90"/>
      <c r="Z56" s="99"/>
      <c r="AA56" s="135"/>
      <c r="AB56" s="90"/>
      <c r="AC56" s="90"/>
      <c r="AD56" s="90"/>
      <c r="AE56" s="146"/>
      <c r="AF56" s="103"/>
      <c r="AG56" s="90"/>
      <c r="AH56" s="90"/>
      <c r="AI56" s="99"/>
      <c r="AJ56" s="135" t="s">
        <v>5</v>
      </c>
      <c r="AK56" s="90"/>
      <c r="AL56" s="90"/>
      <c r="AM56" s="146"/>
      <c r="AN56" s="103"/>
      <c r="AO56" s="90"/>
      <c r="AP56" s="90"/>
      <c r="AQ56" s="90"/>
      <c r="AR56" s="99"/>
      <c r="AS56" s="135"/>
      <c r="AT56" s="90"/>
      <c r="AU56" s="90"/>
      <c r="AV56" s="146" t="s">
        <v>5</v>
      </c>
      <c r="AW56" s="103"/>
      <c r="AX56" s="90"/>
      <c r="AY56" s="90"/>
      <c r="AZ56" s="90"/>
      <c r="BA56" s="99"/>
      <c r="BB56" s="135"/>
      <c r="BC56" s="90"/>
      <c r="BD56" s="90"/>
      <c r="BE56" s="146"/>
      <c r="BF56" s="103"/>
      <c r="BG56" s="90"/>
      <c r="BH56" s="90" t="s">
        <v>5</v>
      </c>
      <c r="BI56" s="99"/>
      <c r="BJ56" s="135"/>
      <c r="BK56" s="90"/>
      <c r="BL56" s="544"/>
      <c r="BM56" s="544"/>
      <c r="BN56" s="91"/>
      <c r="BP56" s="11"/>
      <c r="BR56" s="634"/>
    </row>
    <row r="57" spans="1:70" ht="18.899999999999999" customHeight="1">
      <c r="A57" s="9"/>
      <c r="B57" s="8"/>
      <c r="C57" s="701"/>
      <c r="D57" s="701"/>
      <c r="E57" s="701"/>
      <c r="F57" s="701"/>
      <c r="G57" s="1039"/>
      <c r="H57" s="706" t="s">
        <v>142</v>
      </c>
      <c r="I57" s="194" t="s">
        <v>143</v>
      </c>
      <c r="J57" s="188">
        <v>1132120</v>
      </c>
      <c r="K57" s="525" t="s">
        <v>339</v>
      </c>
      <c r="L57" s="525">
        <v>8760</v>
      </c>
      <c r="M57" s="526" t="s">
        <v>506</v>
      </c>
      <c r="N57" s="525" t="s">
        <v>9</v>
      </c>
      <c r="O57" s="108"/>
      <c r="P57" s="84"/>
      <c r="Q57" s="84"/>
      <c r="R57" s="100"/>
      <c r="S57" s="136"/>
      <c r="T57" s="84"/>
      <c r="U57" s="84"/>
      <c r="V57" s="87"/>
      <c r="W57" s="94"/>
      <c r="X57" s="84" t="s">
        <v>9</v>
      </c>
      <c r="Y57" s="84"/>
      <c r="Z57" s="100"/>
      <c r="AA57" s="136"/>
      <c r="AB57" s="84"/>
      <c r="AC57" s="84"/>
      <c r="AD57" s="84"/>
      <c r="AE57" s="87"/>
      <c r="AF57" s="94"/>
      <c r="AG57" s="84"/>
      <c r="AH57" s="84"/>
      <c r="AI57" s="100"/>
      <c r="AJ57" s="136"/>
      <c r="AK57" s="84"/>
      <c r="AL57" s="84"/>
      <c r="AM57" s="87"/>
      <c r="AN57" s="94"/>
      <c r="AO57" s="84"/>
      <c r="AP57" s="84"/>
      <c r="AQ57" s="84"/>
      <c r="AR57" s="100"/>
      <c r="AS57" s="136"/>
      <c r="AT57" s="84"/>
      <c r="AU57" s="84"/>
      <c r="AV57" s="87"/>
      <c r="AW57" s="94"/>
      <c r="AX57" s="84"/>
      <c r="AY57" s="84"/>
      <c r="AZ57" s="84"/>
      <c r="BA57" s="100"/>
      <c r="BB57" s="136"/>
      <c r="BC57" s="84"/>
      <c r="BD57" s="84"/>
      <c r="BE57" s="87"/>
      <c r="BF57" s="94"/>
      <c r="BG57" s="84"/>
      <c r="BH57" s="84"/>
      <c r="BI57" s="100"/>
      <c r="BJ57" s="136"/>
      <c r="BK57" s="84"/>
      <c r="BL57" s="536"/>
      <c r="BM57" s="536"/>
      <c r="BN57" s="93"/>
      <c r="BP57" s="11"/>
      <c r="BR57" s="634"/>
    </row>
    <row r="58" spans="1:70" ht="18.899999999999999" customHeight="1">
      <c r="A58" s="9"/>
      <c r="B58" s="8"/>
      <c r="C58" s="701"/>
      <c r="D58" s="701"/>
      <c r="E58" s="701"/>
      <c r="F58" s="701"/>
      <c r="G58" s="1039"/>
      <c r="H58" s="709" t="s">
        <v>144</v>
      </c>
      <c r="I58" s="200" t="s">
        <v>145</v>
      </c>
      <c r="J58" s="186">
        <v>1132120</v>
      </c>
      <c r="K58" s="525" t="s">
        <v>339</v>
      </c>
      <c r="L58" s="525">
        <v>8760</v>
      </c>
      <c r="M58" s="526" t="s">
        <v>506</v>
      </c>
      <c r="N58" s="525" t="s">
        <v>658</v>
      </c>
      <c r="O58" s="108"/>
      <c r="P58" s="84"/>
      <c r="Q58" s="84"/>
      <c r="R58" s="100"/>
      <c r="S58" s="136"/>
      <c r="T58" s="84"/>
      <c r="U58" s="84"/>
      <c r="V58" s="87"/>
      <c r="W58" s="94"/>
      <c r="X58" s="84"/>
      <c r="Y58" s="84"/>
      <c r="Z58" s="100"/>
      <c r="AA58" s="136"/>
      <c r="AB58" s="84"/>
      <c r="AC58" s="84"/>
      <c r="AD58" s="84"/>
      <c r="AE58" s="87"/>
      <c r="AF58" s="94"/>
      <c r="AG58" s="84"/>
      <c r="AH58" s="84"/>
      <c r="AI58" s="100"/>
      <c r="AJ58" s="136" t="s">
        <v>7</v>
      </c>
      <c r="AK58" s="84"/>
      <c r="AL58" s="84"/>
      <c r="AM58" s="87"/>
      <c r="AN58" s="94"/>
      <c r="AO58" s="84"/>
      <c r="AP58" s="84"/>
      <c r="AQ58" s="84"/>
      <c r="AR58" s="100"/>
      <c r="AS58" s="136"/>
      <c r="AT58" s="84"/>
      <c r="AU58" s="84"/>
      <c r="AV58" s="87"/>
      <c r="AW58" s="94"/>
      <c r="AX58" s="84"/>
      <c r="AY58" s="84"/>
      <c r="AZ58" s="84"/>
      <c r="BA58" s="100"/>
      <c r="BB58" s="136"/>
      <c r="BC58" s="84"/>
      <c r="BD58" s="84"/>
      <c r="BE58" s="87"/>
      <c r="BF58" s="94"/>
      <c r="BG58" s="84"/>
      <c r="BH58" s="84" t="s">
        <v>7</v>
      </c>
      <c r="BI58" s="100"/>
      <c r="BJ58" s="136"/>
      <c r="BK58" s="84"/>
      <c r="BL58" s="536"/>
      <c r="BM58" s="536"/>
      <c r="BN58" s="93"/>
      <c r="BP58" s="11"/>
      <c r="BR58" s="634"/>
    </row>
    <row r="59" spans="1:70" ht="18.899999999999999" customHeight="1">
      <c r="A59" s="9"/>
      <c r="B59" s="8"/>
      <c r="C59" s="701"/>
      <c r="D59" s="701"/>
      <c r="E59" s="701"/>
      <c r="F59" s="701"/>
      <c r="G59" s="1039"/>
      <c r="H59" s="710" t="s">
        <v>146</v>
      </c>
      <c r="I59" s="200" t="s">
        <v>147</v>
      </c>
      <c r="J59" s="188">
        <v>1132120</v>
      </c>
      <c r="K59" s="525" t="s">
        <v>339</v>
      </c>
      <c r="L59" s="525">
        <v>156</v>
      </c>
      <c r="M59" s="526" t="s">
        <v>506</v>
      </c>
      <c r="N59" s="525" t="s">
        <v>5</v>
      </c>
      <c r="O59" s="108"/>
      <c r="P59" s="84"/>
      <c r="Q59" s="84"/>
      <c r="R59" s="100"/>
      <c r="S59" s="136"/>
      <c r="T59" s="84"/>
      <c r="U59" s="84"/>
      <c r="V59" s="87"/>
      <c r="W59" s="94"/>
      <c r="X59" s="84"/>
      <c r="Y59" s="84" t="s">
        <v>5</v>
      </c>
      <c r="Z59" s="100"/>
      <c r="AA59" s="136"/>
      <c r="AB59" s="84"/>
      <c r="AC59" s="84"/>
      <c r="AD59" s="84"/>
      <c r="AE59" s="87"/>
      <c r="AF59" s="94"/>
      <c r="AG59" s="84"/>
      <c r="AH59" s="84"/>
      <c r="AI59" s="100"/>
      <c r="AJ59" s="136"/>
      <c r="AK59" s="84" t="s">
        <v>5</v>
      </c>
      <c r="AL59" s="84"/>
      <c r="AM59" s="87"/>
      <c r="AN59" s="94"/>
      <c r="AO59" s="84"/>
      <c r="AP59" s="84"/>
      <c r="AQ59" s="84"/>
      <c r="AR59" s="100"/>
      <c r="AS59" s="136"/>
      <c r="AT59" s="84"/>
      <c r="AU59" s="84"/>
      <c r="AV59" s="87"/>
      <c r="AW59" s="94" t="s">
        <v>5</v>
      </c>
      <c r="AX59" s="84"/>
      <c r="AY59" s="84"/>
      <c r="AZ59" s="84"/>
      <c r="BA59" s="100"/>
      <c r="BB59" s="136"/>
      <c r="BC59" s="84"/>
      <c r="BD59" s="84"/>
      <c r="BE59" s="87"/>
      <c r="BF59" s="94"/>
      <c r="BG59" s="84"/>
      <c r="BH59" s="84"/>
      <c r="BI59" s="100" t="s">
        <v>5</v>
      </c>
      <c r="BJ59" s="136"/>
      <c r="BK59" s="84"/>
      <c r="BL59" s="536"/>
      <c r="BM59" s="536"/>
      <c r="BN59" s="93"/>
      <c r="BP59" s="11"/>
      <c r="BR59" s="634"/>
    </row>
    <row r="60" spans="1:70" ht="18.899999999999999" customHeight="1">
      <c r="A60" s="9"/>
      <c r="B60" s="8"/>
      <c r="C60" s="701"/>
      <c r="D60" s="701"/>
      <c r="E60" s="701"/>
      <c r="F60" s="701"/>
      <c r="G60" s="1039"/>
      <c r="H60" s="710" t="s">
        <v>148</v>
      </c>
      <c r="I60" s="200" t="s">
        <v>149</v>
      </c>
      <c r="J60" s="186">
        <v>1132120</v>
      </c>
      <c r="K60" s="525" t="s">
        <v>339</v>
      </c>
      <c r="L60" s="525">
        <v>8760</v>
      </c>
      <c r="M60" s="526" t="s">
        <v>506</v>
      </c>
      <c r="N60" s="525" t="s">
        <v>9</v>
      </c>
      <c r="O60" s="108"/>
      <c r="P60" s="84"/>
      <c r="Q60" s="84"/>
      <c r="R60" s="100"/>
      <c r="S60" s="136"/>
      <c r="T60" s="84"/>
      <c r="U60" s="84"/>
      <c r="V60" s="87"/>
      <c r="W60" s="94"/>
      <c r="X60" s="84"/>
      <c r="Y60" s="84" t="s">
        <v>9</v>
      </c>
      <c r="Z60" s="100"/>
      <c r="AA60" s="136"/>
      <c r="AB60" s="84"/>
      <c r="AC60" s="84"/>
      <c r="AD60" s="84"/>
      <c r="AE60" s="87"/>
      <c r="AF60" s="94"/>
      <c r="AG60" s="84"/>
      <c r="AH60" s="84"/>
      <c r="AI60" s="100"/>
      <c r="AJ60" s="136"/>
      <c r="AK60" s="84"/>
      <c r="AL60" s="84"/>
      <c r="AM60" s="87"/>
      <c r="AN60" s="94"/>
      <c r="AO60" s="84"/>
      <c r="AP60" s="84"/>
      <c r="AQ60" s="84"/>
      <c r="AR60" s="100"/>
      <c r="AS60" s="136"/>
      <c r="AT60" s="84"/>
      <c r="AU60" s="84"/>
      <c r="AV60" s="87"/>
      <c r="AW60" s="94"/>
      <c r="AX60" s="84"/>
      <c r="AY60" s="84"/>
      <c r="AZ60" s="84"/>
      <c r="BA60" s="100"/>
      <c r="BB60" s="136"/>
      <c r="BC60" s="84"/>
      <c r="BD60" s="84"/>
      <c r="BE60" s="87"/>
      <c r="BF60" s="94"/>
      <c r="BG60" s="84"/>
      <c r="BH60" s="84"/>
      <c r="BI60" s="100"/>
      <c r="BJ60" s="136"/>
      <c r="BK60" s="84"/>
      <c r="BL60" s="536"/>
      <c r="BM60" s="536"/>
      <c r="BN60" s="93"/>
      <c r="BP60" s="11"/>
      <c r="BR60" s="634"/>
    </row>
    <row r="61" spans="1:70" ht="18.899999999999999" customHeight="1">
      <c r="A61" s="9"/>
      <c r="B61" s="8"/>
      <c r="C61" s="701"/>
      <c r="D61" s="701"/>
      <c r="E61" s="701"/>
      <c r="F61" s="701"/>
      <c r="G61" s="1039"/>
      <c r="H61" s="709" t="s">
        <v>150</v>
      </c>
      <c r="I61" s="200" t="s">
        <v>151</v>
      </c>
      <c r="J61" s="186">
        <v>1132120</v>
      </c>
      <c r="K61" s="525" t="s">
        <v>339</v>
      </c>
      <c r="L61" s="525">
        <v>1752</v>
      </c>
      <c r="M61" s="526" t="s">
        <v>506</v>
      </c>
      <c r="N61" s="525" t="s">
        <v>658</v>
      </c>
      <c r="O61" s="108"/>
      <c r="P61" s="84"/>
      <c r="Q61" s="84"/>
      <c r="R61" s="100"/>
      <c r="S61" s="136"/>
      <c r="T61" s="84"/>
      <c r="U61" s="84"/>
      <c r="V61" s="87"/>
      <c r="W61" s="94"/>
      <c r="X61" s="84"/>
      <c r="Y61" s="84"/>
      <c r="Z61" s="100"/>
      <c r="AA61" s="136"/>
      <c r="AB61" s="84"/>
      <c r="AC61" s="84"/>
      <c r="AD61" s="84"/>
      <c r="AE61" s="87"/>
      <c r="AF61" s="94"/>
      <c r="AG61" s="84"/>
      <c r="AH61" s="84"/>
      <c r="AI61" s="100"/>
      <c r="AJ61" s="136"/>
      <c r="AK61" s="84" t="s">
        <v>7</v>
      </c>
      <c r="AL61" s="84"/>
      <c r="AM61" s="87"/>
      <c r="AN61" s="94"/>
      <c r="AO61" s="84"/>
      <c r="AP61" s="84"/>
      <c r="AQ61" s="84"/>
      <c r="AR61" s="100"/>
      <c r="AS61" s="136"/>
      <c r="AT61" s="84"/>
      <c r="AU61" s="84"/>
      <c r="AV61" s="87"/>
      <c r="AW61" s="94"/>
      <c r="AX61" s="84"/>
      <c r="AY61" s="84"/>
      <c r="AZ61" s="84"/>
      <c r="BA61" s="100"/>
      <c r="BB61" s="136"/>
      <c r="BC61" s="84"/>
      <c r="BD61" s="84"/>
      <c r="BE61" s="87"/>
      <c r="BF61" s="94"/>
      <c r="BG61" s="84"/>
      <c r="BH61" s="84"/>
      <c r="BI61" s="100" t="s">
        <v>7</v>
      </c>
      <c r="BJ61" s="136"/>
      <c r="BK61" s="84"/>
      <c r="BL61" s="536"/>
      <c r="BM61" s="536"/>
      <c r="BN61" s="93"/>
      <c r="BP61" s="11"/>
      <c r="BR61" s="634"/>
    </row>
    <row r="62" spans="1:70" ht="18.899999999999999" customHeight="1">
      <c r="A62" s="9"/>
      <c r="B62" s="8"/>
      <c r="C62" s="701"/>
      <c r="D62" s="701"/>
      <c r="E62" s="701"/>
      <c r="F62" s="701"/>
      <c r="G62" s="1039"/>
      <c r="H62" s="713" t="s">
        <v>152</v>
      </c>
      <c r="I62" s="195" t="s">
        <v>153</v>
      </c>
      <c r="J62" s="154">
        <v>1132121</v>
      </c>
      <c r="K62" s="525" t="s">
        <v>339</v>
      </c>
      <c r="L62" s="525">
        <v>265</v>
      </c>
      <c r="M62" s="526" t="s">
        <v>506</v>
      </c>
      <c r="N62" s="525" t="s">
        <v>5</v>
      </c>
      <c r="O62" s="108"/>
      <c r="P62" s="84"/>
      <c r="Q62" s="84"/>
      <c r="R62" s="100"/>
      <c r="S62" s="136"/>
      <c r="T62" s="84"/>
      <c r="U62" s="84"/>
      <c r="V62" s="87"/>
      <c r="W62" s="94"/>
      <c r="X62" s="84"/>
      <c r="Y62" s="84"/>
      <c r="Z62" s="100" t="s">
        <v>5</v>
      </c>
      <c r="AA62" s="136"/>
      <c r="AB62" s="84"/>
      <c r="AC62" s="84"/>
      <c r="AD62" s="84"/>
      <c r="AE62" s="87"/>
      <c r="AF62" s="94"/>
      <c r="AG62" s="84"/>
      <c r="AH62" s="84"/>
      <c r="AI62" s="100"/>
      <c r="AJ62" s="136"/>
      <c r="AK62" s="84"/>
      <c r="AL62" s="84" t="s">
        <v>5</v>
      </c>
      <c r="AM62" s="87"/>
      <c r="AN62" s="94"/>
      <c r="AO62" s="84"/>
      <c r="AP62" s="84"/>
      <c r="AQ62" s="84"/>
      <c r="AR62" s="100"/>
      <c r="AS62" s="136"/>
      <c r="AT62" s="84"/>
      <c r="AU62" s="84"/>
      <c r="AV62" s="87"/>
      <c r="AW62" s="94"/>
      <c r="AX62" s="84" t="s">
        <v>5</v>
      </c>
      <c r="AY62" s="84"/>
      <c r="AZ62" s="84"/>
      <c r="BA62" s="100"/>
      <c r="BB62" s="136"/>
      <c r="BC62" s="84"/>
      <c r="BD62" s="84"/>
      <c r="BE62" s="87"/>
      <c r="BF62" s="94"/>
      <c r="BG62" s="84"/>
      <c r="BH62" s="84"/>
      <c r="BI62" s="100"/>
      <c r="BJ62" s="136" t="s">
        <v>5</v>
      </c>
      <c r="BK62" s="84"/>
      <c r="BL62" s="536"/>
      <c r="BM62" s="536"/>
      <c r="BN62" s="93"/>
      <c r="BP62" s="11"/>
      <c r="BR62" s="634"/>
    </row>
    <row r="63" spans="1:70" ht="18.899999999999999" customHeight="1">
      <c r="A63" s="9"/>
      <c r="B63" s="8"/>
      <c r="C63" s="701"/>
      <c r="D63" s="701"/>
      <c r="E63" s="701"/>
      <c r="F63" s="701"/>
      <c r="G63" s="1039"/>
      <c r="H63" s="706" t="s">
        <v>154</v>
      </c>
      <c r="I63" s="194" t="s">
        <v>155</v>
      </c>
      <c r="J63" s="188">
        <v>1132121</v>
      </c>
      <c r="K63" s="525" t="s">
        <v>339</v>
      </c>
      <c r="L63" s="525">
        <v>8760</v>
      </c>
      <c r="M63" s="526" t="s">
        <v>506</v>
      </c>
      <c r="N63" s="525" t="s">
        <v>9</v>
      </c>
      <c r="O63" s="108"/>
      <c r="P63" s="84"/>
      <c r="Q63" s="84"/>
      <c r="R63" s="100"/>
      <c r="S63" s="136"/>
      <c r="T63" s="84"/>
      <c r="U63" s="84"/>
      <c r="V63" s="87"/>
      <c r="W63" s="94"/>
      <c r="X63" s="84"/>
      <c r="Y63" s="84"/>
      <c r="Z63" s="100" t="s">
        <v>9</v>
      </c>
      <c r="AA63" s="136"/>
      <c r="AB63" s="84"/>
      <c r="AC63" s="84"/>
      <c r="AD63" s="84"/>
      <c r="AE63" s="87"/>
      <c r="AF63" s="94"/>
      <c r="AG63" s="84"/>
      <c r="AH63" s="84"/>
      <c r="AI63" s="100"/>
      <c r="AJ63" s="136"/>
      <c r="AK63" s="84"/>
      <c r="AL63" s="84"/>
      <c r="AM63" s="87"/>
      <c r="AN63" s="94"/>
      <c r="AO63" s="84"/>
      <c r="AP63" s="84"/>
      <c r="AQ63" s="84"/>
      <c r="AR63" s="100"/>
      <c r="AS63" s="136"/>
      <c r="AT63" s="84"/>
      <c r="AU63" s="84"/>
      <c r="AV63" s="87"/>
      <c r="AW63" s="94"/>
      <c r="AX63" s="84"/>
      <c r="AY63" s="84"/>
      <c r="AZ63" s="84"/>
      <c r="BA63" s="100"/>
      <c r="BB63" s="136"/>
      <c r="BC63" s="84"/>
      <c r="BD63" s="84"/>
      <c r="BE63" s="87"/>
      <c r="BF63" s="94"/>
      <c r="BG63" s="84"/>
      <c r="BH63" s="84"/>
      <c r="BI63" s="100"/>
      <c r="BJ63" s="136"/>
      <c r="BK63" s="84"/>
      <c r="BL63" s="536"/>
      <c r="BM63" s="536"/>
      <c r="BN63" s="93"/>
      <c r="BP63" s="11"/>
      <c r="BR63" s="634"/>
    </row>
    <row r="64" spans="1:70" ht="18.899999999999999" customHeight="1">
      <c r="A64" s="9"/>
      <c r="B64" s="8"/>
      <c r="C64" s="701"/>
      <c r="D64" s="701"/>
      <c r="E64" s="701"/>
      <c r="F64" s="701"/>
      <c r="G64" s="1039"/>
      <c r="H64" s="709" t="s">
        <v>156</v>
      </c>
      <c r="I64" s="200" t="s">
        <v>157</v>
      </c>
      <c r="J64" s="186">
        <v>1132121</v>
      </c>
      <c r="K64" s="525" t="s">
        <v>339</v>
      </c>
      <c r="L64" s="525">
        <v>2190</v>
      </c>
      <c r="M64" s="526" t="s">
        <v>506</v>
      </c>
      <c r="N64" s="525" t="s">
        <v>658</v>
      </c>
      <c r="O64" s="108"/>
      <c r="P64" s="84"/>
      <c r="Q64" s="84"/>
      <c r="R64" s="100"/>
      <c r="S64" s="136"/>
      <c r="T64" s="84"/>
      <c r="U64" s="84"/>
      <c r="V64" s="87"/>
      <c r="W64" s="94"/>
      <c r="X64" s="84"/>
      <c r="Y64" s="84"/>
      <c r="Z64" s="100"/>
      <c r="AA64" s="136"/>
      <c r="AB64" s="84"/>
      <c r="AC64" s="84"/>
      <c r="AD64" s="84"/>
      <c r="AE64" s="87"/>
      <c r="AF64" s="94"/>
      <c r="AG64" s="84"/>
      <c r="AH64" s="84"/>
      <c r="AI64" s="100"/>
      <c r="AJ64" s="136"/>
      <c r="AK64" s="84"/>
      <c r="AL64" s="84" t="s">
        <v>7</v>
      </c>
      <c r="AM64" s="87"/>
      <c r="AN64" s="94"/>
      <c r="AO64" s="84"/>
      <c r="AP64" s="84"/>
      <c r="AQ64" s="84"/>
      <c r="AR64" s="100"/>
      <c r="AS64" s="136"/>
      <c r="AT64" s="84"/>
      <c r="AU64" s="84"/>
      <c r="AV64" s="87"/>
      <c r="AW64" s="94"/>
      <c r="AX64" s="84"/>
      <c r="AY64" s="84"/>
      <c r="AZ64" s="84"/>
      <c r="BA64" s="100"/>
      <c r="BB64" s="136"/>
      <c r="BC64" s="84"/>
      <c r="BD64" s="84"/>
      <c r="BE64" s="87"/>
      <c r="BF64" s="94"/>
      <c r="BG64" s="84"/>
      <c r="BH64" s="84"/>
      <c r="BI64" s="100"/>
      <c r="BJ64" s="136" t="s">
        <v>7</v>
      </c>
      <c r="BK64" s="84"/>
      <c r="BL64" s="536"/>
      <c r="BM64" s="536"/>
      <c r="BN64" s="93"/>
      <c r="BP64" s="11"/>
      <c r="BR64" s="634"/>
    </row>
    <row r="65" spans="1:70" ht="18.899999999999999" customHeight="1">
      <c r="A65" s="9"/>
      <c r="B65" s="8"/>
      <c r="C65" s="701"/>
      <c r="D65" s="701"/>
      <c r="E65" s="701"/>
      <c r="F65" s="701"/>
      <c r="G65" s="1039"/>
      <c r="H65" s="706" t="s">
        <v>158</v>
      </c>
      <c r="I65" s="194" t="s">
        <v>159</v>
      </c>
      <c r="J65" s="186">
        <v>1132120</v>
      </c>
      <c r="K65" s="525" t="s">
        <v>339</v>
      </c>
      <c r="L65" s="525">
        <v>114</v>
      </c>
      <c r="M65" s="526" t="s">
        <v>506</v>
      </c>
      <c r="N65" s="525" t="s">
        <v>5</v>
      </c>
      <c r="O65" s="108"/>
      <c r="P65" s="84"/>
      <c r="Q65" s="84"/>
      <c r="R65" s="100"/>
      <c r="S65" s="136"/>
      <c r="T65" s="84"/>
      <c r="U65" s="84"/>
      <c r="V65" s="87"/>
      <c r="W65" s="94"/>
      <c r="X65" s="84"/>
      <c r="Y65" s="84"/>
      <c r="Z65" s="100"/>
      <c r="AA65" s="136" t="s">
        <v>5</v>
      </c>
      <c r="AB65" s="84"/>
      <c r="AC65" s="84"/>
      <c r="AD65" s="84"/>
      <c r="AE65" s="87"/>
      <c r="AF65" s="94"/>
      <c r="AG65" s="84"/>
      <c r="AH65" s="84"/>
      <c r="AI65" s="100"/>
      <c r="AJ65" s="136"/>
      <c r="AK65" s="84"/>
      <c r="AL65" s="84"/>
      <c r="AM65" s="87" t="s">
        <v>5</v>
      </c>
      <c r="AN65" s="94"/>
      <c r="AO65" s="84"/>
      <c r="AP65" s="84"/>
      <c r="AQ65" s="84"/>
      <c r="AR65" s="100"/>
      <c r="AS65" s="136"/>
      <c r="AT65" s="84"/>
      <c r="AU65" s="84"/>
      <c r="AV65" s="87"/>
      <c r="AW65" s="94"/>
      <c r="AX65" s="84"/>
      <c r="AY65" s="84" t="s">
        <v>5</v>
      </c>
      <c r="AZ65" s="84"/>
      <c r="BA65" s="100"/>
      <c r="BB65" s="136"/>
      <c r="BC65" s="84"/>
      <c r="BD65" s="84"/>
      <c r="BE65" s="87"/>
      <c r="BF65" s="94"/>
      <c r="BG65" s="84"/>
      <c r="BH65" s="84"/>
      <c r="BI65" s="100"/>
      <c r="BJ65" s="136"/>
      <c r="BK65" s="84" t="s">
        <v>5</v>
      </c>
      <c r="BL65" s="536"/>
      <c r="BM65" s="536"/>
      <c r="BN65" s="93"/>
      <c r="BP65" s="11"/>
      <c r="BR65" s="634"/>
    </row>
    <row r="66" spans="1:70" ht="18.899999999999999" customHeight="1">
      <c r="A66" s="9"/>
      <c r="B66" s="8"/>
      <c r="C66" s="701"/>
      <c r="D66" s="701"/>
      <c r="E66" s="701"/>
      <c r="F66" s="701"/>
      <c r="G66" s="1039"/>
      <c r="H66" s="709" t="s">
        <v>160</v>
      </c>
      <c r="I66" s="200" t="s">
        <v>161</v>
      </c>
      <c r="J66" s="186">
        <v>1132120</v>
      </c>
      <c r="K66" s="525" t="s">
        <v>339</v>
      </c>
      <c r="L66" s="525">
        <v>8760</v>
      </c>
      <c r="M66" s="526" t="s">
        <v>506</v>
      </c>
      <c r="N66" s="525" t="s">
        <v>9</v>
      </c>
      <c r="O66" s="108"/>
      <c r="P66" s="84"/>
      <c r="Q66" s="84"/>
      <c r="R66" s="100"/>
      <c r="S66" s="136"/>
      <c r="T66" s="84"/>
      <c r="U66" s="84"/>
      <c r="V66" s="87"/>
      <c r="W66" s="94"/>
      <c r="X66" s="84"/>
      <c r="Y66" s="84"/>
      <c r="Z66" s="100"/>
      <c r="AA66" s="136" t="s">
        <v>9</v>
      </c>
      <c r="AB66" s="84"/>
      <c r="AC66" s="84"/>
      <c r="AD66" s="84"/>
      <c r="AE66" s="87"/>
      <c r="AF66" s="94"/>
      <c r="AG66" s="84"/>
      <c r="AH66" s="84"/>
      <c r="AI66" s="100"/>
      <c r="AJ66" s="136"/>
      <c r="AK66" s="84"/>
      <c r="AL66" s="84"/>
      <c r="AM66" s="87"/>
      <c r="AN66" s="94"/>
      <c r="AO66" s="84"/>
      <c r="AP66" s="84"/>
      <c r="AQ66" s="84"/>
      <c r="AR66" s="100"/>
      <c r="AS66" s="136"/>
      <c r="AT66" s="84"/>
      <c r="AU66" s="84"/>
      <c r="AV66" s="87"/>
      <c r="AW66" s="94"/>
      <c r="AX66" s="84"/>
      <c r="AY66" s="84"/>
      <c r="AZ66" s="84"/>
      <c r="BA66" s="100"/>
      <c r="BB66" s="136"/>
      <c r="BC66" s="84"/>
      <c r="BD66" s="84"/>
      <c r="BE66" s="87"/>
      <c r="BF66" s="94"/>
      <c r="BG66" s="84"/>
      <c r="BH66" s="84"/>
      <c r="BI66" s="100"/>
      <c r="BJ66" s="136"/>
      <c r="BK66" s="84"/>
      <c r="BL66" s="536"/>
      <c r="BM66" s="536"/>
      <c r="BN66" s="93"/>
      <c r="BP66" s="11"/>
      <c r="BR66" s="634"/>
    </row>
    <row r="67" spans="1:70" ht="18.899999999999999" customHeight="1" thickBot="1">
      <c r="A67" s="9"/>
      <c r="B67" s="8"/>
      <c r="C67" s="701"/>
      <c r="D67" s="701"/>
      <c r="E67" s="701"/>
      <c r="F67" s="701"/>
      <c r="G67" s="1040"/>
      <c r="H67" s="716" t="s">
        <v>162</v>
      </c>
      <c r="I67" s="202" t="s">
        <v>163</v>
      </c>
      <c r="J67" s="189">
        <v>1132120</v>
      </c>
      <c r="K67" s="533" t="s">
        <v>339</v>
      </c>
      <c r="L67" s="533">
        <v>548</v>
      </c>
      <c r="M67" s="534" t="s">
        <v>506</v>
      </c>
      <c r="N67" s="533" t="s">
        <v>658</v>
      </c>
      <c r="O67" s="110"/>
      <c r="P67" s="97"/>
      <c r="Q67" s="97"/>
      <c r="R67" s="102"/>
      <c r="S67" s="137"/>
      <c r="T67" s="97"/>
      <c r="U67" s="97"/>
      <c r="V67" s="141"/>
      <c r="W67" s="96"/>
      <c r="X67" s="97"/>
      <c r="Y67" s="97"/>
      <c r="Z67" s="102"/>
      <c r="AA67" s="137"/>
      <c r="AB67" s="97" t="s">
        <v>7</v>
      </c>
      <c r="AC67" s="97"/>
      <c r="AD67" s="97"/>
      <c r="AE67" s="141"/>
      <c r="AF67" s="96"/>
      <c r="AG67" s="97"/>
      <c r="AH67" s="97"/>
      <c r="AI67" s="102"/>
      <c r="AJ67" s="137"/>
      <c r="AK67" s="97"/>
      <c r="AL67" s="97"/>
      <c r="AM67" s="141"/>
      <c r="AN67" s="96"/>
      <c r="AO67" s="97"/>
      <c r="AP67" s="97"/>
      <c r="AQ67" s="97"/>
      <c r="AR67" s="102"/>
      <c r="AS67" s="137"/>
      <c r="AT67" s="97"/>
      <c r="AU67" s="97"/>
      <c r="AV67" s="141"/>
      <c r="AW67" s="96"/>
      <c r="AX67" s="97"/>
      <c r="AY67" s="97"/>
      <c r="AZ67" s="97" t="s">
        <v>7</v>
      </c>
      <c r="BA67" s="102"/>
      <c r="BB67" s="137"/>
      <c r="BC67" s="97"/>
      <c r="BD67" s="97"/>
      <c r="BE67" s="141"/>
      <c r="BF67" s="96"/>
      <c r="BG67" s="97"/>
      <c r="BH67" s="97"/>
      <c r="BI67" s="102"/>
      <c r="BJ67" s="137"/>
      <c r="BK67" s="97"/>
      <c r="BL67" s="545"/>
      <c r="BM67" s="545"/>
      <c r="BN67" s="98"/>
      <c r="BP67" s="11"/>
      <c r="BR67" s="634"/>
    </row>
    <row r="68" spans="1:70" ht="18.899999999999999" customHeight="1">
      <c r="A68" s="9"/>
      <c r="B68" s="8"/>
      <c r="C68" s="701"/>
      <c r="D68" s="701"/>
      <c r="E68" s="701"/>
      <c r="F68" s="701"/>
      <c r="G68" s="1038" t="s">
        <v>164</v>
      </c>
      <c r="H68" s="717" t="s">
        <v>165</v>
      </c>
      <c r="I68" s="203" t="s">
        <v>166</v>
      </c>
      <c r="J68" s="190">
        <v>1131802</v>
      </c>
      <c r="K68" s="531" t="s">
        <v>339</v>
      </c>
      <c r="L68" s="531">
        <v>283</v>
      </c>
      <c r="M68" s="532" t="s">
        <v>506</v>
      </c>
      <c r="N68" s="532" t="s">
        <v>5</v>
      </c>
      <c r="O68" s="122"/>
      <c r="P68" s="90"/>
      <c r="Q68" s="90"/>
      <c r="R68" s="99"/>
      <c r="S68" s="135"/>
      <c r="T68" s="90"/>
      <c r="U68" s="90"/>
      <c r="V68" s="146"/>
      <c r="W68" s="103"/>
      <c r="X68" s="90"/>
      <c r="Y68" s="90" t="s">
        <v>5</v>
      </c>
      <c r="Z68" s="99"/>
      <c r="AA68" s="135"/>
      <c r="AB68" s="90"/>
      <c r="AC68" s="90"/>
      <c r="AD68" s="90"/>
      <c r="AE68" s="146"/>
      <c r="AF68" s="103"/>
      <c r="AG68" s="90"/>
      <c r="AH68" s="90"/>
      <c r="AI68" s="99"/>
      <c r="AJ68" s="135"/>
      <c r="AK68" s="90" t="s">
        <v>5</v>
      </c>
      <c r="AL68" s="90"/>
      <c r="AM68" s="146"/>
      <c r="AN68" s="103"/>
      <c r="AO68" s="90"/>
      <c r="AP68" s="90"/>
      <c r="AQ68" s="90"/>
      <c r="AR68" s="99"/>
      <c r="AS68" s="135"/>
      <c r="AT68" s="90"/>
      <c r="AU68" s="90"/>
      <c r="AV68" s="146"/>
      <c r="AW68" s="103" t="s">
        <v>5</v>
      </c>
      <c r="AX68" s="90"/>
      <c r="AY68" s="90"/>
      <c r="AZ68" s="90"/>
      <c r="BA68" s="99"/>
      <c r="BB68" s="135"/>
      <c r="BC68" s="90"/>
      <c r="BD68" s="90"/>
      <c r="BE68" s="146"/>
      <c r="BF68" s="103"/>
      <c r="BG68" s="90"/>
      <c r="BH68" s="90"/>
      <c r="BI68" s="99" t="s">
        <v>5</v>
      </c>
      <c r="BJ68" s="135"/>
      <c r="BK68" s="90"/>
      <c r="BL68" s="544"/>
      <c r="BM68" s="544"/>
      <c r="BN68" s="91"/>
      <c r="BP68" s="11"/>
      <c r="BR68" s="634"/>
    </row>
    <row r="69" spans="1:70" ht="18.899999999999999" customHeight="1">
      <c r="A69" s="9"/>
      <c r="B69" s="8"/>
      <c r="C69" s="701"/>
      <c r="D69" s="701"/>
      <c r="E69" s="701"/>
      <c r="F69" s="701"/>
      <c r="G69" s="1039"/>
      <c r="H69" s="709" t="s">
        <v>167</v>
      </c>
      <c r="I69" s="200" t="s">
        <v>168</v>
      </c>
      <c r="J69" s="186">
        <v>1132140</v>
      </c>
      <c r="K69" s="525" t="s">
        <v>339</v>
      </c>
      <c r="L69" s="525">
        <v>283</v>
      </c>
      <c r="M69" s="526" t="s">
        <v>506</v>
      </c>
      <c r="N69" s="526" t="s">
        <v>5</v>
      </c>
      <c r="O69" s="108"/>
      <c r="P69" s="84"/>
      <c r="Q69" s="84"/>
      <c r="R69" s="100"/>
      <c r="S69" s="136"/>
      <c r="T69" s="84"/>
      <c r="U69" s="84"/>
      <c r="V69" s="87"/>
      <c r="W69" s="94"/>
      <c r="X69" s="84"/>
      <c r="Y69" s="84" t="s">
        <v>5</v>
      </c>
      <c r="Z69" s="100"/>
      <c r="AA69" s="136"/>
      <c r="AB69" s="84"/>
      <c r="AC69" s="84"/>
      <c r="AD69" s="84"/>
      <c r="AE69" s="87"/>
      <c r="AF69" s="94"/>
      <c r="AG69" s="84"/>
      <c r="AH69" s="84"/>
      <c r="AI69" s="100"/>
      <c r="AJ69" s="136"/>
      <c r="AK69" s="84" t="s">
        <v>5</v>
      </c>
      <c r="AL69" s="84"/>
      <c r="AM69" s="87"/>
      <c r="AN69" s="94"/>
      <c r="AO69" s="84"/>
      <c r="AP69" s="84"/>
      <c r="AQ69" s="84"/>
      <c r="AR69" s="100"/>
      <c r="AS69" s="136"/>
      <c r="AT69" s="84"/>
      <c r="AU69" s="84"/>
      <c r="AV69" s="87"/>
      <c r="AW69" s="94" t="s">
        <v>5</v>
      </c>
      <c r="AX69" s="84"/>
      <c r="AY69" s="84"/>
      <c r="AZ69" s="84"/>
      <c r="BA69" s="100"/>
      <c r="BB69" s="136"/>
      <c r="BC69" s="84"/>
      <c r="BD69" s="84"/>
      <c r="BE69" s="87"/>
      <c r="BF69" s="94"/>
      <c r="BG69" s="84"/>
      <c r="BH69" s="84"/>
      <c r="BI69" s="100" t="s">
        <v>5</v>
      </c>
      <c r="BJ69" s="136"/>
      <c r="BK69" s="84"/>
      <c r="BL69" s="536"/>
      <c r="BM69" s="536"/>
      <c r="BN69" s="93"/>
      <c r="BP69" s="11"/>
      <c r="BR69" s="634"/>
    </row>
    <row r="70" spans="1:70" ht="18.899999999999999" customHeight="1">
      <c r="A70" s="9"/>
      <c r="B70" s="8"/>
      <c r="C70" s="701"/>
      <c r="D70" s="701"/>
      <c r="E70" s="701"/>
      <c r="F70" s="701"/>
      <c r="G70" s="1039"/>
      <c r="H70" s="709" t="s">
        <v>169</v>
      </c>
      <c r="I70" s="200" t="s">
        <v>170</v>
      </c>
      <c r="J70" s="186">
        <v>1132140</v>
      </c>
      <c r="K70" s="525" t="s">
        <v>339</v>
      </c>
      <c r="L70" s="525">
        <v>172</v>
      </c>
      <c r="M70" s="526" t="s">
        <v>506</v>
      </c>
      <c r="N70" s="526" t="s">
        <v>5</v>
      </c>
      <c r="O70" s="108"/>
      <c r="P70" s="84"/>
      <c r="Q70" s="84"/>
      <c r="R70" s="100"/>
      <c r="S70" s="136"/>
      <c r="T70" s="84"/>
      <c r="U70" s="84"/>
      <c r="V70" s="87"/>
      <c r="W70" s="94"/>
      <c r="X70" s="84"/>
      <c r="Y70" s="84"/>
      <c r="Z70" s="100"/>
      <c r="AA70" s="136" t="s">
        <v>5</v>
      </c>
      <c r="AB70" s="84"/>
      <c r="AC70" s="84"/>
      <c r="AD70" s="84"/>
      <c r="AE70" s="87"/>
      <c r="AF70" s="94"/>
      <c r="AG70" s="84"/>
      <c r="AH70" s="84"/>
      <c r="AI70" s="100"/>
      <c r="AJ70" s="136"/>
      <c r="AK70" s="84"/>
      <c r="AL70" s="84"/>
      <c r="AM70" s="87" t="s">
        <v>5</v>
      </c>
      <c r="AN70" s="94"/>
      <c r="AO70" s="84"/>
      <c r="AP70" s="84"/>
      <c r="AQ70" s="84"/>
      <c r="AR70" s="100"/>
      <c r="AS70" s="136"/>
      <c r="AT70" s="84"/>
      <c r="AU70" s="84"/>
      <c r="AV70" s="87"/>
      <c r="AW70" s="94"/>
      <c r="AX70" s="84"/>
      <c r="AY70" s="84" t="s">
        <v>5</v>
      </c>
      <c r="AZ70" s="84"/>
      <c r="BA70" s="100"/>
      <c r="BB70" s="136"/>
      <c r="BC70" s="84"/>
      <c r="BD70" s="84"/>
      <c r="BE70" s="87"/>
      <c r="BF70" s="94"/>
      <c r="BG70" s="84"/>
      <c r="BH70" s="84"/>
      <c r="BI70" s="100"/>
      <c r="BJ70" s="136"/>
      <c r="BK70" s="84" t="s">
        <v>5</v>
      </c>
      <c r="BL70" s="536"/>
      <c r="BM70" s="536"/>
      <c r="BN70" s="93"/>
      <c r="BP70" s="11"/>
      <c r="BR70" s="634"/>
    </row>
    <row r="71" spans="1:70" ht="18.899999999999999" customHeight="1">
      <c r="A71" s="9"/>
      <c r="B71" s="8"/>
      <c r="C71" s="701"/>
      <c r="D71" s="701"/>
      <c r="E71" s="701"/>
      <c r="F71" s="701"/>
      <c r="G71" s="1039"/>
      <c r="H71" s="709" t="s">
        <v>171</v>
      </c>
      <c r="I71" s="200" t="s">
        <v>172</v>
      </c>
      <c r="J71" s="186">
        <v>1132140</v>
      </c>
      <c r="K71" s="525" t="s">
        <v>339</v>
      </c>
      <c r="L71" s="525">
        <v>2190</v>
      </c>
      <c r="M71" s="526" t="s">
        <v>506</v>
      </c>
      <c r="N71" s="526" t="s">
        <v>7</v>
      </c>
      <c r="O71" s="108"/>
      <c r="P71" s="84"/>
      <c r="Q71" s="84"/>
      <c r="R71" s="100"/>
      <c r="S71" s="136"/>
      <c r="T71" s="84"/>
      <c r="U71" s="84"/>
      <c r="V71" s="87"/>
      <c r="W71" s="94"/>
      <c r="X71" s="84"/>
      <c r="Y71" s="84"/>
      <c r="Z71" s="100"/>
      <c r="AA71" s="136"/>
      <c r="AB71" s="84"/>
      <c r="AC71" s="84"/>
      <c r="AD71" s="84"/>
      <c r="AE71" s="87"/>
      <c r="AF71" s="94"/>
      <c r="AG71" s="84"/>
      <c r="AH71" s="84"/>
      <c r="AI71" s="100"/>
      <c r="AJ71" s="136"/>
      <c r="AK71" s="84"/>
      <c r="AL71" s="84"/>
      <c r="AM71" s="87" t="s">
        <v>7</v>
      </c>
      <c r="AN71" s="94"/>
      <c r="AO71" s="84"/>
      <c r="AP71" s="84"/>
      <c r="AQ71" s="84"/>
      <c r="AR71" s="100"/>
      <c r="AS71" s="136"/>
      <c r="AT71" s="84"/>
      <c r="AU71" s="84"/>
      <c r="AV71" s="87"/>
      <c r="AW71" s="94"/>
      <c r="AX71" s="84"/>
      <c r="AY71" s="84"/>
      <c r="AZ71" s="84"/>
      <c r="BA71" s="100"/>
      <c r="BB71" s="136"/>
      <c r="BC71" s="84"/>
      <c r="BD71" s="84"/>
      <c r="BE71" s="87"/>
      <c r="BF71" s="94"/>
      <c r="BG71" s="84"/>
      <c r="BH71" s="84"/>
      <c r="BI71" s="100"/>
      <c r="BJ71" s="136"/>
      <c r="BK71" s="84" t="s">
        <v>7</v>
      </c>
      <c r="BL71" s="536"/>
      <c r="BM71" s="536"/>
      <c r="BN71" s="93"/>
      <c r="BP71" s="11"/>
      <c r="BR71" s="634"/>
    </row>
    <row r="72" spans="1:70" ht="18.899999999999999" customHeight="1">
      <c r="A72" s="9"/>
      <c r="B72" s="8"/>
      <c r="C72" s="701"/>
      <c r="D72" s="701"/>
      <c r="E72" s="701"/>
      <c r="F72" s="701"/>
      <c r="G72" s="1039"/>
      <c r="H72" s="709" t="s">
        <v>173</v>
      </c>
      <c r="I72" s="200" t="s">
        <v>174</v>
      </c>
      <c r="J72" s="186">
        <v>1132140</v>
      </c>
      <c r="K72" s="525" t="s">
        <v>339</v>
      </c>
      <c r="L72" s="525">
        <v>179</v>
      </c>
      <c r="M72" s="526" t="s">
        <v>506</v>
      </c>
      <c r="N72" s="526" t="s">
        <v>5</v>
      </c>
      <c r="O72" s="108"/>
      <c r="P72" s="84"/>
      <c r="Q72" s="84"/>
      <c r="R72" s="100"/>
      <c r="S72" s="136"/>
      <c r="T72" s="84"/>
      <c r="U72" s="84"/>
      <c r="V72" s="87"/>
      <c r="W72" s="94" t="s">
        <v>5</v>
      </c>
      <c r="X72" s="84"/>
      <c r="Y72" s="84"/>
      <c r="Z72" s="100"/>
      <c r="AA72" s="136"/>
      <c r="AB72" s="84"/>
      <c r="AC72" s="84"/>
      <c r="AD72" s="84"/>
      <c r="AE72" s="87"/>
      <c r="AF72" s="94"/>
      <c r="AG72" s="84"/>
      <c r="AH72" s="84"/>
      <c r="AI72" s="100" t="s">
        <v>5</v>
      </c>
      <c r="AJ72" s="136"/>
      <c r="AK72" s="84"/>
      <c r="AL72" s="84"/>
      <c r="AM72" s="87"/>
      <c r="AN72" s="94"/>
      <c r="AO72" s="84"/>
      <c r="AP72" s="84"/>
      <c r="AQ72" s="84"/>
      <c r="AR72" s="100"/>
      <c r="AS72" s="136"/>
      <c r="AT72" s="84"/>
      <c r="AU72" s="84" t="s">
        <v>5</v>
      </c>
      <c r="AV72" s="87"/>
      <c r="AW72" s="94"/>
      <c r="AX72" s="84"/>
      <c r="AY72" s="84"/>
      <c r="AZ72" s="84"/>
      <c r="BA72" s="100"/>
      <c r="BB72" s="136"/>
      <c r="BC72" s="84"/>
      <c r="BD72" s="84"/>
      <c r="BE72" s="87"/>
      <c r="BF72" s="94"/>
      <c r="BG72" s="84" t="s">
        <v>5</v>
      </c>
      <c r="BH72" s="84"/>
      <c r="BI72" s="100"/>
      <c r="BJ72" s="136"/>
      <c r="BK72" s="84"/>
      <c r="BL72" s="536"/>
      <c r="BM72" s="536"/>
      <c r="BN72" s="93"/>
      <c r="BP72" s="11"/>
      <c r="BR72" s="634"/>
    </row>
    <row r="73" spans="1:70" ht="18.899999999999999" customHeight="1">
      <c r="A73" s="9"/>
      <c r="B73" s="8"/>
      <c r="C73" s="701"/>
      <c r="D73" s="701"/>
      <c r="E73" s="701"/>
      <c r="F73" s="701"/>
      <c r="G73" s="1039"/>
      <c r="H73" s="709" t="s">
        <v>175</v>
      </c>
      <c r="I73" s="200" t="s">
        <v>176</v>
      </c>
      <c r="J73" s="186">
        <v>1132140</v>
      </c>
      <c r="K73" s="525" t="s">
        <v>339</v>
      </c>
      <c r="L73" s="525">
        <v>8760</v>
      </c>
      <c r="M73" s="526" t="s">
        <v>506</v>
      </c>
      <c r="N73" s="526" t="s">
        <v>7</v>
      </c>
      <c r="O73" s="108"/>
      <c r="P73" s="84"/>
      <c r="Q73" s="84"/>
      <c r="R73" s="100"/>
      <c r="S73" s="136"/>
      <c r="T73" s="84"/>
      <c r="U73" s="84"/>
      <c r="V73" s="87"/>
      <c r="W73" s="94"/>
      <c r="X73" s="84"/>
      <c r="Y73" s="84"/>
      <c r="Z73" s="100"/>
      <c r="AA73" s="136"/>
      <c r="AB73" s="84"/>
      <c r="AC73" s="84"/>
      <c r="AD73" s="84"/>
      <c r="AE73" s="87"/>
      <c r="AF73" s="94"/>
      <c r="AG73" s="84"/>
      <c r="AH73" s="84"/>
      <c r="AI73" s="100" t="s">
        <v>7</v>
      </c>
      <c r="AJ73" s="136"/>
      <c r="AK73" s="84"/>
      <c r="AL73" s="84"/>
      <c r="AM73" s="87"/>
      <c r="AN73" s="94"/>
      <c r="AO73" s="84"/>
      <c r="AP73" s="84"/>
      <c r="AQ73" s="84"/>
      <c r="AR73" s="100"/>
      <c r="AS73" s="136"/>
      <c r="AT73" s="84"/>
      <c r="AU73" s="84"/>
      <c r="AV73" s="87"/>
      <c r="AW73" s="94"/>
      <c r="AX73" s="84"/>
      <c r="AY73" s="84"/>
      <c r="AZ73" s="84"/>
      <c r="BA73" s="100"/>
      <c r="BB73" s="136"/>
      <c r="BC73" s="84"/>
      <c r="BD73" s="84"/>
      <c r="BE73" s="87"/>
      <c r="BF73" s="94"/>
      <c r="BG73" s="84" t="s">
        <v>7</v>
      </c>
      <c r="BH73" s="84"/>
      <c r="BI73" s="100"/>
      <c r="BJ73" s="136"/>
      <c r="BK73" s="84"/>
      <c r="BL73" s="536"/>
      <c r="BM73" s="536"/>
      <c r="BN73" s="93"/>
      <c r="BP73" s="11"/>
      <c r="BR73" s="634"/>
    </row>
    <row r="74" spans="1:70" ht="18.899999999999999" customHeight="1">
      <c r="A74" s="9"/>
      <c r="B74" s="8"/>
      <c r="C74" s="701"/>
      <c r="D74" s="701"/>
      <c r="E74" s="701"/>
      <c r="F74" s="701"/>
      <c r="G74" s="1039"/>
      <c r="H74" s="709" t="s">
        <v>177</v>
      </c>
      <c r="I74" s="200" t="s">
        <v>178</v>
      </c>
      <c r="J74" s="186">
        <v>1132140</v>
      </c>
      <c r="K74" s="525" t="s">
        <v>339</v>
      </c>
      <c r="L74" s="525">
        <v>548</v>
      </c>
      <c r="M74" s="526" t="s">
        <v>506</v>
      </c>
      <c r="N74" s="526" t="s">
        <v>5</v>
      </c>
      <c r="O74" s="108"/>
      <c r="P74" s="84"/>
      <c r="Q74" s="84"/>
      <c r="R74" s="100"/>
      <c r="S74" s="136"/>
      <c r="T74" s="84"/>
      <c r="U74" s="84"/>
      <c r="V74" s="87"/>
      <c r="W74" s="94"/>
      <c r="X74" s="84"/>
      <c r="Y74" s="84"/>
      <c r="Z74" s="100" t="s">
        <v>5</v>
      </c>
      <c r="AA74" s="136"/>
      <c r="AB74" s="84"/>
      <c r="AC74" s="84"/>
      <c r="AD74" s="84"/>
      <c r="AE74" s="87"/>
      <c r="AF74" s="94"/>
      <c r="AG74" s="84"/>
      <c r="AH74" s="84"/>
      <c r="AI74" s="100"/>
      <c r="AJ74" s="136"/>
      <c r="AK74" s="84"/>
      <c r="AL74" s="84" t="s">
        <v>5</v>
      </c>
      <c r="AM74" s="87"/>
      <c r="AN74" s="94"/>
      <c r="AO74" s="84"/>
      <c r="AP74" s="84"/>
      <c r="AQ74" s="84"/>
      <c r="AR74" s="100"/>
      <c r="AS74" s="136"/>
      <c r="AT74" s="84"/>
      <c r="AU74" s="84"/>
      <c r="AV74" s="87"/>
      <c r="AW74" s="94"/>
      <c r="AX74" s="84" t="s">
        <v>5</v>
      </c>
      <c r="AY74" s="84"/>
      <c r="AZ74" s="84"/>
      <c r="BA74" s="100"/>
      <c r="BB74" s="136"/>
      <c r="BC74" s="84"/>
      <c r="BD74" s="84"/>
      <c r="BE74" s="87"/>
      <c r="BF74" s="94"/>
      <c r="BG74" s="84"/>
      <c r="BH74" s="84"/>
      <c r="BI74" s="100"/>
      <c r="BJ74" s="136" t="s">
        <v>5</v>
      </c>
      <c r="BK74" s="84"/>
      <c r="BL74" s="536"/>
      <c r="BM74" s="536"/>
      <c r="BN74" s="93"/>
      <c r="BP74" s="11"/>
      <c r="BR74" s="634"/>
    </row>
    <row r="75" spans="1:70" ht="18.899999999999999" customHeight="1">
      <c r="A75" s="9"/>
      <c r="B75" s="8"/>
      <c r="C75" s="701"/>
      <c r="D75" s="701"/>
      <c r="E75" s="701"/>
      <c r="F75" s="701"/>
      <c r="G75" s="1039"/>
      <c r="H75" s="709" t="s">
        <v>179</v>
      </c>
      <c r="I75" s="200" t="s">
        <v>180</v>
      </c>
      <c r="J75" s="186">
        <v>1132140</v>
      </c>
      <c r="K75" s="525" t="s">
        <v>339</v>
      </c>
      <c r="L75" s="525">
        <v>796</v>
      </c>
      <c r="M75" s="526" t="s">
        <v>506</v>
      </c>
      <c r="N75" s="526" t="s">
        <v>5</v>
      </c>
      <c r="O75" s="108"/>
      <c r="P75" s="84"/>
      <c r="Q75" s="84"/>
      <c r="R75" s="100"/>
      <c r="S75" s="136"/>
      <c r="T75" s="84"/>
      <c r="U75" s="84"/>
      <c r="V75" s="87"/>
      <c r="W75" s="94"/>
      <c r="X75" s="84"/>
      <c r="Y75" s="84"/>
      <c r="Z75" s="100" t="s">
        <v>5</v>
      </c>
      <c r="AA75" s="136"/>
      <c r="AB75" s="84"/>
      <c r="AC75" s="84"/>
      <c r="AD75" s="84"/>
      <c r="AE75" s="87"/>
      <c r="AF75" s="94"/>
      <c r="AG75" s="84"/>
      <c r="AH75" s="84"/>
      <c r="AI75" s="100"/>
      <c r="AJ75" s="136"/>
      <c r="AK75" s="84"/>
      <c r="AL75" s="84" t="s">
        <v>5</v>
      </c>
      <c r="AM75" s="87"/>
      <c r="AN75" s="94"/>
      <c r="AO75" s="84"/>
      <c r="AP75" s="84"/>
      <c r="AQ75" s="84"/>
      <c r="AR75" s="100"/>
      <c r="AS75" s="136"/>
      <c r="AT75" s="84"/>
      <c r="AU75" s="84"/>
      <c r="AV75" s="87"/>
      <c r="AW75" s="94"/>
      <c r="AX75" s="84" t="s">
        <v>5</v>
      </c>
      <c r="AY75" s="84"/>
      <c r="AZ75" s="84"/>
      <c r="BA75" s="100"/>
      <c r="BB75" s="136"/>
      <c r="BC75" s="84"/>
      <c r="BD75" s="84"/>
      <c r="BE75" s="87"/>
      <c r="BF75" s="94"/>
      <c r="BG75" s="84"/>
      <c r="BH75" s="84"/>
      <c r="BI75" s="100"/>
      <c r="BJ75" s="136" t="s">
        <v>5</v>
      </c>
      <c r="BK75" s="84"/>
      <c r="BL75" s="536"/>
      <c r="BM75" s="536"/>
      <c r="BN75" s="93"/>
      <c r="BP75" s="11"/>
      <c r="BR75" s="634"/>
    </row>
    <row r="76" spans="1:70" ht="18.899999999999999" customHeight="1">
      <c r="A76" s="9"/>
      <c r="B76" s="8"/>
      <c r="C76" s="701"/>
      <c r="D76" s="701"/>
      <c r="E76" s="701"/>
      <c r="F76" s="701"/>
      <c r="G76" s="1039"/>
      <c r="H76" s="709" t="s">
        <v>181</v>
      </c>
      <c r="I76" s="200" t="s">
        <v>182</v>
      </c>
      <c r="J76" s="186">
        <v>1131802</v>
      </c>
      <c r="K76" s="525" t="s">
        <v>339</v>
      </c>
      <c r="L76" s="525">
        <v>626</v>
      </c>
      <c r="M76" s="526" t="s">
        <v>506</v>
      </c>
      <c r="N76" s="526" t="s">
        <v>5</v>
      </c>
      <c r="O76" s="108"/>
      <c r="P76" s="84" t="s">
        <v>342</v>
      </c>
      <c r="Q76" s="84"/>
      <c r="R76" s="100"/>
      <c r="S76" s="136"/>
      <c r="T76" s="84"/>
      <c r="U76" s="84"/>
      <c r="V76" s="87"/>
      <c r="W76" s="94"/>
      <c r="X76" s="84"/>
      <c r="Y76" s="84"/>
      <c r="Z76" s="100"/>
      <c r="AA76" s="136"/>
      <c r="AB76" s="84" t="s">
        <v>5</v>
      </c>
      <c r="AC76" s="84"/>
      <c r="AD76" s="84"/>
      <c r="AE76" s="87"/>
      <c r="AF76" s="94"/>
      <c r="AG76" s="84"/>
      <c r="AH76" s="84"/>
      <c r="AI76" s="100"/>
      <c r="AJ76" s="136"/>
      <c r="AK76" s="84"/>
      <c r="AL76" s="84"/>
      <c r="AM76" s="87"/>
      <c r="AN76" s="94" t="s">
        <v>5</v>
      </c>
      <c r="AO76" s="84"/>
      <c r="AP76" s="84"/>
      <c r="AQ76" s="84"/>
      <c r="AR76" s="100"/>
      <c r="AS76" s="136"/>
      <c r="AT76" s="84"/>
      <c r="AU76" s="84"/>
      <c r="AV76" s="87"/>
      <c r="AW76" s="94"/>
      <c r="AX76" s="84"/>
      <c r="AY76" s="84"/>
      <c r="AZ76" s="84" t="s">
        <v>5</v>
      </c>
      <c r="BA76" s="100"/>
      <c r="BB76" s="136"/>
      <c r="BC76" s="84"/>
      <c r="BD76" s="84"/>
      <c r="BE76" s="87"/>
      <c r="BF76" s="94"/>
      <c r="BG76" s="84"/>
      <c r="BH76" s="84"/>
      <c r="BI76" s="100"/>
      <c r="BJ76" s="136"/>
      <c r="BK76" s="84"/>
      <c r="BL76" s="536"/>
      <c r="BM76" s="536"/>
      <c r="BN76" s="93"/>
      <c r="BP76" s="11"/>
      <c r="BR76" s="634"/>
    </row>
    <row r="77" spans="1:70" ht="18.899999999999999" customHeight="1">
      <c r="A77" s="9"/>
      <c r="B77" s="8"/>
      <c r="C77" s="701"/>
      <c r="D77" s="701"/>
      <c r="E77" s="701"/>
      <c r="F77" s="701"/>
      <c r="G77" s="1039"/>
      <c r="H77" s="709" t="s">
        <v>183</v>
      </c>
      <c r="I77" s="200" t="s">
        <v>184</v>
      </c>
      <c r="J77" s="186">
        <v>1131802</v>
      </c>
      <c r="K77" s="525" t="s">
        <v>339</v>
      </c>
      <c r="L77" s="525">
        <v>265</v>
      </c>
      <c r="M77" s="526" t="s">
        <v>506</v>
      </c>
      <c r="N77" s="526" t="s">
        <v>5</v>
      </c>
      <c r="O77" s="108"/>
      <c r="P77" s="84"/>
      <c r="Q77" s="84"/>
      <c r="R77" s="100" t="s">
        <v>342</v>
      </c>
      <c r="S77" s="136"/>
      <c r="T77" s="84"/>
      <c r="U77" s="84"/>
      <c r="V77" s="87"/>
      <c r="W77" s="94"/>
      <c r="X77" s="84"/>
      <c r="Y77" s="84"/>
      <c r="Z77" s="100"/>
      <c r="AA77" s="136"/>
      <c r="AB77" s="84" t="s">
        <v>5</v>
      </c>
      <c r="AC77" s="84"/>
      <c r="AD77" s="84"/>
      <c r="AE77" s="87"/>
      <c r="AF77" s="94"/>
      <c r="AG77" s="84"/>
      <c r="AH77" s="84"/>
      <c r="AI77" s="100"/>
      <c r="AJ77" s="136"/>
      <c r="AK77" s="84"/>
      <c r="AL77" s="84"/>
      <c r="AM77" s="87"/>
      <c r="AN77" s="94" t="s">
        <v>5</v>
      </c>
      <c r="AO77" s="84"/>
      <c r="AP77" s="84"/>
      <c r="AQ77" s="84"/>
      <c r="AR77" s="100"/>
      <c r="AS77" s="136"/>
      <c r="AT77" s="84"/>
      <c r="AU77" s="84"/>
      <c r="AV77" s="87"/>
      <c r="AW77" s="94"/>
      <c r="AX77" s="84"/>
      <c r="AY77" s="84"/>
      <c r="AZ77" s="84" t="s">
        <v>5</v>
      </c>
      <c r="BA77" s="100"/>
      <c r="BB77" s="136"/>
      <c r="BC77" s="84"/>
      <c r="BD77" s="84"/>
      <c r="BE77" s="87"/>
      <c r="BF77" s="94"/>
      <c r="BG77" s="84"/>
      <c r="BH77" s="84"/>
      <c r="BI77" s="100"/>
      <c r="BJ77" s="136"/>
      <c r="BK77" s="84"/>
      <c r="BL77" s="536"/>
      <c r="BM77" s="536"/>
      <c r="BN77" s="93"/>
      <c r="BP77" s="11"/>
      <c r="BR77" s="634"/>
    </row>
    <row r="78" spans="1:70" ht="18.899999999999999" customHeight="1" thickBot="1">
      <c r="A78" s="9"/>
      <c r="B78" s="8"/>
      <c r="C78" s="701"/>
      <c r="D78" s="701"/>
      <c r="E78" s="701"/>
      <c r="F78" s="701"/>
      <c r="G78" s="1040"/>
      <c r="H78" s="711" t="s">
        <v>185</v>
      </c>
      <c r="I78" s="201" t="s">
        <v>186</v>
      </c>
      <c r="J78" s="187">
        <v>1131802</v>
      </c>
      <c r="K78" s="529" t="s">
        <v>339</v>
      </c>
      <c r="L78" s="529">
        <v>8760</v>
      </c>
      <c r="M78" s="530" t="s">
        <v>506</v>
      </c>
      <c r="N78" s="530" t="s">
        <v>7</v>
      </c>
      <c r="O78" s="110"/>
      <c r="P78" s="97" t="s">
        <v>354</v>
      </c>
      <c r="Q78" s="97"/>
      <c r="R78" s="102"/>
      <c r="S78" s="137"/>
      <c r="T78" s="97"/>
      <c r="U78" s="97"/>
      <c r="V78" s="141"/>
      <c r="W78" s="96"/>
      <c r="X78" s="97"/>
      <c r="Y78" s="97"/>
      <c r="Z78" s="102"/>
      <c r="AA78" s="137"/>
      <c r="AB78" s="97"/>
      <c r="AC78" s="97"/>
      <c r="AD78" s="97"/>
      <c r="AE78" s="141"/>
      <c r="AF78" s="96"/>
      <c r="AG78" s="97"/>
      <c r="AH78" s="97"/>
      <c r="AI78" s="102"/>
      <c r="AJ78" s="137"/>
      <c r="AK78" s="97"/>
      <c r="AL78" s="97"/>
      <c r="AM78" s="141"/>
      <c r="AN78" s="96" t="s">
        <v>7</v>
      </c>
      <c r="AO78" s="97"/>
      <c r="AP78" s="97"/>
      <c r="AQ78" s="97"/>
      <c r="AR78" s="102"/>
      <c r="AS78" s="137"/>
      <c r="AT78" s="97"/>
      <c r="AU78" s="97"/>
      <c r="AV78" s="141"/>
      <c r="AW78" s="96"/>
      <c r="AX78" s="97"/>
      <c r="AY78" s="97"/>
      <c r="AZ78" s="97"/>
      <c r="BA78" s="102"/>
      <c r="BB78" s="137"/>
      <c r="BC78" s="97"/>
      <c r="BD78" s="97"/>
      <c r="BE78" s="141"/>
      <c r="BF78" s="96"/>
      <c r="BG78" s="97"/>
      <c r="BH78" s="97"/>
      <c r="BI78" s="102"/>
      <c r="BJ78" s="137"/>
      <c r="BK78" s="97"/>
      <c r="BL78" s="545"/>
      <c r="BM78" s="545"/>
      <c r="BN78" s="98"/>
      <c r="BP78" s="11"/>
      <c r="BR78" s="634"/>
    </row>
    <row r="79" spans="1:70" ht="18.899999999999999" customHeight="1">
      <c r="A79" s="9"/>
      <c r="B79" s="8"/>
      <c r="C79" s="701"/>
      <c r="D79" s="701"/>
      <c r="E79" s="701"/>
      <c r="F79" s="701"/>
      <c r="G79" s="1039" t="s">
        <v>189</v>
      </c>
      <c r="H79" s="709" t="s">
        <v>190</v>
      </c>
      <c r="I79" s="200" t="s">
        <v>191</v>
      </c>
      <c r="J79" s="186">
        <v>1132160</v>
      </c>
      <c r="K79" s="527" t="s">
        <v>339</v>
      </c>
      <c r="L79" s="527">
        <v>487</v>
      </c>
      <c r="M79" s="528" t="s">
        <v>506</v>
      </c>
      <c r="N79" s="527" t="s">
        <v>5</v>
      </c>
      <c r="O79" s="122"/>
      <c r="P79" s="90"/>
      <c r="Q79" s="90"/>
      <c r="R79" s="99" t="s">
        <v>342</v>
      </c>
      <c r="S79" s="135"/>
      <c r="T79" s="90"/>
      <c r="U79" s="90"/>
      <c r="V79" s="146"/>
      <c r="W79" s="103"/>
      <c r="X79" s="90"/>
      <c r="Y79" s="90"/>
      <c r="Z79" s="99"/>
      <c r="AA79" s="135"/>
      <c r="AB79" s="90"/>
      <c r="AC79" s="90" t="s">
        <v>5</v>
      </c>
      <c r="AD79" s="90"/>
      <c r="AE79" s="146"/>
      <c r="AF79" s="103"/>
      <c r="AG79" s="90"/>
      <c r="AH79" s="90"/>
      <c r="AI79" s="99"/>
      <c r="AJ79" s="135"/>
      <c r="AK79" s="90"/>
      <c r="AL79" s="90"/>
      <c r="AM79" s="146"/>
      <c r="AN79" s="103"/>
      <c r="AO79" s="90" t="s">
        <v>5</v>
      </c>
      <c r="AP79" s="90"/>
      <c r="AQ79" s="90"/>
      <c r="AR79" s="99"/>
      <c r="AS79" s="135"/>
      <c r="AT79" s="90"/>
      <c r="AU79" s="90"/>
      <c r="AV79" s="146"/>
      <c r="AW79" s="103"/>
      <c r="AX79" s="90"/>
      <c r="AY79" s="90"/>
      <c r="AZ79" s="90"/>
      <c r="BA79" s="99" t="s">
        <v>5</v>
      </c>
      <c r="BB79" s="135"/>
      <c r="BC79" s="90"/>
      <c r="BD79" s="90"/>
      <c r="BE79" s="146"/>
      <c r="BF79" s="103"/>
      <c r="BG79" s="90"/>
      <c r="BH79" s="90"/>
      <c r="BI79" s="99"/>
      <c r="BJ79" s="135"/>
      <c r="BK79" s="90"/>
      <c r="BL79" s="544"/>
      <c r="BM79" s="544"/>
      <c r="BN79" s="91"/>
      <c r="BP79" s="11"/>
      <c r="BR79" s="634"/>
    </row>
    <row r="80" spans="1:70" ht="18.899999999999999" customHeight="1">
      <c r="A80" s="9"/>
      <c r="B80" s="8"/>
      <c r="C80" s="701"/>
      <c r="D80" s="701"/>
      <c r="E80" s="701"/>
      <c r="F80" s="701"/>
      <c r="G80" s="1039"/>
      <c r="H80" s="709" t="s">
        <v>192</v>
      </c>
      <c r="I80" s="200" t="s">
        <v>193</v>
      </c>
      <c r="J80" s="186">
        <v>1132160</v>
      </c>
      <c r="K80" s="525" t="s">
        <v>339</v>
      </c>
      <c r="L80" s="525">
        <v>515</v>
      </c>
      <c r="M80" s="526" t="s">
        <v>506</v>
      </c>
      <c r="N80" s="525" t="s">
        <v>5</v>
      </c>
      <c r="O80" s="108"/>
      <c r="P80" s="84" t="s">
        <v>342</v>
      </c>
      <c r="Q80" s="84"/>
      <c r="R80" s="100"/>
      <c r="S80" s="136"/>
      <c r="T80" s="84"/>
      <c r="U80" s="84"/>
      <c r="V80" s="87"/>
      <c r="W80" s="94"/>
      <c r="X80" s="84"/>
      <c r="Y80" s="84"/>
      <c r="Z80" s="100"/>
      <c r="AA80" s="136"/>
      <c r="AB80" s="84"/>
      <c r="AC80" s="84" t="s">
        <v>5</v>
      </c>
      <c r="AD80" s="84"/>
      <c r="AE80" s="87"/>
      <c r="AF80" s="94"/>
      <c r="AG80" s="84"/>
      <c r="AH80" s="84"/>
      <c r="AI80" s="100"/>
      <c r="AJ80" s="136"/>
      <c r="AK80" s="84"/>
      <c r="AL80" s="84"/>
      <c r="AM80" s="87"/>
      <c r="AN80" s="94"/>
      <c r="AO80" s="84" t="s">
        <v>5</v>
      </c>
      <c r="AP80" s="84"/>
      <c r="AQ80" s="84"/>
      <c r="AR80" s="100"/>
      <c r="AS80" s="136"/>
      <c r="AT80" s="84"/>
      <c r="AU80" s="84"/>
      <c r="AV80" s="87"/>
      <c r="AW80" s="94"/>
      <c r="AX80" s="84"/>
      <c r="AY80" s="84"/>
      <c r="AZ80" s="84"/>
      <c r="BA80" s="100" t="s">
        <v>5</v>
      </c>
      <c r="BB80" s="136"/>
      <c r="BC80" s="84"/>
      <c r="BD80" s="84"/>
      <c r="BE80" s="87"/>
      <c r="BF80" s="94"/>
      <c r="BG80" s="84"/>
      <c r="BH80" s="84"/>
      <c r="BI80" s="100"/>
      <c r="BJ80" s="136"/>
      <c r="BK80" s="84"/>
      <c r="BL80" s="536"/>
      <c r="BM80" s="536"/>
      <c r="BN80" s="93"/>
      <c r="BP80" s="11"/>
      <c r="BR80" s="634"/>
    </row>
    <row r="81" spans="1:70" ht="18.899999999999999" customHeight="1">
      <c r="A81" s="9"/>
      <c r="B81" s="8"/>
      <c r="C81" s="701"/>
      <c r="D81" s="701"/>
      <c r="E81" s="701"/>
      <c r="F81" s="701"/>
      <c r="G81" s="1039"/>
      <c r="H81" s="709" t="s">
        <v>194</v>
      </c>
      <c r="I81" s="200" t="s">
        <v>193</v>
      </c>
      <c r="J81" s="186">
        <v>1132160</v>
      </c>
      <c r="K81" s="525" t="s">
        <v>339</v>
      </c>
      <c r="L81" s="525">
        <v>292</v>
      </c>
      <c r="M81" s="526" t="s">
        <v>506</v>
      </c>
      <c r="N81" s="525" t="s">
        <v>5</v>
      </c>
      <c r="O81" s="108"/>
      <c r="P81" s="84"/>
      <c r="Q81" s="84"/>
      <c r="R81" s="100" t="s">
        <v>342</v>
      </c>
      <c r="S81" s="136"/>
      <c r="T81" s="84"/>
      <c r="U81" s="84"/>
      <c r="V81" s="87"/>
      <c r="W81" s="94"/>
      <c r="X81" s="84"/>
      <c r="Y81" s="84"/>
      <c r="Z81" s="100"/>
      <c r="AA81" s="136"/>
      <c r="AB81" s="84"/>
      <c r="AC81" s="84"/>
      <c r="AD81" s="84" t="s">
        <v>5</v>
      </c>
      <c r="AE81" s="87"/>
      <c r="AF81" s="94"/>
      <c r="AG81" s="84"/>
      <c r="AH81" s="84"/>
      <c r="AI81" s="100"/>
      <c r="AJ81" s="136"/>
      <c r="AK81" s="84"/>
      <c r="AL81" s="84"/>
      <c r="AM81" s="87"/>
      <c r="AN81" s="94"/>
      <c r="AO81" s="84"/>
      <c r="AP81" s="84" t="s">
        <v>5</v>
      </c>
      <c r="AQ81" s="84"/>
      <c r="AR81" s="100"/>
      <c r="AS81" s="136"/>
      <c r="AT81" s="84"/>
      <c r="AU81" s="84"/>
      <c r="AV81" s="87"/>
      <c r="AW81" s="94"/>
      <c r="AX81" s="84"/>
      <c r="AY81" s="84"/>
      <c r="AZ81" s="84"/>
      <c r="BA81" s="100"/>
      <c r="BB81" s="136" t="s">
        <v>5</v>
      </c>
      <c r="BC81" s="84"/>
      <c r="BD81" s="84"/>
      <c r="BE81" s="87"/>
      <c r="BF81" s="94"/>
      <c r="BG81" s="84"/>
      <c r="BH81" s="84"/>
      <c r="BI81" s="100"/>
      <c r="BJ81" s="136"/>
      <c r="BK81" s="84"/>
      <c r="BL81" s="536"/>
      <c r="BM81" s="536"/>
      <c r="BN81" s="93"/>
      <c r="BP81" s="11"/>
      <c r="BR81" s="634"/>
    </row>
    <row r="82" spans="1:70" ht="18.899999999999999" customHeight="1">
      <c r="A82" s="9"/>
      <c r="B82" s="8"/>
      <c r="C82" s="701"/>
      <c r="D82" s="701"/>
      <c r="E82" s="701"/>
      <c r="F82" s="701"/>
      <c r="G82" s="1039"/>
      <c r="H82" s="709" t="s">
        <v>195</v>
      </c>
      <c r="I82" s="200" t="s">
        <v>458</v>
      </c>
      <c r="J82" s="186">
        <v>1132160</v>
      </c>
      <c r="K82" s="525" t="s">
        <v>339</v>
      </c>
      <c r="L82" s="525">
        <v>8760</v>
      </c>
      <c r="M82" s="526" t="s">
        <v>506</v>
      </c>
      <c r="N82" s="525" t="s">
        <v>7</v>
      </c>
      <c r="O82" s="108"/>
      <c r="P82" s="84"/>
      <c r="Q82" s="84" t="s">
        <v>354</v>
      </c>
      <c r="R82" s="100"/>
      <c r="S82" s="136"/>
      <c r="T82" s="84"/>
      <c r="U82" s="84"/>
      <c r="V82" s="87"/>
      <c r="W82" s="94"/>
      <c r="X82" s="84"/>
      <c r="Y82" s="84"/>
      <c r="Z82" s="100"/>
      <c r="AA82" s="136"/>
      <c r="AB82" s="84"/>
      <c r="AC82" s="84"/>
      <c r="AD82" s="84"/>
      <c r="AE82" s="87"/>
      <c r="AF82" s="94"/>
      <c r="AG82" s="84"/>
      <c r="AH82" s="84"/>
      <c r="AI82" s="100"/>
      <c r="AJ82" s="136"/>
      <c r="AK82" s="84"/>
      <c r="AL82" s="84"/>
      <c r="AM82" s="87"/>
      <c r="AN82" s="94"/>
      <c r="AO82" s="84"/>
      <c r="AP82" s="84" t="s">
        <v>7</v>
      </c>
      <c r="AQ82" s="84"/>
      <c r="AR82" s="100"/>
      <c r="AS82" s="136"/>
      <c r="AT82" s="84"/>
      <c r="AU82" s="84"/>
      <c r="AV82" s="87"/>
      <c r="AW82" s="94"/>
      <c r="AX82" s="84"/>
      <c r="AY82" s="84"/>
      <c r="AZ82" s="84"/>
      <c r="BA82" s="100"/>
      <c r="BB82" s="136"/>
      <c r="BC82" s="84"/>
      <c r="BD82" s="84"/>
      <c r="BE82" s="87"/>
      <c r="BF82" s="94"/>
      <c r="BG82" s="84"/>
      <c r="BH82" s="84"/>
      <c r="BI82" s="100"/>
      <c r="BJ82" s="136"/>
      <c r="BK82" s="84"/>
      <c r="BL82" s="536"/>
      <c r="BM82" s="536"/>
      <c r="BN82" s="93"/>
      <c r="BP82" s="11"/>
      <c r="BR82" s="634"/>
    </row>
    <row r="83" spans="1:70" ht="18.899999999999999" customHeight="1">
      <c r="A83" s="9"/>
      <c r="B83" s="8"/>
      <c r="C83" s="701"/>
      <c r="D83" s="701"/>
      <c r="E83" s="701"/>
      <c r="F83" s="701"/>
      <c r="G83" s="1039"/>
      <c r="H83" s="709" t="s">
        <v>197</v>
      </c>
      <c r="I83" s="200" t="s">
        <v>198</v>
      </c>
      <c r="J83" s="186">
        <v>1132160</v>
      </c>
      <c r="K83" s="525" t="s">
        <v>339</v>
      </c>
      <c r="L83" s="525">
        <v>302</v>
      </c>
      <c r="M83" s="526" t="s">
        <v>506</v>
      </c>
      <c r="N83" s="525" t="s">
        <v>5</v>
      </c>
      <c r="O83" s="108"/>
      <c r="P83" s="84"/>
      <c r="Q83" s="84"/>
      <c r="R83" s="100" t="s">
        <v>342</v>
      </c>
      <c r="S83" s="136"/>
      <c r="T83" s="84"/>
      <c r="U83" s="84"/>
      <c r="V83" s="87"/>
      <c r="W83" s="94"/>
      <c r="X83" s="84"/>
      <c r="Y83" s="84"/>
      <c r="Z83" s="100"/>
      <c r="AA83" s="136"/>
      <c r="AB83" s="84"/>
      <c r="AC83" s="84"/>
      <c r="AD83" s="84" t="s">
        <v>5</v>
      </c>
      <c r="AE83" s="87"/>
      <c r="AF83" s="94"/>
      <c r="AG83" s="84"/>
      <c r="AH83" s="84"/>
      <c r="AI83" s="100"/>
      <c r="AJ83" s="136"/>
      <c r="AK83" s="84"/>
      <c r="AL83" s="84"/>
      <c r="AM83" s="87"/>
      <c r="AN83" s="94"/>
      <c r="AO83" s="84"/>
      <c r="AP83" s="84" t="s">
        <v>5</v>
      </c>
      <c r="AQ83" s="84"/>
      <c r="AR83" s="100"/>
      <c r="AS83" s="136"/>
      <c r="AT83" s="84"/>
      <c r="AU83" s="84"/>
      <c r="AV83" s="87"/>
      <c r="AW83" s="94"/>
      <c r="AX83" s="84"/>
      <c r="AY83" s="84"/>
      <c r="AZ83" s="84"/>
      <c r="BA83" s="100"/>
      <c r="BB83" s="136" t="s">
        <v>5</v>
      </c>
      <c r="BC83" s="84"/>
      <c r="BD83" s="84"/>
      <c r="BE83" s="87"/>
      <c r="BF83" s="94"/>
      <c r="BG83" s="84"/>
      <c r="BH83" s="84"/>
      <c r="BI83" s="100"/>
      <c r="BJ83" s="136"/>
      <c r="BK83" s="84"/>
      <c r="BL83" s="536"/>
      <c r="BM83" s="536"/>
      <c r="BN83" s="93"/>
      <c r="BP83" s="11"/>
      <c r="BR83" s="634"/>
    </row>
    <row r="84" spans="1:70" ht="18.899999999999999" customHeight="1">
      <c r="A84" s="9"/>
      <c r="B84" s="8"/>
      <c r="C84" s="701"/>
      <c r="D84" s="701"/>
      <c r="E84" s="701"/>
      <c r="F84" s="701"/>
      <c r="G84" s="1039"/>
      <c r="H84" s="709" t="s">
        <v>187</v>
      </c>
      <c r="I84" s="200" t="s">
        <v>188</v>
      </c>
      <c r="J84" s="186">
        <v>1132140</v>
      </c>
      <c r="K84" s="525" t="s">
        <v>339</v>
      </c>
      <c r="L84" s="525">
        <v>8760</v>
      </c>
      <c r="M84" s="526" t="s">
        <v>506</v>
      </c>
      <c r="N84" s="525" t="s">
        <v>7</v>
      </c>
      <c r="O84" s="108"/>
      <c r="P84" s="84"/>
      <c r="Q84" s="84"/>
      <c r="R84" s="100"/>
      <c r="S84" s="136"/>
      <c r="T84" s="84"/>
      <c r="U84" s="84"/>
      <c r="V84" s="87"/>
      <c r="W84" s="94"/>
      <c r="X84" s="84"/>
      <c r="Y84" s="84"/>
      <c r="Z84" s="100"/>
      <c r="AA84" s="136"/>
      <c r="AB84" s="84"/>
      <c r="AC84" s="84"/>
      <c r="AD84" s="84" t="s">
        <v>7</v>
      </c>
      <c r="AE84" s="87"/>
      <c r="AF84" s="94"/>
      <c r="AG84" s="84"/>
      <c r="AH84" s="84"/>
      <c r="AI84" s="100"/>
      <c r="AJ84" s="136"/>
      <c r="AK84" s="84"/>
      <c r="AL84" s="84"/>
      <c r="AM84" s="87"/>
      <c r="AN84" s="94"/>
      <c r="AO84" s="84"/>
      <c r="AP84" s="84"/>
      <c r="AQ84" s="84"/>
      <c r="AR84" s="100"/>
      <c r="AS84" s="136"/>
      <c r="AT84" s="84"/>
      <c r="AU84" s="84"/>
      <c r="AV84" s="87"/>
      <c r="AW84" s="94"/>
      <c r="AX84" s="84"/>
      <c r="AY84" s="84"/>
      <c r="AZ84" s="84"/>
      <c r="BA84" s="100"/>
      <c r="BB84" s="136" t="s">
        <v>7</v>
      </c>
      <c r="BC84" s="84"/>
      <c r="BD84" s="84"/>
      <c r="BE84" s="87"/>
      <c r="BF84" s="94"/>
      <c r="BG84" s="84"/>
      <c r="BH84" s="84"/>
      <c r="BI84" s="100"/>
      <c r="BJ84" s="136"/>
      <c r="BK84" s="84"/>
      <c r="BL84" s="536"/>
      <c r="BM84" s="536"/>
      <c r="BN84" s="93"/>
      <c r="BP84" s="11"/>
      <c r="BR84" s="634"/>
    </row>
    <row r="85" spans="1:70" ht="18.899999999999999" customHeight="1">
      <c r="A85" s="9"/>
      <c r="B85" s="8"/>
      <c r="C85" s="701"/>
      <c r="D85" s="701"/>
      <c r="E85" s="701"/>
      <c r="F85" s="701"/>
      <c r="G85" s="1039"/>
      <c r="H85" s="709" t="s">
        <v>199</v>
      </c>
      <c r="I85" s="200" t="s">
        <v>349</v>
      </c>
      <c r="J85" s="186">
        <v>1132160</v>
      </c>
      <c r="K85" s="525" t="s">
        <v>339</v>
      </c>
      <c r="L85" s="525">
        <v>487</v>
      </c>
      <c r="M85" s="526" t="s">
        <v>506</v>
      </c>
      <c r="N85" s="525" t="s">
        <v>5</v>
      </c>
      <c r="O85" s="108"/>
      <c r="P85" s="84"/>
      <c r="Q85" s="84"/>
      <c r="R85" s="100"/>
      <c r="S85" s="136"/>
      <c r="T85" s="84"/>
      <c r="U85" s="84"/>
      <c r="V85" s="87" t="s">
        <v>5</v>
      </c>
      <c r="W85" s="94"/>
      <c r="X85" s="84"/>
      <c r="Y85" s="84"/>
      <c r="Z85" s="100"/>
      <c r="AA85" s="136"/>
      <c r="AB85" s="84"/>
      <c r="AC85" s="84"/>
      <c r="AD85" s="84"/>
      <c r="AE85" s="87"/>
      <c r="AF85" s="94"/>
      <c r="AG85" s="84"/>
      <c r="AH85" s="84" t="s">
        <v>5</v>
      </c>
      <c r="AI85" s="100"/>
      <c r="AJ85" s="136"/>
      <c r="AK85" s="84"/>
      <c r="AL85" s="84"/>
      <c r="AM85" s="87"/>
      <c r="AN85" s="94"/>
      <c r="AO85" s="84"/>
      <c r="AP85" s="84"/>
      <c r="AQ85" s="84"/>
      <c r="AR85" s="100"/>
      <c r="AS85" s="136"/>
      <c r="AT85" s="84" t="s">
        <v>5</v>
      </c>
      <c r="AU85" s="84"/>
      <c r="AV85" s="87"/>
      <c r="AW85" s="94"/>
      <c r="AX85" s="84"/>
      <c r="AY85" s="84"/>
      <c r="AZ85" s="84"/>
      <c r="BA85" s="100"/>
      <c r="BB85" s="136"/>
      <c r="BC85" s="84"/>
      <c r="BD85" s="84"/>
      <c r="BE85" s="87"/>
      <c r="BF85" s="94" t="s">
        <v>5</v>
      </c>
      <c r="BG85" s="84"/>
      <c r="BH85" s="84"/>
      <c r="BI85" s="100"/>
      <c r="BJ85" s="136"/>
      <c r="BK85" s="84"/>
      <c r="BL85" s="536"/>
      <c r="BM85" s="536"/>
      <c r="BN85" s="93"/>
      <c r="BP85" s="11"/>
      <c r="BR85" s="634"/>
    </row>
    <row r="86" spans="1:70" ht="18.899999999999999" customHeight="1">
      <c r="A86" s="9"/>
      <c r="B86" s="8"/>
      <c r="C86" s="701"/>
      <c r="D86" s="701"/>
      <c r="E86" s="701"/>
      <c r="F86" s="701"/>
      <c r="G86" s="1039"/>
      <c r="H86" s="709" t="s">
        <v>200</v>
      </c>
      <c r="I86" s="200" t="s">
        <v>201</v>
      </c>
      <c r="J86" s="186">
        <v>1132160</v>
      </c>
      <c r="K86" s="525" t="s">
        <v>339</v>
      </c>
      <c r="L86" s="525">
        <v>4380</v>
      </c>
      <c r="M86" s="526" t="s">
        <v>506</v>
      </c>
      <c r="N86" s="525" t="s">
        <v>7</v>
      </c>
      <c r="O86" s="108"/>
      <c r="P86" s="84"/>
      <c r="Q86" s="84"/>
      <c r="R86" s="100"/>
      <c r="S86" s="136"/>
      <c r="T86" s="84"/>
      <c r="U86" s="84"/>
      <c r="V86" s="87" t="s">
        <v>7</v>
      </c>
      <c r="W86" s="94"/>
      <c r="X86" s="84"/>
      <c r="Y86" s="84"/>
      <c r="Z86" s="100"/>
      <c r="AA86" s="136"/>
      <c r="AB86" s="84"/>
      <c r="AC86" s="84"/>
      <c r="AD86" s="84"/>
      <c r="AE86" s="87"/>
      <c r="AF86" s="94"/>
      <c r="AG86" s="84"/>
      <c r="AH86" s="84"/>
      <c r="AI86" s="100"/>
      <c r="AJ86" s="136"/>
      <c r="AK86" s="84"/>
      <c r="AL86" s="84"/>
      <c r="AM86" s="87"/>
      <c r="AN86" s="94"/>
      <c r="AO86" s="84"/>
      <c r="AP86" s="84"/>
      <c r="AQ86" s="84"/>
      <c r="AR86" s="100"/>
      <c r="AS86" s="136"/>
      <c r="AT86" s="84" t="s">
        <v>7</v>
      </c>
      <c r="AU86" s="84"/>
      <c r="AV86" s="87"/>
      <c r="AW86" s="94"/>
      <c r="AX86" s="84"/>
      <c r="AY86" s="84"/>
      <c r="AZ86" s="84"/>
      <c r="BA86" s="100"/>
      <c r="BB86" s="136"/>
      <c r="BC86" s="84"/>
      <c r="BD86" s="84"/>
      <c r="BE86" s="87"/>
      <c r="BF86" s="94"/>
      <c r="BG86" s="84"/>
      <c r="BH86" s="84"/>
      <c r="BI86" s="100"/>
      <c r="BJ86" s="136"/>
      <c r="BK86" s="84"/>
      <c r="BL86" s="536"/>
      <c r="BM86" s="536"/>
      <c r="BN86" s="93"/>
      <c r="BP86" s="11"/>
      <c r="BR86" s="634"/>
    </row>
    <row r="87" spans="1:70" ht="18.899999999999999" customHeight="1">
      <c r="A87" s="9"/>
      <c r="B87" s="8"/>
      <c r="C87" s="701"/>
      <c r="D87" s="701"/>
      <c r="E87" s="701"/>
      <c r="F87" s="701"/>
      <c r="G87" s="1039"/>
      <c r="H87" s="709" t="s">
        <v>202</v>
      </c>
      <c r="I87" s="200" t="s">
        <v>350</v>
      </c>
      <c r="J87" s="186">
        <v>1132160</v>
      </c>
      <c r="K87" s="525" t="s">
        <v>339</v>
      </c>
      <c r="L87" s="525">
        <v>4380</v>
      </c>
      <c r="M87" s="526" t="s">
        <v>506</v>
      </c>
      <c r="N87" s="525" t="s">
        <v>660</v>
      </c>
      <c r="O87" s="108"/>
      <c r="P87" s="84"/>
      <c r="Q87" s="84"/>
      <c r="R87" s="100"/>
      <c r="S87" s="136"/>
      <c r="T87" s="84"/>
      <c r="U87" s="84"/>
      <c r="V87" s="87"/>
      <c r="W87" s="94"/>
      <c r="X87" s="84"/>
      <c r="Y87" s="84"/>
      <c r="Z87" s="100"/>
      <c r="AA87" s="136"/>
      <c r="AB87" s="84"/>
      <c r="AC87" s="84"/>
      <c r="AD87" s="84"/>
      <c r="AE87" s="87"/>
      <c r="AF87" s="94"/>
      <c r="AG87" s="84"/>
      <c r="AH87" s="84" t="s">
        <v>9</v>
      </c>
      <c r="AI87" s="100"/>
      <c r="AJ87" s="136"/>
      <c r="AK87" s="84"/>
      <c r="AL87" s="84"/>
      <c r="AM87" s="87"/>
      <c r="AN87" s="94"/>
      <c r="AO87" s="84"/>
      <c r="AP87" s="84"/>
      <c r="AQ87" s="84"/>
      <c r="AR87" s="100"/>
      <c r="AS87" s="136"/>
      <c r="AT87" s="84"/>
      <c r="AU87" s="84"/>
      <c r="AV87" s="87"/>
      <c r="AW87" s="94"/>
      <c r="AX87" s="84"/>
      <c r="AY87" s="84"/>
      <c r="AZ87" s="84"/>
      <c r="BA87" s="100"/>
      <c r="BB87" s="136"/>
      <c r="BC87" s="84"/>
      <c r="BD87" s="84"/>
      <c r="BE87" s="87"/>
      <c r="BF87" s="94"/>
      <c r="BG87" s="84"/>
      <c r="BH87" s="84"/>
      <c r="BI87" s="100"/>
      <c r="BJ87" s="136"/>
      <c r="BK87" s="84"/>
      <c r="BL87" s="536"/>
      <c r="BM87" s="536"/>
      <c r="BN87" s="93"/>
      <c r="BP87" s="11"/>
      <c r="BR87" s="634"/>
    </row>
    <row r="88" spans="1:70" ht="18.899999999999999" customHeight="1">
      <c r="A88" s="9"/>
      <c r="B88" s="8"/>
      <c r="C88" s="701"/>
      <c r="D88" s="701"/>
      <c r="E88" s="701"/>
      <c r="F88" s="701"/>
      <c r="G88" s="1039"/>
      <c r="H88" s="710" t="s">
        <v>203</v>
      </c>
      <c r="I88" s="194" t="s">
        <v>204</v>
      </c>
      <c r="J88" s="268">
        <v>1132160</v>
      </c>
      <c r="K88" s="529" t="s">
        <v>339</v>
      </c>
      <c r="L88" s="529">
        <v>231</v>
      </c>
      <c r="M88" s="530" t="s">
        <v>506</v>
      </c>
      <c r="N88" s="529" t="s">
        <v>5</v>
      </c>
      <c r="O88" s="108"/>
      <c r="P88" s="84"/>
      <c r="Q88" s="84"/>
      <c r="R88" s="100"/>
      <c r="S88" s="136" t="s">
        <v>342</v>
      </c>
      <c r="T88" s="84"/>
      <c r="U88" s="84"/>
      <c r="V88" s="87"/>
      <c r="W88" s="94"/>
      <c r="X88" s="84"/>
      <c r="Y88" s="84"/>
      <c r="Z88" s="100"/>
      <c r="AA88" s="136"/>
      <c r="AB88" s="84"/>
      <c r="AC88" s="84"/>
      <c r="AD88" s="84"/>
      <c r="AE88" s="87" t="s">
        <v>5</v>
      </c>
      <c r="AF88" s="94"/>
      <c r="AG88" s="84"/>
      <c r="AH88" s="84"/>
      <c r="AI88" s="100"/>
      <c r="AJ88" s="136"/>
      <c r="AK88" s="84"/>
      <c r="AL88" s="84"/>
      <c r="AM88" s="87"/>
      <c r="AN88" s="94"/>
      <c r="AO88" s="84"/>
      <c r="AP88" s="84"/>
      <c r="AQ88" s="84" t="s">
        <v>5</v>
      </c>
      <c r="AR88" s="100"/>
      <c r="AS88" s="136"/>
      <c r="AT88" s="84"/>
      <c r="AU88" s="84"/>
      <c r="AV88" s="87"/>
      <c r="AW88" s="94"/>
      <c r="AX88" s="84"/>
      <c r="AY88" s="84"/>
      <c r="AZ88" s="84"/>
      <c r="BA88" s="100"/>
      <c r="BB88" s="136"/>
      <c r="BC88" s="84" t="s">
        <v>5</v>
      </c>
      <c r="BD88" s="84"/>
      <c r="BE88" s="87"/>
      <c r="BF88" s="94"/>
      <c r="BG88" s="84"/>
      <c r="BH88" s="84"/>
      <c r="BI88" s="100"/>
      <c r="BJ88" s="136"/>
      <c r="BK88" s="84"/>
      <c r="BL88" s="536"/>
      <c r="BM88" s="536"/>
      <c r="BN88" s="93"/>
      <c r="BP88" s="11"/>
      <c r="BR88" s="634"/>
    </row>
    <row r="89" spans="1:70" ht="18.899999999999999" customHeight="1" thickBot="1">
      <c r="A89" s="9"/>
      <c r="B89" s="8"/>
      <c r="C89" s="701"/>
      <c r="D89" s="701"/>
      <c r="E89" s="701"/>
      <c r="F89" s="701"/>
      <c r="G89" s="1040"/>
      <c r="H89" s="716" t="s">
        <v>672</v>
      </c>
      <c r="I89" s="202" t="s">
        <v>673</v>
      </c>
      <c r="J89" s="189">
        <v>1132160</v>
      </c>
      <c r="K89" s="533" t="s">
        <v>339</v>
      </c>
      <c r="L89" s="533">
        <v>2190</v>
      </c>
      <c r="M89" s="700" t="s">
        <v>506</v>
      </c>
      <c r="N89" s="533" t="s">
        <v>667</v>
      </c>
      <c r="O89" s="110"/>
      <c r="P89" s="97"/>
      <c r="Q89" s="97"/>
      <c r="R89" s="102"/>
      <c r="S89" s="137"/>
      <c r="T89" s="97"/>
      <c r="U89" s="97"/>
      <c r="V89" s="141"/>
      <c r="W89" s="96"/>
      <c r="X89" s="97"/>
      <c r="Y89" s="97"/>
      <c r="Z89" s="102"/>
      <c r="AA89" s="137"/>
      <c r="AB89" s="97"/>
      <c r="AC89" s="97"/>
      <c r="AD89" s="97"/>
      <c r="AE89" s="141" t="s">
        <v>7</v>
      </c>
      <c r="AF89" s="96"/>
      <c r="AG89" s="97"/>
      <c r="AH89" s="97"/>
      <c r="AI89" s="102"/>
      <c r="AJ89" s="137"/>
      <c r="AK89" s="97"/>
      <c r="AL89" s="97"/>
      <c r="AM89" s="141"/>
      <c r="AN89" s="96"/>
      <c r="AO89" s="97"/>
      <c r="AP89" s="97"/>
      <c r="AQ89" s="97"/>
      <c r="AR89" s="102"/>
      <c r="AS89" s="137"/>
      <c r="AT89" s="97"/>
      <c r="AU89" s="97"/>
      <c r="AV89" s="141"/>
      <c r="AW89" s="96"/>
      <c r="AX89" s="97"/>
      <c r="AY89" s="97"/>
      <c r="AZ89" s="97"/>
      <c r="BA89" s="102"/>
      <c r="BB89" s="137"/>
      <c r="BC89" s="97" t="s">
        <v>7</v>
      </c>
      <c r="BD89" s="97"/>
      <c r="BE89" s="141"/>
      <c r="BF89" s="96"/>
      <c r="BG89" s="97"/>
      <c r="BH89" s="97"/>
      <c r="BI89" s="102"/>
      <c r="BJ89" s="137"/>
      <c r="BK89" s="97"/>
      <c r="BL89" s="545"/>
      <c r="BM89" s="545"/>
      <c r="BN89" s="98"/>
      <c r="BP89" s="11"/>
      <c r="BR89" s="634"/>
    </row>
    <row r="90" spans="1:70" ht="18.899999999999999" customHeight="1">
      <c r="A90" s="9"/>
      <c r="B90" s="8"/>
      <c r="C90" s="701"/>
      <c r="D90" s="701"/>
      <c r="E90" s="701"/>
      <c r="F90" s="701"/>
      <c r="G90" s="1013" t="s">
        <v>205</v>
      </c>
      <c r="H90" s="712" t="s">
        <v>206</v>
      </c>
      <c r="I90" s="203" t="s">
        <v>207</v>
      </c>
      <c r="J90" s="190">
        <v>1131806</v>
      </c>
      <c r="K90" s="527" t="s">
        <v>339</v>
      </c>
      <c r="L90" s="527">
        <v>1251</v>
      </c>
      <c r="M90" s="528" t="s">
        <v>506</v>
      </c>
      <c r="N90" s="527" t="s">
        <v>658</v>
      </c>
      <c r="O90" s="122"/>
      <c r="P90" s="90"/>
      <c r="Q90" s="90"/>
      <c r="R90" s="99"/>
      <c r="S90" s="135"/>
      <c r="T90" s="90"/>
      <c r="U90" s="90"/>
      <c r="V90" s="146"/>
      <c r="W90" s="103" t="s">
        <v>7</v>
      </c>
      <c r="X90" s="90"/>
      <c r="Y90" s="90"/>
      <c r="Z90" s="99"/>
      <c r="AA90" s="135"/>
      <c r="AB90" s="90"/>
      <c r="AC90" s="90"/>
      <c r="AD90" s="90"/>
      <c r="AE90" s="146"/>
      <c r="AF90" s="103"/>
      <c r="AG90" s="90"/>
      <c r="AH90" s="90"/>
      <c r="AI90" s="99"/>
      <c r="AJ90" s="135"/>
      <c r="AK90" s="90"/>
      <c r="AL90" s="90"/>
      <c r="AM90" s="146"/>
      <c r="AN90" s="103"/>
      <c r="AO90" s="90"/>
      <c r="AP90" s="90"/>
      <c r="AQ90" s="90"/>
      <c r="AR90" s="99"/>
      <c r="AS90" s="135"/>
      <c r="AT90" s="90"/>
      <c r="AU90" s="90" t="s">
        <v>7</v>
      </c>
      <c r="AV90" s="146"/>
      <c r="AW90" s="103"/>
      <c r="AX90" s="90"/>
      <c r="AY90" s="90"/>
      <c r="AZ90" s="90"/>
      <c r="BA90" s="99"/>
      <c r="BB90" s="135"/>
      <c r="BC90" s="90"/>
      <c r="BD90" s="90"/>
      <c r="BE90" s="146"/>
      <c r="BF90" s="103"/>
      <c r="BG90" s="90"/>
      <c r="BH90" s="90"/>
      <c r="BI90" s="99"/>
      <c r="BJ90" s="135"/>
      <c r="BK90" s="90"/>
      <c r="BL90" s="544"/>
      <c r="BM90" s="544"/>
      <c r="BN90" s="91"/>
      <c r="BP90" s="11"/>
      <c r="BR90" s="634"/>
    </row>
    <row r="91" spans="1:70" ht="18.899999999999999" customHeight="1">
      <c r="A91" s="9"/>
      <c r="B91" s="8"/>
      <c r="C91" s="701"/>
      <c r="D91" s="701"/>
      <c r="E91" s="701"/>
      <c r="F91" s="701"/>
      <c r="G91" s="1014"/>
      <c r="H91" s="708" t="s">
        <v>208</v>
      </c>
      <c r="I91" s="200" t="s">
        <v>209</v>
      </c>
      <c r="J91" s="186">
        <v>1131806</v>
      </c>
      <c r="K91" s="525" t="s">
        <v>339</v>
      </c>
      <c r="L91" s="525">
        <v>1752</v>
      </c>
      <c r="M91" s="526" t="s">
        <v>506</v>
      </c>
      <c r="N91" s="525" t="s">
        <v>658</v>
      </c>
      <c r="O91" s="108"/>
      <c r="P91" s="84"/>
      <c r="Q91" s="84"/>
      <c r="R91" s="100"/>
      <c r="S91" s="136"/>
      <c r="T91" s="84"/>
      <c r="U91" s="84"/>
      <c r="V91" s="87"/>
      <c r="W91" s="94" t="s">
        <v>7</v>
      </c>
      <c r="X91" s="84"/>
      <c r="Y91" s="84"/>
      <c r="Z91" s="100"/>
      <c r="AA91" s="136"/>
      <c r="AB91" s="84"/>
      <c r="AC91" s="84"/>
      <c r="AD91" s="84"/>
      <c r="AE91" s="87"/>
      <c r="AF91" s="94"/>
      <c r="AG91" s="84"/>
      <c r="AH91" s="84"/>
      <c r="AI91" s="100"/>
      <c r="AJ91" s="136"/>
      <c r="AK91" s="84"/>
      <c r="AL91" s="84"/>
      <c r="AM91" s="87"/>
      <c r="AN91" s="94"/>
      <c r="AO91" s="84"/>
      <c r="AP91" s="84"/>
      <c r="AQ91" s="84"/>
      <c r="AR91" s="100"/>
      <c r="AS91" s="136"/>
      <c r="AT91" s="84"/>
      <c r="AU91" s="84" t="s">
        <v>7</v>
      </c>
      <c r="AV91" s="87"/>
      <c r="AW91" s="94"/>
      <c r="AX91" s="84"/>
      <c r="AY91" s="84"/>
      <c r="AZ91" s="84"/>
      <c r="BA91" s="100"/>
      <c r="BB91" s="136"/>
      <c r="BC91" s="84"/>
      <c r="BD91" s="84"/>
      <c r="BE91" s="87"/>
      <c r="BF91" s="94"/>
      <c r="BG91" s="84"/>
      <c r="BH91" s="84"/>
      <c r="BI91" s="100"/>
      <c r="BJ91" s="136"/>
      <c r="BK91" s="84"/>
      <c r="BL91" s="536"/>
      <c r="BM91" s="536"/>
      <c r="BN91" s="93"/>
      <c r="BP91" s="11"/>
      <c r="BR91" s="634"/>
    </row>
    <row r="92" spans="1:70" ht="18.899999999999999" customHeight="1">
      <c r="A92" s="9"/>
      <c r="B92" s="8"/>
      <c r="C92" s="701"/>
      <c r="D92" s="701"/>
      <c r="E92" s="701"/>
      <c r="F92" s="701"/>
      <c r="G92" s="1014"/>
      <c r="H92" s="708" t="s">
        <v>210</v>
      </c>
      <c r="I92" s="200" t="s">
        <v>211</v>
      </c>
      <c r="J92" s="186">
        <v>1131806</v>
      </c>
      <c r="K92" s="525" t="s">
        <v>339</v>
      </c>
      <c r="L92" s="525">
        <v>2920</v>
      </c>
      <c r="M92" s="526" t="s">
        <v>506</v>
      </c>
      <c r="N92" s="525" t="s">
        <v>658</v>
      </c>
      <c r="O92" s="108"/>
      <c r="P92" s="84"/>
      <c r="Q92" s="84"/>
      <c r="R92" s="100"/>
      <c r="S92" s="136"/>
      <c r="T92" s="84"/>
      <c r="U92" s="84"/>
      <c r="V92" s="87"/>
      <c r="W92" s="94"/>
      <c r="X92" s="84" t="s">
        <v>7</v>
      </c>
      <c r="Y92" s="84"/>
      <c r="Z92" s="100"/>
      <c r="AA92" s="136"/>
      <c r="AB92" s="84"/>
      <c r="AC92" s="84"/>
      <c r="AD92" s="84"/>
      <c r="AE92" s="87"/>
      <c r="AF92" s="94"/>
      <c r="AG92" s="84"/>
      <c r="AH92" s="84"/>
      <c r="AI92" s="100"/>
      <c r="AJ92" s="136"/>
      <c r="AK92" s="84"/>
      <c r="AL92" s="84"/>
      <c r="AM92" s="87"/>
      <c r="AN92" s="94"/>
      <c r="AO92" s="84"/>
      <c r="AP92" s="84"/>
      <c r="AQ92" s="84"/>
      <c r="AR92" s="100"/>
      <c r="AS92" s="136"/>
      <c r="AT92" s="84"/>
      <c r="AU92" s="84"/>
      <c r="AV92" s="87" t="s">
        <v>7</v>
      </c>
      <c r="AW92" s="94"/>
      <c r="AX92" s="84"/>
      <c r="AY92" s="84"/>
      <c r="AZ92" s="84"/>
      <c r="BA92" s="100"/>
      <c r="BB92" s="136"/>
      <c r="BC92" s="84"/>
      <c r="BD92" s="84"/>
      <c r="BE92" s="87"/>
      <c r="BF92" s="94"/>
      <c r="BG92" s="84"/>
      <c r="BH92" s="84"/>
      <c r="BI92" s="100"/>
      <c r="BJ92" s="136"/>
      <c r="BK92" s="84"/>
      <c r="BL92" s="536"/>
      <c r="BM92" s="536"/>
      <c r="BN92" s="93"/>
      <c r="BP92" s="11"/>
      <c r="BR92" s="634"/>
    </row>
    <row r="93" spans="1:70" ht="18.899999999999999" customHeight="1">
      <c r="A93" s="9"/>
      <c r="B93" s="8"/>
      <c r="C93" s="701"/>
      <c r="D93" s="701"/>
      <c r="E93" s="701"/>
      <c r="F93" s="701"/>
      <c r="G93" s="1014"/>
      <c r="H93" s="708" t="s">
        <v>213</v>
      </c>
      <c r="I93" s="200" t="s">
        <v>214</v>
      </c>
      <c r="J93" s="186">
        <v>1131806</v>
      </c>
      <c r="K93" s="525" t="s">
        <v>339</v>
      </c>
      <c r="L93" s="525">
        <v>417</v>
      </c>
      <c r="M93" s="526" t="s">
        <v>506</v>
      </c>
      <c r="N93" s="525" t="s">
        <v>5</v>
      </c>
      <c r="O93" s="108"/>
      <c r="P93" s="84"/>
      <c r="Q93" s="84"/>
      <c r="R93" s="100" t="s">
        <v>342</v>
      </c>
      <c r="S93" s="136"/>
      <c r="T93" s="84"/>
      <c r="U93" s="84"/>
      <c r="V93" s="87"/>
      <c r="W93" s="94"/>
      <c r="X93" s="84"/>
      <c r="Y93" s="84"/>
      <c r="Z93" s="100"/>
      <c r="AA93" s="136"/>
      <c r="AB93" s="84"/>
      <c r="AC93" s="84"/>
      <c r="AD93" s="84"/>
      <c r="AE93" s="87" t="s">
        <v>5</v>
      </c>
      <c r="AF93" s="94"/>
      <c r="AG93" s="84"/>
      <c r="AH93" s="84"/>
      <c r="AI93" s="100"/>
      <c r="AJ93" s="136"/>
      <c r="AK93" s="84"/>
      <c r="AL93" s="84"/>
      <c r="AM93" s="87"/>
      <c r="AN93" s="94"/>
      <c r="AO93" s="84"/>
      <c r="AP93" s="84"/>
      <c r="AQ93" s="84" t="s">
        <v>5</v>
      </c>
      <c r="AR93" s="100"/>
      <c r="AS93" s="136"/>
      <c r="AT93" s="84"/>
      <c r="AU93" s="84"/>
      <c r="AV93" s="87"/>
      <c r="AW93" s="94"/>
      <c r="AX93" s="84"/>
      <c r="AY93" s="84"/>
      <c r="AZ93" s="84"/>
      <c r="BA93" s="100"/>
      <c r="BB93" s="136"/>
      <c r="BC93" s="84" t="s">
        <v>5</v>
      </c>
      <c r="BD93" s="84"/>
      <c r="BE93" s="87"/>
      <c r="BF93" s="94"/>
      <c r="BG93" s="84"/>
      <c r="BH93" s="84"/>
      <c r="BI93" s="100"/>
      <c r="BJ93" s="136"/>
      <c r="BK93" s="84"/>
      <c r="BL93" s="536"/>
      <c r="BM93" s="536"/>
      <c r="BN93" s="93"/>
      <c r="BP93" s="11"/>
      <c r="BR93" s="634"/>
    </row>
    <row r="94" spans="1:70" ht="18.899999999999999" customHeight="1">
      <c r="A94" s="9"/>
      <c r="B94" s="8"/>
      <c r="C94" s="701"/>
      <c r="D94" s="701"/>
      <c r="E94" s="701"/>
      <c r="F94" s="701"/>
      <c r="G94" s="1014"/>
      <c r="H94" s="708" t="s">
        <v>215</v>
      </c>
      <c r="I94" s="200" t="s">
        <v>216</v>
      </c>
      <c r="J94" s="186">
        <v>1131818</v>
      </c>
      <c r="K94" s="525" t="s">
        <v>339</v>
      </c>
      <c r="L94" s="525">
        <v>4380</v>
      </c>
      <c r="M94" s="526" t="s">
        <v>506</v>
      </c>
      <c r="N94" s="525" t="s">
        <v>658</v>
      </c>
      <c r="O94" s="108"/>
      <c r="P94" s="84"/>
      <c r="Q94" s="84"/>
      <c r="R94" s="100"/>
      <c r="S94" s="136"/>
      <c r="T94" s="84"/>
      <c r="U94" s="84"/>
      <c r="V94" s="87"/>
      <c r="W94" s="94"/>
      <c r="X94" s="84"/>
      <c r="Y94" s="84"/>
      <c r="Z94" s="100" t="s">
        <v>7</v>
      </c>
      <c r="AA94" s="136"/>
      <c r="AB94" s="84"/>
      <c r="AC94" s="84"/>
      <c r="AD94" s="84"/>
      <c r="AE94" s="87"/>
      <c r="AF94" s="94"/>
      <c r="AG94" s="84"/>
      <c r="AH94" s="84"/>
      <c r="AI94" s="100"/>
      <c r="AJ94" s="136"/>
      <c r="AK94" s="84"/>
      <c r="AL94" s="84"/>
      <c r="AM94" s="87"/>
      <c r="AN94" s="94"/>
      <c r="AO94" s="84"/>
      <c r="AP94" s="84"/>
      <c r="AQ94" s="84"/>
      <c r="AR94" s="100"/>
      <c r="AS94" s="136"/>
      <c r="AT94" s="84"/>
      <c r="AU94" s="84"/>
      <c r="AV94" s="87"/>
      <c r="AW94" s="94"/>
      <c r="AX94" s="84" t="s">
        <v>7</v>
      </c>
      <c r="AY94" s="84"/>
      <c r="AZ94" s="84"/>
      <c r="BA94" s="100"/>
      <c r="BB94" s="136"/>
      <c r="BC94" s="84"/>
      <c r="BD94" s="84"/>
      <c r="BE94" s="87"/>
      <c r="BF94" s="94"/>
      <c r="BG94" s="84"/>
      <c r="BH94" s="84"/>
      <c r="BI94" s="100"/>
      <c r="BJ94" s="136"/>
      <c r="BK94" s="84"/>
      <c r="BL94" s="536"/>
      <c r="BM94" s="536"/>
      <c r="BN94" s="93"/>
      <c r="BP94" s="11"/>
      <c r="BR94" s="634"/>
    </row>
    <row r="95" spans="1:70" ht="18.899999999999999" customHeight="1">
      <c r="A95" s="9"/>
      <c r="B95" s="8"/>
      <c r="C95" s="701"/>
      <c r="D95" s="701"/>
      <c r="E95" s="701"/>
      <c r="F95" s="701"/>
      <c r="G95" s="1014"/>
      <c r="H95" s="708" t="s">
        <v>217</v>
      </c>
      <c r="I95" s="200" t="s">
        <v>218</v>
      </c>
      <c r="J95" s="186">
        <v>1131806</v>
      </c>
      <c r="K95" s="525" t="s">
        <v>339</v>
      </c>
      <c r="L95" s="525">
        <v>8760</v>
      </c>
      <c r="M95" s="526" t="s">
        <v>506</v>
      </c>
      <c r="N95" s="525" t="s">
        <v>658</v>
      </c>
      <c r="O95" s="108"/>
      <c r="P95" s="84"/>
      <c r="Q95" s="84"/>
      <c r="R95" s="100"/>
      <c r="S95" s="136"/>
      <c r="T95" s="84"/>
      <c r="U95" s="84"/>
      <c r="V95" s="87"/>
      <c r="W95" s="94"/>
      <c r="X95" s="84"/>
      <c r="Y95" s="84"/>
      <c r="Z95" s="100" t="s">
        <v>7</v>
      </c>
      <c r="AA95" s="136"/>
      <c r="AB95" s="84"/>
      <c r="AC95" s="84"/>
      <c r="AD95" s="84"/>
      <c r="AE95" s="87"/>
      <c r="AF95" s="94"/>
      <c r="AG95" s="84"/>
      <c r="AH95" s="84"/>
      <c r="AI95" s="100"/>
      <c r="AJ95" s="136"/>
      <c r="AK95" s="84"/>
      <c r="AL95" s="84"/>
      <c r="AM95" s="87"/>
      <c r="AN95" s="94"/>
      <c r="AO95" s="84"/>
      <c r="AP95" s="84"/>
      <c r="AQ95" s="84"/>
      <c r="AR95" s="100"/>
      <c r="AS95" s="136"/>
      <c r="AT95" s="84"/>
      <c r="AU95" s="84"/>
      <c r="AV95" s="87"/>
      <c r="AW95" s="94"/>
      <c r="AX95" s="84" t="s">
        <v>7</v>
      </c>
      <c r="AY95" s="84"/>
      <c r="AZ95" s="84"/>
      <c r="BA95" s="100"/>
      <c r="BB95" s="136"/>
      <c r="BC95" s="84"/>
      <c r="BD95" s="84"/>
      <c r="BE95" s="87"/>
      <c r="BF95" s="94"/>
      <c r="BG95" s="84"/>
      <c r="BH95" s="84"/>
      <c r="BI95" s="100"/>
      <c r="BJ95" s="136"/>
      <c r="BK95" s="84"/>
      <c r="BL95" s="536"/>
      <c r="BM95" s="536"/>
      <c r="BN95" s="93"/>
      <c r="BP95" s="11"/>
      <c r="BR95" s="634"/>
    </row>
    <row r="96" spans="1:70" ht="18.899999999999999" customHeight="1">
      <c r="A96" s="9"/>
      <c r="B96" s="8"/>
      <c r="C96" s="701"/>
      <c r="D96" s="701"/>
      <c r="E96" s="701"/>
      <c r="F96" s="701"/>
      <c r="G96" s="1014"/>
      <c r="H96" s="708" t="s">
        <v>219</v>
      </c>
      <c r="I96" s="200" t="s">
        <v>220</v>
      </c>
      <c r="J96" s="186">
        <v>1131806</v>
      </c>
      <c r="K96" s="525" t="s">
        <v>339</v>
      </c>
      <c r="L96" s="525">
        <v>1095</v>
      </c>
      <c r="M96" s="526" t="s">
        <v>506</v>
      </c>
      <c r="N96" s="525" t="s">
        <v>658</v>
      </c>
      <c r="O96" s="108"/>
      <c r="P96" s="84"/>
      <c r="Q96" s="84"/>
      <c r="R96" s="100"/>
      <c r="S96" s="136"/>
      <c r="T96" s="84"/>
      <c r="U96" s="84"/>
      <c r="V96" s="87"/>
      <c r="W96" s="94"/>
      <c r="X96" s="84"/>
      <c r="Y96" s="84"/>
      <c r="Z96" s="100"/>
      <c r="AA96" s="136" t="s">
        <v>7</v>
      </c>
      <c r="AB96" s="84"/>
      <c r="AC96" s="84"/>
      <c r="AD96" s="84"/>
      <c r="AE96" s="87"/>
      <c r="AF96" s="94"/>
      <c r="AG96" s="84"/>
      <c r="AH96" s="84"/>
      <c r="AI96" s="100"/>
      <c r="AJ96" s="136"/>
      <c r="AK96" s="84"/>
      <c r="AL96" s="84"/>
      <c r="AM96" s="87"/>
      <c r="AN96" s="94"/>
      <c r="AO96" s="84"/>
      <c r="AP96" s="84"/>
      <c r="AQ96" s="84"/>
      <c r="AR96" s="100"/>
      <c r="AS96" s="136"/>
      <c r="AT96" s="84"/>
      <c r="AU96" s="84"/>
      <c r="AV96" s="87"/>
      <c r="AW96" s="94"/>
      <c r="AX96" s="84"/>
      <c r="AY96" s="84" t="s">
        <v>7</v>
      </c>
      <c r="AZ96" s="84"/>
      <c r="BA96" s="100"/>
      <c r="BB96" s="136"/>
      <c r="BC96" s="84"/>
      <c r="BD96" s="84"/>
      <c r="BE96" s="87"/>
      <c r="BF96" s="94"/>
      <c r="BG96" s="84"/>
      <c r="BH96" s="84"/>
      <c r="BI96" s="100"/>
      <c r="BJ96" s="136"/>
      <c r="BK96" s="84"/>
      <c r="BL96" s="536"/>
      <c r="BM96" s="536"/>
      <c r="BN96" s="93"/>
      <c r="BP96" s="11"/>
      <c r="BR96" s="634"/>
    </row>
    <row r="97" spans="1:70" ht="18.899999999999999" customHeight="1">
      <c r="A97" s="9"/>
      <c r="B97" s="8"/>
      <c r="C97" s="701"/>
      <c r="D97" s="701"/>
      <c r="E97" s="701"/>
      <c r="F97" s="701"/>
      <c r="G97" s="1014"/>
      <c r="H97" s="708" t="s">
        <v>221</v>
      </c>
      <c r="I97" s="200" t="s">
        <v>337</v>
      </c>
      <c r="J97" s="186">
        <v>1131812</v>
      </c>
      <c r="K97" s="525" t="s">
        <v>339</v>
      </c>
      <c r="L97" s="525">
        <v>8760</v>
      </c>
      <c r="M97" s="526" t="s">
        <v>506</v>
      </c>
      <c r="N97" s="525" t="s">
        <v>658</v>
      </c>
      <c r="O97" s="108"/>
      <c r="P97" s="84"/>
      <c r="Q97" s="84"/>
      <c r="R97" s="100"/>
      <c r="S97" s="136"/>
      <c r="T97" s="84"/>
      <c r="U97" s="84"/>
      <c r="V97" s="87"/>
      <c r="W97" s="94"/>
      <c r="X97" s="84"/>
      <c r="Y97" s="84"/>
      <c r="Z97" s="100"/>
      <c r="AA97" s="136" t="s">
        <v>7</v>
      </c>
      <c r="AB97" s="84"/>
      <c r="AC97" s="84"/>
      <c r="AD97" s="84"/>
      <c r="AE97" s="87"/>
      <c r="AF97" s="94"/>
      <c r="AG97" s="84"/>
      <c r="AH97" s="84"/>
      <c r="AI97" s="100"/>
      <c r="AJ97" s="136"/>
      <c r="AK97" s="84"/>
      <c r="AL97" s="84"/>
      <c r="AM97" s="87"/>
      <c r="AN97" s="94"/>
      <c r="AO97" s="84"/>
      <c r="AP97" s="84"/>
      <c r="AQ97" s="84"/>
      <c r="AR97" s="100"/>
      <c r="AS97" s="136"/>
      <c r="AT97" s="84"/>
      <c r="AU97" s="84"/>
      <c r="AV97" s="87"/>
      <c r="AW97" s="94"/>
      <c r="AX97" s="84"/>
      <c r="AY97" s="84" t="s">
        <v>7</v>
      </c>
      <c r="AZ97" s="84"/>
      <c r="BA97" s="100"/>
      <c r="BB97" s="136"/>
      <c r="BC97" s="84"/>
      <c r="BD97" s="84"/>
      <c r="BE97" s="87"/>
      <c r="BF97" s="94"/>
      <c r="BG97" s="84"/>
      <c r="BH97" s="84"/>
      <c r="BI97" s="100"/>
      <c r="BJ97" s="136"/>
      <c r="BK97" s="84"/>
      <c r="BL97" s="536"/>
      <c r="BM97" s="536"/>
      <c r="BN97" s="93"/>
      <c r="BP97" s="11"/>
      <c r="BR97" s="634"/>
    </row>
    <row r="98" spans="1:70" ht="18.899999999999999" customHeight="1">
      <c r="A98" s="9"/>
      <c r="B98" s="8"/>
      <c r="C98" s="701"/>
      <c r="D98" s="701"/>
      <c r="E98" s="701"/>
      <c r="F98" s="701"/>
      <c r="G98" s="1014"/>
      <c r="H98" s="708" t="s">
        <v>222</v>
      </c>
      <c r="I98" s="200" t="s">
        <v>223</v>
      </c>
      <c r="J98" s="186">
        <v>1131806</v>
      </c>
      <c r="K98" s="525" t="s">
        <v>339</v>
      </c>
      <c r="L98" s="525">
        <v>417</v>
      </c>
      <c r="M98" s="526" t="s">
        <v>506</v>
      </c>
      <c r="N98" s="525" t="s">
        <v>658</v>
      </c>
      <c r="O98" s="108"/>
      <c r="P98" s="84"/>
      <c r="Q98" s="84"/>
      <c r="R98" s="100"/>
      <c r="S98" s="136"/>
      <c r="T98" s="84"/>
      <c r="U98" s="84"/>
      <c r="V98" s="87"/>
      <c r="W98" s="94"/>
      <c r="X98" s="84"/>
      <c r="Y98" s="84"/>
      <c r="Z98" s="100"/>
      <c r="AA98" s="136"/>
      <c r="AB98" s="84"/>
      <c r="AC98" s="84"/>
      <c r="AD98" s="84"/>
      <c r="AE98" s="87"/>
      <c r="AF98" s="94"/>
      <c r="AG98" s="84"/>
      <c r="AH98" s="84"/>
      <c r="AI98" s="100"/>
      <c r="AJ98" s="136"/>
      <c r="AK98" s="84" t="s">
        <v>7</v>
      </c>
      <c r="AL98" s="84"/>
      <c r="AM98" s="87"/>
      <c r="AN98" s="94"/>
      <c r="AO98" s="84"/>
      <c r="AP98" s="84"/>
      <c r="AQ98" s="84"/>
      <c r="AR98" s="100"/>
      <c r="AS98" s="136"/>
      <c r="AT98" s="84"/>
      <c r="AU98" s="84"/>
      <c r="AV98" s="87"/>
      <c r="AW98" s="94"/>
      <c r="AX98" s="84"/>
      <c r="AY98" s="84"/>
      <c r="AZ98" s="84"/>
      <c r="BA98" s="100"/>
      <c r="BB98" s="136"/>
      <c r="BC98" s="84"/>
      <c r="BD98" s="84"/>
      <c r="BE98" s="87"/>
      <c r="BF98" s="94"/>
      <c r="BG98" s="84"/>
      <c r="BH98" s="84"/>
      <c r="BI98" s="100" t="s">
        <v>7</v>
      </c>
      <c r="BJ98" s="136"/>
      <c r="BK98" s="84"/>
      <c r="BL98" s="536"/>
      <c r="BM98" s="536"/>
      <c r="BN98" s="93"/>
      <c r="BP98" s="11"/>
      <c r="BR98" s="634"/>
    </row>
    <row r="99" spans="1:70" ht="18.899999999999999" customHeight="1">
      <c r="A99" s="9"/>
      <c r="B99" s="8"/>
      <c r="C99" s="701"/>
      <c r="D99" s="701"/>
      <c r="E99" s="701"/>
      <c r="F99" s="701"/>
      <c r="G99" s="1014"/>
      <c r="H99" s="708" t="s">
        <v>224</v>
      </c>
      <c r="I99" s="200" t="s">
        <v>356</v>
      </c>
      <c r="J99" s="186">
        <v>1131812</v>
      </c>
      <c r="K99" s="525" t="s">
        <v>339</v>
      </c>
      <c r="L99" s="525">
        <v>548</v>
      </c>
      <c r="M99" s="526" t="s">
        <v>506</v>
      </c>
      <c r="N99" s="525" t="s">
        <v>658</v>
      </c>
      <c r="O99" s="108"/>
      <c r="P99" s="84"/>
      <c r="Q99" s="84"/>
      <c r="R99" s="100"/>
      <c r="S99" s="136"/>
      <c r="T99" s="84" t="s">
        <v>5</v>
      </c>
      <c r="U99" s="84"/>
      <c r="V99" s="87"/>
      <c r="W99" s="94"/>
      <c r="X99" s="84"/>
      <c r="Y99" s="84"/>
      <c r="Z99" s="100"/>
      <c r="AA99" s="136"/>
      <c r="AB99" s="84"/>
      <c r="AC99" s="84"/>
      <c r="AD99" s="84"/>
      <c r="AE99" s="87"/>
      <c r="AF99" s="94" t="s">
        <v>5</v>
      </c>
      <c r="AG99" s="84"/>
      <c r="AH99" s="84"/>
      <c r="AI99" s="100"/>
      <c r="AJ99" s="136"/>
      <c r="AK99" s="84"/>
      <c r="AL99" s="84"/>
      <c r="AM99" s="87"/>
      <c r="AN99" s="94"/>
      <c r="AO99" s="84"/>
      <c r="AP99" s="84"/>
      <c r="AQ99" s="84"/>
      <c r="AR99" s="100" t="s">
        <v>5</v>
      </c>
      <c r="AS99" s="136"/>
      <c r="AT99" s="84"/>
      <c r="AU99" s="84"/>
      <c r="AV99" s="87"/>
      <c r="AW99" s="94"/>
      <c r="AX99" s="84"/>
      <c r="AY99" s="84"/>
      <c r="AZ99" s="84"/>
      <c r="BA99" s="100"/>
      <c r="BB99" s="136"/>
      <c r="BC99" s="84"/>
      <c r="BD99" s="84" t="s">
        <v>5</v>
      </c>
      <c r="BE99" s="87"/>
      <c r="BF99" s="94"/>
      <c r="BG99" s="84"/>
      <c r="BH99" s="84"/>
      <c r="BI99" s="100"/>
      <c r="BJ99" s="136"/>
      <c r="BK99" s="84"/>
      <c r="BL99" s="536"/>
      <c r="BM99" s="536"/>
      <c r="BN99" s="93"/>
      <c r="BP99" s="11"/>
      <c r="BR99" s="634"/>
    </row>
    <row r="100" spans="1:70" ht="18.899999999999999" customHeight="1">
      <c r="A100" s="9"/>
      <c r="B100" s="8"/>
      <c r="C100" s="701"/>
      <c r="D100" s="701"/>
      <c r="E100" s="701"/>
      <c r="F100" s="701"/>
      <c r="G100" s="1014"/>
      <c r="H100" s="708" t="s">
        <v>225</v>
      </c>
      <c r="I100" s="200" t="s">
        <v>357</v>
      </c>
      <c r="J100" s="186">
        <v>1131812</v>
      </c>
      <c r="K100" s="525" t="s">
        <v>339</v>
      </c>
      <c r="L100" s="525">
        <v>4380</v>
      </c>
      <c r="M100" s="526" t="s">
        <v>506</v>
      </c>
      <c r="N100" s="525" t="s">
        <v>658</v>
      </c>
      <c r="O100" s="108"/>
      <c r="P100" s="84"/>
      <c r="Q100" s="84"/>
      <c r="R100" s="100"/>
      <c r="S100" s="136"/>
      <c r="T100" s="84" t="s">
        <v>5</v>
      </c>
      <c r="U100" s="84"/>
      <c r="V100" s="87"/>
      <c r="W100" s="94"/>
      <c r="X100" s="84"/>
      <c r="Y100" s="84"/>
      <c r="Z100" s="100"/>
      <c r="AA100" s="136"/>
      <c r="AB100" s="84"/>
      <c r="AC100" s="84"/>
      <c r="AD100" s="84"/>
      <c r="AE100" s="87"/>
      <c r="AF100" s="94" t="s">
        <v>5</v>
      </c>
      <c r="AG100" s="84"/>
      <c r="AH100" s="84"/>
      <c r="AI100" s="100"/>
      <c r="AJ100" s="136"/>
      <c r="AK100" s="84"/>
      <c r="AL100" s="84"/>
      <c r="AM100" s="87"/>
      <c r="AN100" s="94"/>
      <c r="AO100" s="84"/>
      <c r="AP100" s="84"/>
      <c r="AQ100" s="84"/>
      <c r="AR100" s="100" t="s">
        <v>5</v>
      </c>
      <c r="AS100" s="136"/>
      <c r="AT100" s="84"/>
      <c r="AU100" s="84"/>
      <c r="AV100" s="87"/>
      <c r="AW100" s="94"/>
      <c r="AX100" s="84"/>
      <c r="AY100" s="84"/>
      <c r="AZ100" s="84"/>
      <c r="BA100" s="100"/>
      <c r="BB100" s="136"/>
      <c r="BC100" s="84"/>
      <c r="BD100" s="84" t="s">
        <v>5</v>
      </c>
      <c r="BE100" s="87"/>
      <c r="BF100" s="94"/>
      <c r="BG100" s="84"/>
      <c r="BH100" s="84"/>
      <c r="BI100" s="100"/>
      <c r="BJ100" s="136"/>
      <c r="BK100" s="84"/>
      <c r="BL100" s="536"/>
      <c r="BM100" s="536"/>
      <c r="BN100" s="93"/>
      <c r="BP100" s="11"/>
      <c r="BR100" s="634"/>
    </row>
    <row r="101" spans="1:70" ht="18.899999999999999" customHeight="1">
      <c r="A101" s="9"/>
      <c r="B101" s="8"/>
      <c r="C101" s="701"/>
      <c r="D101" s="701"/>
      <c r="E101" s="701"/>
      <c r="F101" s="701"/>
      <c r="G101" s="1014"/>
      <c r="H101" s="708" t="s">
        <v>355</v>
      </c>
      <c r="I101" s="200" t="s">
        <v>352</v>
      </c>
      <c r="J101" s="186">
        <v>1131807</v>
      </c>
      <c r="K101" s="525" t="s">
        <v>339</v>
      </c>
      <c r="L101" s="525">
        <v>1752</v>
      </c>
      <c r="M101" s="526" t="s">
        <v>506</v>
      </c>
      <c r="N101" s="525" t="s">
        <v>5</v>
      </c>
      <c r="O101" s="108"/>
      <c r="P101" s="84"/>
      <c r="Q101" s="84" t="s">
        <v>342</v>
      </c>
      <c r="R101" s="100"/>
      <c r="S101" s="136"/>
      <c r="T101" s="84"/>
      <c r="U101" s="84"/>
      <c r="V101" s="87"/>
      <c r="W101" s="94"/>
      <c r="X101" s="84"/>
      <c r="Y101" s="84"/>
      <c r="Z101" s="100"/>
      <c r="AA101" s="136"/>
      <c r="AB101" s="84"/>
      <c r="AC101" s="84"/>
      <c r="AD101" s="84" t="s">
        <v>5</v>
      </c>
      <c r="AE101" s="87"/>
      <c r="AF101" s="94"/>
      <c r="AG101" s="84"/>
      <c r="AH101" s="84"/>
      <c r="AI101" s="100"/>
      <c r="AJ101" s="136"/>
      <c r="AK101" s="84"/>
      <c r="AL101" s="84"/>
      <c r="AM101" s="87"/>
      <c r="AN101" s="94"/>
      <c r="AO101" s="84"/>
      <c r="AP101" s="84" t="s">
        <v>5</v>
      </c>
      <c r="AQ101" s="84"/>
      <c r="AR101" s="100"/>
      <c r="AS101" s="136"/>
      <c r="AT101" s="84"/>
      <c r="AU101" s="84"/>
      <c r="AV101" s="87"/>
      <c r="AW101" s="94"/>
      <c r="AX101" s="84"/>
      <c r="AY101" s="84"/>
      <c r="AZ101" s="84"/>
      <c r="BA101" s="100"/>
      <c r="BB101" s="136" t="s">
        <v>9</v>
      </c>
      <c r="BC101" s="84"/>
      <c r="BD101" s="84"/>
      <c r="BE101" s="87"/>
      <c r="BF101" s="94"/>
      <c r="BG101" s="84"/>
      <c r="BH101" s="84"/>
      <c r="BI101" s="100"/>
      <c r="BJ101" s="136"/>
      <c r="BK101" s="84"/>
      <c r="BL101" s="536"/>
      <c r="BM101" s="536"/>
      <c r="BN101" s="93"/>
      <c r="BP101" s="11"/>
      <c r="BR101" s="634"/>
    </row>
    <row r="102" spans="1:70" ht="18.899999999999999" customHeight="1">
      <c r="A102" s="9"/>
      <c r="B102" s="8"/>
      <c r="C102" s="701"/>
      <c r="D102" s="701"/>
      <c r="E102" s="701"/>
      <c r="F102" s="701"/>
      <c r="G102" s="1014"/>
      <c r="H102" s="715" t="s">
        <v>212</v>
      </c>
      <c r="I102" s="195" t="s">
        <v>668</v>
      </c>
      <c r="J102" s="154">
        <v>1131806</v>
      </c>
      <c r="K102" s="529" t="s">
        <v>339</v>
      </c>
      <c r="L102" s="529">
        <v>381</v>
      </c>
      <c r="M102" s="530" t="s">
        <v>506</v>
      </c>
      <c r="N102" s="529" t="s">
        <v>5</v>
      </c>
      <c r="O102" s="108"/>
      <c r="P102" s="84"/>
      <c r="Q102" s="84"/>
      <c r="R102" s="100"/>
      <c r="S102" s="136"/>
      <c r="T102" s="84"/>
      <c r="U102" s="84" t="s">
        <v>5</v>
      </c>
      <c r="V102" s="87"/>
      <c r="W102" s="94"/>
      <c r="X102" s="84"/>
      <c r="Y102" s="84"/>
      <c r="Z102" s="100"/>
      <c r="AA102" s="136"/>
      <c r="AB102" s="84"/>
      <c r="AC102" s="84"/>
      <c r="AD102" s="84"/>
      <c r="AE102" s="87"/>
      <c r="AF102" s="94"/>
      <c r="AG102" s="84" t="s">
        <v>5</v>
      </c>
      <c r="AH102" s="84"/>
      <c r="AI102" s="100"/>
      <c r="AJ102" s="136"/>
      <c r="AK102" s="84"/>
      <c r="AL102" s="84"/>
      <c r="AM102" s="87"/>
      <c r="AN102" s="94"/>
      <c r="AO102" s="84"/>
      <c r="AP102" s="84"/>
      <c r="AQ102" s="84"/>
      <c r="AR102" s="100"/>
      <c r="AS102" s="136" t="s">
        <v>5</v>
      </c>
      <c r="AT102" s="84"/>
      <c r="AU102" s="84"/>
      <c r="AV102" s="87"/>
      <c r="AW102" s="94"/>
      <c r="AX102" s="84"/>
      <c r="AY102" s="84"/>
      <c r="AZ102" s="84"/>
      <c r="BA102" s="100"/>
      <c r="BB102" s="136"/>
      <c r="BC102" s="84"/>
      <c r="BD102" s="84"/>
      <c r="BE102" s="87" t="s">
        <v>5</v>
      </c>
      <c r="BF102" s="94"/>
      <c r="BG102" s="84"/>
      <c r="BH102" s="84"/>
      <c r="BI102" s="100"/>
      <c r="BJ102" s="136"/>
      <c r="BK102" s="84"/>
      <c r="BL102" s="536"/>
      <c r="BM102" s="536"/>
      <c r="BN102" s="93"/>
      <c r="BP102" s="11"/>
      <c r="BR102" s="634"/>
    </row>
    <row r="103" spans="1:70" ht="18.899999999999999" customHeight="1" thickBot="1">
      <c r="A103" s="9"/>
      <c r="B103" s="8"/>
      <c r="C103" s="701"/>
      <c r="D103" s="701"/>
      <c r="E103" s="701"/>
      <c r="F103" s="701"/>
      <c r="G103" s="1014"/>
      <c r="H103" s="714" t="s">
        <v>669</v>
      </c>
      <c r="I103" s="201" t="s">
        <v>670</v>
      </c>
      <c r="J103" s="187">
        <v>1131806</v>
      </c>
      <c r="K103" s="533" t="s">
        <v>339</v>
      </c>
      <c r="L103" s="533">
        <v>1251</v>
      </c>
      <c r="M103" s="534" t="s">
        <v>506</v>
      </c>
      <c r="N103" s="533" t="s">
        <v>658</v>
      </c>
      <c r="O103" s="110"/>
      <c r="P103" s="97"/>
      <c r="Q103" s="97"/>
      <c r="R103" s="102"/>
      <c r="S103" s="137"/>
      <c r="T103" s="97"/>
      <c r="U103" s="97" t="s">
        <v>5</v>
      </c>
      <c r="V103" s="141"/>
      <c r="W103" s="96"/>
      <c r="X103" s="97"/>
      <c r="Y103" s="97"/>
      <c r="Z103" s="102"/>
      <c r="AA103" s="137"/>
      <c r="AB103" s="97"/>
      <c r="AC103" s="97"/>
      <c r="AD103" s="97"/>
      <c r="AE103" s="141"/>
      <c r="AF103" s="96"/>
      <c r="AG103" s="97" t="s">
        <v>5</v>
      </c>
      <c r="AH103" s="97"/>
      <c r="AI103" s="102"/>
      <c r="AJ103" s="137"/>
      <c r="AK103" s="97"/>
      <c r="AL103" s="97"/>
      <c r="AM103" s="688"/>
      <c r="AN103" s="689"/>
      <c r="AO103" s="97"/>
      <c r="AP103" s="97"/>
      <c r="AQ103" s="97"/>
      <c r="AR103" s="102"/>
      <c r="AS103" s="137" t="s">
        <v>5</v>
      </c>
      <c r="AT103" s="97"/>
      <c r="AU103" s="97"/>
      <c r="AV103" s="141"/>
      <c r="AW103" s="96"/>
      <c r="AX103" s="97"/>
      <c r="AY103" s="97"/>
      <c r="AZ103" s="97"/>
      <c r="BA103" s="102"/>
      <c r="BB103" s="137"/>
      <c r="BC103" s="97"/>
      <c r="BD103" s="97"/>
      <c r="BE103" s="141" t="s">
        <v>5</v>
      </c>
      <c r="BF103" s="96"/>
      <c r="BG103" s="97"/>
      <c r="BH103" s="97"/>
      <c r="BI103" s="102"/>
      <c r="BJ103" s="137"/>
      <c r="BK103" s="97"/>
      <c r="BL103" s="545"/>
      <c r="BM103" s="545"/>
      <c r="BN103" s="98"/>
      <c r="BP103" s="11"/>
      <c r="BR103" s="634"/>
    </row>
    <row r="104" spans="1:70" ht="18.899999999999999" customHeight="1" thickBot="1">
      <c r="A104" s="9"/>
      <c r="B104" s="8"/>
      <c r="C104" s="701"/>
      <c r="D104" s="701"/>
      <c r="E104" s="701"/>
      <c r="F104" s="701"/>
      <c r="G104" s="613" t="s">
        <v>226</v>
      </c>
      <c r="H104" s="709" t="s">
        <v>692</v>
      </c>
      <c r="I104" s="200" t="s">
        <v>693</v>
      </c>
      <c r="J104" s="703">
        <v>1131812</v>
      </c>
      <c r="K104" s="527" t="s">
        <v>339</v>
      </c>
      <c r="L104" s="527">
        <v>417</v>
      </c>
      <c r="M104" s="528" t="s">
        <v>507</v>
      </c>
      <c r="N104" s="691" t="s">
        <v>5</v>
      </c>
      <c r="O104" s="652"/>
      <c r="P104" s="653"/>
      <c r="Q104" s="653"/>
      <c r="R104" s="654"/>
      <c r="S104" s="310"/>
      <c r="T104" s="653" t="s">
        <v>5</v>
      </c>
      <c r="U104" s="653"/>
      <c r="V104" s="309"/>
      <c r="W104" s="657"/>
      <c r="X104" s="653"/>
      <c r="Y104" s="653"/>
      <c r="Z104" s="654"/>
      <c r="AA104" s="310"/>
      <c r="AB104" s="653"/>
      <c r="AC104" s="653"/>
      <c r="AD104" s="653"/>
      <c r="AE104" s="309"/>
      <c r="AF104" s="657" t="s">
        <v>5</v>
      </c>
      <c r="AG104" s="653"/>
      <c r="AH104" s="653"/>
      <c r="AI104" s="654"/>
      <c r="AJ104" s="310"/>
      <c r="AK104" s="653"/>
      <c r="AL104" s="653"/>
      <c r="AM104" s="309"/>
      <c r="AN104" s="657"/>
      <c r="AO104" s="653"/>
      <c r="AP104" s="653"/>
      <c r="AQ104" s="653"/>
      <c r="AR104" s="654" t="s">
        <v>5</v>
      </c>
      <c r="AS104" s="310"/>
      <c r="AT104" s="653"/>
      <c r="AU104" s="653"/>
      <c r="AV104" s="309"/>
      <c r="AW104" s="657"/>
      <c r="AX104" s="653"/>
      <c r="AY104" s="653"/>
      <c r="AZ104" s="653"/>
      <c r="BA104" s="654"/>
      <c r="BB104" s="310"/>
      <c r="BC104" s="653"/>
      <c r="BD104" s="653" t="s">
        <v>5</v>
      </c>
      <c r="BE104" s="309"/>
      <c r="BF104" s="657"/>
      <c r="BG104" s="653"/>
      <c r="BH104" s="653"/>
      <c r="BI104" s="654"/>
      <c r="BJ104" s="310"/>
      <c r="BK104" s="653"/>
      <c r="BL104" s="662"/>
      <c r="BM104" s="662"/>
      <c r="BN104" s="664"/>
      <c r="BP104" s="11"/>
      <c r="BR104" s="634"/>
    </row>
    <row r="105" spans="1:70" ht="18.899999999999999" customHeight="1">
      <c r="A105" s="9"/>
      <c r="B105" s="8"/>
      <c r="C105" s="701"/>
      <c r="D105" s="701"/>
      <c r="E105" s="701"/>
      <c r="F105" s="701"/>
      <c r="G105" s="1013" t="s">
        <v>231</v>
      </c>
      <c r="H105" s="718" t="s">
        <v>697</v>
      </c>
      <c r="I105" s="203" t="s">
        <v>698</v>
      </c>
      <c r="J105" s="186">
        <v>1131822</v>
      </c>
      <c r="K105" s="531" t="s">
        <v>339</v>
      </c>
      <c r="L105" s="531">
        <v>58</v>
      </c>
      <c r="M105" s="532" t="s">
        <v>507</v>
      </c>
      <c r="N105" s="532" t="s">
        <v>5</v>
      </c>
      <c r="O105" s="115"/>
      <c r="P105" s="116"/>
      <c r="Q105" s="116"/>
      <c r="R105" s="117"/>
      <c r="S105" s="150"/>
      <c r="T105" s="116"/>
      <c r="U105" s="116"/>
      <c r="V105" s="147"/>
      <c r="W105" s="118"/>
      <c r="X105" s="116"/>
      <c r="Y105" s="116" t="s">
        <v>5</v>
      </c>
      <c r="Z105" s="117"/>
      <c r="AA105" s="150"/>
      <c r="AB105" s="116"/>
      <c r="AC105" s="116"/>
      <c r="AD105" s="116"/>
      <c r="AE105" s="147"/>
      <c r="AF105" s="118"/>
      <c r="AG105" s="116"/>
      <c r="AH105" s="116"/>
      <c r="AI105" s="117"/>
      <c r="AJ105" s="150"/>
      <c r="AK105" s="116" t="s">
        <v>5</v>
      </c>
      <c r="AL105" s="116"/>
      <c r="AM105" s="147"/>
      <c r="AN105" s="118"/>
      <c r="AO105" s="116"/>
      <c r="AP105" s="116"/>
      <c r="AQ105" s="116"/>
      <c r="AR105" s="117"/>
      <c r="AS105" s="150"/>
      <c r="AT105" s="116"/>
      <c r="AU105" s="116"/>
      <c r="AV105" s="147"/>
      <c r="AW105" s="118" t="s">
        <v>5</v>
      </c>
      <c r="AX105" s="116"/>
      <c r="AY105" s="116"/>
      <c r="AZ105" s="116"/>
      <c r="BA105" s="117"/>
      <c r="BB105" s="150"/>
      <c r="BC105" s="116"/>
      <c r="BD105" s="116"/>
      <c r="BE105" s="147"/>
      <c r="BF105" s="118"/>
      <c r="BG105" s="116"/>
      <c r="BH105" s="116"/>
      <c r="BI105" s="117" t="s">
        <v>5</v>
      </c>
      <c r="BJ105" s="150"/>
      <c r="BK105" s="116"/>
      <c r="BL105" s="588"/>
      <c r="BM105" s="588"/>
      <c r="BN105" s="119"/>
      <c r="BP105" s="11"/>
      <c r="BR105" s="634"/>
    </row>
    <row r="106" spans="1:70" ht="18.899999999999999" customHeight="1">
      <c r="A106" s="9"/>
      <c r="B106" s="8"/>
      <c r="C106" s="701"/>
      <c r="D106" s="701"/>
      <c r="E106" s="701"/>
      <c r="F106" s="701"/>
      <c r="G106" s="1014"/>
      <c r="H106" s="709" t="s">
        <v>236</v>
      </c>
      <c r="I106" s="200" t="s">
        <v>237</v>
      </c>
      <c r="J106" s="186">
        <v>1131822</v>
      </c>
      <c r="K106" s="525" t="s">
        <v>339</v>
      </c>
      <c r="L106" s="525">
        <v>156</v>
      </c>
      <c r="M106" s="526" t="s">
        <v>507</v>
      </c>
      <c r="N106" s="526" t="s">
        <v>5</v>
      </c>
      <c r="O106" s="108"/>
      <c r="P106" s="84"/>
      <c r="Q106" s="84"/>
      <c r="R106" s="100"/>
      <c r="S106" s="136"/>
      <c r="T106" s="84"/>
      <c r="U106" s="84"/>
      <c r="V106" s="87"/>
      <c r="W106" s="94"/>
      <c r="X106" s="84" t="s">
        <v>5</v>
      </c>
      <c r="Y106" s="84"/>
      <c r="Z106" s="100"/>
      <c r="AA106" s="136"/>
      <c r="AB106" s="84"/>
      <c r="AC106" s="84"/>
      <c r="AD106" s="84"/>
      <c r="AE106" s="87"/>
      <c r="AF106" s="94"/>
      <c r="AG106" s="84"/>
      <c r="AH106" s="84"/>
      <c r="AI106" s="100"/>
      <c r="AJ106" s="136" t="s">
        <v>5</v>
      </c>
      <c r="AK106" s="84"/>
      <c r="AL106" s="84"/>
      <c r="AM106" s="87"/>
      <c r="AN106" s="94"/>
      <c r="AO106" s="84"/>
      <c r="AP106" s="84"/>
      <c r="AQ106" s="84"/>
      <c r="AR106" s="100"/>
      <c r="AS106" s="136"/>
      <c r="AT106" s="84"/>
      <c r="AU106" s="84"/>
      <c r="AV106" s="87" t="s">
        <v>5</v>
      </c>
      <c r="AW106" s="94"/>
      <c r="AX106" s="84"/>
      <c r="AY106" s="84"/>
      <c r="AZ106" s="84"/>
      <c r="BA106" s="100"/>
      <c r="BB106" s="136"/>
      <c r="BC106" s="84"/>
      <c r="BD106" s="84"/>
      <c r="BE106" s="87"/>
      <c r="BF106" s="94"/>
      <c r="BG106" s="84"/>
      <c r="BH106" s="84" t="s">
        <v>5</v>
      </c>
      <c r="BI106" s="100"/>
      <c r="BJ106" s="136"/>
      <c r="BK106" s="84"/>
      <c r="BL106" s="536"/>
      <c r="BM106" s="536"/>
      <c r="BN106" s="93"/>
      <c r="BP106" s="11"/>
      <c r="BR106" s="634"/>
    </row>
    <row r="107" spans="1:70" ht="18.899999999999999" customHeight="1" thickBot="1">
      <c r="A107" s="9"/>
      <c r="B107" s="8"/>
      <c r="C107" s="701"/>
      <c r="D107" s="701"/>
      <c r="E107" s="701"/>
      <c r="F107" s="701"/>
      <c r="G107" s="1076"/>
      <c r="H107" s="716" t="s">
        <v>238</v>
      </c>
      <c r="I107" s="202" t="s">
        <v>239</v>
      </c>
      <c r="J107" s="189">
        <v>1131812</v>
      </c>
      <c r="K107" s="529" t="s">
        <v>339</v>
      </c>
      <c r="L107" s="529">
        <v>796</v>
      </c>
      <c r="M107" s="530" t="s">
        <v>507</v>
      </c>
      <c r="N107" s="530" t="s">
        <v>658</v>
      </c>
      <c r="O107" s="124"/>
      <c r="P107" s="125"/>
      <c r="Q107" s="125"/>
      <c r="R107" s="126"/>
      <c r="S107" s="144"/>
      <c r="T107" s="125"/>
      <c r="U107" s="125"/>
      <c r="V107" s="148" t="s">
        <v>5</v>
      </c>
      <c r="W107" s="127"/>
      <c r="X107" s="125"/>
      <c r="Y107" s="125"/>
      <c r="Z107" s="126"/>
      <c r="AA107" s="144"/>
      <c r="AB107" s="125"/>
      <c r="AC107" s="125"/>
      <c r="AD107" s="125"/>
      <c r="AE107" s="148"/>
      <c r="AF107" s="127"/>
      <c r="AG107" s="125"/>
      <c r="AH107" s="125" t="s">
        <v>5</v>
      </c>
      <c r="AI107" s="126"/>
      <c r="AJ107" s="144"/>
      <c r="AK107" s="125"/>
      <c r="AL107" s="125"/>
      <c r="AM107" s="148"/>
      <c r="AN107" s="127"/>
      <c r="AO107" s="125"/>
      <c r="AP107" s="125"/>
      <c r="AQ107" s="125"/>
      <c r="AR107" s="126"/>
      <c r="AS107" s="144"/>
      <c r="AT107" s="125" t="s">
        <v>5</v>
      </c>
      <c r="AU107" s="125"/>
      <c r="AV107" s="148"/>
      <c r="AW107" s="127"/>
      <c r="AX107" s="125"/>
      <c r="AY107" s="125"/>
      <c r="AZ107" s="125"/>
      <c r="BA107" s="126"/>
      <c r="BB107" s="144"/>
      <c r="BC107" s="125"/>
      <c r="BD107" s="125"/>
      <c r="BE107" s="148"/>
      <c r="BF107" s="127" t="s">
        <v>5</v>
      </c>
      <c r="BG107" s="125"/>
      <c r="BH107" s="125"/>
      <c r="BI107" s="126"/>
      <c r="BJ107" s="144"/>
      <c r="BK107" s="125"/>
      <c r="BL107" s="616"/>
      <c r="BM107" s="616"/>
      <c r="BN107" s="128"/>
      <c r="BP107" s="11"/>
      <c r="BR107" s="634"/>
    </row>
    <row r="108" spans="1:70" ht="18.899999999999999" customHeight="1">
      <c r="A108" s="9"/>
      <c r="B108" s="8"/>
      <c r="C108" s="701"/>
      <c r="D108" s="701"/>
      <c r="E108" s="701"/>
      <c r="F108" s="701"/>
      <c r="G108" s="1013" t="s">
        <v>240</v>
      </c>
      <c r="H108" s="709" t="s">
        <v>241</v>
      </c>
      <c r="I108" s="200" t="s">
        <v>242</v>
      </c>
      <c r="J108" s="186">
        <v>1131807</v>
      </c>
      <c r="K108" s="527" t="s">
        <v>339</v>
      </c>
      <c r="L108" s="527">
        <v>81</v>
      </c>
      <c r="M108" s="528" t="s">
        <v>507</v>
      </c>
      <c r="N108" s="528" t="s">
        <v>5</v>
      </c>
      <c r="O108" s="122"/>
      <c r="P108" s="90"/>
      <c r="Q108" s="90"/>
      <c r="R108" s="99"/>
      <c r="S108" s="135"/>
      <c r="T108" s="90" t="s">
        <v>5</v>
      </c>
      <c r="U108" s="90"/>
      <c r="V108" s="146"/>
      <c r="W108" s="103"/>
      <c r="X108" s="90"/>
      <c r="Y108" s="90"/>
      <c r="Z108" s="99"/>
      <c r="AA108" s="135"/>
      <c r="AB108" s="90"/>
      <c r="AC108" s="90"/>
      <c r="AD108" s="90"/>
      <c r="AE108" s="146"/>
      <c r="AF108" s="103" t="s">
        <v>5</v>
      </c>
      <c r="AG108" s="90"/>
      <c r="AH108" s="90"/>
      <c r="AI108" s="99"/>
      <c r="AJ108" s="135"/>
      <c r="AK108" s="90"/>
      <c r="AL108" s="90"/>
      <c r="AM108" s="146"/>
      <c r="AN108" s="103"/>
      <c r="AO108" s="90"/>
      <c r="AP108" s="90"/>
      <c r="AQ108" s="90"/>
      <c r="AR108" s="99" t="s">
        <v>5</v>
      </c>
      <c r="AS108" s="135"/>
      <c r="AT108" s="90"/>
      <c r="AU108" s="90"/>
      <c r="AV108" s="146"/>
      <c r="AW108" s="103"/>
      <c r="AX108" s="90"/>
      <c r="AY108" s="90"/>
      <c r="AZ108" s="90"/>
      <c r="BA108" s="99"/>
      <c r="BB108" s="135"/>
      <c r="BC108" s="90"/>
      <c r="BD108" s="90" t="s">
        <v>5</v>
      </c>
      <c r="BE108" s="146"/>
      <c r="BF108" s="103"/>
      <c r="BG108" s="90"/>
      <c r="BH108" s="90"/>
      <c r="BI108" s="99"/>
      <c r="BJ108" s="135"/>
      <c r="BK108" s="90"/>
      <c r="BL108" s="544"/>
      <c r="BM108" s="544"/>
      <c r="BN108" s="91"/>
      <c r="BP108" s="11"/>
      <c r="BR108" s="634"/>
    </row>
    <row r="109" spans="1:70" ht="18.899999999999999" customHeight="1">
      <c r="A109" s="9"/>
      <c r="B109" s="8"/>
      <c r="C109" s="701"/>
      <c r="D109" s="701"/>
      <c r="E109" s="701"/>
      <c r="F109" s="701"/>
      <c r="G109" s="1014"/>
      <c r="H109" s="709" t="s">
        <v>243</v>
      </c>
      <c r="I109" s="200" t="s">
        <v>244</v>
      </c>
      <c r="J109" s="186">
        <v>1131807</v>
      </c>
      <c r="K109" s="525" t="s">
        <v>339</v>
      </c>
      <c r="L109" s="525">
        <v>88</v>
      </c>
      <c r="M109" s="526" t="s">
        <v>507</v>
      </c>
      <c r="N109" s="526" t="s">
        <v>5</v>
      </c>
      <c r="O109" s="108"/>
      <c r="P109" s="84"/>
      <c r="Q109" s="84"/>
      <c r="R109" s="100"/>
      <c r="S109" s="136"/>
      <c r="T109" s="84"/>
      <c r="U109" s="84"/>
      <c r="V109" s="87"/>
      <c r="W109" s="94" t="s">
        <v>5</v>
      </c>
      <c r="X109" s="84"/>
      <c r="Y109" s="84"/>
      <c r="Z109" s="100"/>
      <c r="AA109" s="136"/>
      <c r="AB109" s="84"/>
      <c r="AC109" s="84"/>
      <c r="AD109" s="84"/>
      <c r="AE109" s="87"/>
      <c r="AF109" s="94"/>
      <c r="AG109" s="84"/>
      <c r="AH109" s="84"/>
      <c r="AI109" s="100" t="s">
        <v>5</v>
      </c>
      <c r="AJ109" s="136"/>
      <c r="AK109" s="84"/>
      <c r="AL109" s="84"/>
      <c r="AM109" s="87"/>
      <c r="AN109" s="94"/>
      <c r="AO109" s="84"/>
      <c r="AP109" s="84"/>
      <c r="AQ109" s="84"/>
      <c r="AR109" s="100"/>
      <c r="AS109" s="136"/>
      <c r="AT109" s="84"/>
      <c r="AU109" s="84" t="s">
        <v>5</v>
      </c>
      <c r="AV109" s="87"/>
      <c r="AW109" s="94"/>
      <c r="AX109" s="84"/>
      <c r="AY109" s="84"/>
      <c r="AZ109" s="84"/>
      <c r="BA109" s="100"/>
      <c r="BB109" s="136"/>
      <c r="BC109" s="84"/>
      <c r="BD109" s="84"/>
      <c r="BE109" s="87"/>
      <c r="BF109" s="94"/>
      <c r="BG109" s="84" t="s">
        <v>5</v>
      </c>
      <c r="BH109" s="84"/>
      <c r="BI109" s="100"/>
      <c r="BJ109" s="136"/>
      <c r="BK109" s="84"/>
      <c r="BL109" s="536"/>
      <c r="BM109" s="536"/>
      <c r="BN109" s="93"/>
      <c r="BP109" s="11"/>
      <c r="BR109" s="634"/>
    </row>
    <row r="110" spans="1:70" ht="18.899999999999999" customHeight="1">
      <c r="A110" s="9"/>
      <c r="B110" s="8"/>
      <c r="C110" s="701"/>
      <c r="D110" s="701"/>
      <c r="E110" s="701"/>
      <c r="F110" s="701"/>
      <c r="G110" s="1014"/>
      <c r="H110" s="709" t="s">
        <v>245</v>
      </c>
      <c r="I110" s="200" t="s">
        <v>246</v>
      </c>
      <c r="J110" s="186">
        <v>1131807</v>
      </c>
      <c r="K110" s="525" t="s">
        <v>339</v>
      </c>
      <c r="L110" s="525">
        <v>29</v>
      </c>
      <c r="M110" s="526" t="s">
        <v>507</v>
      </c>
      <c r="N110" s="526" t="s">
        <v>5</v>
      </c>
      <c r="O110" s="108"/>
      <c r="P110" s="84"/>
      <c r="Q110" s="84"/>
      <c r="R110" s="100"/>
      <c r="S110" s="136"/>
      <c r="T110" s="84"/>
      <c r="U110" s="84"/>
      <c r="V110" s="87"/>
      <c r="W110" s="94" t="s">
        <v>5</v>
      </c>
      <c r="X110" s="84"/>
      <c r="Y110" s="84"/>
      <c r="Z110" s="100"/>
      <c r="AA110" s="136"/>
      <c r="AB110" s="84"/>
      <c r="AC110" s="84"/>
      <c r="AD110" s="84"/>
      <c r="AE110" s="87"/>
      <c r="AF110" s="94"/>
      <c r="AG110" s="84"/>
      <c r="AH110" s="84"/>
      <c r="AI110" s="100" t="s">
        <v>5</v>
      </c>
      <c r="AJ110" s="136"/>
      <c r="AK110" s="84"/>
      <c r="AL110" s="84"/>
      <c r="AM110" s="87"/>
      <c r="AN110" s="94"/>
      <c r="AO110" s="84"/>
      <c r="AP110" s="84"/>
      <c r="AQ110" s="84"/>
      <c r="AR110" s="100"/>
      <c r="AS110" s="136"/>
      <c r="AT110" s="84"/>
      <c r="AU110" s="84" t="s">
        <v>5</v>
      </c>
      <c r="AV110" s="87"/>
      <c r="AW110" s="94"/>
      <c r="AX110" s="84"/>
      <c r="AY110" s="84"/>
      <c r="AZ110" s="84"/>
      <c r="BA110" s="100"/>
      <c r="BB110" s="136"/>
      <c r="BC110" s="84"/>
      <c r="BD110" s="84"/>
      <c r="BE110" s="87"/>
      <c r="BF110" s="94"/>
      <c r="BG110" s="84" t="s">
        <v>5</v>
      </c>
      <c r="BH110" s="84"/>
      <c r="BI110" s="100"/>
      <c r="BJ110" s="136"/>
      <c r="BK110" s="84"/>
      <c r="BL110" s="536"/>
      <c r="BM110" s="536"/>
      <c r="BN110" s="93"/>
      <c r="BP110" s="11"/>
      <c r="BR110" s="634"/>
    </row>
    <row r="111" spans="1:70" ht="18.899999999999999" customHeight="1" thickBot="1">
      <c r="A111" s="9"/>
      <c r="B111" s="8"/>
      <c r="C111" s="701"/>
      <c r="D111" s="701"/>
      <c r="E111" s="701"/>
      <c r="F111" s="701"/>
      <c r="G111" s="1076"/>
      <c r="H111" s="719" t="s">
        <v>247</v>
      </c>
      <c r="I111" s="202" t="s">
        <v>248</v>
      </c>
      <c r="J111" s="189">
        <v>1131807</v>
      </c>
      <c r="K111" s="533" t="s">
        <v>339</v>
      </c>
      <c r="L111" s="533">
        <v>28</v>
      </c>
      <c r="M111" s="534" t="s">
        <v>507</v>
      </c>
      <c r="N111" s="534" t="s">
        <v>5</v>
      </c>
      <c r="O111" s="110"/>
      <c r="P111" s="97"/>
      <c r="Q111" s="97"/>
      <c r="R111" s="102"/>
      <c r="S111" s="137"/>
      <c r="T111" s="97"/>
      <c r="U111" s="97"/>
      <c r="V111" s="141" t="s">
        <v>5</v>
      </c>
      <c r="W111" s="96"/>
      <c r="X111" s="97"/>
      <c r="Y111" s="97"/>
      <c r="Z111" s="102"/>
      <c r="AA111" s="137"/>
      <c r="AB111" s="97"/>
      <c r="AC111" s="97"/>
      <c r="AD111" s="97"/>
      <c r="AE111" s="141"/>
      <c r="AF111" s="96"/>
      <c r="AG111" s="97"/>
      <c r="AH111" s="97" t="s">
        <v>5</v>
      </c>
      <c r="AI111" s="102"/>
      <c r="AJ111" s="137"/>
      <c r="AK111" s="97"/>
      <c r="AL111" s="97"/>
      <c r="AM111" s="141"/>
      <c r="AN111" s="96"/>
      <c r="AO111" s="97"/>
      <c r="AP111" s="97"/>
      <c r="AQ111" s="97"/>
      <c r="AR111" s="102"/>
      <c r="AS111" s="137"/>
      <c r="AT111" s="97" t="s">
        <v>5</v>
      </c>
      <c r="AU111" s="97"/>
      <c r="AV111" s="141"/>
      <c r="AW111" s="96"/>
      <c r="AX111" s="97"/>
      <c r="AY111" s="97"/>
      <c r="AZ111" s="97"/>
      <c r="BA111" s="102"/>
      <c r="BB111" s="137"/>
      <c r="BC111" s="97"/>
      <c r="BD111" s="97"/>
      <c r="BE111" s="141"/>
      <c r="BF111" s="96" t="s">
        <v>5</v>
      </c>
      <c r="BG111" s="97"/>
      <c r="BH111" s="97"/>
      <c r="BI111" s="102"/>
      <c r="BJ111" s="137"/>
      <c r="BK111" s="97"/>
      <c r="BL111" s="545"/>
      <c r="BM111" s="545"/>
      <c r="BN111" s="98"/>
      <c r="BP111" s="11"/>
      <c r="BR111" s="634"/>
    </row>
    <row r="112" spans="1:70" ht="18.899999999999999" customHeight="1">
      <c r="A112" s="9"/>
      <c r="B112" s="8"/>
      <c r="C112" s="701"/>
      <c r="D112" s="701"/>
      <c r="E112" s="701"/>
      <c r="F112" s="701"/>
      <c r="G112" s="1013" t="s">
        <v>249</v>
      </c>
      <c r="H112" s="709" t="s">
        <v>250</v>
      </c>
      <c r="I112" s="200" t="s">
        <v>251</v>
      </c>
      <c r="J112" s="190">
        <v>1132210</v>
      </c>
      <c r="K112" s="531" t="s">
        <v>339</v>
      </c>
      <c r="L112" s="531">
        <v>25</v>
      </c>
      <c r="M112" s="532" t="s">
        <v>507</v>
      </c>
      <c r="N112" s="532" t="s">
        <v>5</v>
      </c>
      <c r="O112" s="122"/>
      <c r="P112" s="90"/>
      <c r="Q112" s="90" t="s">
        <v>342</v>
      </c>
      <c r="R112" s="99"/>
      <c r="S112" s="135"/>
      <c r="T112" s="90"/>
      <c r="U112" s="90"/>
      <c r="V112" s="146"/>
      <c r="W112" s="103"/>
      <c r="X112" s="90"/>
      <c r="Y112" s="90"/>
      <c r="Z112" s="99"/>
      <c r="AA112" s="135"/>
      <c r="AB112" s="90"/>
      <c r="AC112" s="90" t="s">
        <v>5</v>
      </c>
      <c r="AD112" s="90"/>
      <c r="AE112" s="146"/>
      <c r="AF112" s="103"/>
      <c r="AG112" s="90"/>
      <c r="AH112" s="90"/>
      <c r="AI112" s="99"/>
      <c r="AJ112" s="135"/>
      <c r="AK112" s="90"/>
      <c r="AL112" s="90"/>
      <c r="AM112" s="146"/>
      <c r="AN112" s="103"/>
      <c r="AO112" s="90" t="s">
        <v>5</v>
      </c>
      <c r="AP112" s="90"/>
      <c r="AQ112" s="90"/>
      <c r="AR112" s="99"/>
      <c r="AS112" s="135"/>
      <c r="AT112" s="90"/>
      <c r="AU112" s="90"/>
      <c r="AV112" s="146"/>
      <c r="AW112" s="103"/>
      <c r="AX112" s="90"/>
      <c r="AY112" s="90"/>
      <c r="AZ112" s="90"/>
      <c r="BA112" s="99" t="s">
        <v>5</v>
      </c>
      <c r="BB112" s="135"/>
      <c r="BC112" s="90"/>
      <c r="BD112" s="90"/>
      <c r="BE112" s="146"/>
      <c r="BF112" s="103"/>
      <c r="BG112" s="90"/>
      <c r="BH112" s="90"/>
      <c r="BI112" s="99"/>
      <c r="BJ112" s="135"/>
      <c r="BK112" s="90"/>
      <c r="BL112" s="544"/>
      <c r="BM112" s="544"/>
      <c r="BN112" s="91"/>
      <c r="BP112" s="11"/>
      <c r="BR112" s="634"/>
    </row>
    <row r="113" spans="1:70" ht="18.899999999999999" customHeight="1">
      <c r="A113" s="9"/>
      <c r="B113" s="8"/>
      <c r="C113" s="701"/>
      <c r="D113" s="701"/>
      <c r="E113" s="701"/>
      <c r="F113" s="701"/>
      <c r="G113" s="1014"/>
      <c r="H113" s="1077" t="s">
        <v>252</v>
      </c>
      <c r="I113" s="200" t="s">
        <v>253</v>
      </c>
      <c r="J113" s="1080">
        <v>1132210</v>
      </c>
      <c r="K113" s="1083" t="s">
        <v>339</v>
      </c>
      <c r="L113" s="1083">
        <f>(8760*4)/348</f>
        <v>100.68965517241379</v>
      </c>
      <c r="M113" s="526" t="s">
        <v>507</v>
      </c>
      <c r="N113" s="526" t="s">
        <v>5</v>
      </c>
      <c r="O113" s="108"/>
      <c r="P113" s="84"/>
      <c r="Q113" s="84"/>
      <c r="R113" s="100"/>
      <c r="S113" s="136" t="s">
        <v>342</v>
      </c>
      <c r="T113" s="84"/>
      <c r="U113" s="84"/>
      <c r="V113" s="87"/>
      <c r="W113" s="94"/>
      <c r="X113" s="84"/>
      <c r="Y113" s="84"/>
      <c r="Z113" s="100"/>
      <c r="AA113" s="136"/>
      <c r="AB113" s="84"/>
      <c r="AC113" s="84"/>
      <c r="AD113" s="84" t="s">
        <v>5</v>
      </c>
      <c r="AE113" s="87"/>
      <c r="AF113" s="94"/>
      <c r="AG113" s="84"/>
      <c r="AH113" s="84"/>
      <c r="AI113" s="100"/>
      <c r="AJ113" s="136"/>
      <c r="AK113" s="84"/>
      <c r="AL113" s="84"/>
      <c r="AM113" s="87"/>
      <c r="AN113" s="94"/>
      <c r="AO113" s="84"/>
      <c r="AP113" s="84" t="s">
        <v>5</v>
      </c>
      <c r="AQ113" s="84"/>
      <c r="AR113" s="100"/>
      <c r="AS113" s="136"/>
      <c r="AT113" s="84"/>
      <c r="AU113" s="84"/>
      <c r="AV113" s="87"/>
      <c r="AW113" s="94"/>
      <c r="AX113" s="84"/>
      <c r="AY113" s="84"/>
      <c r="AZ113" s="84"/>
      <c r="BA113" s="100"/>
      <c r="BB113" s="136" t="s">
        <v>5</v>
      </c>
      <c r="BC113" s="84"/>
      <c r="BD113" s="84"/>
      <c r="BE113" s="87"/>
      <c r="BF113" s="94"/>
      <c r="BG113" s="84"/>
      <c r="BH113" s="84"/>
      <c r="BI113" s="100"/>
      <c r="BJ113" s="136"/>
      <c r="BK113" s="84"/>
      <c r="BL113" s="536"/>
      <c r="BM113" s="536"/>
      <c r="BN113" s="93"/>
      <c r="BP113" s="11"/>
      <c r="BR113" s="634"/>
    </row>
    <row r="114" spans="1:70" ht="18.899999999999999" customHeight="1">
      <c r="A114" s="9"/>
      <c r="B114" s="8"/>
      <c r="C114" s="701"/>
      <c r="D114" s="701"/>
      <c r="E114" s="701"/>
      <c r="F114" s="701"/>
      <c r="G114" s="1014"/>
      <c r="H114" s="1078"/>
      <c r="I114" s="200" t="s">
        <v>254</v>
      </c>
      <c r="J114" s="1081"/>
      <c r="K114" s="1084"/>
      <c r="L114" s="1084"/>
      <c r="M114" s="526" t="s">
        <v>507</v>
      </c>
      <c r="N114" s="526" t="s">
        <v>5</v>
      </c>
      <c r="O114" s="108"/>
      <c r="P114" s="84"/>
      <c r="Q114" s="84"/>
      <c r="R114" s="100"/>
      <c r="S114" s="136" t="s">
        <v>342</v>
      </c>
      <c r="T114" s="84"/>
      <c r="U114" s="84"/>
      <c r="V114" s="87"/>
      <c r="W114" s="94"/>
      <c r="X114" s="84"/>
      <c r="Y114" s="84"/>
      <c r="Z114" s="100"/>
      <c r="AA114" s="136"/>
      <c r="AB114" s="84"/>
      <c r="AC114" s="84"/>
      <c r="AD114" s="84"/>
      <c r="AE114" s="87" t="s">
        <v>5</v>
      </c>
      <c r="AF114" s="94"/>
      <c r="AG114" s="84"/>
      <c r="AH114" s="84"/>
      <c r="AI114" s="100"/>
      <c r="AJ114" s="136"/>
      <c r="AK114" s="84"/>
      <c r="AL114" s="84"/>
      <c r="AM114" s="87"/>
      <c r="AN114" s="94"/>
      <c r="AO114" s="84"/>
      <c r="AP114" s="84"/>
      <c r="AQ114" s="84" t="s">
        <v>5</v>
      </c>
      <c r="AR114" s="100"/>
      <c r="AS114" s="136"/>
      <c r="AT114" s="84"/>
      <c r="AU114" s="84"/>
      <c r="AV114" s="87"/>
      <c r="AW114" s="94"/>
      <c r="AX114" s="84"/>
      <c r="AY114" s="84"/>
      <c r="AZ114" s="84"/>
      <c r="BA114" s="100"/>
      <c r="BB114" s="136"/>
      <c r="BC114" s="84" t="s">
        <v>5</v>
      </c>
      <c r="BD114" s="84"/>
      <c r="BE114" s="87"/>
      <c r="BF114" s="94"/>
      <c r="BG114" s="84"/>
      <c r="BH114" s="84"/>
      <c r="BI114" s="100"/>
      <c r="BJ114" s="136"/>
      <c r="BK114" s="84"/>
      <c r="BL114" s="536"/>
      <c r="BM114" s="536"/>
      <c r="BN114" s="93"/>
      <c r="BP114" s="11"/>
      <c r="BR114" s="634"/>
    </row>
    <row r="115" spans="1:70" ht="18.899999999999999" customHeight="1">
      <c r="A115" s="9"/>
      <c r="B115" s="8"/>
      <c r="C115" s="701"/>
      <c r="D115" s="701"/>
      <c r="E115" s="701"/>
      <c r="F115" s="701"/>
      <c r="G115" s="1014"/>
      <c r="H115" s="1078"/>
      <c r="I115" s="200" t="s">
        <v>255</v>
      </c>
      <c r="J115" s="1081"/>
      <c r="K115" s="1084"/>
      <c r="L115" s="1084"/>
      <c r="M115" s="526" t="s">
        <v>507</v>
      </c>
      <c r="N115" s="526" t="s">
        <v>5</v>
      </c>
      <c r="O115" s="108"/>
      <c r="P115" s="84"/>
      <c r="Q115" s="84"/>
      <c r="R115" s="100"/>
      <c r="S115" s="136"/>
      <c r="T115" s="84" t="s">
        <v>5</v>
      </c>
      <c r="U115" s="84"/>
      <c r="V115" s="87"/>
      <c r="W115" s="94"/>
      <c r="X115" s="84"/>
      <c r="Y115" s="84"/>
      <c r="Z115" s="100"/>
      <c r="AA115" s="136"/>
      <c r="AB115" s="84"/>
      <c r="AC115" s="84"/>
      <c r="AD115" s="84"/>
      <c r="AE115" s="87"/>
      <c r="AF115" s="94" t="s">
        <v>5</v>
      </c>
      <c r="AG115" s="84"/>
      <c r="AH115" s="84"/>
      <c r="AI115" s="100"/>
      <c r="AJ115" s="136"/>
      <c r="AK115" s="84"/>
      <c r="AL115" s="84"/>
      <c r="AM115" s="87"/>
      <c r="AN115" s="94"/>
      <c r="AO115" s="84"/>
      <c r="AP115" s="84"/>
      <c r="AQ115" s="84"/>
      <c r="AR115" s="100" t="s">
        <v>5</v>
      </c>
      <c r="AS115" s="136"/>
      <c r="AT115" s="84"/>
      <c r="AU115" s="84"/>
      <c r="AV115" s="87"/>
      <c r="AW115" s="94"/>
      <c r="AX115" s="84"/>
      <c r="AY115" s="84"/>
      <c r="AZ115" s="84"/>
      <c r="BA115" s="100"/>
      <c r="BB115" s="136"/>
      <c r="BC115" s="84"/>
      <c r="BD115" s="84" t="s">
        <v>5</v>
      </c>
      <c r="BE115" s="87"/>
      <c r="BF115" s="94"/>
      <c r="BG115" s="84"/>
      <c r="BH115" s="84"/>
      <c r="BI115" s="100"/>
      <c r="BJ115" s="136"/>
      <c r="BK115" s="84"/>
      <c r="BL115" s="536"/>
      <c r="BM115" s="536"/>
      <c r="BN115" s="93"/>
      <c r="BP115" s="11"/>
      <c r="BR115" s="634"/>
    </row>
    <row r="116" spans="1:70" ht="18.899999999999999" customHeight="1">
      <c r="A116" s="9"/>
      <c r="B116" s="8"/>
      <c r="C116" s="701"/>
      <c r="D116" s="701"/>
      <c r="E116" s="701"/>
      <c r="F116" s="701"/>
      <c r="G116" s="1014"/>
      <c r="H116" s="1079"/>
      <c r="I116" s="195" t="s">
        <v>256</v>
      </c>
      <c r="J116" s="1082"/>
      <c r="K116" s="1085"/>
      <c r="L116" s="1085"/>
      <c r="M116" s="526" t="s">
        <v>507</v>
      </c>
      <c r="N116" s="526" t="s">
        <v>5</v>
      </c>
      <c r="O116" s="108"/>
      <c r="P116" s="84"/>
      <c r="Q116" s="84"/>
      <c r="R116" s="100"/>
      <c r="S116" s="136"/>
      <c r="T116" s="84"/>
      <c r="U116" s="84" t="s">
        <v>5</v>
      </c>
      <c r="V116" s="87"/>
      <c r="W116" s="94"/>
      <c r="X116" s="84"/>
      <c r="Y116" s="84"/>
      <c r="Z116" s="100"/>
      <c r="AA116" s="136"/>
      <c r="AB116" s="84"/>
      <c r="AC116" s="84"/>
      <c r="AD116" s="84"/>
      <c r="AE116" s="87"/>
      <c r="AF116" s="94"/>
      <c r="AG116" s="84" t="s">
        <v>5</v>
      </c>
      <c r="AH116" s="84"/>
      <c r="AI116" s="100"/>
      <c r="AJ116" s="136"/>
      <c r="AK116" s="84"/>
      <c r="AL116" s="84"/>
      <c r="AM116" s="87"/>
      <c r="AN116" s="94"/>
      <c r="AO116" s="84"/>
      <c r="AP116" s="84"/>
      <c r="AQ116" s="84"/>
      <c r="AR116" s="100"/>
      <c r="AS116" s="136" t="s">
        <v>5</v>
      </c>
      <c r="AT116" s="84"/>
      <c r="AU116" s="84"/>
      <c r="AV116" s="87"/>
      <c r="AW116" s="94"/>
      <c r="AX116" s="84"/>
      <c r="AY116" s="84"/>
      <c r="AZ116" s="84"/>
      <c r="BA116" s="100"/>
      <c r="BB116" s="136"/>
      <c r="BC116" s="84"/>
      <c r="BD116" s="84"/>
      <c r="BE116" s="87" t="s">
        <v>5</v>
      </c>
      <c r="BF116" s="94"/>
      <c r="BG116" s="84"/>
      <c r="BH116" s="84"/>
      <c r="BI116" s="100"/>
      <c r="BJ116" s="136"/>
      <c r="BK116" s="84"/>
      <c r="BL116" s="536"/>
      <c r="BM116" s="536"/>
      <c r="BN116" s="93"/>
      <c r="BP116" s="11"/>
      <c r="BR116" s="634"/>
    </row>
    <row r="117" spans="1:70" ht="18.899999999999999" customHeight="1">
      <c r="A117" s="9"/>
      <c r="B117" s="8"/>
      <c r="C117" s="701"/>
      <c r="D117" s="701"/>
      <c r="E117" s="701"/>
      <c r="F117" s="701"/>
      <c r="G117" s="1014"/>
      <c r="H117" s="706" t="s">
        <v>257</v>
      </c>
      <c r="I117" s="194" t="s">
        <v>258</v>
      </c>
      <c r="J117" s="188">
        <v>1132210</v>
      </c>
      <c r="K117" s="525" t="s">
        <v>339</v>
      </c>
      <c r="L117" s="525">
        <v>8760</v>
      </c>
      <c r="M117" s="526" t="s">
        <v>507</v>
      </c>
      <c r="N117" s="526" t="s">
        <v>660</v>
      </c>
      <c r="O117" s="108"/>
      <c r="P117" s="84"/>
      <c r="Q117" s="84"/>
      <c r="R117" s="100"/>
      <c r="S117" s="136"/>
      <c r="T117" s="84"/>
      <c r="U117" s="84"/>
      <c r="V117" s="87"/>
      <c r="W117" s="94"/>
      <c r="X117" s="84"/>
      <c r="Y117" s="84"/>
      <c r="Z117" s="100"/>
      <c r="AA117" s="136"/>
      <c r="AB117" s="84"/>
      <c r="AC117" s="84"/>
      <c r="AD117" s="84"/>
      <c r="AE117" s="87"/>
      <c r="AF117" s="94"/>
      <c r="AG117" s="84"/>
      <c r="AH117" s="84"/>
      <c r="AI117" s="100"/>
      <c r="AJ117" s="136"/>
      <c r="AK117" s="84"/>
      <c r="AL117" s="84"/>
      <c r="AM117" s="87" t="s">
        <v>9</v>
      </c>
      <c r="AN117" s="94"/>
      <c r="AO117" s="84"/>
      <c r="AP117" s="84"/>
      <c r="AQ117" s="84"/>
      <c r="AR117" s="100"/>
      <c r="AS117" s="136"/>
      <c r="AT117" s="84"/>
      <c r="AU117" s="84"/>
      <c r="AV117" s="87"/>
      <c r="AW117" s="94"/>
      <c r="AX117" s="84"/>
      <c r="AY117" s="84"/>
      <c r="AZ117" s="84"/>
      <c r="BA117" s="100"/>
      <c r="BB117" s="136"/>
      <c r="BC117" s="84"/>
      <c r="BD117" s="84"/>
      <c r="BE117" s="87"/>
      <c r="BF117" s="94"/>
      <c r="BG117" s="84"/>
      <c r="BH117" s="84"/>
      <c r="BI117" s="100"/>
      <c r="BJ117" s="136"/>
      <c r="BK117" s="84"/>
      <c r="BL117" s="536"/>
      <c r="BM117" s="536"/>
      <c r="BN117" s="93"/>
      <c r="BP117" s="11"/>
      <c r="BR117" s="634"/>
    </row>
    <row r="118" spans="1:70" ht="18.899999999999999" customHeight="1" thickBot="1">
      <c r="A118" s="9"/>
      <c r="B118" s="8"/>
      <c r="C118" s="701"/>
      <c r="D118" s="701"/>
      <c r="E118" s="701"/>
      <c r="F118" s="701"/>
      <c r="G118" s="1076"/>
      <c r="H118" s="716" t="s">
        <v>259</v>
      </c>
      <c r="I118" s="202" t="s">
        <v>260</v>
      </c>
      <c r="J118" s="189">
        <v>1132210</v>
      </c>
      <c r="K118" s="529" t="s">
        <v>339</v>
      </c>
      <c r="L118" s="529">
        <v>4380</v>
      </c>
      <c r="M118" s="530" t="s">
        <v>659</v>
      </c>
      <c r="N118" s="530" t="s">
        <v>660</v>
      </c>
      <c r="O118" s="110"/>
      <c r="P118" s="97"/>
      <c r="Q118" s="97"/>
      <c r="R118" s="102"/>
      <c r="S118" s="137"/>
      <c r="T118" s="97"/>
      <c r="U118" s="97"/>
      <c r="V118" s="141"/>
      <c r="W118" s="96"/>
      <c r="X118" s="97"/>
      <c r="Y118" s="97"/>
      <c r="Z118" s="102"/>
      <c r="AA118" s="137"/>
      <c r="AB118" s="97"/>
      <c r="AC118" s="97"/>
      <c r="AD118" s="97"/>
      <c r="AE118" s="141"/>
      <c r="AF118" s="96"/>
      <c r="AG118" s="97"/>
      <c r="AH118" s="97"/>
      <c r="AI118" s="102"/>
      <c r="AJ118" s="137"/>
      <c r="AK118" s="97"/>
      <c r="AL118" s="97"/>
      <c r="AM118" s="141"/>
      <c r="AN118" s="96"/>
      <c r="AO118" s="97"/>
      <c r="AP118" s="97"/>
      <c r="AQ118" s="97"/>
      <c r="AR118" s="102"/>
      <c r="AS118" s="137"/>
      <c r="AT118" s="97"/>
      <c r="AU118" s="97"/>
      <c r="AV118" s="141"/>
      <c r="AW118" s="96"/>
      <c r="AX118" s="97"/>
      <c r="AY118" s="97" t="s">
        <v>9</v>
      </c>
      <c r="AZ118" s="97"/>
      <c r="BA118" s="102"/>
      <c r="BB118" s="137"/>
      <c r="BC118" s="97"/>
      <c r="BD118" s="97"/>
      <c r="BE118" s="141"/>
      <c r="BF118" s="96"/>
      <c r="BG118" s="97"/>
      <c r="BH118" s="97"/>
      <c r="BI118" s="102"/>
      <c r="BJ118" s="137"/>
      <c r="BK118" s="97"/>
      <c r="BL118" s="545"/>
      <c r="BM118" s="545"/>
      <c r="BN118" s="98"/>
      <c r="BP118" s="11"/>
      <c r="BR118" s="634"/>
    </row>
    <row r="119" spans="1:70" ht="18.899999999999999" customHeight="1">
      <c r="A119" s="9"/>
      <c r="B119" s="8"/>
      <c r="C119" s="701"/>
      <c r="D119" s="701"/>
      <c r="E119" s="701"/>
      <c r="F119" s="701"/>
      <c r="G119" s="1013" t="s">
        <v>261</v>
      </c>
      <c r="H119" s="709" t="s">
        <v>456</v>
      </c>
      <c r="I119" s="200" t="s">
        <v>457</v>
      </c>
      <c r="J119" s="186">
        <v>1132220</v>
      </c>
      <c r="K119" s="527" t="s">
        <v>339</v>
      </c>
      <c r="L119" s="527">
        <v>231</v>
      </c>
      <c r="M119" s="528" t="s">
        <v>507</v>
      </c>
      <c r="N119" s="528" t="s">
        <v>5</v>
      </c>
      <c r="O119" s="122"/>
      <c r="P119" s="90"/>
      <c r="Q119" s="90"/>
      <c r="R119" s="99"/>
      <c r="S119" s="135" t="s">
        <v>342</v>
      </c>
      <c r="T119" s="90"/>
      <c r="U119" s="90"/>
      <c r="V119" s="146"/>
      <c r="W119" s="103"/>
      <c r="X119" s="90"/>
      <c r="Y119" s="90"/>
      <c r="Z119" s="99"/>
      <c r="AA119" s="135"/>
      <c r="AB119" s="90"/>
      <c r="AC119" s="90" t="s">
        <v>5</v>
      </c>
      <c r="AD119" s="90"/>
      <c r="AE119" s="146"/>
      <c r="AF119" s="103"/>
      <c r="AG119" s="90"/>
      <c r="AH119" s="90"/>
      <c r="AI119" s="99"/>
      <c r="AJ119" s="135"/>
      <c r="AK119" s="90"/>
      <c r="AL119" s="90"/>
      <c r="AM119" s="146"/>
      <c r="AN119" s="103"/>
      <c r="AO119" s="90" t="s">
        <v>5</v>
      </c>
      <c r="AP119" s="90"/>
      <c r="AQ119" s="90"/>
      <c r="AR119" s="99"/>
      <c r="AS119" s="135"/>
      <c r="AT119" s="90"/>
      <c r="AU119" s="90"/>
      <c r="AV119" s="146"/>
      <c r="AW119" s="103"/>
      <c r="AX119" s="90"/>
      <c r="AY119" s="90"/>
      <c r="AZ119" s="90"/>
      <c r="BA119" s="99" t="s">
        <v>5</v>
      </c>
      <c r="BB119" s="135"/>
      <c r="BC119" s="90"/>
      <c r="BD119" s="90"/>
      <c r="BE119" s="146"/>
      <c r="BF119" s="103"/>
      <c r="BG119" s="90"/>
      <c r="BH119" s="90"/>
      <c r="BI119" s="99"/>
      <c r="BJ119" s="135"/>
      <c r="BK119" s="90"/>
      <c r="BL119" s="544"/>
      <c r="BM119" s="544"/>
      <c r="BN119" s="91"/>
      <c r="BP119" s="11"/>
      <c r="BR119" s="634"/>
    </row>
    <row r="120" spans="1:70" ht="18.899999999999999" customHeight="1">
      <c r="A120" s="9"/>
      <c r="B120" s="8"/>
      <c r="C120" s="701"/>
      <c r="D120" s="701"/>
      <c r="E120" s="701"/>
      <c r="F120" s="701"/>
      <c r="G120" s="1014"/>
      <c r="H120" s="709" t="s">
        <v>268</v>
      </c>
      <c r="I120" s="200" t="s">
        <v>358</v>
      </c>
      <c r="J120" s="186">
        <v>1132220</v>
      </c>
      <c r="K120" s="525" t="s">
        <v>339</v>
      </c>
      <c r="L120" s="525">
        <v>118</v>
      </c>
      <c r="M120" s="526" t="s">
        <v>507</v>
      </c>
      <c r="N120" s="526" t="s">
        <v>5</v>
      </c>
      <c r="O120" s="108"/>
      <c r="P120" s="84"/>
      <c r="Q120" s="84"/>
      <c r="R120" s="100"/>
      <c r="S120" s="136" t="s">
        <v>342</v>
      </c>
      <c r="T120" s="84"/>
      <c r="U120" s="84"/>
      <c r="V120" s="87"/>
      <c r="W120" s="94"/>
      <c r="X120" s="84"/>
      <c r="Y120" s="84"/>
      <c r="Z120" s="100"/>
      <c r="AA120" s="136"/>
      <c r="AB120" s="84"/>
      <c r="AC120" s="84"/>
      <c r="AD120" s="84" t="s">
        <v>5</v>
      </c>
      <c r="AE120" s="87"/>
      <c r="AF120" s="94"/>
      <c r="AG120" s="84"/>
      <c r="AH120" s="84"/>
      <c r="AI120" s="100"/>
      <c r="AJ120" s="136"/>
      <c r="AK120" s="84"/>
      <c r="AL120" s="84"/>
      <c r="AM120" s="87"/>
      <c r="AN120" s="94"/>
      <c r="AO120" s="84"/>
      <c r="AP120" s="84" t="s">
        <v>5</v>
      </c>
      <c r="AQ120" s="84"/>
      <c r="AR120" s="100"/>
      <c r="AS120" s="136"/>
      <c r="AT120" s="84"/>
      <c r="AU120" s="84"/>
      <c r="AV120" s="87"/>
      <c r="AW120" s="94"/>
      <c r="AX120" s="84"/>
      <c r="AY120" s="84"/>
      <c r="AZ120" s="84"/>
      <c r="BA120" s="100"/>
      <c r="BB120" s="136" t="s">
        <v>5</v>
      </c>
      <c r="BC120" s="84"/>
      <c r="BD120" s="84"/>
      <c r="BE120" s="87"/>
      <c r="BF120" s="94"/>
      <c r="BG120" s="84"/>
      <c r="BH120" s="84"/>
      <c r="BI120" s="100"/>
      <c r="BJ120" s="136"/>
      <c r="BK120" s="84"/>
      <c r="BL120" s="536"/>
      <c r="BM120" s="536"/>
      <c r="BN120" s="93"/>
      <c r="BP120" s="11"/>
      <c r="BR120" s="634"/>
    </row>
    <row r="121" spans="1:70" ht="18.899999999999999" customHeight="1" thickBot="1">
      <c r="A121" s="9"/>
      <c r="B121" s="8"/>
      <c r="C121" s="701"/>
      <c r="D121" s="701"/>
      <c r="E121" s="701"/>
      <c r="F121" s="701"/>
      <c r="G121" s="1076"/>
      <c r="H121" s="709" t="s">
        <v>448</v>
      </c>
      <c r="I121" s="200" t="s">
        <v>449</v>
      </c>
      <c r="J121" s="186">
        <v>1132220</v>
      </c>
      <c r="K121" s="533" t="s">
        <v>339</v>
      </c>
      <c r="L121" s="533">
        <v>112</v>
      </c>
      <c r="M121" s="534" t="s">
        <v>507</v>
      </c>
      <c r="N121" s="534" t="s">
        <v>5</v>
      </c>
      <c r="O121" s="110"/>
      <c r="P121" s="97"/>
      <c r="Q121" s="97"/>
      <c r="R121" s="102"/>
      <c r="S121" s="137"/>
      <c r="T121" s="97"/>
      <c r="U121" s="97"/>
      <c r="V121" s="141"/>
      <c r="W121" s="96" t="s">
        <v>5</v>
      </c>
      <c r="X121" s="97"/>
      <c r="Y121" s="97"/>
      <c r="Z121" s="102"/>
      <c r="AA121" s="137"/>
      <c r="AB121" s="97"/>
      <c r="AC121" s="97"/>
      <c r="AD121" s="97"/>
      <c r="AE121" s="141"/>
      <c r="AF121" s="96"/>
      <c r="AG121" s="97"/>
      <c r="AH121" s="97"/>
      <c r="AI121" s="102" t="s">
        <v>5</v>
      </c>
      <c r="AJ121" s="137"/>
      <c r="AK121" s="97"/>
      <c r="AL121" s="97"/>
      <c r="AM121" s="141"/>
      <c r="AN121" s="96"/>
      <c r="AO121" s="97"/>
      <c r="AP121" s="97"/>
      <c r="AQ121" s="97"/>
      <c r="AR121" s="102"/>
      <c r="AS121" s="137"/>
      <c r="AT121" s="97"/>
      <c r="AU121" s="97" t="s">
        <v>5</v>
      </c>
      <c r="AV121" s="141"/>
      <c r="AW121" s="96"/>
      <c r="AX121" s="97"/>
      <c r="AY121" s="97"/>
      <c r="AZ121" s="97"/>
      <c r="BA121" s="102"/>
      <c r="BB121" s="137"/>
      <c r="BC121" s="97"/>
      <c r="BD121" s="97"/>
      <c r="BE121" s="141"/>
      <c r="BF121" s="96"/>
      <c r="BG121" s="97" t="s">
        <v>5</v>
      </c>
      <c r="BH121" s="97"/>
      <c r="BI121" s="102"/>
      <c r="BJ121" s="137"/>
      <c r="BK121" s="97"/>
      <c r="BL121" s="545"/>
      <c r="BM121" s="545"/>
      <c r="BN121" s="98"/>
      <c r="BP121" s="11"/>
      <c r="BR121" s="634"/>
    </row>
    <row r="122" spans="1:70" ht="18.899999999999999" customHeight="1">
      <c r="A122" s="9"/>
      <c r="B122" s="8"/>
      <c r="C122" s="701"/>
      <c r="D122" s="701"/>
      <c r="E122" s="701"/>
      <c r="F122" s="701"/>
      <c r="G122" s="1013" t="s">
        <v>271</v>
      </c>
      <c r="H122" s="712" t="s">
        <v>272</v>
      </c>
      <c r="I122" s="203" t="s">
        <v>273</v>
      </c>
      <c r="J122" s="190">
        <v>1132220</v>
      </c>
      <c r="K122" s="527" t="s">
        <v>339</v>
      </c>
      <c r="L122" s="527">
        <v>796</v>
      </c>
      <c r="M122" s="528" t="s">
        <v>507</v>
      </c>
      <c r="N122" s="527" t="s">
        <v>658</v>
      </c>
      <c r="O122" s="115"/>
      <c r="P122" s="116"/>
      <c r="Q122" s="116"/>
      <c r="R122" s="117"/>
      <c r="S122" s="150"/>
      <c r="T122" s="116"/>
      <c r="U122" s="116"/>
      <c r="V122" s="147"/>
      <c r="W122" s="118" t="s">
        <v>7</v>
      </c>
      <c r="X122" s="116"/>
      <c r="Y122" s="116"/>
      <c r="Z122" s="117"/>
      <c r="AA122" s="150"/>
      <c r="AB122" s="116"/>
      <c r="AC122" s="116"/>
      <c r="AD122" s="116"/>
      <c r="AE122" s="147"/>
      <c r="AF122" s="118"/>
      <c r="AG122" s="116"/>
      <c r="AH122" s="116"/>
      <c r="AI122" s="117"/>
      <c r="AJ122" s="150"/>
      <c r="AK122" s="116"/>
      <c r="AL122" s="116"/>
      <c r="AM122" s="147"/>
      <c r="AN122" s="118"/>
      <c r="AO122" s="116"/>
      <c r="AP122" s="116"/>
      <c r="AQ122" s="116"/>
      <c r="AR122" s="117"/>
      <c r="AS122" s="150"/>
      <c r="AT122" s="116"/>
      <c r="AU122" s="116" t="s">
        <v>7</v>
      </c>
      <c r="AV122" s="147"/>
      <c r="AW122" s="118"/>
      <c r="AX122" s="116"/>
      <c r="AY122" s="116"/>
      <c r="AZ122" s="116"/>
      <c r="BA122" s="117"/>
      <c r="BB122" s="150"/>
      <c r="BC122" s="116"/>
      <c r="BD122" s="116"/>
      <c r="BE122" s="147"/>
      <c r="BF122" s="118"/>
      <c r="BG122" s="116"/>
      <c r="BH122" s="116"/>
      <c r="BI122" s="117"/>
      <c r="BJ122" s="150"/>
      <c r="BK122" s="116"/>
      <c r="BL122" s="588"/>
      <c r="BM122" s="588"/>
      <c r="BN122" s="119"/>
      <c r="BP122" s="11"/>
      <c r="BR122" s="634"/>
    </row>
    <row r="123" spans="1:70" ht="18.899999999999999" customHeight="1" thickBot="1">
      <c r="A123" s="9"/>
      <c r="B123" s="8"/>
      <c r="C123" s="701"/>
      <c r="D123" s="701"/>
      <c r="E123" s="701"/>
      <c r="F123" s="701"/>
      <c r="G123" s="1076"/>
      <c r="H123" s="714" t="s">
        <v>274</v>
      </c>
      <c r="I123" s="201" t="s">
        <v>275</v>
      </c>
      <c r="J123" s="187">
        <v>1132220</v>
      </c>
      <c r="K123" s="533" t="s">
        <v>339</v>
      </c>
      <c r="L123" s="533">
        <v>27</v>
      </c>
      <c r="M123" s="534" t="s">
        <v>507</v>
      </c>
      <c r="N123" s="533" t="s">
        <v>5</v>
      </c>
      <c r="O123" s="124"/>
      <c r="P123" s="125"/>
      <c r="Q123" s="125"/>
      <c r="R123" s="126"/>
      <c r="S123" s="144"/>
      <c r="T123" s="125"/>
      <c r="U123" s="125"/>
      <c r="V123" s="148"/>
      <c r="W123" s="127" t="s">
        <v>5</v>
      </c>
      <c r="X123" s="125"/>
      <c r="Y123" s="125"/>
      <c r="Z123" s="126"/>
      <c r="AA123" s="144"/>
      <c r="AB123" s="125"/>
      <c r="AC123" s="125"/>
      <c r="AD123" s="125"/>
      <c r="AE123" s="148"/>
      <c r="AF123" s="127"/>
      <c r="AG123" s="125"/>
      <c r="AH123" s="125"/>
      <c r="AI123" s="126" t="s">
        <v>5</v>
      </c>
      <c r="AJ123" s="144"/>
      <c r="AK123" s="125"/>
      <c r="AL123" s="125"/>
      <c r="AM123" s="148"/>
      <c r="AN123" s="127"/>
      <c r="AO123" s="125"/>
      <c r="AP123" s="125"/>
      <c r="AQ123" s="125"/>
      <c r="AR123" s="126"/>
      <c r="AS123" s="144"/>
      <c r="AT123" s="125"/>
      <c r="AU123" s="125" t="s">
        <v>5</v>
      </c>
      <c r="AV123" s="148"/>
      <c r="AW123" s="127"/>
      <c r="AX123" s="125"/>
      <c r="AY123" s="125"/>
      <c r="AZ123" s="125"/>
      <c r="BA123" s="126"/>
      <c r="BB123" s="144"/>
      <c r="BC123" s="125"/>
      <c r="BD123" s="125"/>
      <c r="BE123" s="148"/>
      <c r="BF123" s="127"/>
      <c r="BG123" s="125" t="s">
        <v>5</v>
      </c>
      <c r="BH123" s="125"/>
      <c r="BI123" s="126"/>
      <c r="BJ123" s="144"/>
      <c r="BK123" s="125"/>
      <c r="BL123" s="616"/>
      <c r="BM123" s="616"/>
      <c r="BN123" s="128"/>
      <c r="BP123" s="11"/>
      <c r="BR123" s="634"/>
    </row>
    <row r="124" spans="1:70" ht="18.899999999999999" customHeight="1">
      <c r="A124" s="9"/>
      <c r="B124" s="8"/>
      <c r="C124" s="701"/>
      <c r="D124" s="701"/>
      <c r="E124" s="701"/>
      <c r="F124" s="701"/>
      <c r="G124" s="1013" t="s">
        <v>276</v>
      </c>
      <c r="H124" s="709" t="s">
        <v>694</v>
      </c>
      <c r="I124" s="200" t="s">
        <v>695</v>
      </c>
      <c r="J124" s="186">
        <v>1132230</v>
      </c>
      <c r="K124" s="527" t="s">
        <v>339</v>
      </c>
      <c r="L124" s="527">
        <v>51</v>
      </c>
      <c r="M124" s="528" t="s">
        <v>507</v>
      </c>
      <c r="N124" s="527" t="s">
        <v>5</v>
      </c>
      <c r="O124" s="122"/>
      <c r="P124" s="90" t="s">
        <v>342</v>
      </c>
      <c r="Q124" s="90"/>
      <c r="R124" s="99"/>
      <c r="S124" s="135"/>
      <c r="T124" s="90"/>
      <c r="U124" s="90"/>
      <c r="V124" s="146"/>
      <c r="W124" s="103"/>
      <c r="X124" s="90"/>
      <c r="Y124" s="90"/>
      <c r="Z124" s="99"/>
      <c r="AA124" s="135"/>
      <c r="AB124" s="90" t="s">
        <v>5</v>
      </c>
      <c r="AC124" s="90"/>
      <c r="AD124" s="90"/>
      <c r="AE124" s="146"/>
      <c r="AF124" s="103"/>
      <c r="AG124" s="90"/>
      <c r="AH124" s="90"/>
      <c r="AI124" s="99"/>
      <c r="AJ124" s="135"/>
      <c r="AK124" s="90"/>
      <c r="AL124" s="90"/>
      <c r="AM124" s="146"/>
      <c r="AN124" s="103" t="s">
        <v>5</v>
      </c>
      <c r="AO124" s="90"/>
      <c r="AP124" s="90"/>
      <c r="AQ124" s="90"/>
      <c r="AR124" s="99"/>
      <c r="AS124" s="135"/>
      <c r="AT124" s="90"/>
      <c r="AU124" s="90"/>
      <c r="AV124" s="146"/>
      <c r="AW124" s="103"/>
      <c r="AX124" s="90"/>
      <c r="AY124" s="90"/>
      <c r="AZ124" s="90" t="s">
        <v>5</v>
      </c>
      <c r="BA124" s="99"/>
      <c r="BB124" s="135"/>
      <c r="BC124" s="90"/>
      <c r="BD124" s="90"/>
      <c r="BE124" s="146"/>
      <c r="BF124" s="103"/>
      <c r="BG124" s="90"/>
      <c r="BH124" s="90"/>
      <c r="BI124" s="99"/>
      <c r="BJ124" s="135"/>
      <c r="BK124" s="686"/>
      <c r="BL124" s="544"/>
      <c r="BM124" s="544"/>
      <c r="BN124" s="91"/>
      <c r="BP124" s="11"/>
      <c r="BR124" s="634"/>
    </row>
    <row r="125" spans="1:70" ht="18.899999999999999" customHeight="1">
      <c r="A125" s="9"/>
      <c r="B125" s="8"/>
      <c r="C125" s="701"/>
      <c r="D125" s="701"/>
      <c r="E125" s="701"/>
      <c r="F125" s="701"/>
      <c r="G125" s="1014"/>
      <c r="H125" s="710" t="s">
        <v>281</v>
      </c>
      <c r="I125" s="194" t="s">
        <v>282</v>
      </c>
      <c r="J125" s="188">
        <v>1132230</v>
      </c>
      <c r="K125" s="525" t="s">
        <v>339</v>
      </c>
      <c r="L125" s="525">
        <v>796</v>
      </c>
      <c r="M125" s="526" t="s">
        <v>507</v>
      </c>
      <c r="N125" s="525" t="s">
        <v>658</v>
      </c>
      <c r="O125" s="108"/>
      <c r="P125" s="84" t="s">
        <v>354</v>
      </c>
      <c r="Q125" s="84"/>
      <c r="R125" s="100"/>
      <c r="S125" s="136"/>
      <c r="T125" s="84"/>
      <c r="U125" s="84"/>
      <c r="V125" s="87"/>
      <c r="W125" s="94"/>
      <c r="X125" s="85"/>
      <c r="Y125" s="84"/>
      <c r="Z125" s="100"/>
      <c r="AA125" s="136"/>
      <c r="AB125" s="84"/>
      <c r="AC125" s="84"/>
      <c r="AD125" s="84"/>
      <c r="AE125" s="87"/>
      <c r="AF125" s="94"/>
      <c r="AG125" s="84"/>
      <c r="AH125" s="84"/>
      <c r="AI125" s="100"/>
      <c r="AJ125" s="136"/>
      <c r="AK125" s="84"/>
      <c r="AL125" s="84"/>
      <c r="AM125" s="87"/>
      <c r="AN125" s="94" t="s">
        <v>7</v>
      </c>
      <c r="AO125" s="84"/>
      <c r="AP125" s="84"/>
      <c r="AQ125" s="84"/>
      <c r="AR125" s="100"/>
      <c r="AS125" s="136"/>
      <c r="AT125" s="84"/>
      <c r="AU125" s="84"/>
      <c r="AV125" s="87"/>
      <c r="AW125" s="94"/>
      <c r="AX125" s="84"/>
      <c r="AY125" s="84"/>
      <c r="AZ125" s="218"/>
      <c r="BA125" s="100"/>
      <c r="BB125" s="136"/>
      <c r="BC125" s="84"/>
      <c r="BD125" s="84"/>
      <c r="BE125" s="87"/>
      <c r="BF125" s="94"/>
      <c r="BG125" s="84"/>
      <c r="BH125" s="84"/>
      <c r="BI125" s="100"/>
      <c r="BJ125" s="136"/>
      <c r="BK125" s="84"/>
      <c r="BL125" s="536"/>
      <c r="BM125" s="536"/>
      <c r="BN125" s="93"/>
      <c r="BP125" s="11"/>
      <c r="BR125" s="634"/>
    </row>
    <row r="126" spans="1:70" ht="18.899999999999999" customHeight="1">
      <c r="A126" s="9"/>
      <c r="B126" s="8"/>
      <c r="C126" s="701"/>
      <c r="D126" s="701"/>
      <c r="E126" s="701"/>
      <c r="F126" s="701"/>
      <c r="G126" s="1014"/>
      <c r="H126" s="710" t="s">
        <v>283</v>
      </c>
      <c r="I126" s="194" t="s">
        <v>284</v>
      </c>
      <c r="J126" s="188">
        <v>1132230</v>
      </c>
      <c r="K126" s="525" t="s">
        <v>339</v>
      </c>
      <c r="L126" s="525">
        <v>18</v>
      </c>
      <c r="M126" s="526" t="s">
        <v>507</v>
      </c>
      <c r="N126" s="525" t="s">
        <v>5</v>
      </c>
      <c r="O126" s="108"/>
      <c r="P126" s="84"/>
      <c r="Q126" s="84"/>
      <c r="R126" s="100"/>
      <c r="S126" s="136"/>
      <c r="T126" s="84"/>
      <c r="U126" s="84"/>
      <c r="V126" s="87" t="s">
        <v>5</v>
      </c>
      <c r="W126" s="94"/>
      <c r="X126" s="85"/>
      <c r="Y126" s="84"/>
      <c r="Z126" s="100"/>
      <c r="AA126" s="136"/>
      <c r="AB126" s="84"/>
      <c r="AC126" s="84"/>
      <c r="AD126" s="84"/>
      <c r="AE126" s="87"/>
      <c r="AF126" s="94"/>
      <c r="AG126" s="84"/>
      <c r="AH126" s="84" t="s">
        <v>5</v>
      </c>
      <c r="AI126" s="100"/>
      <c r="AJ126" s="136"/>
      <c r="AK126" s="84"/>
      <c r="AL126" s="84"/>
      <c r="AM126" s="87"/>
      <c r="AN126" s="216"/>
      <c r="AO126" s="84"/>
      <c r="AP126" s="84"/>
      <c r="AQ126" s="84"/>
      <c r="AR126" s="100"/>
      <c r="AS126" s="136"/>
      <c r="AT126" s="84" t="s">
        <v>5</v>
      </c>
      <c r="AU126" s="84"/>
      <c r="AV126" s="87"/>
      <c r="AW126" s="94"/>
      <c r="AX126" s="84"/>
      <c r="AY126" s="84"/>
      <c r="AZ126" s="218"/>
      <c r="BA126" s="100"/>
      <c r="BB126" s="136"/>
      <c r="BC126" s="84"/>
      <c r="BD126" s="84"/>
      <c r="BE126" s="87"/>
      <c r="BF126" s="94" t="s">
        <v>5</v>
      </c>
      <c r="BG126" s="84"/>
      <c r="BH126" s="84"/>
      <c r="BI126" s="100"/>
      <c r="BJ126" s="136"/>
      <c r="BK126" s="84"/>
      <c r="BL126" s="536"/>
      <c r="BM126" s="536"/>
      <c r="BN126" s="93"/>
      <c r="BP126" s="11"/>
      <c r="BR126" s="634"/>
    </row>
    <row r="127" spans="1:70" ht="18.899999999999999" customHeight="1" thickBot="1">
      <c r="A127" s="9"/>
      <c r="B127" s="8"/>
      <c r="C127" s="701"/>
      <c r="D127" s="701"/>
      <c r="E127" s="701"/>
      <c r="F127" s="701"/>
      <c r="G127" s="1076"/>
      <c r="H127" s="716" t="s">
        <v>285</v>
      </c>
      <c r="I127" s="202" t="s">
        <v>286</v>
      </c>
      <c r="J127" s="189">
        <v>1132230</v>
      </c>
      <c r="K127" s="533" t="s">
        <v>339</v>
      </c>
      <c r="L127" s="533">
        <v>42</v>
      </c>
      <c r="M127" s="534" t="s">
        <v>507</v>
      </c>
      <c r="N127" s="533" t="s">
        <v>5</v>
      </c>
      <c r="O127" s="110"/>
      <c r="P127" s="97"/>
      <c r="Q127" s="97"/>
      <c r="R127" s="102"/>
      <c r="S127" s="137"/>
      <c r="T127" s="97"/>
      <c r="U127" s="97"/>
      <c r="V127" s="141" t="s">
        <v>5</v>
      </c>
      <c r="W127" s="96"/>
      <c r="X127" s="106"/>
      <c r="Y127" s="97"/>
      <c r="Z127" s="102"/>
      <c r="AA127" s="137"/>
      <c r="AB127" s="97"/>
      <c r="AC127" s="97"/>
      <c r="AD127" s="97"/>
      <c r="AE127" s="141"/>
      <c r="AF127" s="96"/>
      <c r="AG127" s="97"/>
      <c r="AH127" s="97" t="s">
        <v>5</v>
      </c>
      <c r="AI127" s="102"/>
      <c r="AJ127" s="137"/>
      <c r="AK127" s="97"/>
      <c r="AL127" s="97"/>
      <c r="AM127" s="141"/>
      <c r="AN127" s="687"/>
      <c r="AO127" s="97"/>
      <c r="AP127" s="97"/>
      <c r="AQ127" s="97"/>
      <c r="AR127" s="102"/>
      <c r="AS127" s="137"/>
      <c r="AT127" s="97" t="s">
        <v>5</v>
      </c>
      <c r="AU127" s="97"/>
      <c r="AV127" s="141"/>
      <c r="AW127" s="96"/>
      <c r="AX127" s="97"/>
      <c r="AY127" s="97"/>
      <c r="AZ127" s="220"/>
      <c r="BA127" s="102"/>
      <c r="BB127" s="137"/>
      <c r="BC127" s="97"/>
      <c r="BD127" s="97"/>
      <c r="BE127" s="141"/>
      <c r="BF127" s="96" t="s">
        <v>5</v>
      </c>
      <c r="BG127" s="97"/>
      <c r="BH127" s="97"/>
      <c r="BI127" s="102"/>
      <c r="BJ127" s="137"/>
      <c r="BK127" s="97"/>
      <c r="BL127" s="545"/>
      <c r="BM127" s="545"/>
      <c r="BN127" s="98"/>
      <c r="BP127" s="11"/>
      <c r="BR127" s="634"/>
    </row>
    <row r="128" spans="1:70" ht="18.899999999999999" customHeight="1">
      <c r="A128" s="9"/>
      <c r="B128" s="8"/>
      <c r="C128" s="701"/>
      <c r="D128" s="701"/>
      <c r="E128" s="701"/>
      <c r="F128" s="701"/>
      <c r="G128" s="1086" t="s">
        <v>315</v>
      </c>
      <c r="H128" s="732" t="s">
        <v>287</v>
      </c>
      <c r="I128" s="205" t="s">
        <v>288</v>
      </c>
      <c r="J128" s="152">
        <v>1132320</v>
      </c>
      <c r="K128" s="527" t="s">
        <v>339</v>
      </c>
      <c r="L128" s="527">
        <v>62</v>
      </c>
      <c r="M128" s="527" t="s">
        <v>508</v>
      </c>
      <c r="N128" s="527" t="s">
        <v>5</v>
      </c>
      <c r="O128" s="122"/>
      <c r="P128" s="90"/>
      <c r="Q128" s="90"/>
      <c r="R128" s="99"/>
      <c r="S128" s="135"/>
      <c r="T128" s="90"/>
      <c r="U128" s="90"/>
      <c r="V128" s="146"/>
      <c r="W128" s="633"/>
      <c r="X128" s="104"/>
      <c r="Y128" s="90"/>
      <c r="Z128" s="99"/>
      <c r="AA128" s="135" t="s">
        <v>5</v>
      </c>
      <c r="AB128" s="90"/>
      <c r="AC128" s="90"/>
      <c r="AD128" s="90"/>
      <c r="AE128" s="146"/>
      <c r="AF128" s="103"/>
      <c r="AG128" s="90"/>
      <c r="AH128" s="90"/>
      <c r="AI128" s="99"/>
      <c r="AJ128" s="135"/>
      <c r="AK128" s="90"/>
      <c r="AL128" s="90"/>
      <c r="AM128" s="146" t="s">
        <v>5</v>
      </c>
      <c r="AN128" s="103"/>
      <c r="AO128" s="90"/>
      <c r="AP128" s="90"/>
      <c r="AQ128" s="90"/>
      <c r="AR128" s="99"/>
      <c r="AS128" s="135"/>
      <c r="AT128" s="90"/>
      <c r="AU128" s="90"/>
      <c r="AV128" s="146"/>
      <c r="AW128" s="103"/>
      <c r="AX128" s="90"/>
      <c r="AY128" s="90" t="s">
        <v>5</v>
      </c>
      <c r="AZ128" s="90"/>
      <c r="BA128" s="99"/>
      <c r="BB128" s="135"/>
      <c r="BC128" s="90"/>
      <c r="BD128" s="90"/>
      <c r="BE128" s="146"/>
      <c r="BF128" s="103"/>
      <c r="BG128" s="90"/>
      <c r="BH128" s="90"/>
      <c r="BI128" s="99"/>
      <c r="BJ128" s="135"/>
      <c r="BK128" s="90" t="s">
        <v>5</v>
      </c>
      <c r="BL128" s="544"/>
      <c r="BM128" s="544"/>
      <c r="BN128" s="91"/>
      <c r="BP128" s="11"/>
      <c r="BR128" s="634"/>
    </row>
    <row r="129" spans="1:70" ht="18.899999999999999" customHeight="1" thickBot="1">
      <c r="A129" s="9"/>
      <c r="B129" s="8"/>
      <c r="C129" s="701"/>
      <c r="D129" s="701"/>
      <c r="E129" s="701"/>
      <c r="F129" s="701"/>
      <c r="G129" s="1086"/>
      <c r="H129" s="713" t="s">
        <v>289</v>
      </c>
      <c r="I129" s="204" t="s">
        <v>290</v>
      </c>
      <c r="J129" s="284">
        <v>1132320</v>
      </c>
      <c r="K129" s="533" t="s">
        <v>339</v>
      </c>
      <c r="L129" s="533">
        <v>1752</v>
      </c>
      <c r="M129" s="533" t="s">
        <v>659</v>
      </c>
      <c r="N129" s="533" t="s">
        <v>660</v>
      </c>
      <c r="O129" s="110"/>
      <c r="P129" s="97"/>
      <c r="Q129" s="97"/>
      <c r="R129" s="102"/>
      <c r="S129" s="137"/>
      <c r="T129" s="97"/>
      <c r="U129" s="97"/>
      <c r="V129" s="141"/>
      <c r="W129" s="632"/>
      <c r="X129" s="106"/>
      <c r="Y129" s="97"/>
      <c r="Z129" s="102"/>
      <c r="AA129" s="137"/>
      <c r="AB129" s="97"/>
      <c r="AC129" s="97"/>
      <c r="AD129" s="97"/>
      <c r="AE129" s="141"/>
      <c r="AF129" s="96" t="s">
        <v>9</v>
      </c>
      <c r="AG129" s="97"/>
      <c r="AH129" s="97"/>
      <c r="AI129" s="102"/>
      <c r="AJ129" s="137"/>
      <c r="AK129" s="97"/>
      <c r="AL129" s="97"/>
      <c r="AM129" s="141"/>
      <c r="AN129" s="96"/>
      <c r="AO129" s="97"/>
      <c r="AP129" s="97"/>
      <c r="AQ129" s="97"/>
      <c r="AR129" s="102"/>
      <c r="AS129" s="137"/>
      <c r="AT129" s="97"/>
      <c r="AU129" s="97"/>
      <c r="AV129" s="141"/>
      <c r="AW129" s="96"/>
      <c r="AX129" s="97"/>
      <c r="AY129" s="97"/>
      <c r="AZ129" s="97"/>
      <c r="BA129" s="102"/>
      <c r="BB129" s="137"/>
      <c r="BC129" s="97"/>
      <c r="BD129" s="97"/>
      <c r="BE129" s="141"/>
      <c r="BF129" s="96"/>
      <c r="BG129" s="97"/>
      <c r="BH129" s="97"/>
      <c r="BI129" s="102"/>
      <c r="BJ129" s="137"/>
      <c r="BK129" s="97"/>
      <c r="BL129" s="545"/>
      <c r="BM129" s="545"/>
      <c r="BN129" s="98"/>
      <c r="BP129" s="11"/>
      <c r="BR129" s="634"/>
    </row>
    <row r="130" spans="1:70" ht="18.899999999999999" customHeight="1" thickBot="1">
      <c r="A130" s="9"/>
      <c r="B130" s="8"/>
      <c r="C130" s="701"/>
      <c r="D130" s="701"/>
      <c r="E130" s="701"/>
      <c r="F130" s="701"/>
      <c r="G130" s="287" t="s">
        <v>291</v>
      </c>
      <c r="H130" s="732" t="s">
        <v>292</v>
      </c>
      <c r="I130" s="293" t="s">
        <v>293</v>
      </c>
      <c r="J130" s="523">
        <v>1132162</v>
      </c>
      <c r="K130" s="587" t="s">
        <v>339</v>
      </c>
      <c r="L130" s="587">
        <v>74</v>
      </c>
      <c r="M130" s="587" t="s">
        <v>508</v>
      </c>
      <c r="N130" s="587" t="s">
        <v>3</v>
      </c>
      <c r="O130" s="652"/>
      <c r="P130" s="653" t="s">
        <v>707</v>
      </c>
      <c r="Q130" s="653"/>
      <c r="R130" s="654"/>
      <c r="S130" s="310"/>
      <c r="T130" s="653" t="s">
        <v>3</v>
      </c>
      <c r="U130" s="653"/>
      <c r="V130" s="309"/>
      <c r="W130" s="685"/>
      <c r="X130" s="656" t="s">
        <v>3</v>
      </c>
      <c r="Y130" s="653"/>
      <c r="Z130" s="654"/>
      <c r="AA130" s="310"/>
      <c r="AB130" s="653" t="s">
        <v>3</v>
      </c>
      <c r="AC130" s="653"/>
      <c r="AD130" s="653"/>
      <c r="AE130" s="309"/>
      <c r="AF130" s="657" t="s">
        <v>3</v>
      </c>
      <c r="AG130" s="653"/>
      <c r="AH130" s="653"/>
      <c r="AI130" s="654"/>
      <c r="AJ130" s="310" t="s">
        <v>7</v>
      </c>
      <c r="AK130" s="653"/>
      <c r="AL130" s="653"/>
      <c r="AM130" s="309"/>
      <c r="AN130" s="657" t="s">
        <v>3</v>
      </c>
      <c r="AO130" s="653"/>
      <c r="AP130" s="653"/>
      <c r="AQ130" s="653"/>
      <c r="AR130" s="654" t="s">
        <v>3</v>
      </c>
      <c r="AS130" s="310"/>
      <c r="AT130" s="653"/>
      <c r="AU130" s="653"/>
      <c r="AV130" s="309" t="s">
        <v>3</v>
      </c>
      <c r="AW130" s="657"/>
      <c r="AX130" s="653"/>
      <c r="AY130" s="653"/>
      <c r="AZ130" s="653" t="s">
        <v>3</v>
      </c>
      <c r="BA130" s="654"/>
      <c r="BB130" s="310"/>
      <c r="BC130" s="653"/>
      <c r="BD130" s="653" t="s">
        <v>3</v>
      </c>
      <c r="BE130" s="309"/>
      <c r="BF130" s="657"/>
      <c r="BG130" s="653"/>
      <c r="BH130" s="653" t="s">
        <v>9</v>
      </c>
      <c r="BI130" s="654"/>
      <c r="BJ130" s="310"/>
      <c r="BK130" s="653"/>
      <c r="BL130" s="662"/>
      <c r="BM130" s="662"/>
      <c r="BN130" s="664"/>
      <c r="BP130" s="11"/>
      <c r="BR130" s="634"/>
    </row>
    <row r="131" spans="1:70" ht="18.899999999999999" customHeight="1" thickBot="1">
      <c r="A131" s="9"/>
      <c r="B131" s="8"/>
      <c r="C131" s="701"/>
      <c r="D131" s="701"/>
      <c r="E131" s="701"/>
      <c r="F131" s="701"/>
      <c r="G131" s="288" t="s">
        <v>459</v>
      </c>
      <c r="H131" s="731" t="s">
        <v>460</v>
      </c>
      <c r="I131" s="297" t="s">
        <v>461</v>
      </c>
      <c r="J131" s="299">
        <v>1131180</v>
      </c>
      <c r="K131" s="587" t="s">
        <v>339</v>
      </c>
      <c r="L131" s="587">
        <v>231</v>
      </c>
      <c r="M131" s="587" t="s">
        <v>506</v>
      </c>
      <c r="N131" s="587" t="s">
        <v>5</v>
      </c>
      <c r="O131" s="652"/>
      <c r="P131" s="653"/>
      <c r="Q131" s="653"/>
      <c r="R131" s="654"/>
      <c r="S131" s="310"/>
      <c r="T131" s="653"/>
      <c r="U131" s="653"/>
      <c r="V131" s="309"/>
      <c r="W131" s="685" t="s">
        <v>5</v>
      </c>
      <c r="X131" s="656"/>
      <c r="Y131" s="653"/>
      <c r="Z131" s="654"/>
      <c r="AA131" s="310"/>
      <c r="AB131" s="653"/>
      <c r="AC131" s="653"/>
      <c r="AD131" s="653"/>
      <c r="AE131" s="309"/>
      <c r="AF131" s="657"/>
      <c r="AG131" s="653"/>
      <c r="AH131" s="653"/>
      <c r="AI131" s="654" t="s">
        <v>5</v>
      </c>
      <c r="AJ131" s="310"/>
      <c r="AK131" s="653"/>
      <c r="AL131" s="653"/>
      <c r="AM131" s="309"/>
      <c r="AN131" s="657"/>
      <c r="AO131" s="653"/>
      <c r="AP131" s="653"/>
      <c r="AQ131" s="653"/>
      <c r="AR131" s="654"/>
      <c r="AS131" s="310"/>
      <c r="AT131" s="653"/>
      <c r="AU131" s="653" t="s">
        <v>9</v>
      </c>
      <c r="AV131" s="309"/>
      <c r="AW131" s="657"/>
      <c r="AX131" s="653"/>
      <c r="AY131" s="653"/>
      <c r="AZ131" s="653"/>
      <c r="BA131" s="654"/>
      <c r="BB131" s="310"/>
      <c r="BC131" s="653"/>
      <c r="BD131" s="653"/>
      <c r="BE131" s="309"/>
      <c r="BF131" s="657"/>
      <c r="BG131" s="653" t="s">
        <v>5</v>
      </c>
      <c r="BH131" s="653"/>
      <c r="BI131" s="654"/>
      <c r="BJ131" s="310"/>
      <c r="BK131" s="653"/>
      <c r="BL131" s="662"/>
      <c r="BM131" s="662"/>
      <c r="BN131" s="664"/>
      <c r="BP131" s="11"/>
      <c r="BR131" s="634"/>
    </row>
    <row r="132" spans="1:70" ht="18.899999999999999" customHeight="1">
      <c r="A132" s="9"/>
      <c r="B132" s="8"/>
      <c r="C132" s="701"/>
      <c r="D132" s="701"/>
      <c r="E132" s="701"/>
      <c r="F132" s="701"/>
      <c r="G132" s="1013" t="s">
        <v>462</v>
      </c>
      <c r="H132" s="718" t="s">
        <v>463</v>
      </c>
      <c r="I132" s="295" t="s">
        <v>466</v>
      </c>
      <c r="J132" s="190">
        <v>1131170</v>
      </c>
      <c r="K132" s="531" t="s">
        <v>339</v>
      </c>
      <c r="L132" s="531">
        <v>209</v>
      </c>
      <c r="M132" s="531" t="s">
        <v>506</v>
      </c>
      <c r="N132" s="532" t="s">
        <v>5</v>
      </c>
      <c r="O132" s="115"/>
      <c r="P132" s="116"/>
      <c r="Q132" s="116"/>
      <c r="R132" s="117"/>
      <c r="S132" s="150"/>
      <c r="T132" s="116"/>
      <c r="U132" s="116"/>
      <c r="V132" s="147"/>
      <c r="W132" s="683"/>
      <c r="X132" s="684"/>
      <c r="Y132" s="116"/>
      <c r="Z132" s="117" t="s">
        <v>5</v>
      </c>
      <c r="AA132" s="150"/>
      <c r="AB132" s="116"/>
      <c r="AC132" s="116"/>
      <c r="AD132" s="116"/>
      <c r="AE132" s="147"/>
      <c r="AF132" s="118"/>
      <c r="AG132" s="116"/>
      <c r="AH132" s="116"/>
      <c r="AI132" s="117"/>
      <c r="AJ132" s="150"/>
      <c r="AK132" s="116"/>
      <c r="AL132" s="116" t="s">
        <v>5</v>
      </c>
      <c r="AM132" s="147"/>
      <c r="AN132" s="118"/>
      <c r="AO132" s="116"/>
      <c r="AP132" s="116"/>
      <c r="AQ132" s="116"/>
      <c r="AR132" s="117"/>
      <c r="AS132" s="150"/>
      <c r="AT132" s="116"/>
      <c r="AU132" s="116"/>
      <c r="AV132" s="147"/>
      <c r="AW132" s="118"/>
      <c r="AX132" s="116" t="s">
        <v>5</v>
      </c>
      <c r="AY132" s="116"/>
      <c r="AZ132" s="116"/>
      <c r="BA132" s="117"/>
      <c r="BB132" s="150"/>
      <c r="BC132" s="116"/>
      <c r="BD132" s="116"/>
      <c r="BE132" s="147"/>
      <c r="BF132" s="118"/>
      <c r="BG132" s="116"/>
      <c r="BH132" s="116"/>
      <c r="BI132" s="117"/>
      <c r="BJ132" s="150" t="s">
        <v>5</v>
      </c>
      <c r="BK132" s="116"/>
      <c r="BL132" s="588"/>
      <c r="BM132" s="588"/>
      <c r="BN132" s="119"/>
      <c r="BP132" s="11"/>
      <c r="BR132" s="634"/>
    </row>
    <row r="133" spans="1:70" ht="18.899999999999999" customHeight="1">
      <c r="A133" s="9"/>
      <c r="B133" s="8"/>
      <c r="C133" s="701"/>
      <c r="D133" s="701"/>
      <c r="E133" s="701"/>
      <c r="F133" s="701"/>
      <c r="G133" s="1014"/>
      <c r="H133" s="706" t="s">
        <v>464</v>
      </c>
      <c r="I133" s="294" t="s">
        <v>466</v>
      </c>
      <c r="J133" s="188">
        <v>1131170</v>
      </c>
      <c r="K133" s="525" t="s">
        <v>339</v>
      </c>
      <c r="L133" s="525">
        <v>195</v>
      </c>
      <c r="M133" s="525" t="s">
        <v>506</v>
      </c>
      <c r="N133" s="526" t="s">
        <v>5</v>
      </c>
      <c r="O133" s="108"/>
      <c r="P133" s="84"/>
      <c r="Q133" s="84"/>
      <c r="R133" s="100"/>
      <c r="S133" s="136"/>
      <c r="T133" s="84"/>
      <c r="U133" s="84"/>
      <c r="V133" s="87"/>
      <c r="W133" s="547"/>
      <c r="X133" s="85"/>
      <c r="Y133" s="84"/>
      <c r="Z133" s="100" t="s">
        <v>5</v>
      </c>
      <c r="AA133" s="136"/>
      <c r="AB133" s="84"/>
      <c r="AC133" s="84"/>
      <c r="AD133" s="84"/>
      <c r="AE133" s="87"/>
      <c r="AF133" s="94"/>
      <c r="AG133" s="84"/>
      <c r="AH133" s="84"/>
      <c r="AI133" s="100"/>
      <c r="AJ133" s="136"/>
      <c r="AK133" s="84"/>
      <c r="AL133" s="84" t="s">
        <v>5</v>
      </c>
      <c r="AM133" s="87"/>
      <c r="AN133" s="94"/>
      <c r="AO133" s="84"/>
      <c r="AP133" s="84"/>
      <c r="AQ133" s="84"/>
      <c r="AR133" s="100"/>
      <c r="AS133" s="136"/>
      <c r="AT133" s="84"/>
      <c r="AU133" s="84"/>
      <c r="AV133" s="87"/>
      <c r="AW133" s="94"/>
      <c r="AX133" s="84" t="s">
        <v>5</v>
      </c>
      <c r="AY133" s="84"/>
      <c r="AZ133" s="84"/>
      <c r="BA133" s="100"/>
      <c r="BB133" s="136"/>
      <c r="BC133" s="84"/>
      <c r="BD133" s="84"/>
      <c r="BE133" s="87"/>
      <c r="BF133" s="94"/>
      <c r="BG133" s="84"/>
      <c r="BH133" s="84"/>
      <c r="BI133" s="100"/>
      <c r="BJ133" s="136" t="s">
        <v>5</v>
      </c>
      <c r="BK133" s="84"/>
      <c r="BL133" s="536"/>
      <c r="BM133" s="536"/>
      <c r="BN133" s="93"/>
      <c r="BP133" s="11"/>
      <c r="BR133" s="634"/>
    </row>
    <row r="134" spans="1:70" ht="18.899999999999999" customHeight="1" thickBot="1">
      <c r="A134" s="9"/>
      <c r="B134" s="8"/>
      <c r="C134" s="701"/>
      <c r="D134" s="701"/>
      <c r="E134" s="701"/>
      <c r="F134" s="701"/>
      <c r="G134" s="1076"/>
      <c r="H134" s="711" t="s">
        <v>465</v>
      </c>
      <c r="I134" s="296" t="s">
        <v>467</v>
      </c>
      <c r="J134" s="187">
        <v>1131170</v>
      </c>
      <c r="K134" s="529" t="s">
        <v>339</v>
      </c>
      <c r="L134" s="529">
        <v>398</v>
      </c>
      <c r="M134" s="529" t="s">
        <v>506</v>
      </c>
      <c r="N134" s="530" t="s">
        <v>5</v>
      </c>
      <c r="O134" s="124"/>
      <c r="P134" s="125"/>
      <c r="Q134" s="125"/>
      <c r="R134" s="126"/>
      <c r="S134" s="144"/>
      <c r="T134" s="125"/>
      <c r="U134" s="125"/>
      <c r="V134" s="148"/>
      <c r="W134" s="681"/>
      <c r="X134" s="553"/>
      <c r="Y134" s="125" t="s">
        <v>5</v>
      </c>
      <c r="Z134" s="126"/>
      <c r="AA134" s="144"/>
      <c r="AB134" s="125"/>
      <c r="AC134" s="125"/>
      <c r="AD134" s="125"/>
      <c r="AE134" s="148"/>
      <c r="AF134" s="127"/>
      <c r="AG134" s="125"/>
      <c r="AH134" s="125"/>
      <c r="AI134" s="126"/>
      <c r="AJ134" s="144"/>
      <c r="AK134" s="125" t="s">
        <v>5</v>
      </c>
      <c r="AL134" s="125"/>
      <c r="AM134" s="148"/>
      <c r="AN134" s="127"/>
      <c r="AO134" s="125"/>
      <c r="AP134" s="125"/>
      <c r="AQ134" s="125"/>
      <c r="AR134" s="126"/>
      <c r="AS134" s="144"/>
      <c r="AT134" s="125"/>
      <c r="AU134" s="125"/>
      <c r="AV134" s="148"/>
      <c r="AW134" s="127" t="s">
        <v>5</v>
      </c>
      <c r="AX134" s="125"/>
      <c r="AY134" s="125"/>
      <c r="AZ134" s="125"/>
      <c r="BA134" s="126"/>
      <c r="BB134" s="144"/>
      <c r="BC134" s="125"/>
      <c r="BD134" s="125"/>
      <c r="BE134" s="148"/>
      <c r="BF134" s="127"/>
      <c r="BG134" s="125"/>
      <c r="BH134" s="125"/>
      <c r="BI134" s="126" t="s">
        <v>5</v>
      </c>
      <c r="BJ134" s="144"/>
      <c r="BK134" s="125"/>
      <c r="BL134" s="616"/>
      <c r="BM134" s="616"/>
      <c r="BN134" s="128"/>
      <c r="BP134" s="11"/>
      <c r="BR134" s="634"/>
    </row>
    <row r="135" spans="1:70" ht="18.899999999999999" customHeight="1">
      <c r="A135" s="9"/>
      <c r="B135" s="8"/>
      <c r="C135" s="701"/>
      <c r="D135" s="701"/>
      <c r="E135" s="701"/>
      <c r="F135" s="701"/>
      <c r="G135" s="1013" t="s">
        <v>477</v>
      </c>
      <c r="H135" s="718" t="s">
        <v>468</v>
      </c>
      <c r="I135" s="302" t="s">
        <v>474</v>
      </c>
      <c r="J135" s="190">
        <v>1131805</v>
      </c>
      <c r="K135" s="527" t="s">
        <v>339</v>
      </c>
      <c r="L135" s="527">
        <v>796</v>
      </c>
      <c r="M135" s="527" t="s">
        <v>506</v>
      </c>
      <c r="N135" s="527" t="s">
        <v>658</v>
      </c>
      <c r="O135" s="122"/>
      <c r="P135" s="90"/>
      <c r="Q135" s="90"/>
      <c r="R135" s="99"/>
      <c r="S135" s="135"/>
      <c r="T135" s="90"/>
      <c r="U135" s="90"/>
      <c r="V135" s="146"/>
      <c r="W135" s="633"/>
      <c r="X135" s="104"/>
      <c r="Y135" s="90"/>
      <c r="Z135" s="99"/>
      <c r="AA135" s="135"/>
      <c r="AB135" s="90"/>
      <c r="AC135" s="90"/>
      <c r="AD135" s="90"/>
      <c r="AE135" s="146"/>
      <c r="AF135" s="103"/>
      <c r="AG135" s="90"/>
      <c r="AH135" s="90"/>
      <c r="AI135" s="99" t="s">
        <v>7</v>
      </c>
      <c r="AJ135" s="135"/>
      <c r="AK135" s="90"/>
      <c r="AL135" s="90"/>
      <c r="AM135" s="146"/>
      <c r="AN135" s="103"/>
      <c r="AO135" s="90"/>
      <c r="AP135" s="90"/>
      <c r="AQ135" s="90"/>
      <c r="AR135" s="99"/>
      <c r="AS135" s="135"/>
      <c r="AT135" s="90"/>
      <c r="AU135" s="90"/>
      <c r="AV135" s="146"/>
      <c r="AW135" s="103"/>
      <c r="AX135" s="90"/>
      <c r="AY135" s="90"/>
      <c r="AZ135" s="90"/>
      <c r="BA135" s="99"/>
      <c r="BB135" s="135"/>
      <c r="BC135" s="90"/>
      <c r="BD135" s="90"/>
      <c r="BE135" s="146"/>
      <c r="BF135" s="103"/>
      <c r="BG135" s="90" t="s">
        <v>7</v>
      </c>
      <c r="BH135" s="90"/>
      <c r="BI135" s="99"/>
      <c r="BJ135" s="135"/>
      <c r="BK135" s="90"/>
      <c r="BL135" s="544"/>
      <c r="BM135" s="544"/>
      <c r="BN135" s="91"/>
      <c r="BP135" s="11"/>
      <c r="BR135" s="634"/>
    </row>
    <row r="136" spans="1:70" ht="18.899999999999999" customHeight="1">
      <c r="A136" s="9"/>
      <c r="B136" s="8"/>
      <c r="C136" s="701"/>
      <c r="D136" s="701"/>
      <c r="E136" s="701"/>
      <c r="F136" s="701"/>
      <c r="G136" s="1014"/>
      <c r="H136" s="706" t="s">
        <v>469</v>
      </c>
      <c r="I136" s="294" t="s">
        <v>474</v>
      </c>
      <c r="J136" s="188">
        <v>1131805</v>
      </c>
      <c r="K136" s="525" t="s">
        <v>339</v>
      </c>
      <c r="L136" s="525">
        <v>730</v>
      </c>
      <c r="M136" s="525" t="s">
        <v>506</v>
      </c>
      <c r="N136" s="525" t="s">
        <v>658</v>
      </c>
      <c r="O136" s="108"/>
      <c r="P136" s="84"/>
      <c r="Q136" s="84"/>
      <c r="R136" s="100"/>
      <c r="S136" s="136"/>
      <c r="T136" s="84"/>
      <c r="U136" s="84"/>
      <c r="V136" s="87"/>
      <c r="W136" s="547"/>
      <c r="X136" s="85"/>
      <c r="Y136" s="84"/>
      <c r="Z136" s="100"/>
      <c r="AA136" s="136"/>
      <c r="AB136" s="84"/>
      <c r="AC136" s="84"/>
      <c r="AD136" s="84"/>
      <c r="AE136" s="87"/>
      <c r="AF136" s="94"/>
      <c r="AG136" s="84"/>
      <c r="AH136" s="84"/>
      <c r="AI136" s="100" t="s">
        <v>7</v>
      </c>
      <c r="AJ136" s="136"/>
      <c r="AK136" s="84"/>
      <c r="AL136" s="84"/>
      <c r="AM136" s="87"/>
      <c r="AN136" s="94"/>
      <c r="AO136" s="84"/>
      <c r="AP136" s="84"/>
      <c r="AQ136" s="84"/>
      <c r="AR136" s="100"/>
      <c r="AS136" s="136"/>
      <c r="AT136" s="84"/>
      <c r="AU136" s="84"/>
      <c r="AV136" s="87"/>
      <c r="AW136" s="94"/>
      <c r="AX136" s="84"/>
      <c r="AY136" s="84"/>
      <c r="AZ136" s="84"/>
      <c r="BA136" s="100"/>
      <c r="BB136" s="136"/>
      <c r="BC136" s="84"/>
      <c r="BD136" s="84"/>
      <c r="BE136" s="87"/>
      <c r="BF136" s="94"/>
      <c r="BG136" s="84" t="s">
        <v>7</v>
      </c>
      <c r="BH136" s="84"/>
      <c r="BI136" s="100"/>
      <c r="BJ136" s="136"/>
      <c r="BK136" s="84"/>
      <c r="BL136" s="536"/>
      <c r="BM136" s="536"/>
      <c r="BN136" s="93"/>
      <c r="BP136" s="11"/>
      <c r="BR136" s="634"/>
    </row>
    <row r="137" spans="1:70" ht="18.899999999999999" customHeight="1">
      <c r="A137" s="9"/>
      <c r="B137" s="8"/>
      <c r="C137" s="701"/>
      <c r="D137" s="701"/>
      <c r="E137" s="701"/>
      <c r="F137" s="701"/>
      <c r="G137" s="1014"/>
      <c r="H137" s="706" t="s">
        <v>470</v>
      </c>
      <c r="I137" s="294" t="s">
        <v>474</v>
      </c>
      <c r="J137" s="188">
        <v>1131805</v>
      </c>
      <c r="K137" s="525" t="s">
        <v>339</v>
      </c>
      <c r="L137" s="525">
        <v>365</v>
      </c>
      <c r="M137" s="525" t="s">
        <v>506</v>
      </c>
      <c r="N137" s="525" t="s">
        <v>658</v>
      </c>
      <c r="O137" s="108"/>
      <c r="P137" s="84"/>
      <c r="Q137" s="84"/>
      <c r="R137" s="100"/>
      <c r="S137" s="136"/>
      <c r="T137" s="84"/>
      <c r="U137" s="84"/>
      <c r="V137" s="87"/>
      <c r="W137" s="547"/>
      <c r="X137" s="85"/>
      <c r="Y137" s="84"/>
      <c r="Z137" s="100"/>
      <c r="AA137" s="136"/>
      <c r="AB137" s="84"/>
      <c r="AC137" s="84"/>
      <c r="AD137" s="84"/>
      <c r="AE137" s="87"/>
      <c r="AF137" s="94"/>
      <c r="AG137" s="84"/>
      <c r="AH137" s="84"/>
      <c r="AI137" s="100"/>
      <c r="AJ137" s="136" t="s">
        <v>7</v>
      </c>
      <c r="AK137" s="84"/>
      <c r="AL137" s="84"/>
      <c r="AM137" s="87"/>
      <c r="AN137" s="94"/>
      <c r="AO137" s="84"/>
      <c r="AP137" s="84"/>
      <c r="AQ137" s="84"/>
      <c r="AR137" s="100"/>
      <c r="AS137" s="136"/>
      <c r="AT137" s="84"/>
      <c r="AU137" s="84"/>
      <c r="AV137" s="87"/>
      <c r="AW137" s="94"/>
      <c r="AX137" s="84"/>
      <c r="AY137" s="84"/>
      <c r="AZ137" s="84"/>
      <c r="BA137" s="100"/>
      <c r="BB137" s="136"/>
      <c r="BC137" s="84"/>
      <c r="BD137" s="84"/>
      <c r="BE137" s="87"/>
      <c r="BF137" s="94"/>
      <c r="BG137" s="84"/>
      <c r="BH137" s="84" t="s">
        <v>7</v>
      </c>
      <c r="BI137" s="100"/>
      <c r="BJ137" s="136"/>
      <c r="BK137" s="84"/>
      <c r="BL137" s="536"/>
      <c r="BM137" s="536"/>
      <c r="BN137" s="93"/>
      <c r="BP137" s="11"/>
      <c r="BR137" s="634"/>
    </row>
    <row r="138" spans="1:70" ht="18.899999999999999" customHeight="1">
      <c r="A138" s="9"/>
      <c r="B138" s="8"/>
      <c r="C138" s="701"/>
      <c r="D138" s="701"/>
      <c r="E138" s="701"/>
      <c r="F138" s="701"/>
      <c r="G138" s="1014"/>
      <c r="H138" s="706" t="s">
        <v>471</v>
      </c>
      <c r="I138" s="294" t="s">
        <v>474</v>
      </c>
      <c r="J138" s="188">
        <v>1131805</v>
      </c>
      <c r="K138" s="525" t="s">
        <v>339</v>
      </c>
      <c r="L138" s="525">
        <v>2190</v>
      </c>
      <c r="M138" s="525" t="s">
        <v>506</v>
      </c>
      <c r="N138" s="525" t="s">
        <v>658</v>
      </c>
      <c r="O138" s="108"/>
      <c r="P138" s="84"/>
      <c r="Q138" s="84"/>
      <c r="R138" s="100"/>
      <c r="S138" s="136"/>
      <c r="T138" s="84"/>
      <c r="U138" s="84"/>
      <c r="V138" s="87"/>
      <c r="W138" s="547"/>
      <c r="X138" s="85"/>
      <c r="Y138" s="84"/>
      <c r="Z138" s="100"/>
      <c r="AA138" s="136"/>
      <c r="AB138" s="84"/>
      <c r="AC138" s="84"/>
      <c r="AD138" s="84"/>
      <c r="AE138" s="87"/>
      <c r="AF138" s="94"/>
      <c r="AG138" s="84"/>
      <c r="AH138" s="84"/>
      <c r="AI138" s="100"/>
      <c r="AJ138" s="136" t="s">
        <v>7</v>
      </c>
      <c r="AK138" s="84"/>
      <c r="AL138" s="84"/>
      <c r="AM138" s="87"/>
      <c r="AN138" s="94"/>
      <c r="AO138" s="84"/>
      <c r="AP138" s="84"/>
      <c r="AQ138" s="84"/>
      <c r="AR138" s="100"/>
      <c r="AS138" s="136"/>
      <c r="AT138" s="84"/>
      <c r="AU138" s="84"/>
      <c r="AV138" s="87"/>
      <c r="AW138" s="94"/>
      <c r="AX138" s="84"/>
      <c r="AY138" s="84"/>
      <c r="AZ138" s="84"/>
      <c r="BA138" s="100"/>
      <c r="BB138" s="136"/>
      <c r="BC138" s="84"/>
      <c r="BD138" s="84"/>
      <c r="BE138" s="87"/>
      <c r="BF138" s="94"/>
      <c r="BG138" s="84"/>
      <c r="BH138" s="84" t="s">
        <v>7</v>
      </c>
      <c r="BI138" s="100"/>
      <c r="BJ138" s="136"/>
      <c r="BK138" s="84"/>
      <c r="BL138" s="536"/>
      <c r="BM138" s="536"/>
      <c r="BN138" s="93"/>
      <c r="BP138" s="11"/>
      <c r="BR138" s="634"/>
    </row>
    <row r="139" spans="1:70" ht="18.899999999999999" customHeight="1">
      <c r="A139" s="9"/>
      <c r="B139" s="8"/>
      <c r="C139" s="701"/>
      <c r="D139" s="701"/>
      <c r="E139" s="701"/>
      <c r="F139" s="701"/>
      <c r="G139" s="1014"/>
      <c r="H139" s="706" t="s">
        <v>503</v>
      </c>
      <c r="I139" s="294" t="s">
        <v>504</v>
      </c>
      <c r="J139" s="188">
        <v>1131805</v>
      </c>
      <c r="K139" s="525" t="s">
        <v>339</v>
      </c>
      <c r="L139" s="525">
        <v>1095</v>
      </c>
      <c r="M139" s="525" t="s">
        <v>659</v>
      </c>
      <c r="N139" s="525" t="s">
        <v>671</v>
      </c>
      <c r="O139" s="108"/>
      <c r="P139" s="84"/>
      <c r="Q139" s="84"/>
      <c r="R139" s="100"/>
      <c r="S139" s="136"/>
      <c r="T139" s="84"/>
      <c r="U139" s="84"/>
      <c r="V139" s="87"/>
      <c r="W139" s="547"/>
      <c r="X139" s="85"/>
      <c r="Y139" s="84"/>
      <c r="Z139" s="100"/>
      <c r="AA139" s="136"/>
      <c r="AB139" s="84"/>
      <c r="AC139" s="84"/>
      <c r="AD139" s="84"/>
      <c r="AE139" s="87"/>
      <c r="AF139" s="94"/>
      <c r="AG139" s="84"/>
      <c r="AH139" s="84"/>
      <c r="AI139" s="100"/>
      <c r="AJ139" s="136"/>
      <c r="AK139" s="84"/>
      <c r="AL139" s="84"/>
      <c r="AM139" s="87" t="s">
        <v>9</v>
      </c>
      <c r="AN139" s="94"/>
      <c r="AO139" s="84"/>
      <c r="AP139" s="84"/>
      <c r="AQ139" s="84"/>
      <c r="AR139" s="100"/>
      <c r="AS139" s="136"/>
      <c r="AT139" s="84"/>
      <c r="AU139" s="84"/>
      <c r="AV139" s="87"/>
      <c r="AW139" s="94"/>
      <c r="AX139" s="84"/>
      <c r="AY139" s="84"/>
      <c r="AZ139" s="84"/>
      <c r="BA139" s="100"/>
      <c r="BB139" s="136"/>
      <c r="BC139" s="84"/>
      <c r="BD139" s="84"/>
      <c r="BE139" s="87"/>
      <c r="BF139" s="94"/>
      <c r="BG139" s="84"/>
      <c r="BH139" s="84"/>
      <c r="BI139" s="100"/>
      <c r="BJ139" s="136"/>
      <c r="BK139" s="84"/>
      <c r="BL139" s="536"/>
      <c r="BM139" s="536"/>
      <c r="BN139" s="93"/>
      <c r="BP139" s="11"/>
      <c r="BR139" s="634"/>
    </row>
    <row r="140" spans="1:70" ht="18.899999999999999" customHeight="1">
      <c r="A140" s="9"/>
      <c r="B140" s="8"/>
      <c r="C140" s="701"/>
      <c r="D140" s="701"/>
      <c r="E140" s="701"/>
      <c r="F140" s="701"/>
      <c r="G140" s="1014"/>
      <c r="H140" s="706" t="s">
        <v>472</v>
      </c>
      <c r="I140" s="294" t="s">
        <v>475</v>
      </c>
      <c r="J140" s="188">
        <v>1131805</v>
      </c>
      <c r="K140" s="525" t="s">
        <v>339</v>
      </c>
      <c r="L140" s="525">
        <v>231</v>
      </c>
      <c r="M140" s="525" t="s">
        <v>506</v>
      </c>
      <c r="N140" s="525" t="s">
        <v>5</v>
      </c>
      <c r="O140" s="108"/>
      <c r="P140" s="84"/>
      <c r="Q140" s="84"/>
      <c r="R140" s="100"/>
      <c r="S140" s="136"/>
      <c r="T140" s="84"/>
      <c r="U140" s="84"/>
      <c r="V140" s="87"/>
      <c r="W140" s="547"/>
      <c r="X140" s="85" t="s">
        <v>5</v>
      </c>
      <c r="Y140" s="84"/>
      <c r="Z140" s="100"/>
      <c r="AA140" s="136"/>
      <c r="AB140" s="84"/>
      <c r="AC140" s="84"/>
      <c r="AD140" s="84"/>
      <c r="AE140" s="87"/>
      <c r="AF140" s="94"/>
      <c r="AG140" s="84"/>
      <c r="AH140" s="84"/>
      <c r="AI140" s="100"/>
      <c r="AJ140" s="136" t="s">
        <v>5</v>
      </c>
      <c r="AK140" s="84"/>
      <c r="AL140" s="84"/>
      <c r="AM140" s="87"/>
      <c r="AN140" s="94"/>
      <c r="AO140" s="84"/>
      <c r="AP140" s="84"/>
      <c r="AQ140" s="84"/>
      <c r="AR140" s="100"/>
      <c r="AS140" s="136"/>
      <c r="AT140" s="84"/>
      <c r="AU140" s="84"/>
      <c r="AV140" s="87" t="s">
        <v>5</v>
      </c>
      <c r="AW140" s="94"/>
      <c r="AX140" s="84"/>
      <c r="AY140" s="84"/>
      <c r="AZ140" s="84"/>
      <c r="BA140" s="100"/>
      <c r="BB140" s="136"/>
      <c r="BC140" s="84"/>
      <c r="BD140" s="84"/>
      <c r="BE140" s="87"/>
      <c r="BF140" s="94"/>
      <c r="BG140" s="84"/>
      <c r="BH140" s="84" t="s">
        <v>5</v>
      </c>
      <c r="BI140" s="100"/>
      <c r="BJ140" s="136"/>
      <c r="BK140" s="84"/>
      <c r="BL140" s="536"/>
      <c r="BM140" s="536"/>
      <c r="BN140" s="93"/>
      <c r="BP140" s="11"/>
      <c r="BR140" s="634"/>
    </row>
    <row r="141" spans="1:70" ht="18.899999999999999" customHeight="1" thickBot="1">
      <c r="A141" s="9"/>
      <c r="B141" s="8"/>
      <c r="C141" s="701"/>
      <c r="D141" s="701"/>
      <c r="E141" s="701"/>
      <c r="F141" s="701"/>
      <c r="G141" s="1076"/>
      <c r="H141" s="711" t="s">
        <v>473</v>
      </c>
      <c r="I141" s="296" t="s">
        <v>476</v>
      </c>
      <c r="J141" s="187">
        <v>1131805</v>
      </c>
      <c r="K141" s="533" t="s">
        <v>339</v>
      </c>
      <c r="L141" s="533">
        <v>219</v>
      </c>
      <c r="M141" s="533" t="s">
        <v>506</v>
      </c>
      <c r="N141" s="533" t="s">
        <v>5</v>
      </c>
      <c r="O141" s="110"/>
      <c r="P141" s="97"/>
      <c r="Q141" s="97"/>
      <c r="R141" s="102"/>
      <c r="S141" s="137"/>
      <c r="T141" s="97"/>
      <c r="U141" s="97" t="s">
        <v>5</v>
      </c>
      <c r="V141" s="141"/>
      <c r="W141" s="632"/>
      <c r="X141" s="106"/>
      <c r="Y141" s="97"/>
      <c r="Z141" s="102"/>
      <c r="AA141" s="137"/>
      <c r="AB141" s="97"/>
      <c r="AC141" s="97"/>
      <c r="AD141" s="97"/>
      <c r="AE141" s="141"/>
      <c r="AF141" s="96"/>
      <c r="AG141" s="97" t="s">
        <v>7</v>
      </c>
      <c r="AH141" s="97"/>
      <c r="AI141" s="102"/>
      <c r="AJ141" s="137"/>
      <c r="AK141" s="97"/>
      <c r="AL141" s="97"/>
      <c r="AM141" s="141"/>
      <c r="AN141" s="96"/>
      <c r="AO141" s="97"/>
      <c r="AP141" s="97"/>
      <c r="AQ141" s="97"/>
      <c r="AR141" s="102"/>
      <c r="AS141" s="137" t="s">
        <v>5</v>
      </c>
      <c r="AT141" s="97"/>
      <c r="AU141" s="97"/>
      <c r="AV141" s="141"/>
      <c r="AW141" s="96"/>
      <c r="AX141" s="97"/>
      <c r="AY141" s="97"/>
      <c r="AZ141" s="97"/>
      <c r="BA141" s="102"/>
      <c r="BB141" s="137"/>
      <c r="BC141" s="97"/>
      <c r="BD141" s="97"/>
      <c r="BE141" s="141"/>
      <c r="BF141" s="96" t="s">
        <v>9</v>
      </c>
      <c r="BG141" s="97"/>
      <c r="BH141" s="97"/>
      <c r="BI141" s="102"/>
      <c r="BJ141" s="137"/>
      <c r="BK141" s="97"/>
      <c r="BL141" s="545"/>
      <c r="BM141" s="545"/>
      <c r="BN141" s="98"/>
      <c r="BP141" s="11"/>
      <c r="BR141" s="634"/>
    </row>
    <row r="142" spans="1:70" ht="18.899999999999999" customHeight="1">
      <c r="A142" s="9"/>
      <c r="B142" s="8"/>
      <c r="C142" s="701"/>
      <c r="D142" s="701"/>
      <c r="E142" s="701"/>
      <c r="F142" s="701"/>
      <c r="G142" s="1013" t="s">
        <v>495</v>
      </c>
      <c r="H142" s="730" t="s">
        <v>496</v>
      </c>
      <c r="I142" s="303" t="s">
        <v>497</v>
      </c>
      <c r="J142" s="308">
        <v>1131185</v>
      </c>
      <c r="K142" s="527" t="s">
        <v>339</v>
      </c>
      <c r="L142" s="527">
        <v>4380</v>
      </c>
      <c r="M142" s="527" t="s">
        <v>659</v>
      </c>
      <c r="N142" s="527" t="s">
        <v>671</v>
      </c>
      <c r="O142" s="122"/>
      <c r="P142" s="90"/>
      <c r="Q142" s="90"/>
      <c r="R142" s="99"/>
      <c r="S142" s="135"/>
      <c r="T142" s="90"/>
      <c r="U142" s="90"/>
      <c r="V142" s="146"/>
      <c r="W142" s="633"/>
      <c r="X142" s="104"/>
      <c r="Y142" s="90"/>
      <c r="Z142" s="99"/>
      <c r="AA142" s="135"/>
      <c r="AB142" s="90"/>
      <c r="AC142" s="90"/>
      <c r="AD142" s="90"/>
      <c r="AE142" s="146"/>
      <c r="AF142" s="103"/>
      <c r="AG142" s="90"/>
      <c r="AH142" s="90"/>
      <c r="AI142" s="99"/>
      <c r="AJ142" s="135"/>
      <c r="AK142" s="90"/>
      <c r="AL142" s="90"/>
      <c r="AM142" s="146"/>
      <c r="AN142" s="103"/>
      <c r="AO142" s="90"/>
      <c r="AP142" s="90"/>
      <c r="AQ142" s="90"/>
      <c r="AR142" s="99"/>
      <c r="AS142" s="135"/>
      <c r="AT142" s="90"/>
      <c r="AU142" s="90"/>
      <c r="AV142" s="146"/>
      <c r="AW142" s="103"/>
      <c r="AX142" s="90"/>
      <c r="AY142" s="90"/>
      <c r="AZ142" s="90"/>
      <c r="BA142" s="99"/>
      <c r="BB142" s="135"/>
      <c r="BC142" s="90"/>
      <c r="BD142" s="90"/>
      <c r="BE142" s="146"/>
      <c r="BF142" s="103" t="s">
        <v>9</v>
      </c>
      <c r="BG142" s="90"/>
      <c r="BH142" s="90"/>
      <c r="BI142" s="99"/>
      <c r="BJ142" s="135"/>
      <c r="BK142" s="90"/>
      <c r="BL142" s="544"/>
      <c r="BM142" s="544"/>
      <c r="BN142" s="91"/>
      <c r="BP142" s="11"/>
      <c r="BR142" s="634"/>
    </row>
    <row r="143" spans="1:70" ht="18.899999999999999" customHeight="1">
      <c r="A143" s="9"/>
      <c r="B143" s="8"/>
      <c r="C143" s="701"/>
      <c r="D143" s="701"/>
      <c r="E143" s="701"/>
      <c r="F143" s="701"/>
      <c r="G143" s="1014"/>
      <c r="H143" s="706" t="s">
        <v>490</v>
      </c>
      <c r="I143" s="194" t="s">
        <v>491</v>
      </c>
      <c r="J143" s="188">
        <v>1131185</v>
      </c>
      <c r="K143" s="525" t="s">
        <v>339</v>
      </c>
      <c r="L143" s="525">
        <v>183</v>
      </c>
      <c r="M143" s="525" t="s">
        <v>506</v>
      </c>
      <c r="N143" s="525" t="s">
        <v>5</v>
      </c>
      <c r="O143" s="108"/>
      <c r="P143" s="84"/>
      <c r="Q143" s="84" t="s">
        <v>342</v>
      </c>
      <c r="R143" s="100"/>
      <c r="S143" s="136"/>
      <c r="T143" s="84"/>
      <c r="U143" s="84"/>
      <c r="V143" s="87"/>
      <c r="W143" s="547"/>
      <c r="X143" s="85"/>
      <c r="Y143" s="84"/>
      <c r="Z143" s="100"/>
      <c r="AA143" s="136"/>
      <c r="AB143" s="84"/>
      <c r="AC143" s="84" t="s">
        <v>7</v>
      </c>
      <c r="AD143" s="84"/>
      <c r="AE143" s="87"/>
      <c r="AF143" s="94"/>
      <c r="AG143" s="84"/>
      <c r="AH143" s="84"/>
      <c r="AI143" s="100"/>
      <c r="AJ143" s="136"/>
      <c r="AK143" s="84"/>
      <c r="AL143" s="84"/>
      <c r="AM143" s="87"/>
      <c r="AN143" s="94"/>
      <c r="AO143" s="84" t="s">
        <v>5</v>
      </c>
      <c r="AP143" s="84"/>
      <c r="AQ143" s="84"/>
      <c r="AR143" s="100"/>
      <c r="AS143" s="136"/>
      <c r="AT143" s="84"/>
      <c r="AU143" s="84"/>
      <c r="AV143" s="87"/>
      <c r="AW143" s="94"/>
      <c r="AX143" s="84"/>
      <c r="AY143" s="84"/>
      <c r="AZ143" s="84"/>
      <c r="BA143" s="100" t="s">
        <v>9</v>
      </c>
      <c r="BB143" s="136"/>
      <c r="BC143" s="84"/>
      <c r="BD143" s="84"/>
      <c r="BE143" s="87"/>
      <c r="BF143" s="94"/>
      <c r="BG143" s="84"/>
      <c r="BH143" s="84"/>
      <c r="BI143" s="100"/>
      <c r="BJ143" s="136"/>
      <c r="BK143" s="84"/>
      <c r="BL143" s="536"/>
      <c r="BM143" s="536"/>
      <c r="BN143" s="93"/>
      <c r="BP143" s="11"/>
      <c r="BR143" s="634"/>
    </row>
    <row r="144" spans="1:70" ht="18.899999999999999" customHeight="1">
      <c r="A144" s="9"/>
      <c r="B144" s="8"/>
      <c r="C144" s="701"/>
      <c r="D144" s="701"/>
      <c r="E144" s="701"/>
      <c r="F144" s="701"/>
      <c r="G144" s="1014"/>
      <c r="H144" s="706" t="s">
        <v>492</v>
      </c>
      <c r="I144" s="194" t="s">
        <v>493</v>
      </c>
      <c r="J144" s="188">
        <v>1131185</v>
      </c>
      <c r="K144" s="525" t="s">
        <v>339</v>
      </c>
      <c r="L144" s="525">
        <v>365</v>
      </c>
      <c r="M144" s="525" t="s">
        <v>506</v>
      </c>
      <c r="N144" s="525" t="s">
        <v>5</v>
      </c>
      <c r="O144" s="108"/>
      <c r="P144" s="84"/>
      <c r="Q144" s="84"/>
      <c r="R144" s="100"/>
      <c r="S144" s="136"/>
      <c r="T144" s="84"/>
      <c r="U144" s="84"/>
      <c r="V144" s="87" t="s">
        <v>5</v>
      </c>
      <c r="W144" s="547"/>
      <c r="X144" s="85"/>
      <c r="Y144" s="84"/>
      <c r="Z144" s="100"/>
      <c r="AA144" s="136"/>
      <c r="AB144" s="84"/>
      <c r="AC144" s="84"/>
      <c r="AD144" s="84"/>
      <c r="AE144" s="87"/>
      <c r="AF144" s="94"/>
      <c r="AG144" s="84"/>
      <c r="AH144" s="84" t="s">
        <v>9</v>
      </c>
      <c r="AI144" s="100"/>
      <c r="AJ144" s="136"/>
      <c r="AK144" s="84"/>
      <c r="AL144" s="84"/>
      <c r="AM144" s="87"/>
      <c r="AN144" s="94"/>
      <c r="AO144" s="84"/>
      <c r="AP144" s="84"/>
      <c r="AQ144" s="84"/>
      <c r="AR144" s="100"/>
      <c r="AS144" s="136"/>
      <c r="AT144" s="84" t="s">
        <v>5</v>
      </c>
      <c r="AU144" s="84"/>
      <c r="AV144" s="87"/>
      <c r="AW144" s="94"/>
      <c r="AX144" s="84"/>
      <c r="AY144" s="84"/>
      <c r="AZ144" s="84"/>
      <c r="BA144" s="100"/>
      <c r="BB144" s="136"/>
      <c r="BC144" s="84"/>
      <c r="BD144" s="84"/>
      <c r="BE144" s="87"/>
      <c r="BF144" s="94" t="s">
        <v>7</v>
      </c>
      <c r="BG144" s="84"/>
      <c r="BH144" s="84"/>
      <c r="BI144" s="100"/>
      <c r="BJ144" s="136"/>
      <c r="BK144" s="84"/>
      <c r="BL144" s="536"/>
      <c r="BM144" s="536"/>
      <c r="BN144" s="93"/>
      <c r="BP144" s="11"/>
      <c r="BR144" s="634"/>
    </row>
    <row r="145" spans="1:70" ht="18.75" customHeight="1">
      <c r="A145" s="9"/>
      <c r="B145" s="8"/>
      <c r="C145" s="701"/>
      <c r="D145" s="701"/>
      <c r="E145" s="701"/>
      <c r="F145" s="701"/>
      <c r="G145" s="1014"/>
      <c r="H145" s="730" t="s">
        <v>505</v>
      </c>
      <c r="I145" s="204" t="s">
        <v>497</v>
      </c>
      <c r="J145" s="308">
        <v>1131185</v>
      </c>
      <c r="K145" s="525" t="s">
        <v>339</v>
      </c>
      <c r="L145" s="525">
        <v>2920</v>
      </c>
      <c r="M145" s="525" t="s">
        <v>659</v>
      </c>
      <c r="N145" s="525" t="s">
        <v>671</v>
      </c>
      <c r="O145" s="108"/>
      <c r="P145" s="84"/>
      <c r="Q145" s="84"/>
      <c r="R145" s="100"/>
      <c r="S145" s="136"/>
      <c r="T145" s="84"/>
      <c r="U145" s="84"/>
      <c r="V145" s="87"/>
      <c r="W145" s="547"/>
      <c r="X145" s="85"/>
      <c r="Y145" s="84"/>
      <c r="Z145" s="100"/>
      <c r="AA145" s="136"/>
      <c r="AB145" s="84"/>
      <c r="AC145" s="84"/>
      <c r="AD145" s="84"/>
      <c r="AE145" s="87"/>
      <c r="AF145" s="94"/>
      <c r="AG145" s="84"/>
      <c r="AH145" s="84"/>
      <c r="AI145" s="100"/>
      <c r="AJ145" s="136"/>
      <c r="AK145" s="84"/>
      <c r="AL145" s="84"/>
      <c r="AM145" s="87"/>
      <c r="AN145" s="94"/>
      <c r="AO145" s="84"/>
      <c r="AP145" s="84"/>
      <c r="AQ145" s="84"/>
      <c r="AR145" s="100"/>
      <c r="AS145" s="136"/>
      <c r="AT145" s="84"/>
      <c r="AU145" s="84"/>
      <c r="AV145" s="87"/>
      <c r="AW145" s="94"/>
      <c r="AX145" s="84"/>
      <c r="AY145" s="84"/>
      <c r="AZ145" s="84"/>
      <c r="BA145" s="100"/>
      <c r="BB145" s="136"/>
      <c r="BC145" s="84"/>
      <c r="BD145" s="84"/>
      <c r="BE145" s="87"/>
      <c r="BF145" s="94" t="s">
        <v>9</v>
      </c>
      <c r="BG145" s="84"/>
      <c r="BH145" s="84"/>
      <c r="BI145" s="100"/>
      <c r="BJ145" s="136"/>
      <c r="BK145" s="84"/>
      <c r="BL145" s="536"/>
      <c r="BM145" s="536"/>
      <c r="BN145" s="93"/>
      <c r="BP145" s="11"/>
      <c r="BR145" s="634"/>
    </row>
    <row r="146" spans="1:70" ht="18.899999999999999" customHeight="1" thickBot="1">
      <c r="A146" s="9"/>
      <c r="B146" s="8"/>
      <c r="C146" s="701"/>
      <c r="D146" s="701"/>
      <c r="E146" s="701"/>
      <c r="F146" s="701"/>
      <c r="G146" s="1076"/>
      <c r="H146" s="711" t="s">
        <v>494</v>
      </c>
      <c r="I146" s="201" t="s">
        <v>493</v>
      </c>
      <c r="J146" s="187">
        <v>1131185</v>
      </c>
      <c r="K146" s="533" t="s">
        <v>339</v>
      </c>
      <c r="L146" s="533">
        <v>1095</v>
      </c>
      <c r="M146" s="533" t="s">
        <v>506</v>
      </c>
      <c r="N146" s="533" t="s">
        <v>5</v>
      </c>
      <c r="O146" s="110"/>
      <c r="P146" s="97"/>
      <c r="Q146" s="97"/>
      <c r="R146" s="102"/>
      <c r="S146" s="137"/>
      <c r="T146" s="97"/>
      <c r="U146" s="97" t="s">
        <v>7</v>
      </c>
      <c r="V146" s="141"/>
      <c r="W146" s="632"/>
      <c r="X146" s="106"/>
      <c r="Y146" s="97"/>
      <c r="Z146" s="102"/>
      <c r="AA146" s="137"/>
      <c r="AB146" s="97"/>
      <c r="AC146" s="97"/>
      <c r="AD146" s="97"/>
      <c r="AE146" s="141"/>
      <c r="AF146" s="96"/>
      <c r="AG146" s="97" t="s">
        <v>5</v>
      </c>
      <c r="AH146" s="97"/>
      <c r="AI146" s="102"/>
      <c r="AJ146" s="137"/>
      <c r="AK146" s="97"/>
      <c r="AL146" s="97"/>
      <c r="AM146" s="141"/>
      <c r="AN146" s="96"/>
      <c r="AO146" s="97"/>
      <c r="AP146" s="97"/>
      <c r="AQ146" s="97"/>
      <c r="AR146" s="102"/>
      <c r="AS146" s="137" t="s">
        <v>9</v>
      </c>
      <c r="AT146" s="97"/>
      <c r="AU146" s="97"/>
      <c r="AV146" s="141"/>
      <c r="AW146" s="96"/>
      <c r="AX146" s="97"/>
      <c r="AY146" s="97"/>
      <c r="AZ146" s="97"/>
      <c r="BA146" s="102"/>
      <c r="BB146" s="137"/>
      <c r="BC146" s="97"/>
      <c r="BD146" s="97"/>
      <c r="BE146" s="141" t="s">
        <v>5</v>
      </c>
      <c r="BF146" s="96"/>
      <c r="BG146" s="97"/>
      <c r="BH146" s="97"/>
      <c r="BI146" s="102"/>
      <c r="BJ146" s="137"/>
      <c r="BK146" s="97"/>
      <c r="BL146" s="545"/>
      <c r="BM146" s="545"/>
      <c r="BN146" s="98"/>
      <c r="BP146" s="11"/>
      <c r="BR146" s="634"/>
    </row>
    <row r="147" spans="1:70" ht="18.899999999999999" customHeight="1">
      <c r="A147" s="9"/>
      <c r="B147" s="8"/>
      <c r="C147" s="701"/>
      <c r="D147" s="701"/>
      <c r="E147" s="701"/>
      <c r="F147" s="701"/>
      <c r="G147" s="1013" t="s">
        <v>478</v>
      </c>
      <c r="H147" s="718" t="s">
        <v>479</v>
      </c>
      <c r="I147" s="203" t="s">
        <v>480</v>
      </c>
      <c r="J147" s="190">
        <v>1131190</v>
      </c>
      <c r="K147" s="531" t="s">
        <v>339</v>
      </c>
      <c r="L147" s="531">
        <v>337</v>
      </c>
      <c r="M147" s="531" t="s">
        <v>506</v>
      </c>
      <c r="N147" s="532" t="s">
        <v>5</v>
      </c>
      <c r="O147" s="122"/>
      <c r="P147" s="90"/>
      <c r="Q147" s="90"/>
      <c r="R147" s="99"/>
      <c r="S147" s="135"/>
      <c r="T147" s="90"/>
      <c r="U147" s="90"/>
      <c r="V147" s="146"/>
      <c r="W147" s="103"/>
      <c r="X147" s="90"/>
      <c r="Y147" s="90" t="s">
        <v>5</v>
      </c>
      <c r="Z147" s="99"/>
      <c r="AA147" s="135"/>
      <c r="AB147" s="90"/>
      <c r="AC147" s="90"/>
      <c r="AD147" s="90"/>
      <c r="AE147" s="146"/>
      <c r="AF147" s="103"/>
      <c r="AG147" s="90"/>
      <c r="AH147" s="90"/>
      <c r="AI147" s="99"/>
      <c r="AJ147" s="135"/>
      <c r="AK147" s="90" t="s">
        <v>7</v>
      </c>
      <c r="AL147" s="90"/>
      <c r="AM147" s="146"/>
      <c r="AN147" s="682"/>
      <c r="AO147" s="90"/>
      <c r="AP147" s="90"/>
      <c r="AQ147" s="90"/>
      <c r="AR147" s="99"/>
      <c r="AS147" s="135"/>
      <c r="AT147" s="90"/>
      <c r="AU147" s="90"/>
      <c r="AV147" s="146"/>
      <c r="AW147" s="103" t="s">
        <v>5</v>
      </c>
      <c r="AX147" s="90"/>
      <c r="AY147" s="90"/>
      <c r="AZ147" s="90"/>
      <c r="BA147" s="99"/>
      <c r="BB147" s="135"/>
      <c r="BC147" s="90"/>
      <c r="BD147" s="90"/>
      <c r="BE147" s="146"/>
      <c r="BF147" s="103"/>
      <c r="BG147" s="90"/>
      <c r="BH147" s="90"/>
      <c r="BI147" s="99" t="s">
        <v>9</v>
      </c>
      <c r="BJ147" s="135"/>
      <c r="BK147" s="90"/>
      <c r="BL147" s="544"/>
      <c r="BM147" s="544"/>
      <c r="BN147" s="91"/>
      <c r="BP147" s="11"/>
      <c r="BR147" s="634"/>
    </row>
    <row r="148" spans="1:70" ht="18.899999999999999" customHeight="1">
      <c r="A148" s="9"/>
      <c r="B148" s="8"/>
      <c r="C148" s="701"/>
      <c r="D148" s="701"/>
      <c r="E148" s="701"/>
      <c r="F148" s="701"/>
      <c r="G148" s="1014"/>
      <c r="H148" s="706" t="s">
        <v>481</v>
      </c>
      <c r="I148" s="194" t="s">
        <v>480</v>
      </c>
      <c r="J148" s="188">
        <v>1131190</v>
      </c>
      <c r="K148" s="525" t="s">
        <v>339</v>
      </c>
      <c r="L148" s="525">
        <v>796</v>
      </c>
      <c r="M148" s="525" t="s">
        <v>506</v>
      </c>
      <c r="N148" s="526" t="s">
        <v>5</v>
      </c>
      <c r="O148" s="108"/>
      <c r="P148" s="84"/>
      <c r="Q148" s="84"/>
      <c r="R148" s="100"/>
      <c r="S148" s="136"/>
      <c r="T148" s="84"/>
      <c r="U148" s="84"/>
      <c r="V148" s="87"/>
      <c r="W148" s="94"/>
      <c r="X148" s="84"/>
      <c r="Y148" s="84" t="s">
        <v>5</v>
      </c>
      <c r="Z148" s="100"/>
      <c r="AA148" s="136"/>
      <c r="AB148" s="84"/>
      <c r="AC148" s="84"/>
      <c r="AD148" s="84"/>
      <c r="AE148" s="87"/>
      <c r="AF148" s="94"/>
      <c r="AG148" s="84"/>
      <c r="AH148" s="84"/>
      <c r="AI148" s="100"/>
      <c r="AJ148" s="136"/>
      <c r="AK148" s="84" t="s">
        <v>7</v>
      </c>
      <c r="AL148" s="84"/>
      <c r="AM148" s="87"/>
      <c r="AN148" s="94"/>
      <c r="AO148" s="84"/>
      <c r="AP148" s="84"/>
      <c r="AQ148" s="84"/>
      <c r="AR148" s="100"/>
      <c r="AS148" s="136"/>
      <c r="AT148" s="84"/>
      <c r="AU148" s="84"/>
      <c r="AV148" s="87"/>
      <c r="AW148" s="94" t="s">
        <v>5</v>
      </c>
      <c r="AX148" s="84"/>
      <c r="AY148" s="84"/>
      <c r="AZ148" s="84"/>
      <c r="BA148" s="100"/>
      <c r="BB148" s="136"/>
      <c r="BC148" s="84"/>
      <c r="BD148" s="84"/>
      <c r="BE148" s="87"/>
      <c r="BF148" s="94"/>
      <c r="BG148" s="84"/>
      <c r="BH148" s="84"/>
      <c r="BI148" s="100" t="s">
        <v>9</v>
      </c>
      <c r="BJ148" s="136"/>
      <c r="BK148" s="84"/>
      <c r="BL148" s="536"/>
      <c r="BM148" s="536"/>
      <c r="BN148" s="93"/>
      <c r="BP148" s="11"/>
      <c r="BR148" s="634"/>
    </row>
    <row r="149" spans="1:70" ht="18.899999999999999" customHeight="1" thickBot="1">
      <c r="A149" s="9"/>
      <c r="B149" s="8"/>
      <c r="C149" s="701"/>
      <c r="D149" s="701"/>
      <c r="E149" s="701"/>
      <c r="F149" s="701"/>
      <c r="G149" s="1076"/>
      <c r="H149" s="711" t="s">
        <v>482</v>
      </c>
      <c r="I149" s="201" t="s">
        <v>483</v>
      </c>
      <c r="J149" s="187">
        <v>1131190</v>
      </c>
      <c r="K149" s="529" t="s">
        <v>339</v>
      </c>
      <c r="L149" s="529">
        <v>219</v>
      </c>
      <c r="M149" s="529" t="s">
        <v>506</v>
      </c>
      <c r="N149" s="530" t="s">
        <v>5</v>
      </c>
      <c r="O149" s="110"/>
      <c r="P149" s="97"/>
      <c r="Q149" s="97"/>
      <c r="R149" s="102"/>
      <c r="S149" s="137"/>
      <c r="T149" s="97"/>
      <c r="U149" s="97"/>
      <c r="V149" s="141"/>
      <c r="W149" s="96"/>
      <c r="X149" s="97"/>
      <c r="Y149" s="97"/>
      <c r="Z149" s="102"/>
      <c r="AA149" s="137" t="s">
        <v>5</v>
      </c>
      <c r="AB149" s="97"/>
      <c r="AC149" s="97"/>
      <c r="AD149" s="220"/>
      <c r="AE149" s="141"/>
      <c r="AF149" s="96"/>
      <c r="AG149" s="97"/>
      <c r="AH149" s="97"/>
      <c r="AI149" s="102"/>
      <c r="AJ149" s="137"/>
      <c r="AK149" s="97"/>
      <c r="AL149" s="97"/>
      <c r="AM149" s="141" t="s">
        <v>5</v>
      </c>
      <c r="AN149" s="96"/>
      <c r="AO149" s="97"/>
      <c r="AP149" s="97"/>
      <c r="AQ149" s="220"/>
      <c r="AR149" s="219"/>
      <c r="AS149" s="137"/>
      <c r="AT149" s="97"/>
      <c r="AU149" s="97"/>
      <c r="AV149" s="141"/>
      <c r="AW149" s="96"/>
      <c r="AX149" s="97"/>
      <c r="AY149" s="97" t="s">
        <v>5</v>
      </c>
      <c r="AZ149" s="97"/>
      <c r="BA149" s="102"/>
      <c r="BB149" s="137"/>
      <c r="BC149" s="97"/>
      <c r="BD149" s="97"/>
      <c r="BE149" s="141"/>
      <c r="BF149" s="96"/>
      <c r="BG149" s="97"/>
      <c r="BH149" s="220"/>
      <c r="BI149" s="102"/>
      <c r="BJ149" s="137"/>
      <c r="BK149" s="97" t="s">
        <v>5</v>
      </c>
      <c r="BL149" s="545"/>
      <c r="BM149" s="545"/>
      <c r="BN149" s="98"/>
      <c r="BP149" s="11"/>
      <c r="BR149" s="634"/>
    </row>
    <row r="150" spans="1:70" ht="18.899999999999999" customHeight="1">
      <c r="A150" s="9"/>
      <c r="B150" s="8"/>
      <c r="C150" s="701"/>
      <c r="D150" s="701"/>
      <c r="E150" s="701"/>
      <c r="F150" s="701"/>
      <c r="G150" s="1018" t="s">
        <v>498</v>
      </c>
      <c r="H150" s="718" t="s">
        <v>499</v>
      </c>
      <c r="I150" s="203" t="s">
        <v>500</v>
      </c>
      <c r="J150" s="190">
        <v>1131190</v>
      </c>
      <c r="K150" s="527" t="s">
        <v>339</v>
      </c>
      <c r="L150" s="527">
        <v>162</v>
      </c>
      <c r="M150" s="527" t="s">
        <v>506</v>
      </c>
      <c r="N150" s="527" t="s">
        <v>5</v>
      </c>
      <c r="O150" s="107"/>
      <c r="P150" s="90"/>
      <c r="Q150" s="90"/>
      <c r="R150" s="105"/>
      <c r="S150" s="140"/>
      <c r="T150" s="90"/>
      <c r="U150" s="90"/>
      <c r="V150" s="142"/>
      <c r="W150" s="89"/>
      <c r="X150" s="90"/>
      <c r="Y150" s="90"/>
      <c r="Z150" s="105"/>
      <c r="AA150" s="140" t="s">
        <v>5</v>
      </c>
      <c r="AB150" s="90"/>
      <c r="AC150" s="90"/>
      <c r="AD150" s="90"/>
      <c r="AE150" s="142"/>
      <c r="AF150" s="103"/>
      <c r="AG150" s="90"/>
      <c r="AH150" s="90"/>
      <c r="AI150" s="105"/>
      <c r="AJ150" s="135"/>
      <c r="AK150" s="90"/>
      <c r="AL150" s="90"/>
      <c r="AM150" s="146" t="s">
        <v>5</v>
      </c>
      <c r="AN150" s="673"/>
      <c r="AO150" s="90"/>
      <c r="AP150" s="90"/>
      <c r="AQ150" s="90"/>
      <c r="AR150" s="674"/>
      <c r="AS150" s="675"/>
      <c r="AT150" s="90"/>
      <c r="AU150" s="90"/>
      <c r="AV150" s="142"/>
      <c r="AW150" s="103"/>
      <c r="AX150" s="90"/>
      <c r="AY150" s="104" t="s">
        <v>5</v>
      </c>
      <c r="AZ150" s="90"/>
      <c r="BA150" s="99"/>
      <c r="BB150" s="135"/>
      <c r="BC150" s="104"/>
      <c r="BD150" s="90"/>
      <c r="BE150" s="146"/>
      <c r="BF150" s="103"/>
      <c r="BG150" s="90"/>
      <c r="BH150" s="90"/>
      <c r="BI150" s="99"/>
      <c r="BJ150" s="135"/>
      <c r="BK150" s="90" t="s">
        <v>5</v>
      </c>
      <c r="BL150" s="544"/>
      <c r="BM150" s="544"/>
      <c r="BN150" s="91"/>
      <c r="BP150" s="11"/>
      <c r="BR150" s="634"/>
    </row>
    <row r="151" spans="1:70" ht="18.899999999999999" customHeight="1" thickBot="1">
      <c r="A151" s="9"/>
      <c r="B151" s="8"/>
      <c r="C151" s="701"/>
      <c r="D151" s="701"/>
      <c r="E151" s="701"/>
      <c r="F151" s="701"/>
      <c r="G151" s="1020"/>
      <c r="H151" s="711" t="s">
        <v>501</v>
      </c>
      <c r="I151" s="201" t="s">
        <v>502</v>
      </c>
      <c r="J151" s="187">
        <v>1131190</v>
      </c>
      <c r="K151" s="533" t="s">
        <v>339</v>
      </c>
      <c r="L151" s="533">
        <v>515</v>
      </c>
      <c r="M151" s="533" t="s">
        <v>506</v>
      </c>
      <c r="N151" s="533" t="s">
        <v>658</v>
      </c>
      <c r="O151" s="110"/>
      <c r="P151" s="97"/>
      <c r="Q151" s="97"/>
      <c r="R151" s="102"/>
      <c r="S151" s="137"/>
      <c r="T151" s="97"/>
      <c r="U151" s="97"/>
      <c r="V151" s="141"/>
      <c r="W151" s="121"/>
      <c r="X151" s="97"/>
      <c r="Y151" s="106"/>
      <c r="Z151" s="102"/>
      <c r="AA151" s="137"/>
      <c r="AB151" s="97"/>
      <c r="AC151" s="97"/>
      <c r="AD151" s="97"/>
      <c r="AE151" s="141"/>
      <c r="AF151" s="96"/>
      <c r="AG151" s="97"/>
      <c r="AH151" s="97"/>
      <c r="AI151" s="102"/>
      <c r="AJ151" s="139"/>
      <c r="AK151" s="97"/>
      <c r="AL151" s="106"/>
      <c r="AM151" s="141" t="s">
        <v>7</v>
      </c>
      <c r="AN151" s="676"/>
      <c r="AO151" s="97"/>
      <c r="AP151" s="97"/>
      <c r="AQ151" s="97"/>
      <c r="AR151" s="131"/>
      <c r="AS151" s="614"/>
      <c r="AT151" s="97"/>
      <c r="AU151" s="97"/>
      <c r="AV151" s="141"/>
      <c r="AW151" s="96"/>
      <c r="AX151" s="97"/>
      <c r="AY151" s="106"/>
      <c r="AZ151" s="97"/>
      <c r="BA151" s="120"/>
      <c r="BB151" s="137"/>
      <c r="BC151" s="97"/>
      <c r="BD151" s="97"/>
      <c r="BE151" s="141"/>
      <c r="BF151" s="96"/>
      <c r="BG151" s="97"/>
      <c r="BH151" s="220"/>
      <c r="BI151" s="102"/>
      <c r="BJ151" s="137"/>
      <c r="BK151" s="97" t="s">
        <v>7</v>
      </c>
      <c r="BL151" s="545"/>
      <c r="BM151" s="545"/>
      <c r="BN151" s="98"/>
      <c r="BP151" s="11"/>
      <c r="BR151" s="634"/>
    </row>
    <row r="152" spans="1:70" ht="18.899999999999999" customHeight="1">
      <c r="A152" s="9"/>
      <c r="B152" s="8"/>
      <c r="C152" s="701"/>
      <c r="D152" s="701"/>
      <c r="E152" s="701"/>
      <c r="F152" s="701"/>
      <c r="G152" s="1018" t="s">
        <v>484</v>
      </c>
      <c r="H152" s="718" t="s">
        <v>485</v>
      </c>
      <c r="I152" s="203" t="s">
        <v>486</v>
      </c>
      <c r="J152" s="190">
        <v>1131170</v>
      </c>
      <c r="K152" s="531" t="s">
        <v>339</v>
      </c>
      <c r="L152" s="531">
        <v>83</v>
      </c>
      <c r="M152" s="531" t="s">
        <v>506</v>
      </c>
      <c r="N152" s="532" t="s">
        <v>5</v>
      </c>
      <c r="O152" s="115"/>
      <c r="P152" s="116"/>
      <c r="Q152" s="116"/>
      <c r="R152" s="117"/>
      <c r="S152" s="150"/>
      <c r="T152" s="116"/>
      <c r="U152" s="116"/>
      <c r="V152" s="147"/>
      <c r="W152" s="118"/>
      <c r="X152" s="116"/>
      <c r="Y152" s="116"/>
      <c r="Z152" s="117" t="s">
        <v>5</v>
      </c>
      <c r="AA152" s="150"/>
      <c r="AB152" s="116"/>
      <c r="AC152" s="116"/>
      <c r="AD152" s="116"/>
      <c r="AE152" s="147"/>
      <c r="AF152" s="118"/>
      <c r="AG152" s="116"/>
      <c r="AH152" s="116"/>
      <c r="AI152" s="117"/>
      <c r="AJ152" s="150"/>
      <c r="AK152" s="116"/>
      <c r="AL152" s="116" t="s">
        <v>5</v>
      </c>
      <c r="AM152" s="147"/>
      <c r="AN152" s="672"/>
      <c r="AO152" s="116"/>
      <c r="AP152" s="116"/>
      <c r="AQ152" s="116"/>
      <c r="AR152" s="117"/>
      <c r="AS152" s="150"/>
      <c r="AT152" s="116"/>
      <c r="AU152" s="116"/>
      <c r="AV152" s="147"/>
      <c r="AW152" s="118"/>
      <c r="AX152" s="116" t="s">
        <v>5</v>
      </c>
      <c r="AY152" s="116"/>
      <c r="AZ152" s="116"/>
      <c r="BA152" s="117"/>
      <c r="BB152" s="150"/>
      <c r="BC152" s="116"/>
      <c r="BD152" s="116"/>
      <c r="BE152" s="147"/>
      <c r="BF152" s="118"/>
      <c r="BG152" s="116"/>
      <c r="BH152" s="116"/>
      <c r="BI152" s="117"/>
      <c r="BJ152" s="150" t="s">
        <v>5</v>
      </c>
      <c r="BK152" s="116"/>
      <c r="BL152" s="588"/>
      <c r="BM152" s="588"/>
      <c r="BN152" s="119"/>
      <c r="BP152" s="11"/>
      <c r="BR152" s="634"/>
    </row>
    <row r="153" spans="1:70" ht="18.899999999999999" customHeight="1">
      <c r="A153" s="9"/>
      <c r="B153" s="8"/>
      <c r="C153" s="701"/>
      <c r="D153" s="701"/>
      <c r="E153" s="701"/>
      <c r="F153" s="701"/>
      <c r="G153" s="1014"/>
      <c r="H153" s="734" t="s">
        <v>678</v>
      </c>
      <c r="I153" s="195" t="s">
        <v>677</v>
      </c>
      <c r="J153" s="154">
        <v>1131170</v>
      </c>
      <c r="K153" s="594" t="s">
        <v>339</v>
      </c>
      <c r="L153" s="594">
        <v>730</v>
      </c>
      <c r="M153" s="594" t="s">
        <v>506</v>
      </c>
      <c r="N153" s="595" t="s">
        <v>667</v>
      </c>
      <c r="O153" s="108"/>
      <c r="P153" s="84"/>
      <c r="Q153" s="84"/>
      <c r="R153" s="100"/>
      <c r="S153" s="136"/>
      <c r="T153" s="84"/>
      <c r="U153" s="84"/>
      <c r="V153" s="87"/>
      <c r="W153" s="94"/>
      <c r="X153" s="84"/>
      <c r="Y153" s="84"/>
      <c r="Z153" s="100"/>
      <c r="AA153" s="136"/>
      <c r="AB153" s="84"/>
      <c r="AC153" s="84"/>
      <c r="AD153" s="84"/>
      <c r="AE153" s="87"/>
      <c r="AF153" s="94"/>
      <c r="AG153" s="84"/>
      <c r="AH153" s="84"/>
      <c r="AI153" s="100"/>
      <c r="AJ153" s="136"/>
      <c r="AK153" s="84"/>
      <c r="AL153" s="84" t="s">
        <v>7</v>
      </c>
      <c r="AM153" s="87"/>
      <c r="AN153" s="550"/>
      <c r="AO153" s="84"/>
      <c r="AP153" s="84"/>
      <c r="AQ153" s="84"/>
      <c r="AR153" s="100"/>
      <c r="AS153" s="136"/>
      <c r="AT153" s="84"/>
      <c r="AU153" s="84"/>
      <c r="AV153" s="87"/>
      <c r="AW153" s="94"/>
      <c r="AX153" s="84"/>
      <c r="AY153" s="84"/>
      <c r="AZ153" s="84"/>
      <c r="BA153" s="100"/>
      <c r="BB153" s="136"/>
      <c r="BC153" s="84"/>
      <c r="BD153" s="84"/>
      <c r="BE153" s="87"/>
      <c r="BF153" s="94"/>
      <c r="BG153" s="84"/>
      <c r="BH153" s="84"/>
      <c r="BI153" s="100"/>
      <c r="BJ153" s="136" t="s">
        <v>7</v>
      </c>
      <c r="BK153" s="84"/>
      <c r="BL153" s="536"/>
      <c r="BM153" s="536"/>
      <c r="BN153" s="93"/>
      <c r="BP153" s="11"/>
      <c r="BR153" s="634"/>
    </row>
    <row r="154" spans="1:70" ht="18.899999999999999" customHeight="1" thickBot="1">
      <c r="A154" s="9"/>
      <c r="B154" s="8"/>
      <c r="C154" s="701"/>
      <c r="D154" s="701"/>
      <c r="E154" s="701"/>
      <c r="F154" s="701"/>
      <c r="G154" s="1020"/>
      <c r="H154" s="711" t="s">
        <v>487</v>
      </c>
      <c r="I154" s="201" t="s">
        <v>488</v>
      </c>
      <c r="J154" s="308">
        <v>1131170</v>
      </c>
      <c r="K154" s="529" t="s">
        <v>339</v>
      </c>
      <c r="L154" s="529">
        <v>461</v>
      </c>
      <c r="M154" s="529" t="s">
        <v>659</v>
      </c>
      <c r="N154" s="530" t="s">
        <v>5</v>
      </c>
      <c r="O154" s="124"/>
      <c r="P154" s="125"/>
      <c r="Q154" s="125"/>
      <c r="R154" s="126"/>
      <c r="S154" s="144"/>
      <c r="T154" s="125"/>
      <c r="U154" s="125"/>
      <c r="V154" s="148"/>
      <c r="W154" s="127"/>
      <c r="X154" s="125"/>
      <c r="Y154" s="125"/>
      <c r="Z154" s="126" t="s">
        <v>5</v>
      </c>
      <c r="AA154" s="144"/>
      <c r="AB154" s="125"/>
      <c r="AC154" s="125"/>
      <c r="AD154" s="670"/>
      <c r="AE154" s="148"/>
      <c r="AF154" s="127"/>
      <c r="AG154" s="125"/>
      <c r="AH154" s="125"/>
      <c r="AI154" s="126"/>
      <c r="AJ154" s="144"/>
      <c r="AK154" s="125"/>
      <c r="AL154" s="125" t="s">
        <v>5</v>
      </c>
      <c r="AM154" s="148"/>
      <c r="AN154" s="127"/>
      <c r="AO154" s="125"/>
      <c r="AP154" s="125"/>
      <c r="AQ154" s="670"/>
      <c r="AR154" s="671"/>
      <c r="AS154" s="144"/>
      <c r="AT154" s="125"/>
      <c r="AU154" s="125"/>
      <c r="AV154" s="148"/>
      <c r="AW154" s="127"/>
      <c r="AX154" s="125" t="s">
        <v>5</v>
      </c>
      <c r="AY154" s="125"/>
      <c r="AZ154" s="125"/>
      <c r="BA154" s="126"/>
      <c r="BB154" s="144"/>
      <c r="BC154" s="125"/>
      <c r="BD154" s="125"/>
      <c r="BE154" s="148"/>
      <c r="BF154" s="127"/>
      <c r="BG154" s="125"/>
      <c r="BH154" s="670"/>
      <c r="BI154" s="126"/>
      <c r="BJ154" s="144" t="s">
        <v>5</v>
      </c>
      <c r="BK154" s="125"/>
      <c r="BL154" s="616"/>
      <c r="BM154" s="616"/>
      <c r="BN154" s="128"/>
      <c r="BP154" s="11"/>
      <c r="BR154" s="634"/>
    </row>
    <row r="155" spans="1:70" ht="18.899999999999999" customHeight="1">
      <c r="A155" s="9"/>
      <c r="B155" s="8"/>
      <c r="C155" s="701"/>
      <c r="D155" s="701"/>
      <c r="E155" s="701"/>
      <c r="F155" s="701"/>
      <c r="G155" s="1013" t="s">
        <v>294</v>
      </c>
      <c r="H155" s="718" t="s">
        <v>295</v>
      </c>
      <c r="I155" s="203" t="s">
        <v>316</v>
      </c>
      <c r="J155" s="582">
        <v>1132110</v>
      </c>
      <c r="K155" s="585" t="s">
        <v>339</v>
      </c>
      <c r="L155" s="585">
        <v>40</v>
      </c>
      <c r="M155" s="585" t="s">
        <v>506</v>
      </c>
      <c r="N155" s="585" t="s">
        <v>5</v>
      </c>
      <c r="O155" s="122"/>
      <c r="P155" s="90"/>
      <c r="Q155" s="90"/>
      <c r="R155" s="99" t="s">
        <v>342</v>
      </c>
      <c r="S155" s="135"/>
      <c r="T155" s="90"/>
      <c r="U155" s="90"/>
      <c r="V155" s="146"/>
      <c r="W155" s="633"/>
      <c r="X155" s="104"/>
      <c r="Y155" s="90"/>
      <c r="Z155" s="99"/>
      <c r="AA155" s="135"/>
      <c r="AB155" s="90" t="s">
        <v>5</v>
      </c>
      <c r="AC155" s="90"/>
      <c r="AD155" s="90"/>
      <c r="AE155" s="146"/>
      <c r="AF155" s="103"/>
      <c r="AG155" s="90"/>
      <c r="AH155" s="90"/>
      <c r="AI155" s="99"/>
      <c r="AJ155" s="135"/>
      <c r="AK155" s="90"/>
      <c r="AL155" s="90"/>
      <c r="AM155" s="146"/>
      <c r="AN155" s="103" t="s">
        <v>5</v>
      </c>
      <c r="AO155" s="90"/>
      <c r="AP155" s="90"/>
      <c r="AQ155" s="90"/>
      <c r="AR155" s="99"/>
      <c r="AS155" s="135"/>
      <c r="AT155" s="90"/>
      <c r="AU155" s="90"/>
      <c r="AV155" s="146"/>
      <c r="AW155" s="103"/>
      <c r="AX155" s="90"/>
      <c r="AY155" s="90"/>
      <c r="AZ155" s="90" t="s">
        <v>5</v>
      </c>
      <c r="BA155" s="99"/>
      <c r="BB155" s="135"/>
      <c r="BC155" s="90"/>
      <c r="BD155" s="90"/>
      <c r="BE155" s="146"/>
      <c r="BF155" s="103"/>
      <c r="BG155" s="90"/>
      <c r="BH155" s="90"/>
      <c r="BI155" s="99"/>
      <c r="BJ155" s="135"/>
      <c r="BK155" s="90"/>
      <c r="BL155" s="544"/>
      <c r="BM155" s="544"/>
      <c r="BN155" s="91"/>
      <c r="BP155" s="11"/>
      <c r="BR155" s="634"/>
    </row>
    <row r="156" spans="1:70" ht="18.899999999999999" customHeight="1">
      <c r="A156" s="9"/>
      <c r="B156" s="8"/>
      <c r="C156" s="701"/>
      <c r="D156" s="701"/>
      <c r="E156" s="701"/>
      <c r="F156" s="701"/>
      <c r="G156" s="1014"/>
      <c r="H156" s="706" t="s">
        <v>296</v>
      </c>
      <c r="I156" s="194" t="s">
        <v>317</v>
      </c>
      <c r="J156" s="583">
        <v>1132110</v>
      </c>
      <c r="K156" s="586" t="s">
        <v>339</v>
      </c>
      <c r="L156" s="586">
        <v>40</v>
      </c>
      <c r="M156" s="586" t="s">
        <v>506</v>
      </c>
      <c r="N156" s="586" t="s">
        <v>5</v>
      </c>
      <c r="O156" s="108"/>
      <c r="P156" s="84"/>
      <c r="Q156" s="84"/>
      <c r="R156" s="100" t="s">
        <v>342</v>
      </c>
      <c r="S156" s="136"/>
      <c r="T156" s="84"/>
      <c r="U156" s="84"/>
      <c r="V156" s="87"/>
      <c r="W156" s="547"/>
      <c r="X156" s="85"/>
      <c r="Y156" s="84"/>
      <c r="Z156" s="100"/>
      <c r="AA156" s="136"/>
      <c r="AB156" s="84"/>
      <c r="AC156" s="84" t="s">
        <v>5</v>
      </c>
      <c r="AD156" s="84"/>
      <c r="AE156" s="87"/>
      <c r="AF156" s="94"/>
      <c r="AG156" s="84"/>
      <c r="AH156" s="84"/>
      <c r="AI156" s="100"/>
      <c r="AJ156" s="136"/>
      <c r="AK156" s="84"/>
      <c r="AL156" s="84"/>
      <c r="AM156" s="87"/>
      <c r="AN156" s="94"/>
      <c r="AO156" s="84" t="s">
        <v>5</v>
      </c>
      <c r="AP156" s="84"/>
      <c r="AQ156" s="84"/>
      <c r="AR156" s="100"/>
      <c r="AS156" s="136"/>
      <c r="AT156" s="84"/>
      <c r="AU156" s="84"/>
      <c r="AV156" s="87"/>
      <c r="AW156" s="94"/>
      <c r="AX156" s="84"/>
      <c r="AY156" s="84"/>
      <c r="AZ156" s="84"/>
      <c r="BA156" s="100" t="s">
        <v>5</v>
      </c>
      <c r="BB156" s="136"/>
      <c r="BC156" s="84"/>
      <c r="BD156" s="84"/>
      <c r="BE156" s="87"/>
      <c r="BF156" s="94"/>
      <c r="BG156" s="84"/>
      <c r="BH156" s="84"/>
      <c r="BI156" s="100"/>
      <c r="BJ156" s="136"/>
      <c r="BK156" s="84"/>
      <c r="BL156" s="536"/>
      <c r="BM156" s="536"/>
      <c r="BN156" s="93"/>
      <c r="BP156" s="11"/>
      <c r="BR156" s="634"/>
    </row>
    <row r="157" spans="1:70" ht="18.899999999999999" customHeight="1">
      <c r="A157" s="9"/>
      <c r="B157" s="8"/>
      <c r="C157" s="701"/>
      <c r="D157" s="701"/>
      <c r="E157" s="701"/>
      <c r="F157" s="701"/>
      <c r="G157" s="1014"/>
      <c r="H157" s="706" t="s">
        <v>297</v>
      </c>
      <c r="I157" s="194" t="s">
        <v>318</v>
      </c>
      <c r="J157" s="583">
        <v>1132110</v>
      </c>
      <c r="K157" s="586" t="s">
        <v>339</v>
      </c>
      <c r="L157" s="586">
        <v>40</v>
      </c>
      <c r="M157" s="586" t="s">
        <v>506</v>
      </c>
      <c r="N157" s="586" t="s">
        <v>5</v>
      </c>
      <c r="O157" s="108"/>
      <c r="P157" s="84"/>
      <c r="Q157" s="84"/>
      <c r="R157" s="100" t="s">
        <v>5</v>
      </c>
      <c r="S157" s="136"/>
      <c r="T157" s="84"/>
      <c r="U157" s="84"/>
      <c r="V157" s="87"/>
      <c r="W157" s="547"/>
      <c r="X157" s="85"/>
      <c r="Y157" s="84"/>
      <c r="Z157" s="100"/>
      <c r="AA157" s="136"/>
      <c r="AB157" s="84"/>
      <c r="AC157" s="84"/>
      <c r="AD157" s="84" t="s">
        <v>5</v>
      </c>
      <c r="AE157" s="87"/>
      <c r="AF157" s="94"/>
      <c r="AG157" s="84"/>
      <c r="AH157" s="84"/>
      <c r="AI157" s="100"/>
      <c r="AJ157" s="136"/>
      <c r="AK157" s="84"/>
      <c r="AL157" s="84"/>
      <c r="AM157" s="87"/>
      <c r="AN157" s="94"/>
      <c r="AO157" s="84"/>
      <c r="AP157" s="84" t="s">
        <v>5</v>
      </c>
      <c r="AQ157" s="84"/>
      <c r="AR157" s="100"/>
      <c r="AS157" s="136"/>
      <c r="AT157" s="84"/>
      <c r="AU157" s="84"/>
      <c r="AV157" s="87"/>
      <c r="AW157" s="94"/>
      <c r="AX157" s="84"/>
      <c r="AY157" s="84"/>
      <c r="AZ157" s="84"/>
      <c r="BA157" s="100"/>
      <c r="BB157" s="136" t="s">
        <v>5</v>
      </c>
      <c r="BC157" s="84"/>
      <c r="BD157" s="84"/>
      <c r="BE157" s="87"/>
      <c r="BF157" s="94"/>
      <c r="BG157" s="84"/>
      <c r="BH157" s="84"/>
      <c r="BI157" s="100"/>
      <c r="BJ157" s="136"/>
      <c r="BK157" s="84"/>
      <c r="BL157" s="536"/>
      <c r="BM157" s="536"/>
      <c r="BN157" s="93"/>
      <c r="BP157" s="11"/>
      <c r="BR157" s="634"/>
    </row>
    <row r="158" spans="1:70" ht="18.899999999999999" customHeight="1">
      <c r="A158" s="9"/>
      <c r="B158" s="8"/>
      <c r="C158" s="701"/>
      <c r="D158" s="701"/>
      <c r="E158" s="701"/>
      <c r="F158" s="701"/>
      <c r="G158" s="1014"/>
      <c r="H158" s="706" t="s">
        <v>298</v>
      </c>
      <c r="I158" s="194" t="s">
        <v>319</v>
      </c>
      <c r="J158" s="583">
        <v>1132110</v>
      </c>
      <c r="K158" s="586" t="s">
        <v>339</v>
      </c>
      <c r="L158" s="586">
        <v>40</v>
      </c>
      <c r="M158" s="586" t="s">
        <v>506</v>
      </c>
      <c r="N158" s="586" t="s">
        <v>5</v>
      </c>
      <c r="O158" s="108"/>
      <c r="P158" s="84"/>
      <c r="Q158" s="84"/>
      <c r="R158" s="100"/>
      <c r="S158" s="136" t="s">
        <v>5</v>
      </c>
      <c r="T158" s="84"/>
      <c r="U158" s="84"/>
      <c r="V158" s="87"/>
      <c r="W158" s="547"/>
      <c r="X158" s="85"/>
      <c r="Y158" s="84"/>
      <c r="Z158" s="100"/>
      <c r="AA158" s="136"/>
      <c r="AB158" s="84"/>
      <c r="AC158" s="84"/>
      <c r="AD158" s="84"/>
      <c r="AE158" s="87" t="s">
        <v>5</v>
      </c>
      <c r="AF158" s="94"/>
      <c r="AG158" s="84"/>
      <c r="AH158" s="84"/>
      <c r="AI158" s="100"/>
      <c r="AJ158" s="136"/>
      <c r="AK158" s="84"/>
      <c r="AL158" s="84"/>
      <c r="AM158" s="87"/>
      <c r="AN158" s="94"/>
      <c r="AO158" s="84"/>
      <c r="AP158" s="84"/>
      <c r="AQ158" s="84" t="s">
        <v>5</v>
      </c>
      <c r="AR158" s="100"/>
      <c r="AS158" s="136"/>
      <c r="AT158" s="84"/>
      <c r="AU158" s="84"/>
      <c r="AV158" s="87"/>
      <c r="AW158" s="94"/>
      <c r="AX158" s="84"/>
      <c r="AY158" s="84"/>
      <c r="AZ158" s="84"/>
      <c r="BA158" s="100"/>
      <c r="BB158" s="136"/>
      <c r="BC158" s="84" t="s">
        <v>5</v>
      </c>
      <c r="BD158" s="84"/>
      <c r="BE158" s="87"/>
      <c r="BF158" s="94"/>
      <c r="BG158" s="84"/>
      <c r="BH158" s="84"/>
      <c r="BI158" s="100"/>
      <c r="BJ158" s="136"/>
      <c r="BK158" s="84"/>
      <c r="BL158" s="536"/>
      <c r="BM158" s="536"/>
      <c r="BN158" s="93"/>
      <c r="BP158" s="11"/>
      <c r="BR158" s="634"/>
    </row>
    <row r="159" spans="1:70" ht="18.899999999999999" customHeight="1">
      <c r="A159" s="9"/>
      <c r="B159" s="8"/>
      <c r="C159" s="701"/>
      <c r="D159" s="701"/>
      <c r="E159" s="701"/>
      <c r="F159" s="701"/>
      <c r="G159" s="1014"/>
      <c r="H159" s="706" t="s">
        <v>299</v>
      </c>
      <c r="I159" s="194" t="s">
        <v>320</v>
      </c>
      <c r="J159" s="583">
        <v>1132110</v>
      </c>
      <c r="K159" s="586" t="s">
        <v>339</v>
      </c>
      <c r="L159" s="586">
        <v>40</v>
      </c>
      <c r="M159" s="586" t="s">
        <v>506</v>
      </c>
      <c r="N159" s="586" t="s">
        <v>5</v>
      </c>
      <c r="O159" s="108"/>
      <c r="P159" s="84"/>
      <c r="Q159" s="84"/>
      <c r="R159" s="100"/>
      <c r="S159" s="136"/>
      <c r="T159" s="84" t="s">
        <v>5</v>
      </c>
      <c r="U159" s="84"/>
      <c r="V159" s="87"/>
      <c r="W159" s="547"/>
      <c r="X159" s="85"/>
      <c r="Y159" s="84"/>
      <c r="Z159" s="100"/>
      <c r="AA159" s="136"/>
      <c r="AB159" s="84"/>
      <c r="AC159" s="84"/>
      <c r="AD159" s="84"/>
      <c r="AE159" s="87"/>
      <c r="AF159" s="94" t="s">
        <v>5</v>
      </c>
      <c r="AG159" s="84"/>
      <c r="AH159" s="84"/>
      <c r="AI159" s="100"/>
      <c r="AJ159" s="136"/>
      <c r="AK159" s="84"/>
      <c r="AL159" s="84"/>
      <c r="AM159" s="87"/>
      <c r="AN159" s="94"/>
      <c r="AO159" s="84"/>
      <c r="AP159" s="84"/>
      <c r="AQ159" s="84"/>
      <c r="AR159" s="100" t="s">
        <v>5</v>
      </c>
      <c r="AS159" s="136"/>
      <c r="AT159" s="84"/>
      <c r="AU159" s="84"/>
      <c r="AV159" s="87"/>
      <c r="AW159" s="94"/>
      <c r="AX159" s="84"/>
      <c r="AY159" s="84"/>
      <c r="AZ159" s="84"/>
      <c r="BA159" s="100"/>
      <c r="BB159" s="136"/>
      <c r="BC159" s="84"/>
      <c r="BD159" s="84" t="s">
        <v>5</v>
      </c>
      <c r="BE159" s="87"/>
      <c r="BF159" s="94"/>
      <c r="BG159" s="84"/>
      <c r="BH159" s="84"/>
      <c r="BI159" s="100"/>
      <c r="BJ159" s="136"/>
      <c r="BK159" s="84"/>
      <c r="BL159" s="536"/>
      <c r="BM159" s="536"/>
      <c r="BN159" s="93"/>
      <c r="BP159" s="11"/>
      <c r="BR159" s="634"/>
    </row>
    <row r="160" spans="1:70" ht="18.899999999999999" customHeight="1">
      <c r="A160" s="9"/>
      <c r="B160" s="8"/>
      <c r="C160" s="701"/>
      <c r="D160" s="701"/>
      <c r="E160" s="701"/>
      <c r="F160" s="701"/>
      <c r="G160" s="1014"/>
      <c r="H160" s="706" t="s">
        <v>300</v>
      </c>
      <c r="I160" s="194" t="s">
        <v>321</v>
      </c>
      <c r="J160" s="583">
        <v>1132110</v>
      </c>
      <c r="K160" s="586" t="s">
        <v>339</v>
      </c>
      <c r="L160" s="586">
        <v>40</v>
      </c>
      <c r="M160" s="586" t="s">
        <v>506</v>
      </c>
      <c r="N160" s="586" t="s">
        <v>5</v>
      </c>
      <c r="O160" s="108"/>
      <c r="P160" s="84"/>
      <c r="Q160" s="84"/>
      <c r="R160" s="100"/>
      <c r="S160" s="136"/>
      <c r="T160" s="84"/>
      <c r="U160" s="84" t="s">
        <v>5</v>
      </c>
      <c r="V160" s="87"/>
      <c r="W160" s="547"/>
      <c r="X160" s="85"/>
      <c r="Y160" s="84"/>
      <c r="Z160" s="100"/>
      <c r="AA160" s="136"/>
      <c r="AB160" s="84"/>
      <c r="AC160" s="84"/>
      <c r="AD160" s="84"/>
      <c r="AE160" s="87"/>
      <c r="AF160" s="94"/>
      <c r="AG160" s="84" t="s">
        <v>5</v>
      </c>
      <c r="AH160" s="84"/>
      <c r="AI160" s="100"/>
      <c r="AJ160" s="136"/>
      <c r="AK160" s="84"/>
      <c r="AL160" s="84"/>
      <c r="AM160" s="87"/>
      <c r="AN160" s="94"/>
      <c r="AO160" s="84"/>
      <c r="AP160" s="84"/>
      <c r="AQ160" s="84"/>
      <c r="AR160" s="100"/>
      <c r="AS160" s="136" t="s">
        <v>5</v>
      </c>
      <c r="AT160" s="84"/>
      <c r="AU160" s="84"/>
      <c r="AV160" s="87"/>
      <c r="AW160" s="94"/>
      <c r="AX160" s="84"/>
      <c r="AY160" s="84"/>
      <c r="AZ160" s="84"/>
      <c r="BA160" s="100"/>
      <c r="BB160" s="136"/>
      <c r="BC160" s="84"/>
      <c r="BD160" s="84"/>
      <c r="BE160" s="87" t="s">
        <v>5</v>
      </c>
      <c r="BF160" s="94"/>
      <c r="BG160" s="84"/>
      <c r="BH160" s="84"/>
      <c r="BI160" s="100"/>
      <c r="BJ160" s="136"/>
      <c r="BK160" s="84"/>
      <c r="BL160" s="536"/>
      <c r="BM160" s="536"/>
      <c r="BN160" s="93"/>
      <c r="BP160" s="11"/>
      <c r="BR160" s="634"/>
    </row>
    <row r="161" spans="1:70" ht="18.899999999999999" customHeight="1">
      <c r="A161" s="9"/>
      <c r="B161" s="8"/>
      <c r="C161" s="701"/>
      <c r="D161" s="701"/>
      <c r="E161" s="701"/>
      <c r="F161" s="701"/>
      <c r="G161" s="1014"/>
      <c r="H161" s="706" t="s">
        <v>301</v>
      </c>
      <c r="I161" s="194" t="s">
        <v>322</v>
      </c>
      <c r="J161" s="583">
        <v>1132110</v>
      </c>
      <c r="K161" s="586" t="s">
        <v>339</v>
      </c>
      <c r="L161" s="586">
        <v>40</v>
      </c>
      <c r="M161" s="586" t="s">
        <v>506</v>
      </c>
      <c r="N161" s="586" t="s">
        <v>5</v>
      </c>
      <c r="O161" s="108"/>
      <c r="P161" s="84"/>
      <c r="Q161" s="84"/>
      <c r="R161" s="100"/>
      <c r="S161" s="136"/>
      <c r="T161" s="84"/>
      <c r="U161" s="84"/>
      <c r="V161" s="87" t="s">
        <v>5</v>
      </c>
      <c r="W161" s="547"/>
      <c r="X161" s="85"/>
      <c r="Y161" s="84"/>
      <c r="Z161" s="100"/>
      <c r="AA161" s="136"/>
      <c r="AB161" s="84"/>
      <c r="AC161" s="84"/>
      <c r="AD161" s="84"/>
      <c r="AE161" s="87"/>
      <c r="AF161" s="94"/>
      <c r="AG161" s="84"/>
      <c r="AH161" s="84" t="s">
        <v>5</v>
      </c>
      <c r="AI161" s="100"/>
      <c r="AJ161" s="136"/>
      <c r="AK161" s="84"/>
      <c r="AL161" s="84"/>
      <c r="AM161" s="87"/>
      <c r="AN161" s="94"/>
      <c r="AO161" s="84"/>
      <c r="AP161" s="84"/>
      <c r="AQ161" s="84"/>
      <c r="AR161" s="100"/>
      <c r="AS161" s="136"/>
      <c r="AT161" s="84" t="s">
        <v>5</v>
      </c>
      <c r="AU161" s="84"/>
      <c r="AV161" s="87"/>
      <c r="AW161" s="94"/>
      <c r="AX161" s="84"/>
      <c r="AY161" s="84"/>
      <c r="AZ161" s="84"/>
      <c r="BA161" s="100"/>
      <c r="BB161" s="136"/>
      <c r="BC161" s="84"/>
      <c r="BD161" s="84"/>
      <c r="BE161" s="87"/>
      <c r="BF161" s="94" t="s">
        <v>5</v>
      </c>
      <c r="BG161" s="84"/>
      <c r="BH161" s="84"/>
      <c r="BI161" s="100"/>
      <c r="BJ161" s="136"/>
      <c r="BK161" s="84"/>
      <c r="BL161" s="536"/>
      <c r="BM161" s="536"/>
      <c r="BN161" s="93"/>
      <c r="BP161" s="11"/>
      <c r="BR161" s="634"/>
    </row>
    <row r="162" spans="1:70" ht="18.899999999999999" customHeight="1">
      <c r="A162" s="9"/>
      <c r="B162" s="8"/>
      <c r="C162" s="701"/>
      <c r="D162" s="701"/>
      <c r="E162" s="701"/>
      <c r="F162" s="701"/>
      <c r="G162" s="1014"/>
      <c r="H162" s="706" t="s">
        <v>302</v>
      </c>
      <c r="I162" s="194" t="s">
        <v>324</v>
      </c>
      <c r="J162" s="583">
        <v>1132110</v>
      </c>
      <c r="K162" s="586" t="s">
        <v>339</v>
      </c>
      <c r="L162" s="586">
        <v>40</v>
      </c>
      <c r="M162" s="586" t="s">
        <v>506</v>
      </c>
      <c r="N162" s="586" t="s">
        <v>5</v>
      </c>
      <c r="O162" s="108"/>
      <c r="P162" s="84"/>
      <c r="Q162" s="84"/>
      <c r="R162" s="100"/>
      <c r="S162" s="136"/>
      <c r="T162" s="84"/>
      <c r="U162" s="84"/>
      <c r="V162" s="87"/>
      <c r="W162" s="547" t="s">
        <v>5</v>
      </c>
      <c r="X162" s="85"/>
      <c r="Y162" s="84"/>
      <c r="Z162" s="100"/>
      <c r="AA162" s="136"/>
      <c r="AB162" s="84"/>
      <c r="AC162" s="84"/>
      <c r="AD162" s="84"/>
      <c r="AE162" s="87"/>
      <c r="AF162" s="94"/>
      <c r="AG162" s="84"/>
      <c r="AH162" s="84"/>
      <c r="AI162" s="100" t="s">
        <v>5</v>
      </c>
      <c r="AJ162" s="136"/>
      <c r="AK162" s="84"/>
      <c r="AL162" s="84"/>
      <c r="AM162" s="87"/>
      <c r="AN162" s="94"/>
      <c r="AO162" s="84"/>
      <c r="AP162" s="84"/>
      <c r="AQ162" s="84"/>
      <c r="AR162" s="100"/>
      <c r="AS162" s="136"/>
      <c r="AT162" s="84"/>
      <c r="AU162" s="84" t="s">
        <v>5</v>
      </c>
      <c r="AV162" s="87"/>
      <c r="AW162" s="94"/>
      <c r="AX162" s="84"/>
      <c r="AY162" s="84"/>
      <c r="AZ162" s="84"/>
      <c r="BA162" s="100"/>
      <c r="BB162" s="136"/>
      <c r="BC162" s="84"/>
      <c r="BD162" s="84"/>
      <c r="BE162" s="87"/>
      <c r="BF162" s="94"/>
      <c r="BG162" s="84" t="s">
        <v>5</v>
      </c>
      <c r="BH162" s="84"/>
      <c r="BI162" s="100"/>
      <c r="BJ162" s="136"/>
      <c r="BK162" s="84"/>
      <c r="BL162" s="536"/>
      <c r="BM162" s="536"/>
      <c r="BN162" s="93"/>
      <c r="BP162" s="11"/>
      <c r="BR162" s="634"/>
    </row>
    <row r="163" spans="1:70" ht="18.899999999999999" customHeight="1">
      <c r="A163" s="9"/>
      <c r="B163" s="8"/>
      <c r="C163" s="701"/>
      <c r="D163" s="701"/>
      <c r="E163" s="701"/>
      <c r="F163" s="701"/>
      <c r="G163" s="1014"/>
      <c r="H163" s="706" t="s">
        <v>303</v>
      </c>
      <c r="I163" s="194" t="s">
        <v>323</v>
      </c>
      <c r="J163" s="583">
        <v>1132110</v>
      </c>
      <c r="K163" s="586" t="s">
        <v>339</v>
      </c>
      <c r="L163" s="586">
        <v>40</v>
      </c>
      <c r="M163" s="586" t="s">
        <v>506</v>
      </c>
      <c r="N163" s="586" t="s">
        <v>5</v>
      </c>
      <c r="O163" s="108"/>
      <c r="P163" s="84"/>
      <c r="Q163" s="84"/>
      <c r="R163" s="100"/>
      <c r="S163" s="136"/>
      <c r="T163" s="84"/>
      <c r="U163" s="84"/>
      <c r="V163" s="87"/>
      <c r="W163" s="547"/>
      <c r="X163" s="85" t="s">
        <v>5</v>
      </c>
      <c r="Y163" s="84"/>
      <c r="Z163" s="100"/>
      <c r="AA163" s="136"/>
      <c r="AB163" s="84"/>
      <c r="AC163" s="84"/>
      <c r="AD163" s="84"/>
      <c r="AE163" s="87"/>
      <c r="AF163" s="94"/>
      <c r="AG163" s="84"/>
      <c r="AH163" s="84"/>
      <c r="AI163" s="100"/>
      <c r="AJ163" s="136" t="s">
        <v>5</v>
      </c>
      <c r="AK163" s="84"/>
      <c r="AL163" s="84"/>
      <c r="AM163" s="87"/>
      <c r="AN163" s="94"/>
      <c r="AO163" s="84"/>
      <c r="AP163" s="84"/>
      <c r="AQ163" s="84"/>
      <c r="AR163" s="100"/>
      <c r="AS163" s="136"/>
      <c r="AT163" s="84"/>
      <c r="AU163" s="84"/>
      <c r="AV163" s="87" t="s">
        <v>5</v>
      </c>
      <c r="AW163" s="94"/>
      <c r="AX163" s="84"/>
      <c r="AY163" s="84"/>
      <c r="AZ163" s="84"/>
      <c r="BA163" s="100"/>
      <c r="BB163" s="136"/>
      <c r="BC163" s="84"/>
      <c r="BD163" s="84"/>
      <c r="BE163" s="87"/>
      <c r="BF163" s="94"/>
      <c r="BG163" s="84"/>
      <c r="BH163" s="84" t="s">
        <v>5</v>
      </c>
      <c r="BI163" s="100"/>
      <c r="BJ163" s="136"/>
      <c r="BK163" s="84"/>
      <c r="BL163" s="536"/>
      <c r="BM163" s="536"/>
      <c r="BN163" s="93"/>
      <c r="BP163" s="11"/>
      <c r="BR163" s="634"/>
    </row>
    <row r="164" spans="1:70" ht="18.899999999999999" customHeight="1">
      <c r="A164" s="9"/>
      <c r="B164" s="8"/>
      <c r="C164" s="701"/>
      <c r="D164" s="701"/>
      <c r="E164" s="701"/>
      <c r="F164" s="701"/>
      <c r="G164" s="1014"/>
      <c r="H164" s="706" t="s">
        <v>304</v>
      </c>
      <c r="I164" s="194" t="s">
        <v>333</v>
      </c>
      <c r="J164" s="583">
        <v>1132110</v>
      </c>
      <c r="K164" s="586" t="s">
        <v>339</v>
      </c>
      <c r="L164" s="586">
        <v>674</v>
      </c>
      <c r="M164" s="586" t="s">
        <v>506</v>
      </c>
      <c r="N164" s="586" t="s">
        <v>658</v>
      </c>
      <c r="O164" s="108"/>
      <c r="P164" s="84"/>
      <c r="Q164" s="84"/>
      <c r="R164" s="100" t="s">
        <v>354</v>
      </c>
      <c r="S164" s="136"/>
      <c r="T164" s="84"/>
      <c r="U164" s="84"/>
      <c r="V164" s="87"/>
      <c r="W164" s="547"/>
      <c r="X164" s="85"/>
      <c r="Y164" s="84"/>
      <c r="Z164" s="100"/>
      <c r="AA164" s="136"/>
      <c r="AB164" s="84"/>
      <c r="AC164" s="84"/>
      <c r="AD164" s="84"/>
      <c r="AE164" s="87"/>
      <c r="AF164" s="94"/>
      <c r="AG164" s="84"/>
      <c r="AH164" s="84"/>
      <c r="AI164" s="100"/>
      <c r="AJ164" s="136"/>
      <c r="AK164" s="84"/>
      <c r="AL164" s="84"/>
      <c r="AM164" s="87"/>
      <c r="AN164" s="94"/>
      <c r="AO164" s="84" t="s">
        <v>7</v>
      </c>
      <c r="AP164" s="84"/>
      <c r="AQ164" s="84"/>
      <c r="AR164" s="100"/>
      <c r="AS164" s="136"/>
      <c r="AT164" s="84"/>
      <c r="AU164" s="84"/>
      <c r="AV164" s="87"/>
      <c r="AW164" s="94"/>
      <c r="AX164" s="84"/>
      <c r="AY164" s="84"/>
      <c r="AZ164" s="84"/>
      <c r="BA164" s="100"/>
      <c r="BB164" s="136"/>
      <c r="BC164" s="84"/>
      <c r="BD164" s="84"/>
      <c r="BE164" s="87"/>
      <c r="BF164" s="94"/>
      <c r="BG164" s="84"/>
      <c r="BH164" s="84"/>
      <c r="BI164" s="100"/>
      <c r="BJ164" s="136"/>
      <c r="BK164" s="84"/>
      <c r="BL164" s="536"/>
      <c r="BM164" s="536"/>
      <c r="BN164" s="93"/>
      <c r="BP164" s="11"/>
      <c r="BR164" s="634"/>
    </row>
    <row r="165" spans="1:70" ht="18.899999999999999" customHeight="1">
      <c r="A165" s="9"/>
      <c r="B165" s="8"/>
      <c r="C165" s="701"/>
      <c r="D165" s="701"/>
      <c r="E165" s="701"/>
      <c r="F165" s="701"/>
      <c r="G165" s="1014"/>
      <c r="H165" s="706" t="s">
        <v>305</v>
      </c>
      <c r="I165" s="194" t="s">
        <v>332</v>
      </c>
      <c r="J165" s="583">
        <v>1132110</v>
      </c>
      <c r="K165" s="586" t="s">
        <v>339</v>
      </c>
      <c r="L165" s="586">
        <v>365</v>
      </c>
      <c r="M165" s="586" t="s">
        <v>506</v>
      </c>
      <c r="N165" s="586" t="s">
        <v>5</v>
      </c>
      <c r="O165" s="108"/>
      <c r="P165" s="84" t="s">
        <v>342</v>
      </c>
      <c r="Q165" s="84"/>
      <c r="R165" s="100"/>
      <c r="S165" s="136"/>
      <c r="T165" s="84"/>
      <c r="U165" s="84"/>
      <c r="V165" s="87"/>
      <c r="W165" s="547"/>
      <c r="X165" s="85"/>
      <c r="Y165" s="84"/>
      <c r="Z165" s="100"/>
      <c r="AA165" s="136"/>
      <c r="AB165" s="84" t="s">
        <v>5</v>
      </c>
      <c r="AC165" s="84"/>
      <c r="AD165" s="84"/>
      <c r="AE165" s="87"/>
      <c r="AF165" s="94"/>
      <c r="AG165" s="84"/>
      <c r="AH165" s="84"/>
      <c r="AI165" s="100"/>
      <c r="AJ165" s="136"/>
      <c r="AK165" s="84"/>
      <c r="AL165" s="84"/>
      <c r="AM165" s="87"/>
      <c r="AN165" s="94" t="s">
        <v>5</v>
      </c>
      <c r="AO165" s="84"/>
      <c r="AP165" s="84"/>
      <c r="AQ165" s="84"/>
      <c r="AR165" s="100"/>
      <c r="AS165" s="136"/>
      <c r="AT165" s="84"/>
      <c r="AU165" s="84"/>
      <c r="AV165" s="87"/>
      <c r="AW165" s="94"/>
      <c r="AX165" s="84"/>
      <c r="AY165" s="84"/>
      <c r="AZ165" s="84" t="s">
        <v>5</v>
      </c>
      <c r="BA165" s="100"/>
      <c r="BB165" s="136"/>
      <c r="BC165" s="84"/>
      <c r="BD165" s="84"/>
      <c r="BE165" s="87"/>
      <c r="BF165" s="94"/>
      <c r="BG165" s="84"/>
      <c r="BH165" s="84"/>
      <c r="BI165" s="100"/>
      <c r="BJ165" s="136"/>
      <c r="BK165" s="84"/>
      <c r="BL165" s="536"/>
      <c r="BM165" s="536"/>
      <c r="BN165" s="93"/>
      <c r="BP165" s="11"/>
      <c r="BR165" s="634"/>
    </row>
    <row r="166" spans="1:70" ht="18.899999999999999" customHeight="1">
      <c r="A166" s="9"/>
      <c r="B166" s="8"/>
      <c r="C166" s="701"/>
      <c r="D166" s="701"/>
      <c r="E166" s="701"/>
      <c r="F166" s="701"/>
      <c r="G166" s="1014"/>
      <c r="H166" s="706" t="s">
        <v>306</v>
      </c>
      <c r="I166" s="194" t="s">
        <v>331</v>
      </c>
      <c r="J166" s="583">
        <v>1132110</v>
      </c>
      <c r="K166" s="586" t="s">
        <v>339</v>
      </c>
      <c r="L166" s="586">
        <v>324</v>
      </c>
      <c r="M166" s="586" t="s">
        <v>506</v>
      </c>
      <c r="N166" s="586" t="s">
        <v>5</v>
      </c>
      <c r="O166" s="108"/>
      <c r="P166" s="84" t="s">
        <v>342</v>
      </c>
      <c r="Q166" s="84"/>
      <c r="R166" s="100"/>
      <c r="S166" s="136"/>
      <c r="T166" s="84"/>
      <c r="U166" s="84"/>
      <c r="V166" s="87"/>
      <c r="W166" s="94"/>
      <c r="X166" s="85"/>
      <c r="Y166" s="84"/>
      <c r="Z166" s="100"/>
      <c r="AA166" s="136"/>
      <c r="AB166" s="84" t="s">
        <v>5</v>
      </c>
      <c r="AC166" s="84"/>
      <c r="AD166" s="84"/>
      <c r="AE166" s="87"/>
      <c r="AF166" s="94"/>
      <c r="AG166" s="84"/>
      <c r="AH166" s="84"/>
      <c r="AI166" s="100"/>
      <c r="AJ166" s="136"/>
      <c r="AK166" s="84"/>
      <c r="AL166" s="84"/>
      <c r="AM166" s="87"/>
      <c r="AN166" s="94" t="s">
        <v>5</v>
      </c>
      <c r="AO166" s="84"/>
      <c r="AP166" s="84"/>
      <c r="AQ166" s="84"/>
      <c r="AR166" s="100"/>
      <c r="AS166" s="136"/>
      <c r="AT166" s="84"/>
      <c r="AU166" s="84"/>
      <c r="AV166" s="87"/>
      <c r="AW166" s="94"/>
      <c r="AX166" s="84"/>
      <c r="AY166" s="84"/>
      <c r="AZ166" s="84" t="s">
        <v>5</v>
      </c>
      <c r="BA166" s="100"/>
      <c r="BB166" s="136"/>
      <c r="BC166" s="84"/>
      <c r="BD166" s="84"/>
      <c r="BE166" s="87"/>
      <c r="BF166" s="94"/>
      <c r="BG166" s="84"/>
      <c r="BH166" s="84"/>
      <c r="BI166" s="100"/>
      <c r="BJ166" s="136"/>
      <c r="BK166" s="84"/>
      <c r="BL166" s="536"/>
      <c r="BM166" s="536"/>
      <c r="BN166" s="93"/>
      <c r="BP166" s="11"/>
      <c r="BR166" s="634"/>
    </row>
    <row r="167" spans="1:70" ht="18.899999999999999" customHeight="1">
      <c r="A167" s="9"/>
      <c r="B167" s="8"/>
      <c r="C167" s="701"/>
      <c r="D167" s="701"/>
      <c r="E167" s="701"/>
      <c r="F167" s="701"/>
      <c r="G167" s="1014"/>
      <c r="H167" s="706" t="s">
        <v>307</v>
      </c>
      <c r="I167" s="194" t="s">
        <v>330</v>
      </c>
      <c r="J167" s="583">
        <v>1132110</v>
      </c>
      <c r="K167" s="586" t="s">
        <v>339</v>
      </c>
      <c r="L167" s="586">
        <v>381</v>
      </c>
      <c r="M167" s="586" t="s">
        <v>506</v>
      </c>
      <c r="N167" s="586" t="s">
        <v>5</v>
      </c>
      <c r="O167" s="108"/>
      <c r="P167" s="84"/>
      <c r="Q167" s="84"/>
      <c r="R167" s="100" t="s">
        <v>342</v>
      </c>
      <c r="S167" s="136"/>
      <c r="T167" s="84"/>
      <c r="U167" s="84"/>
      <c r="V167" s="87"/>
      <c r="W167" s="94"/>
      <c r="X167" s="85"/>
      <c r="Y167" s="84"/>
      <c r="Z167" s="100"/>
      <c r="AA167" s="136"/>
      <c r="AB167" s="84"/>
      <c r="AC167" s="84"/>
      <c r="AD167" s="84" t="s">
        <v>5</v>
      </c>
      <c r="AE167" s="87"/>
      <c r="AF167" s="94"/>
      <c r="AG167" s="84"/>
      <c r="AH167" s="84"/>
      <c r="AI167" s="100"/>
      <c r="AJ167" s="136"/>
      <c r="AK167" s="84"/>
      <c r="AL167" s="84"/>
      <c r="AM167" s="87"/>
      <c r="AN167" s="94"/>
      <c r="AO167" s="84"/>
      <c r="AP167" s="84" t="s">
        <v>5</v>
      </c>
      <c r="AQ167" s="84"/>
      <c r="AR167" s="100"/>
      <c r="AS167" s="136"/>
      <c r="AT167" s="84"/>
      <c r="AU167" s="84"/>
      <c r="AV167" s="87"/>
      <c r="AW167" s="94"/>
      <c r="AX167" s="84"/>
      <c r="AY167" s="84"/>
      <c r="AZ167" s="84"/>
      <c r="BA167" s="100"/>
      <c r="BB167" s="136" t="s">
        <v>5</v>
      </c>
      <c r="BC167" s="84"/>
      <c r="BD167" s="84"/>
      <c r="BE167" s="87"/>
      <c r="BF167" s="94"/>
      <c r="BG167" s="84"/>
      <c r="BH167" s="84"/>
      <c r="BI167" s="100"/>
      <c r="BJ167" s="136"/>
      <c r="BK167" s="84"/>
      <c r="BL167" s="536"/>
      <c r="BM167" s="536"/>
      <c r="BN167" s="93"/>
      <c r="BP167" s="11"/>
      <c r="BR167" s="634"/>
    </row>
    <row r="168" spans="1:70" ht="18.899999999999999" customHeight="1">
      <c r="A168" s="9" t="s">
        <v>27</v>
      </c>
      <c r="B168" s="8" t="s">
        <v>1</v>
      </c>
      <c r="C168" s="701"/>
      <c r="D168" s="701"/>
      <c r="E168" s="701"/>
      <c r="F168" s="701"/>
      <c r="G168" s="1014"/>
      <c r="H168" s="706" t="s">
        <v>308</v>
      </c>
      <c r="I168" s="194" t="s">
        <v>329</v>
      </c>
      <c r="J168" s="583">
        <v>1132110</v>
      </c>
      <c r="K168" s="586" t="s">
        <v>339</v>
      </c>
      <c r="L168" s="586">
        <v>8760</v>
      </c>
      <c r="M168" s="586" t="s">
        <v>506</v>
      </c>
      <c r="N168" s="586" t="s">
        <v>658</v>
      </c>
      <c r="O168" s="108"/>
      <c r="P168" s="84"/>
      <c r="Q168" s="84"/>
      <c r="R168" s="101"/>
      <c r="S168" s="136" t="s">
        <v>7</v>
      </c>
      <c r="T168" s="84"/>
      <c r="U168" s="84"/>
      <c r="V168" s="87"/>
      <c r="W168" s="94"/>
      <c r="X168" s="84"/>
      <c r="Y168" s="84"/>
      <c r="Z168" s="100"/>
      <c r="AA168" s="136"/>
      <c r="AB168" s="84"/>
      <c r="AC168" s="84"/>
      <c r="AD168" s="84"/>
      <c r="AE168" s="87"/>
      <c r="AF168" s="94"/>
      <c r="AG168" s="84"/>
      <c r="AH168" s="84"/>
      <c r="AI168" s="100"/>
      <c r="AJ168" s="136"/>
      <c r="AK168" s="84"/>
      <c r="AL168" s="84"/>
      <c r="AM168" s="87"/>
      <c r="AN168" s="94"/>
      <c r="AO168" s="84"/>
      <c r="AP168" s="84"/>
      <c r="AQ168" s="84" t="s">
        <v>7</v>
      </c>
      <c r="AR168" s="101"/>
      <c r="AS168" s="136"/>
      <c r="AT168" s="84"/>
      <c r="AU168" s="84"/>
      <c r="AV168" s="87"/>
      <c r="AW168" s="94"/>
      <c r="AX168" s="84"/>
      <c r="AY168" s="84"/>
      <c r="AZ168" s="84"/>
      <c r="BA168" s="100"/>
      <c r="BB168" s="136"/>
      <c r="BC168" s="84"/>
      <c r="BD168" s="84"/>
      <c r="BE168" s="87"/>
      <c r="BF168" s="94"/>
      <c r="BG168" s="84"/>
      <c r="BH168" s="84"/>
      <c r="BI168" s="100"/>
      <c r="BJ168" s="136"/>
      <c r="BK168" s="84"/>
      <c r="BL168" s="536"/>
      <c r="BM168" s="536"/>
      <c r="BN168" s="93"/>
      <c r="BP168" s="11"/>
      <c r="BR168" s="634"/>
    </row>
    <row r="169" spans="1:70" ht="18.899999999999999" customHeight="1">
      <c r="A169" s="9" t="s">
        <v>27</v>
      </c>
      <c r="B169" s="8" t="s">
        <v>1</v>
      </c>
      <c r="C169" s="701"/>
      <c r="D169" s="701"/>
      <c r="E169" s="701"/>
      <c r="F169" s="701"/>
      <c r="G169" s="1014"/>
      <c r="H169" s="706" t="s">
        <v>309</v>
      </c>
      <c r="I169" s="194" t="s">
        <v>328</v>
      </c>
      <c r="J169" s="583">
        <v>1132110</v>
      </c>
      <c r="K169" s="586" t="s">
        <v>339</v>
      </c>
      <c r="L169" s="586">
        <v>8760</v>
      </c>
      <c r="M169" s="586" t="s">
        <v>506</v>
      </c>
      <c r="N169" s="586" t="s">
        <v>658</v>
      </c>
      <c r="O169" s="108"/>
      <c r="P169" s="84"/>
      <c r="Q169" s="84"/>
      <c r="R169" s="101"/>
      <c r="S169" s="136"/>
      <c r="T169" s="84"/>
      <c r="U169" s="84"/>
      <c r="V169" s="87"/>
      <c r="W169" s="94"/>
      <c r="X169" s="84"/>
      <c r="Y169" s="84"/>
      <c r="Z169" s="100"/>
      <c r="AA169" s="136"/>
      <c r="AB169" s="84"/>
      <c r="AC169" s="84"/>
      <c r="AD169" s="84"/>
      <c r="AE169" s="87"/>
      <c r="AF169" s="94"/>
      <c r="AG169" s="84"/>
      <c r="AH169" s="84"/>
      <c r="AI169" s="100" t="s">
        <v>7</v>
      </c>
      <c r="AJ169" s="136"/>
      <c r="AK169" s="84"/>
      <c r="AL169" s="84"/>
      <c r="AM169" s="87"/>
      <c r="AN169" s="94"/>
      <c r="AO169" s="84"/>
      <c r="AP169" s="84"/>
      <c r="AQ169" s="84"/>
      <c r="AR169" s="101"/>
      <c r="AS169" s="136"/>
      <c r="AT169" s="84"/>
      <c r="AU169" s="84"/>
      <c r="AV169" s="87"/>
      <c r="AW169" s="94"/>
      <c r="AX169" s="84"/>
      <c r="AY169" s="84"/>
      <c r="AZ169" s="84"/>
      <c r="BA169" s="100"/>
      <c r="BB169" s="136"/>
      <c r="BC169" s="84"/>
      <c r="BD169" s="84"/>
      <c r="BE169" s="87"/>
      <c r="BF169" s="94"/>
      <c r="BG169" s="84" t="s">
        <v>7</v>
      </c>
      <c r="BH169" s="84"/>
      <c r="BI169" s="100"/>
      <c r="BJ169" s="136"/>
      <c r="BK169" s="84"/>
      <c r="BL169" s="536"/>
      <c r="BM169" s="536"/>
      <c r="BN169" s="93"/>
      <c r="BP169" s="11"/>
      <c r="BR169" s="634"/>
    </row>
    <row r="170" spans="1:70" ht="18.899999999999999" customHeight="1">
      <c r="A170" s="9" t="s">
        <v>27</v>
      </c>
      <c r="B170" s="8" t="s">
        <v>1</v>
      </c>
      <c r="C170" s="701"/>
      <c r="D170" s="701"/>
      <c r="E170" s="701"/>
      <c r="F170" s="701"/>
      <c r="G170" s="1014"/>
      <c r="H170" s="706" t="s">
        <v>310</v>
      </c>
      <c r="I170" s="194" t="s">
        <v>327</v>
      </c>
      <c r="J170" s="583">
        <v>1132110</v>
      </c>
      <c r="K170" s="586" t="s">
        <v>339</v>
      </c>
      <c r="L170" s="586">
        <v>8760</v>
      </c>
      <c r="M170" s="586" t="s">
        <v>506</v>
      </c>
      <c r="N170" s="586" t="s">
        <v>658</v>
      </c>
      <c r="O170" s="108"/>
      <c r="P170" s="85"/>
      <c r="Q170" s="84"/>
      <c r="R170" s="100"/>
      <c r="S170" s="136"/>
      <c r="T170" s="84"/>
      <c r="U170" s="84"/>
      <c r="V170" s="87"/>
      <c r="W170" s="94"/>
      <c r="X170" s="84"/>
      <c r="Y170" s="84"/>
      <c r="Z170" s="100"/>
      <c r="AA170" s="136"/>
      <c r="AB170" s="84"/>
      <c r="AC170" s="84"/>
      <c r="AD170" s="84"/>
      <c r="AE170" s="87" t="s">
        <v>7</v>
      </c>
      <c r="AF170" s="94"/>
      <c r="AG170" s="84"/>
      <c r="AH170" s="84"/>
      <c r="AI170" s="100"/>
      <c r="AJ170" s="136"/>
      <c r="AK170" s="84"/>
      <c r="AL170" s="84"/>
      <c r="AM170" s="87"/>
      <c r="AN170" s="94"/>
      <c r="AO170" s="84"/>
      <c r="AP170" s="84"/>
      <c r="AQ170" s="84"/>
      <c r="AR170" s="100"/>
      <c r="AS170" s="136"/>
      <c r="AT170" s="84"/>
      <c r="AU170" s="84"/>
      <c r="AV170" s="87"/>
      <c r="AW170" s="94"/>
      <c r="AX170" s="84"/>
      <c r="AY170" s="84"/>
      <c r="AZ170" s="84"/>
      <c r="BA170" s="100"/>
      <c r="BB170" s="136"/>
      <c r="BC170" s="84" t="s">
        <v>7</v>
      </c>
      <c r="BD170" s="84"/>
      <c r="BE170" s="87"/>
      <c r="BF170" s="94"/>
      <c r="BG170" s="84"/>
      <c r="BH170" s="84"/>
      <c r="BI170" s="100"/>
      <c r="BJ170" s="136"/>
      <c r="BK170" s="84"/>
      <c r="BL170" s="536"/>
      <c r="BM170" s="536"/>
      <c r="BN170" s="93"/>
      <c r="BP170" s="11"/>
      <c r="BR170" s="634"/>
    </row>
    <row r="171" spans="1:70" ht="18.899999999999999" customHeight="1">
      <c r="A171" s="9"/>
      <c r="B171" s="8"/>
      <c r="C171" s="701"/>
      <c r="D171" s="701"/>
      <c r="E171" s="701"/>
      <c r="F171" s="701"/>
      <c r="G171" s="1014"/>
      <c r="H171" s="706" t="s">
        <v>311</v>
      </c>
      <c r="I171" s="194" t="s">
        <v>325</v>
      </c>
      <c r="J171" s="583">
        <v>1132110</v>
      </c>
      <c r="K171" s="586" t="s">
        <v>339</v>
      </c>
      <c r="L171" s="586">
        <v>8760</v>
      </c>
      <c r="M171" s="586" t="s">
        <v>506</v>
      </c>
      <c r="N171" s="586" t="s">
        <v>658</v>
      </c>
      <c r="O171" s="109"/>
      <c r="P171" s="84"/>
      <c r="Q171" s="84"/>
      <c r="R171" s="101"/>
      <c r="S171" s="138"/>
      <c r="T171" s="84"/>
      <c r="U171" s="84"/>
      <c r="V171" s="88"/>
      <c r="W171" s="92"/>
      <c r="X171" s="84"/>
      <c r="Y171" s="84"/>
      <c r="Z171" s="101"/>
      <c r="AA171" s="138"/>
      <c r="AB171" s="84"/>
      <c r="AC171" s="84"/>
      <c r="AD171" s="84"/>
      <c r="AE171" s="88"/>
      <c r="AF171" s="94" t="s">
        <v>7</v>
      </c>
      <c r="AG171" s="84"/>
      <c r="AH171" s="84"/>
      <c r="AI171" s="101"/>
      <c r="AJ171" s="136"/>
      <c r="AK171" s="84"/>
      <c r="AL171" s="84"/>
      <c r="AM171" s="87"/>
      <c r="AN171" s="92"/>
      <c r="AO171" s="84"/>
      <c r="AP171" s="84"/>
      <c r="AQ171" s="84"/>
      <c r="AR171" s="551"/>
      <c r="AS171" s="548"/>
      <c r="AT171" s="84"/>
      <c r="AU171" s="84"/>
      <c r="AV171" s="88"/>
      <c r="AW171" s="94"/>
      <c r="AX171" s="84"/>
      <c r="AY171" s="85"/>
      <c r="AZ171" s="84"/>
      <c r="BA171" s="100"/>
      <c r="BB171" s="136"/>
      <c r="BC171" s="85"/>
      <c r="BD171" s="84" t="s">
        <v>7</v>
      </c>
      <c r="BE171" s="87"/>
      <c r="BF171" s="94"/>
      <c r="BG171" s="85"/>
      <c r="BH171" s="84"/>
      <c r="BI171" s="100"/>
      <c r="BJ171" s="136"/>
      <c r="BK171" s="85"/>
      <c r="BL171" s="536"/>
      <c r="BM171" s="536"/>
      <c r="BN171" s="93"/>
      <c r="BP171" s="11"/>
      <c r="BR171" s="634"/>
    </row>
    <row r="172" spans="1:70" ht="18.899999999999999" customHeight="1">
      <c r="A172" s="9"/>
      <c r="B172" s="8"/>
      <c r="C172" s="701"/>
      <c r="D172" s="701"/>
      <c r="E172" s="701"/>
      <c r="F172" s="701"/>
      <c r="G172" s="1014"/>
      <c r="H172" s="706" t="s">
        <v>312</v>
      </c>
      <c r="I172" s="194" t="s">
        <v>313</v>
      </c>
      <c r="J172" s="583">
        <v>1132110</v>
      </c>
      <c r="K172" s="586" t="s">
        <v>339</v>
      </c>
      <c r="L172" s="586">
        <v>730</v>
      </c>
      <c r="M172" s="586" t="s">
        <v>506</v>
      </c>
      <c r="N172" s="586" t="s">
        <v>658</v>
      </c>
      <c r="O172" s="109"/>
      <c r="P172" s="84"/>
      <c r="Q172" s="84"/>
      <c r="R172" s="101"/>
      <c r="S172" s="138"/>
      <c r="T172" s="84"/>
      <c r="U172" s="84"/>
      <c r="V172" s="88"/>
      <c r="W172" s="92"/>
      <c r="X172" s="84"/>
      <c r="Y172" s="84"/>
      <c r="Z172" s="101"/>
      <c r="AA172" s="138"/>
      <c r="AB172" s="84"/>
      <c r="AC172" s="84"/>
      <c r="AD172" s="84"/>
      <c r="AE172" s="88"/>
      <c r="AF172" s="94"/>
      <c r="AG172" s="84"/>
      <c r="AH172" s="84" t="s">
        <v>7</v>
      </c>
      <c r="AI172" s="101"/>
      <c r="AJ172" s="136"/>
      <c r="AK172" s="84"/>
      <c r="AL172" s="84"/>
      <c r="AM172" s="87"/>
      <c r="AN172" s="92"/>
      <c r="AO172" s="84"/>
      <c r="AP172" s="84"/>
      <c r="AQ172" s="84"/>
      <c r="AR172" s="551"/>
      <c r="AS172" s="548"/>
      <c r="AT172" s="84"/>
      <c r="AU172" s="84"/>
      <c r="AV172" s="88"/>
      <c r="AW172" s="94"/>
      <c r="AX172" s="84"/>
      <c r="AY172" s="85"/>
      <c r="AZ172" s="84"/>
      <c r="BA172" s="100"/>
      <c r="BB172" s="136"/>
      <c r="BC172" s="85"/>
      <c r="BD172" s="84"/>
      <c r="BE172" s="87"/>
      <c r="BF172" s="94" t="s">
        <v>7</v>
      </c>
      <c r="BG172" s="85"/>
      <c r="BH172" s="84"/>
      <c r="BI172" s="100"/>
      <c r="BJ172" s="136"/>
      <c r="BK172" s="85"/>
      <c r="BL172" s="536"/>
      <c r="BM172" s="536"/>
      <c r="BN172" s="93"/>
      <c r="BP172" s="11"/>
      <c r="BR172" s="634"/>
    </row>
    <row r="173" spans="1:70" ht="18.899999999999999" customHeight="1">
      <c r="A173" s="9"/>
      <c r="B173" s="8"/>
      <c r="C173" s="701"/>
      <c r="D173" s="701"/>
      <c r="E173" s="701"/>
      <c r="F173" s="701"/>
      <c r="G173" s="1014"/>
      <c r="H173" s="706" t="s">
        <v>344</v>
      </c>
      <c r="I173" s="194" t="s">
        <v>345</v>
      </c>
      <c r="J173" s="583">
        <v>1132110</v>
      </c>
      <c r="K173" s="586" t="s">
        <v>339</v>
      </c>
      <c r="L173" s="586">
        <v>154</v>
      </c>
      <c r="M173" s="586" t="s">
        <v>506</v>
      </c>
      <c r="N173" s="586" t="s">
        <v>5</v>
      </c>
      <c r="O173" s="108"/>
      <c r="P173" s="84"/>
      <c r="Q173" s="84"/>
      <c r="R173" s="100"/>
      <c r="S173" s="136"/>
      <c r="T173" s="84"/>
      <c r="U173" s="84"/>
      <c r="V173" s="87"/>
      <c r="W173" s="92"/>
      <c r="X173" s="84"/>
      <c r="Y173" s="85" t="s">
        <v>5</v>
      </c>
      <c r="Z173" s="100"/>
      <c r="AA173" s="136"/>
      <c r="AB173" s="84"/>
      <c r="AC173" s="84"/>
      <c r="AD173" s="84"/>
      <c r="AE173" s="87"/>
      <c r="AF173" s="94"/>
      <c r="AG173" s="84"/>
      <c r="AH173" s="84"/>
      <c r="AI173" s="100"/>
      <c r="AJ173" s="138"/>
      <c r="AK173" s="84" t="s">
        <v>5</v>
      </c>
      <c r="AL173" s="85"/>
      <c r="AM173" s="87"/>
      <c r="AN173" s="94"/>
      <c r="AO173" s="84"/>
      <c r="AP173" s="84"/>
      <c r="AQ173" s="84"/>
      <c r="AR173" s="133"/>
      <c r="AS173" s="548"/>
      <c r="AT173" s="84"/>
      <c r="AU173" s="84"/>
      <c r="AV173" s="87"/>
      <c r="AW173" s="94" t="s">
        <v>5</v>
      </c>
      <c r="AX173" s="84"/>
      <c r="AY173" s="85"/>
      <c r="AZ173" s="84"/>
      <c r="BA173" s="101"/>
      <c r="BB173" s="136"/>
      <c r="BC173" s="84"/>
      <c r="BD173" s="84"/>
      <c r="BE173" s="87"/>
      <c r="BF173" s="94"/>
      <c r="BG173" s="84"/>
      <c r="BH173" s="84"/>
      <c r="BI173" s="100" t="s">
        <v>5</v>
      </c>
      <c r="BJ173" s="136"/>
      <c r="BK173" s="85"/>
      <c r="BL173" s="536"/>
      <c r="BM173" s="535"/>
      <c r="BN173" s="93"/>
      <c r="BP173" s="11"/>
      <c r="BR173" s="634"/>
    </row>
    <row r="174" spans="1:70" ht="18.899999999999999" customHeight="1" thickBot="1">
      <c r="A174" s="9"/>
      <c r="B174" s="8"/>
      <c r="C174" s="701"/>
      <c r="D174" s="701"/>
      <c r="E174" s="701"/>
      <c r="F174" s="701"/>
      <c r="G174" s="1076"/>
      <c r="H174" s="711" t="s">
        <v>314</v>
      </c>
      <c r="I174" s="201" t="s">
        <v>326</v>
      </c>
      <c r="J174" s="584">
        <v>1132110</v>
      </c>
      <c r="K174" s="560" t="s">
        <v>339</v>
      </c>
      <c r="L174" s="560">
        <v>4380</v>
      </c>
      <c r="M174" s="560" t="s">
        <v>506</v>
      </c>
      <c r="N174" s="560" t="s">
        <v>658</v>
      </c>
      <c r="O174" s="110"/>
      <c r="P174" s="97"/>
      <c r="Q174" s="97"/>
      <c r="R174" s="102"/>
      <c r="S174" s="137"/>
      <c r="T174" s="97" t="s">
        <v>7</v>
      </c>
      <c r="U174" s="97"/>
      <c r="V174" s="141"/>
      <c r="W174" s="121"/>
      <c r="X174" s="97"/>
      <c r="Y174" s="106"/>
      <c r="Z174" s="102"/>
      <c r="AA174" s="137"/>
      <c r="AB174" s="97"/>
      <c r="AC174" s="97"/>
      <c r="AD174" s="97"/>
      <c r="AE174" s="141"/>
      <c r="AF174" s="96"/>
      <c r="AG174" s="97"/>
      <c r="AH174" s="97"/>
      <c r="AI174" s="102"/>
      <c r="AJ174" s="139"/>
      <c r="AK174" s="97"/>
      <c r="AL174" s="106"/>
      <c r="AM174" s="141"/>
      <c r="AN174" s="96"/>
      <c r="AO174" s="97"/>
      <c r="AP174" s="97"/>
      <c r="AQ174" s="97"/>
      <c r="AR174" s="131" t="s">
        <v>7</v>
      </c>
      <c r="AS174" s="614"/>
      <c r="AT174" s="97"/>
      <c r="AU174" s="97"/>
      <c r="AV174" s="141"/>
      <c r="AW174" s="96"/>
      <c r="AX174" s="97"/>
      <c r="AY174" s="106"/>
      <c r="AZ174" s="97"/>
      <c r="BA174" s="120"/>
      <c r="BB174" s="137"/>
      <c r="BC174" s="97"/>
      <c r="BD174" s="97"/>
      <c r="BE174" s="141"/>
      <c r="BF174" s="96"/>
      <c r="BG174" s="97"/>
      <c r="BH174" s="97"/>
      <c r="BI174" s="102"/>
      <c r="BJ174" s="137"/>
      <c r="BK174" s="106"/>
      <c r="BL174" s="545"/>
      <c r="BM174" s="615"/>
      <c r="BN174" s="98"/>
      <c r="BP174" s="11"/>
      <c r="BR174" s="634"/>
    </row>
    <row r="175" spans="1:70" ht="18.899999999999999" customHeight="1">
      <c r="A175" s="9"/>
      <c r="B175" s="8"/>
      <c r="C175" s="701"/>
      <c r="D175" s="701"/>
      <c r="E175" s="701"/>
      <c r="F175" s="701"/>
      <c r="G175" s="1087" t="s">
        <v>484</v>
      </c>
      <c r="H175" s="720" t="s">
        <v>575</v>
      </c>
      <c r="I175" s="572" t="s">
        <v>574</v>
      </c>
      <c r="J175" s="605">
        <v>1131811</v>
      </c>
      <c r="K175" s="585" t="s">
        <v>1</v>
      </c>
      <c r="L175" s="585">
        <v>626</v>
      </c>
      <c r="M175" s="585" t="s">
        <v>506</v>
      </c>
      <c r="N175" s="585" t="s">
        <v>7</v>
      </c>
      <c r="O175" s="298"/>
      <c r="P175" s="304"/>
      <c r="Q175" s="304"/>
      <c r="R175" s="306"/>
      <c r="S175" s="307"/>
      <c r="T175" s="304"/>
      <c r="U175" s="304"/>
      <c r="V175" s="291"/>
      <c r="W175" s="567"/>
      <c r="X175" s="304"/>
      <c r="Y175" s="568"/>
      <c r="Z175" s="306"/>
      <c r="AA175" s="307"/>
      <c r="AB175" s="304" t="s">
        <v>7</v>
      </c>
      <c r="AC175" s="304"/>
      <c r="AD175" s="304"/>
      <c r="AE175" s="291"/>
      <c r="AF175" s="305"/>
      <c r="AG175" s="304"/>
      <c r="AH175" s="304"/>
      <c r="AI175" s="306"/>
      <c r="AJ175" s="290"/>
      <c r="AK175" s="304"/>
      <c r="AL175" s="568"/>
      <c r="AM175" s="291"/>
      <c r="AN175" s="305"/>
      <c r="AO175" s="304"/>
      <c r="AP175" s="304"/>
      <c r="AQ175" s="304"/>
      <c r="AR175" s="289"/>
      <c r="AS175" s="569"/>
      <c r="AT175" s="304"/>
      <c r="AU175" s="304"/>
      <c r="AV175" s="291"/>
      <c r="AW175" s="305"/>
      <c r="AX175" s="304"/>
      <c r="AY175" s="568"/>
      <c r="AZ175" s="304" t="s">
        <v>7</v>
      </c>
      <c r="BA175" s="570"/>
      <c r="BB175" s="307"/>
      <c r="BC175" s="304"/>
      <c r="BD175" s="304"/>
      <c r="BE175" s="291"/>
      <c r="BF175" s="305"/>
      <c r="BG175" s="304"/>
      <c r="BH175" s="304"/>
      <c r="BI175" s="306"/>
      <c r="BJ175" s="307"/>
      <c r="BK175" s="568"/>
      <c r="BL175" s="617"/>
      <c r="BM175" s="571"/>
      <c r="BN175" s="292"/>
      <c r="BP175" s="11"/>
      <c r="BR175" s="634"/>
    </row>
    <row r="176" spans="1:70" ht="18.899999999999999" customHeight="1">
      <c r="A176" s="9"/>
      <c r="B176" s="8"/>
      <c r="C176" s="701"/>
      <c r="D176" s="701"/>
      <c r="E176" s="701"/>
      <c r="F176" s="701"/>
      <c r="G176" s="1088"/>
      <c r="H176" s="721" t="s">
        <v>573</v>
      </c>
      <c r="I176" s="574" t="s">
        <v>572</v>
      </c>
      <c r="J176" s="607">
        <v>1131804</v>
      </c>
      <c r="K176" s="586" t="s">
        <v>1</v>
      </c>
      <c r="L176" s="586">
        <v>71</v>
      </c>
      <c r="M176" s="586" t="s">
        <v>506</v>
      </c>
      <c r="N176" s="586" t="s">
        <v>5</v>
      </c>
      <c r="O176" s="124"/>
      <c r="P176" s="125"/>
      <c r="Q176" s="125"/>
      <c r="R176" s="126" t="s">
        <v>5</v>
      </c>
      <c r="S176" s="144"/>
      <c r="T176" s="125"/>
      <c r="U176" s="125"/>
      <c r="V176" s="148"/>
      <c r="W176" s="552"/>
      <c r="X176" s="125"/>
      <c r="Y176" s="553"/>
      <c r="Z176" s="126"/>
      <c r="AA176" s="144"/>
      <c r="AB176" s="125"/>
      <c r="AC176" s="125"/>
      <c r="AD176" s="125" t="s">
        <v>5</v>
      </c>
      <c r="AE176" s="148"/>
      <c r="AF176" s="127"/>
      <c r="AG176" s="125"/>
      <c r="AH176" s="125"/>
      <c r="AI176" s="126"/>
      <c r="AJ176" s="286"/>
      <c r="AK176" s="125"/>
      <c r="AL176" s="553"/>
      <c r="AM176" s="148"/>
      <c r="AN176" s="127"/>
      <c r="AO176" s="125"/>
      <c r="AP176" s="125" t="s">
        <v>5</v>
      </c>
      <c r="AQ176" s="125"/>
      <c r="AR176" s="285"/>
      <c r="AS176" s="554"/>
      <c r="AT176" s="125"/>
      <c r="AU176" s="125"/>
      <c r="AV176" s="148"/>
      <c r="AW176" s="127"/>
      <c r="AX176" s="125"/>
      <c r="AY176" s="553"/>
      <c r="AZ176" s="125"/>
      <c r="BA176" s="555"/>
      <c r="BB176" s="144" t="s">
        <v>5</v>
      </c>
      <c r="BC176" s="125"/>
      <c r="BD176" s="125"/>
      <c r="BE176" s="148"/>
      <c r="BF176" s="127"/>
      <c r="BG176" s="125"/>
      <c r="BH176" s="125"/>
      <c r="BI176" s="126"/>
      <c r="BJ176" s="144"/>
      <c r="BK176" s="553"/>
      <c r="BL176" s="616"/>
      <c r="BM176" s="556"/>
      <c r="BN176" s="128"/>
      <c r="BP176" s="11"/>
      <c r="BR176" s="634"/>
    </row>
    <row r="177" spans="1:70" ht="18.899999999999999" customHeight="1" thickBot="1">
      <c r="A177" s="9"/>
      <c r="B177" s="8"/>
      <c r="C177" s="701"/>
      <c r="D177" s="701"/>
      <c r="E177" s="701"/>
      <c r="F177" s="701"/>
      <c r="G177" s="1090"/>
      <c r="H177" s="722" t="s">
        <v>571</v>
      </c>
      <c r="I177" s="576" t="s">
        <v>570</v>
      </c>
      <c r="J177" s="609">
        <v>1131804</v>
      </c>
      <c r="K177" s="560" t="s">
        <v>1</v>
      </c>
      <c r="L177" s="560">
        <v>274</v>
      </c>
      <c r="M177" s="560" t="s">
        <v>506</v>
      </c>
      <c r="N177" s="560" t="s">
        <v>5</v>
      </c>
      <c r="O177" s="110"/>
      <c r="P177" s="97"/>
      <c r="Q177" s="97"/>
      <c r="R177" s="102" t="s">
        <v>5</v>
      </c>
      <c r="S177" s="137"/>
      <c r="T177" s="97"/>
      <c r="U177" s="97"/>
      <c r="V177" s="141"/>
      <c r="W177" s="121"/>
      <c r="X177" s="97"/>
      <c r="Y177" s="106"/>
      <c r="Z177" s="102"/>
      <c r="AA177" s="137"/>
      <c r="AB177" s="97"/>
      <c r="AC177" s="97"/>
      <c r="AD177" s="97" t="s">
        <v>5</v>
      </c>
      <c r="AE177" s="141"/>
      <c r="AF177" s="96"/>
      <c r="AG177" s="97"/>
      <c r="AH177" s="97"/>
      <c r="AI177" s="102"/>
      <c r="AJ177" s="139"/>
      <c r="AK177" s="97"/>
      <c r="AL177" s="106"/>
      <c r="AM177" s="141"/>
      <c r="AN177" s="96"/>
      <c r="AO177" s="97"/>
      <c r="AP177" s="97" t="s">
        <v>5</v>
      </c>
      <c r="AQ177" s="97"/>
      <c r="AR177" s="131"/>
      <c r="AS177" s="614"/>
      <c r="AT177" s="97"/>
      <c r="AU177" s="97"/>
      <c r="AV177" s="141"/>
      <c r="AW177" s="96"/>
      <c r="AX177" s="97"/>
      <c r="AY177" s="106"/>
      <c r="AZ177" s="97"/>
      <c r="BA177" s="120"/>
      <c r="BB177" s="137" t="s">
        <v>5</v>
      </c>
      <c r="BC177" s="97"/>
      <c r="BD177" s="97"/>
      <c r="BE177" s="141"/>
      <c r="BF177" s="96"/>
      <c r="BG177" s="97"/>
      <c r="BH177" s="97"/>
      <c r="BI177" s="102"/>
      <c r="BJ177" s="137"/>
      <c r="BK177" s="106"/>
      <c r="BL177" s="545"/>
      <c r="BM177" s="615"/>
      <c r="BN177" s="98"/>
      <c r="BP177" s="11"/>
      <c r="BR177" s="634"/>
    </row>
    <row r="178" spans="1:70" ht="18.899999999999999" customHeight="1">
      <c r="A178" s="9"/>
      <c r="B178" s="8"/>
      <c r="C178" s="701"/>
      <c r="D178" s="701"/>
      <c r="E178" s="701"/>
      <c r="F178" s="701"/>
      <c r="G178" s="1087" t="s">
        <v>569</v>
      </c>
      <c r="H178" s="720" t="s">
        <v>568</v>
      </c>
      <c r="I178" s="572" t="s">
        <v>567</v>
      </c>
      <c r="J178" s="582">
        <v>1131190</v>
      </c>
      <c r="K178" s="585" t="s">
        <v>339</v>
      </c>
      <c r="L178" s="585">
        <v>515</v>
      </c>
      <c r="M178" s="585" t="s">
        <v>506</v>
      </c>
      <c r="N178" s="585" t="s">
        <v>7</v>
      </c>
      <c r="O178" s="298"/>
      <c r="P178" s="304" t="s">
        <v>354</v>
      </c>
      <c r="Q178" s="304"/>
      <c r="R178" s="306"/>
      <c r="S178" s="307"/>
      <c r="T178" s="304"/>
      <c r="U178" s="304"/>
      <c r="V178" s="291"/>
      <c r="W178" s="567"/>
      <c r="X178" s="304"/>
      <c r="Y178" s="568"/>
      <c r="Z178" s="306"/>
      <c r="AA178" s="307"/>
      <c r="AB178" s="304"/>
      <c r="AC178" s="304"/>
      <c r="AD178" s="304"/>
      <c r="AE178" s="291"/>
      <c r="AF178" s="305"/>
      <c r="AG178" s="304"/>
      <c r="AH178" s="304"/>
      <c r="AI178" s="306"/>
      <c r="AJ178" s="290"/>
      <c r="AK178" s="304"/>
      <c r="AL178" s="568"/>
      <c r="AM178" s="291"/>
      <c r="AN178" s="305" t="s">
        <v>7</v>
      </c>
      <c r="AO178" s="304"/>
      <c r="AP178" s="304"/>
      <c r="AQ178" s="304"/>
      <c r="AR178" s="289"/>
      <c r="AS178" s="569"/>
      <c r="AT178" s="304"/>
      <c r="AU178" s="304"/>
      <c r="AV178" s="291"/>
      <c r="AW178" s="305"/>
      <c r="AX178" s="304"/>
      <c r="AY178" s="568"/>
      <c r="AZ178" s="304"/>
      <c r="BA178" s="570"/>
      <c r="BB178" s="307"/>
      <c r="BC178" s="304"/>
      <c r="BD178" s="304"/>
      <c r="BE178" s="291"/>
      <c r="BF178" s="305"/>
      <c r="BG178" s="304"/>
      <c r="BH178" s="304"/>
      <c r="BI178" s="306"/>
      <c r="BJ178" s="307"/>
      <c r="BK178" s="568"/>
      <c r="BL178" s="617"/>
      <c r="BM178" s="571"/>
      <c r="BN178" s="292"/>
      <c r="BP178" s="11"/>
      <c r="BR178" s="634"/>
    </row>
    <row r="179" spans="1:70" ht="18.899999999999999" customHeight="1">
      <c r="A179" s="9"/>
      <c r="B179" s="8"/>
      <c r="C179" s="701"/>
      <c r="D179" s="701"/>
      <c r="E179" s="701"/>
      <c r="F179" s="701"/>
      <c r="G179" s="1088"/>
      <c r="H179" s="721" t="s">
        <v>566</v>
      </c>
      <c r="I179" s="573" t="s">
        <v>565</v>
      </c>
      <c r="J179" s="583">
        <v>1131190</v>
      </c>
      <c r="K179" s="586" t="s">
        <v>339</v>
      </c>
      <c r="L179" s="586">
        <v>1251</v>
      </c>
      <c r="M179" s="586" t="s">
        <v>506</v>
      </c>
      <c r="N179" s="586" t="s">
        <v>7</v>
      </c>
      <c r="O179" s="124"/>
      <c r="P179" s="125"/>
      <c r="Q179" s="125"/>
      <c r="R179" s="126"/>
      <c r="S179" s="144"/>
      <c r="T179" s="125"/>
      <c r="U179" s="125"/>
      <c r="V179" s="148"/>
      <c r="W179" s="552"/>
      <c r="X179" s="125"/>
      <c r="Y179" s="553"/>
      <c r="Z179" s="126"/>
      <c r="AA179" s="144"/>
      <c r="AB179" s="125"/>
      <c r="AC179" s="125"/>
      <c r="AD179" s="125"/>
      <c r="AE179" s="148"/>
      <c r="AF179" s="127"/>
      <c r="AG179" s="125"/>
      <c r="AH179" s="125"/>
      <c r="AI179" s="126" t="s">
        <v>7</v>
      </c>
      <c r="AJ179" s="286"/>
      <c r="AK179" s="125"/>
      <c r="AL179" s="553"/>
      <c r="AM179" s="148"/>
      <c r="AN179" s="127"/>
      <c r="AO179" s="125"/>
      <c r="AP179" s="125"/>
      <c r="AQ179" s="125"/>
      <c r="AR179" s="285"/>
      <c r="AS179" s="554"/>
      <c r="AT179" s="125"/>
      <c r="AU179" s="125"/>
      <c r="AV179" s="148"/>
      <c r="AW179" s="127"/>
      <c r="AX179" s="125"/>
      <c r="AY179" s="553"/>
      <c r="AZ179" s="125"/>
      <c r="BA179" s="555"/>
      <c r="BB179" s="144"/>
      <c r="BC179" s="125"/>
      <c r="BD179" s="125"/>
      <c r="BE179" s="148"/>
      <c r="BF179" s="127"/>
      <c r="BG179" s="125" t="s">
        <v>7</v>
      </c>
      <c r="BH179" s="125"/>
      <c r="BI179" s="126"/>
      <c r="BJ179" s="144"/>
      <c r="BK179" s="553"/>
      <c r="BL179" s="616"/>
      <c r="BM179" s="556"/>
      <c r="BN179" s="128"/>
      <c r="BP179" s="11"/>
      <c r="BR179" s="634"/>
    </row>
    <row r="180" spans="1:70" ht="18.899999999999999" customHeight="1">
      <c r="A180" s="9"/>
      <c r="B180" s="8"/>
      <c r="C180" s="701"/>
      <c r="D180" s="701"/>
      <c r="E180" s="701"/>
      <c r="F180" s="701"/>
      <c r="G180" s="1088"/>
      <c r="H180" s="721" t="s">
        <v>564</v>
      </c>
      <c r="I180" s="573" t="s">
        <v>563</v>
      </c>
      <c r="J180" s="583">
        <v>1131190</v>
      </c>
      <c r="K180" s="586" t="s">
        <v>339</v>
      </c>
      <c r="L180" s="586">
        <v>461</v>
      </c>
      <c r="M180" s="586" t="s">
        <v>506</v>
      </c>
      <c r="N180" s="586" t="s">
        <v>7</v>
      </c>
      <c r="O180" s="124"/>
      <c r="P180" s="125"/>
      <c r="Q180" s="125"/>
      <c r="R180" s="126"/>
      <c r="S180" s="144"/>
      <c r="T180" s="125"/>
      <c r="U180" s="125"/>
      <c r="V180" s="148"/>
      <c r="W180" s="552"/>
      <c r="X180" s="125"/>
      <c r="Y180" s="553"/>
      <c r="Z180" s="126"/>
      <c r="AA180" s="144"/>
      <c r="AB180" s="125"/>
      <c r="AC180" s="125"/>
      <c r="AD180" s="125"/>
      <c r="AE180" s="148"/>
      <c r="AF180" s="127"/>
      <c r="AG180" s="125"/>
      <c r="AH180" s="125"/>
      <c r="AI180" s="126" t="s">
        <v>7</v>
      </c>
      <c r="AJ180" s="286"/>
      <c r="AK180" s="125"/>
      <c r="AL180" s="553"/>
      <c r="AM180" s="148"/>
      <c r="AN180" s="127"/>
      <c r="AO180" s="125"/>
      <c r="AP180" s="125"/>
      <c r="AQ180" s="125"/>
      <c r="AR180" s="285"/>
      <c r="AS180" s="554"/>
      <c r="AT180" s="125"/>
      <c r="AU180" s="125"/>
      <c r="AV180" s="148"/>
      <c r="AW180" s="127"/>
      <c r="AX180" s="125"/>
      <c r="AY180" s="553"/>
      <c r="AZ180" s="125"/>
      <c r="BA180" s="555"/>
      <c r="BB180" s="144"/>
      <c r="BC180" s="125"/>
      <c r="BD180" s="125"/>
      <c r="BE180" s="148"/>
      <c r="BF180" s="127"/>
      <c r="BG180" s="125" t="s">
        <v>7</v>
      </c>
      <c r="BH180" s="125"/>
      <c r="BI180" s="126"/>
      <c r="BJ180" s="144"/>
      <c r="BK180" s="553"/>
      <c r="BL180" s="616"/>
      <c r="BM180" s="556"/>
      <c r="BN180" s="128"/>
      <c r="BP180" s="11"/>
      <c r="BR180" s="634"/>
    </row>
    <row r="181" spans="1:70" ht="18.899999999999999" customHeight="1">
      <c r="A181" s="9"/>
      <c r="B181" s="8"/>
      <c r="C181" s="701"/>
      <c r="D181" s="701"/>
      <c r="E181" s="701"/>
      <c r="F181" s="701"/>
      <c r="G181" s="1089"/>
      <c r="H181" s="723" t="s">
        <v>684</v>
      </c>
      <c r="I181" s="575" t="s">
        <v>677</v>
      </c>
      <c r="J181" s="583">
        <v>1131190</v>
      </c>
      <c r="K181" s="586" t="s">
        <v>339</v>
      </c>
      <c r="L181" s="586">
        <v>796</v>
      </c>
      <c r="M181" s="586" t="s">
        <v>506</v>
      </c>
      <c r="N181" s="586" t="s">
        <v>667</v>
      </c>
      <c r="O181" s="124"/>
      <c r="P181" s="125" t="s">
        <v>354</v>
      </c>
      <c r="Q181" s="125"/>
      <c r="R181" s="126"/>
      <c r="S181" s="144"/>
      <c r="T181" s="125"/>
      <c r="U181" s="125"/>
      <c r="V181" s="148"/>
      <c r="W181" s="552"/>
      <c r="X181" s="125"/>
      <c r="Y181" s="553"/>
      <c r="Z181" s="126"/>
      <c r="AA181" s="144"/>
      <c r="AB181" s="125"/>
      <c r="AC181" s="125"/>
      <c r="AD181" s="125"/>
      <c r="AE181" s="148"/>
      <c r="AF181" s="127"/>
      <c r="AG181" s="125"/>
      <c r="AH181" s="125"/>
      <c r="AI181" s="126"/>
      <c r="AJ181" s="286"/>
      <c r="AK181" s="125"/>
      <c r="AL181" s="553"/>
      <c r="AM181" s="148"/>
      <c r="AN181" s="127" t="s">
        <v>7</v>
      </c>
      <c r="AO181" s="125"/>
      <c r="AP181" s="125"/>
      <c r="AQ181" s="125"/>
      <c r="AR181" s="285"/>
      <c r="AS181" s="554"/>
      <c r="AT181" s="125"/>
      <c r="AU181" s="125"/>
      <c r="AV181" s="148"/>
      <c r="AW181" s="127"/>
      <c r="AX181" s="125"/>
      <c r="AY181" s="553"/>
      <c r="AZ181" s="125"/>
      <c r="BA181" s="555"/>
      <c r="BB181" s="144"/>
      <c r="BC181" s="125"/>
      <c r="BD181" s="125"/>
      <c r="BE181" s="148"/>
      <c r="BF181" s="127"/>
      <c r="BG181" s="125"/>
      <c r="BH181" s="125"/>
      <c r="BI181" s="126"/>
      <c r="BJ181" s="144"/>
      <c r="BK181" s="553"/>
      <c r="BL181" s="616"/>
      <c r="BM181" s="556"/>
      <c r="BN181" s="128"/>
      <c r="BP181" s="11"/>
      <c r="BR181" s="634"/>
    </row>
    <row r="182" spans="1:70" ht="18.899999999999999" customHeight="1" thickBot="1">
      <c r="A182" s="9"/>
      <c r="B182" s="8"/>
      <c r="C182" s="701"/>
      <c r="D182" s="701"/>
      <c r="E182" s="701"/>
      <c r="F182" s="701"/>
      <c r="G182" s="1090"/>
      <c r="H182" s="722" t="s">
        <v>562</v>
      </c>
      <c r="I182" s="576" t="s">
        <v>561</v>
      </c>
      <c r="J182" s="584">
        <v>1131190</v>
      </c>
      <c r="K182" s="560" t="s">
        <v>339</v>
      </c>
      <c r="L182" s="560">
        <v>417</v>
      </c>
      <c r="M182" s="560" t="s">
        <v>659</v>
      </c>
      <c r="N182" s="560" t="s">
        <v>5</v>
      </c>
      <c r="O182" s="110"/>
      <c r="P182" s="97"/>
      <c r="Q182" s="97"/>
      <c r="R182" s="102"/>
      <c r="S182" s="137"/>
      <c r="T182" s="97"/>
      <c r="U182" s="97"/>
      <c r="V182" s="141"/>
      <c r="W182" s="121"/>
      <c r="X182" s="97"/>
      <c r="Y182" s="106"/>
      <c r="Z182" s="102" t="s">
        <v>5</v>
      </c>
      <c r="AA182" s="137"/>
      <c r="AB182" s="97"/>
      <c r="AC182" s="97"/>
      <c r="AD182" s="97"/>
      <c r="AE182" s="141"/>
      <c r="AF182" s="96"/>
      <c r="AG182" s="97"/>
      <c r="AH182" s="97"/>
      <c r="AI182" s="102"/>
      <c r="AJ182" s="139"/>
      <c r="AK182" s="97"/>
      <c r="AL182" s="106" t="s">
        <v>5</v>
      </c>
      <c r="AM182" s="141"/>
      <c r="AN182" s="96"/>
      <c r="AO182" s="97"/>
      <c r="AP182" s="97"/>
      <c r="AQ182" s="97"/>
      <c r="AR182" s="131"/>
      <c r="AS182" s="614"/>
      <c r="AT182" s="97"/>
      <c r="AU182" s="97"/>
      <c r="AV182" s="141"/>
      <c r="AW182" s="96"/>
      <c r="AX182" s="97" t="s">
        <v>5</v>
      </c>
      <c r="AY182" s="106"/>
      <c r="AZ182" s="97"/>
      <c r="BA182" s="120"/>
      <c r="BB182" s="137"/>
      <c r="BC182" s="97"/>
      <c r="BD182" s="97"/>
      <c r="BE182" s="141"/>
      <c r="BF182" s="96"/>
      <c r="BG182" s="97"/>
      <c r="BH182" s="97"/>
      <c r="BI182" s="102"/>
      <c r="BJ182" s="137" t="s">
        <v>5</v>
      </c>
      <c r="BK182" s="106"/>
      <c r="BL182" s="545"/>
      <c r="BM182" s="615"/>
      <c r="BN182" s="98"/>
      <c r="BP182" s="11"/>
      <c r="BR182" s="634"/>
    </row>
    <row r="183" spans="1:70" ht="18.899999999999999" customHeight="1">
      <c r="A183" s="9"/>
      <c r="B183" s="8"/>
      <c r="C183" s="701"/>
      <c r="D183" s="701"/>
      <c r="E183" s="701"/>
      <c r="F183" s="701"/>
      <c r="G183" s="1013" t="s">
        <v>462</v>
      </c>
      <c r="H183" s="718" t="s">
        <v>682</v>
      </c>
      <c r="I183" s="600" t="s">
        <v>677</v>
      </c>
      <c r="J183" s="605">
        <v>1131170</v>
      </c>
      <c r="K183" s="606" t="s">
        <v>1</v>
      </c>
      <c r="L183" s="585">
        <v>584</v>
      </c>
      <c r="M183" s="585" t="s">
        <v>506</v>
      </c>
      <c r="N183" s="585" t="s">
        <v>667</v>
      </c>
      <c r="O183" s="298"/>
      <c r="P183" s="304"/>
      <c r="Q183" s="304"/>
      <c r="R183" s="306"/>
      <c r="S183" s="307"/>
      <c r="T183" s="304"/>
      <c r="U183" s="304"/>
      <c r="V183" s="291"/>
      <c r="W183" s="567"/>
      <c r="X183" s="304"/>
      <c r="Y183" s="568"/>
      <c r="Z183" s="306" t="s">
        <v>7</v>
      </c>
      <c r="AA183" s="307"/>
      <c r="AB183" s="304"/>
      <c r="AC183" s="304"/>
      <c r="AD183" s="304"/>
      <c r="AE183" s="291"/>
      <c r="AF183" s="305"/>
      <c r="AG183" s="304"/>
      <c r="AH183" s="304"/>
      <c r="AI183" s="306"/>
      <c r="AJ183" s="290"/>
      <c r="AK183" s="304"/>
      <c r="AL183" s="568"/>
      <c r="AM183" s="291"/>
      <c r="AN183" s="305"/>
      <c r="AO183" s="304"/>
      <c r="AP183" s="304"/>
      <c r="AQ183" s="304"/>
      <c r="AR183" s="289"/>
      <c r="AS183" s="569"/>
      <c r="AT183" s="304"/>
      <c r="AU183" s="304"/>
      <c r="AV183" s="291"/>
      <c r="AW183" s="305"/>
      <c r="AX183" s="304" t="s">
        <v>7</v>
      </c>
      <c r="AY183" s="568"/>
      <c r="AZ183" s="304"/>
      <c r="BA183" s="570"/>
      <c r="BB183" s="307"/>
      <c r="BC183" s="304"/>
      <c r="BD183" s="304"/>
      <c r="BE183" s="291"/>
      <c r="BF183" s="305"/>
      <c r="BG183" s="304"/>
      <c r="BH183" s="304"/>
      <c r="BI183" s="306"/>
      <c r="BJ183" s="307"/>
      <c r="BK183" s="568"/>
      <c r="BL183" s="617"/>
      <c r="BM183" s="571"/>
      <c r="BN183" s="292"/>
      <c r="BP183" s="11"/>
      <c r="BR183" s="634"/>
    </row>
    <row r="184" spans="1:70" ht="18.899999999999999" customHeight="1">
      <c r="A184" s="9"/>
      <c r="B184" s="8"/>
      <c r="C184" s="701"/>
      <c r="D184" s="701"/>
      <c r="E184" s="701"/>
      <c r="F184" s="701"/>
      <c r="G184" s="1014"/>
      <c r="H184" s="721" t="s">
        <v>539</v>
      </c>
      <c r="I184" s="601" t="s">
        <v>538</v>
      </c>
      <c r="J184" s="607">
        <v>1131170</v>
      </c>
      <c r="K184" s="608" t="s">
        <v>1</v>
      </c>
      <c r="L184" s="586">
        <v>674</v>
      </c>
      <c r="M184" s="586" t="s">
        <v>506</v>
      </c>
      <c r="N184" s="586" t="s">
        <v>658</v>
      </c>
      <c r="O184" s="124"/>
      <c r="P184" s="125"/>
      <c r="Q184" s="125"/>
      <c r="R184" s="126"/>
      <c r="S184" s="144"/>
      <c r="T184" s="125"/>
      <c r="U184" s="125"/>
      <c r="V184" s="148"/>
      <c r="W184" s="552"/>
      <c r="X184" s="125"/>
      <c r="Y184" s="553" t="s">
        <v>7</v>
      </c>
      <c r="Z184" s="126"/>
      <c r="AA184" s="144"/>
      <c r="AB184" s="125"/>
      <c r="AC184" s="125"/>
      <c r="AD184" s="125"/>
      <c r="AE184" s="148"/>
      <c r="AF184" s="127"/>
      <c r="AG184" s="125"/>
      <c r="AH184" s="125"/>
      <c r="AI184" s="126"/>
      <c r="AJ184" s="286"/>
      <c r="AK184" s="125"/>
      <c r="AL184" s="553"/>
      <c r="AM184" s="148"/>
      <c r="AN184" s="127"/>
      <c r="AO184" s="125"/>
      <c r="AP184" s="125"/>
      <c r="AQ184" s="125"/>
      <c r="AR184" s="285"/>
      <c r="AS184" s="554"/>
      <c r="AT184" s="125"/>
      <c r="AU184" s="125"/>
      <c r="AV184" s="148"/>
      <c r="AW184" s="127" t="s">
        <v>7</v>
      </c>
      <c r="AX184" s="125"/>
      <c r="AY184" s="553"/>
      <c r="AZ184" s="125"/>
      <c r="BA184" s="555"/>
      <c r="BB184" s="144"/>
      <c r="BC184" s="125"/>
      <c r="BD184" s="125"/>
      <c r="BE184" s="148"/>
      <c r="BF184" s="127"/>
      <c r="BG184" s="125"/>
      <c r="BH184" s="125"/>
      <c r="BI184" s="126"/>
      <c r="BJ184" s="144"/>
      <c r="BK184" s="553"/>
      <c r="BL184" s="616"/>
      <c r="BM184" s="556"/>
      <c r="BN184" s="128"/>
      <c r="BP184" s="11"/>
      <c r="BR184" s="634"/>
    </row>
    <row r="185" spans="1:70" ht="18.899999999999999" customHeight="1">
      <c r="A185" s="9"/>
      <c r="B185" s="8"/>
      <c r="C185" s="701"/>
      <c r="D185" s="701"/>
      <c r="E185" s="701"/>
      <c r="F185" s="701"/>
      <c r="G185" s="1014"/>
      <c r="H185" s="721" t="s">
        <v>537</v>
      </c>
      <c r="I185" s="601" t="s">
        <v>536</v>
      </c>
      <c r="J185" s="607">
        <v>1131170</v>
      </c>
      <c r="K185" s="608" t="s">
        <v>1</v>
      </c>
      <c r="L185" s="586">
        <v>626</v>
      </c>
      <c r="M185" s="586" t="s">
        <v>506</v>
      </c>
      <c r="N185" s="586" t="s">
        <v>658</v>
      </c>
      <c r="O185" s="124"/>
      <c r="P185" s="125"/>
      <c r="Q185" s="125"/>
      <c r="R185" s="126"/>
      <c r="S185" s="144"/>
      <c r="T185" s="125"/>
      <c r="U185" s="125"/>
      <c r="V185" s="148"/>
      <c r="W185" s="552"/>
      <c r="X185" s="125"/>
      <c r="Y185" s="553" t="s">
        <v>7</v>
      </c>
      <c r="Z185" s="126"/>
      <c r="AA185" s="144"/>
      <c r="AB185" s="125"/>
      <c r="AC185" s="125"/>
      <c r="AD185" s="125"/>
      <c r="AE185" s="148"/>
      <c r="AF185" s="127"/>
      <c r="AG185" s="125"/>
      <c r="AH185" s="125"/>
      <c r="AI185" s="126"/>
      <c r="AJ185" s="286"/>
      <c r="AK185" s="125"/>
      <c r="AL185" s="553"/>
      <c r="AM185" s="148"/>
      <c r="AN185" s="127"/>
      <c r="AO185" s="125"/>
      <c r="AP185" s="125"/>
      <c r="AQ185" s="125"/>
      <c r="AR185" s="285"/>
      <c r="AS185" s="554"/>
      <c r="AT185" s="125"/>
      <c r="AU185" s="125"/>
      <c r="AV185" s="148"/>
      <c r="AW185" s="127" t="s">
        <v>7</v>
      </c>
      <c r="AX185" s="125"/>
      <c r="AY185" s="553"/>
      <c r="AZ185" s="125"/>
      <c r="BA185" s="555"/>
      <c r="BB185" s="144"/>
      <c r="BC185" s="125"/>
      <c r="BD185" s="125"/>
      <c r="BE185" s="148"/>
      <c r="BF185" s="127"/>
      <c r="BG185" s="125"/>
      <c r="BH185" s="125"/>
      <c r="BI185" s="126"/>
      <c r="BJ185" s="144"/>
      <c r="BK185" s="553"/>
      <c r="BL185" s="616"/>
      <c r="BM185" s="556"/>
      <c r="BN185" s="128"/>
      <c r="BP185" s="11"/>
      <c r="BR185" s="634"/>
    </row>
    <row r="186" spans="1:70" ht="18.899999999999999" customHeight="1">
      <c r="A186" s="9"/>
      <c r="B186" s="8"/>
      <c r="C186" s="701"/>
      <c r="D186" s="701"/>
      <c r="E186" s="701"/>
      <c r="F186" s="701"/>
      <c r="G186" s="1014"/>
      <c r="H186" s="706" t="s">
        <v>683</v>
      </c>
      <c r="I186" s="602" t="s">
        <v>677</v>
      </c>
      <c r="J186" s="607">
        <v>1131170</v>
      </c>
      <c r="K186" s="608" t="s">
        <v>1</v>
      </c>
      <c r="L186" s="586">
        <v>292</v>
      </c>
      <c r="M186" s="586" t="s">
        <v>506</v>
      </c>
      <c r="N186" s="586" t="s">
        <v>667</v>
      </c>
      <c r="O186" s="124"/>
      <c r="P186" s="125"/>
      <c r="Q186" s="125"/>
      <c r="R186" s="126"/>
      <c r="S186" s="144"/>
      <c r="T186" s="125"/>
      <c r="U186" s="125"/>
      <c r="V186" s="148"/>
      <c r="W186" s="552"/>
      <c r="X186" s="125"/>
      <c r="Y186" s="553"/>
      <c r="Z186" s="126"/>
      <c r="AA186" s="144"/>
      <c r="AB186" s="125"/>
      <c r="AC186" s="125"/>
      <c r="AD186" s="125"/>
      <c r="AE186" s="148"/>
      <c r="AF186" s="127"/>
      <c r="AG186" s="125"/>
      <c r="AH186" s="125"/>
      <c r="AI186" s="126"/>
      <c r="AJ186" s="286"/>
      <c r="AK186" s="125"/>
      <c r="AL186" s="553" t="s">
        <v>7</v>
      </c>
      <c r="AM186" s="148"/>
      <c r="AN186" s="127"/>
      <c r="AO186" s="125"/>
      <c r="AP186" s="125"/>
      <c r="AQ186" s="125"/>
      <c r="AR186" s="285"/>
      <c r="AS186" s="554"/>
      <c r="AT186" s="125"/>
      <c r="AU186" s="125"/>
      <c r="AV186" s="148"/>
      <c r="AW186" s="127"/>
      <c r="AX186" s="125"/>
      <c r="AY186" s="553"/>
      <c r="AZ186" s="125"/>
      <c r="BA186" s="555"/>
      <c r="BB186" s="144"/>
      <c r="BC186" s="125"/>
      <c r="BD186" s="125"/>
      <c r="BE186" s="148"/>
      <c r="BF186" s="127"/>
      <c r="BG186" s="125"/>
      <c r="BH186" s="125"/>
      <c r="BI186" s="126"/>
      <c r="BJ186" s="144" t="s">
        <v>7</v>
      </c>
      <c r="BK186" s="553"/>
      <c r="BL186" s="616"/>
      <c r="BM186" s="556"/>
      <c r="BN186" s="128"/>
      <c r="BP186" s="11"/>
      <c r="BR186" s="634"/>
    </row>
    <row r="187" spans="1:70" ht="18.75" customHeight="1">
      <c r="A187" s="9"/>
      <c r="B187" s="8"/>
      <c r="C187" s="701"/>
      <c r="D187" s="701"/>
      <c r="E187" s="701"/>
      <c r="F187" s="701"/>
      <c r="G187" s="1014"/>
      <c r="H187" s="721" t="s">
        <v>533</v>
      </c>
      <c r="I187" s="601" t="s">
        <v>532</v>
      </c>
      <c r="J187" s="607">
        <v>1131170</v>
      </c>
      <c r="K187" s="608" t="s">
        <v>1</v>
      </c>
      <c r="L187" s="586">
        <v>74</v>
      </c>
      <c r="M187" s="586" t="s">
        <v>506</v>
      </c>
      <c r="N187" s="586" t="s">
        <v>5</v>
      </c>
      <c r="O187" s="124"/>
      <c r="P187" s="125"/>
      <c r="Q187" s="125"/>
      <c r="R187" s="126"/>
      <c r="S187" s="144"/>
      <c r="T187" s="125"/>
      <c r="U187" s="125"/>
      <c r="V187" s="148"/>
      <c r="W187" s="552"/>
      <c r="X187" s="125"/>
      <c r="Y187" s="553"/>
      <c r="Z187" s="126" t="s">
        <v>5</v>
      </c>
      <c r="AA187" s="144"/>
      <c r="AB187" s="125"/>
      <c r="AC187" s="125"/>
      <c r="AD187" s="125"/>
      <c r="AE187" s="148"/>
      <c r="AF187" s="127"/>
      <c r="AG187" s="125"/>
      <c r="AH187" s="125"/>
      <c r="AI187" s="126"/>
      <c r="AJ187" s="286"/>
      <c r="AK187" s="125"/>
      <c r="AL187" s="553" t="s">
        <v>5</v>
      </c>
      <c r="AM187" s="148"/>
      <c r="AN187" s="127"/>
      <c r="AO187" s="125"/>
      <c r="AP187" s="125"/>
      <c r="AQ187" s="125"/>
      <c r="AR187" s="285"/>
      <c r="AS187" s="554"/>
      <c r="AT187" s="125"/>
      <c r="AU187" s="125"/>
      <c r="AV187" s="148"/>
      <c r="AW187" s="127"/>
      <c r="AX187" s="125" t="s">
        <v>5</v>
      </c>
      <c r="AY187" s="553"/>
      <c r="AZ187" s="125"/>
      <c r="BA187" s="555"/>
      <c r="BB187" s="144"/>
      <c r="BC187" s="125"/>
      <c r="BD187" s="125"/>
      <c r="BE187" s="148"/>
      <c r="BF187" s="127"/>
      <c r="BG187" s="125"/>
      <c r="BH187" s="125"/>
      <c r="BI187" s="126"/>
      <c r="BJ187" s="144" t="s">
        <v>5</v>
      </c>
      <c r="BK187" s="553"/>
      <c r="BL187" s="616"/>
      <c r="BM187" s="556"/>
      <c r="BN187" s="128"/>
      <c r="BP187" s="11"/>
      <c r="BR187" s="634"/>
    </row>
    <row r="188" spans="1:70" ht="18.899999999999999" customHeight="1">
      <c r="A188" s="9"/>
      <c r="B188" s="8"/>
      <c r="C188" s="701"/>
      <c r="D188" s="701"/>
      <c r="E188" s="701"/>
      <c r="F188" s="701"/>
      <c r="G188" s="1014"/>
      <c r="H188" s="721" t="s">
        <v>535</v>
      </c>
      <c r="I188" s="601" t="s">
        <v>534</v>
      </c>
      <c r="J188" s="607">
        <v>1131170</v>
      </c>
      <c r="K188" s="608" t="s">
        <v>1</v>
      </c>
      <c r="L188" s="586">
        <v>91</v>
      </c>
      <c r="M188" s="586" t="s">
        <v>506</v>
      </c>
      <c r="N188" s="586" t="s">
        <v>5</v>
      </c>
      <c r="O188" s="124"/>
      <c r="P188" s="125"/>
      <c r="Q188" s="125"/>
      <c r="R188" s="126"/>
      <c r="S188" s="144"/>
      <c r="T188" s="125"/>
      <c r="U188" s="125"/>
      <c r="V188" s="148"/>
      <c r="W188" s="552"/>
      <c r="X188" s="125"/>
      <c r="Y188" s="553"/>
      <c r="Z188" s="126"/>
      <c r="AA188" s="144" t="s">
        <v>5</v>
      </c>
      <c r="AB188" s="125"/>
      <c r="AC188" s="125"/>
      <c r="AD188" s="125"/>
      <c r="AE188" s="148"/>
      <c r="AF188" s="127"/>
      <c r="AG188" s="125"/>
      <c r="AH188" s="125"/>
      <c r="AI188" s="126"/>
      <c r="AJ188" s="286"/>
      <c r="AK188" s="125"/>
      <c r="AL188" s="553"/>
      <c r="AM188" s="148" t="s">
        <v>5</v>
      </c>
      <c r="AN188" s="127"/>
      <c r="AO188" s="125"/>
      <c r="AP188" s="125"/>
      <c r="AQ188" s="125"/>
      <c r="AR188" s="285"/>
      <c r="AS188" s="554"/>
      <c r="AT188" s="125"/>
      <c r="AU188" s="125"/>
      <c r="AV188" s="148"/>
      <c r="AW188" s="127"/>
      <c r="AX188" s="125"/>
      <c r="AY188" s="553" t="s">
        <v>5</v>
      </c>
      <c r="AZ188" s="125"/>
      <c r="BA188" s="555"/>
      <c r="BB188" s="144"/>
      <c r="BC188" s="125"/>
      <c r="BD188" s="125"/>
      <c r="BE188" s="148"/>
      <c r="BF188" s="127"/>
      <c r="BG188" s="125"/>
      <c r="BH188" s="125"/>
      <c r="BI188" s="126"/>
      <c r="BJ188" s="144"/>
      <c r="BK188" s="553" t="s">
        <v>5</v>
      </c>
      <c r="BL188" s="616"/>
      <c r="BM188" s="556"/>
      <c r="BN188" s="128"/>
      <c r="BP188" s="11"/>
      <c r="BR188" s="634"/>
    </row>
    <row r="189" spans="1:70" ht="18.899999999999999" customHeight="1" thickBot="1">
      <c r="A189" s="9"/>
      <c r="B189" s="8"/>
      <c r="C189" s="701"/>
      <c r="D189" s="701"/>
      <c r="E189" s="701"/>
      <c r="F189" s="701"/>
      <c r="G189" s="1076"/>
      <c r="H189" s="722" t="s">
        <v>531</v>
      </c>
      <c r="I189" s="603" t="s">
        <v>488</v>
      </c>
      <c r="J189" s="609">
        <v>1131170</v>
      </c>
      <c r="K189" s="610" t="s">
        <v>1</v>
      </c>
      <c r="L189" s="560">
        <v>973</v>
      </c>
      <c r="M189" s="560" t="s">
        <v>659</v>
      </c>
      <c r="N189" s="560" t="s">
        <v>658</v>
      </c>
      <c r="O189" s="110"/>
      <c r="P189" s="97"/>
      <c r="Q189" s="97"/>
      <c r="R189" s="102"/>
      <c r="S189" s="137"/>
      <c r="T189" s="97"/>
      <c r="U189" s="97"/>
      <c r="V189" s="141"/>
      <c r="W189" s="121"/>
      <c r="X189" s="97"/>
      <c r="Y189" s="106"/>
      <c r="Z189" s="102"/>
      <c r="AA189" s="137" t="s">
        <v>7</v>
      </c>
      <c r="AB189" s="97"/>
      <c r="AC189" s="97"/>
      <c r="AD189" s="97"/>
      <c r="AE189" s="141"/>
      <c r="AF189" s="96"/>
      <c r="AG189" s="97"/>
      <c r="AH189" s="97"/>
      <c r="AI189" s="102"/>
      <c r="AJ189" s="139"/>
      <c r="AK189" s="97"/>
      <c r="AL189" s="106"/>
      <c r="AM189" s="141"/>
      <c r="AN189" s="96"/>
      <c r="AO189" s="97"/>
      <c r="AP189" s="97"/>
      <c r="AQ189" s="97"/>
      <c r="AR189" s="131"/>
      <c r="AS189" s="614"/>
      <c r="AT189" s="97"/>
      <c r="AU189" s="97"/>
      <c r="AV189" s="141"/>
      <c r="AW189" s="96"/>
      <c r="AX189" s="97"/>
      <c r="AY189" s="106" t="s">
        <v>7</v>
      </c>
      <c r="AZ189" s="97"/>
      <c r="BA189" s="120"/>
      <c r="BB189" s="137"/>
      <c r="BC189" s="97"/>
      <c r="BD189" s="97"/>
      <c r="BE189" s="141"/>
      <c r="BF189" s="96"/>
      <c r="BG189" s="97"/>
      <c r="BH189" s="97"/>
      <c r="BI189" s="102"/>
      <c r="BJ189" s="137"/>
      <c r="BK189" s="106"/>
      <c r="BL189" s="545"/>
      <c r="BM189" s="615"/>
      <c r="BN189" s="98"/>
      <c r="BP189" s="11"/>
      <c r="BR189" s="634"/>
    </row>
    <row r="190" spans="1:70" ht="18.899999999999999" customHeight="1">
      <c r="A190" s="9"/>
      <c r="B190" s="8"/>
      <c r="C190" s="701"/>
      <c r="D190" s="701"/>
      <c r="E190" s="701"/>
      <c r="F190" s="701"/>
      <c r="G190" s="1087" t="s">
        <v>584</v>
      </c>
      <c r="H190" s="720" t="s">
        <v>583</v>
      </c>
      <c r="I190" s="572" t="s">
        <v>582</v>
      </c>
      <c r="J190" s="604">
        <v>1131170</v>
      </c>
      <c r="K190" s="561" t="s">
        <v>1</v>
      </c>
      <c r="L190" s="561">
        <v>179</v>
      </c>
      <c r="M190" s="561" t="s">
        <v>506</v>
      </c>
      <c r="N190" s="561" t="s">
        <v>5</v>
      </c>
      <c r="O190" s="298"/>
      <c r="P190" s="304"/>
      <c r="Q190" s="304"/>
      <c r="R190" s="306"/>
      <c r="S190" s="307"/>
      <c r="T190" s="304"/>
      <c r="U190" s="304"/>
      <c r="V190" s="291"/>
      <c r="W190" s="567"/>
      <c r="X190" s="304"/>
      <c r="Y190" s="568"/>
      <c r="Z190" s="306"/>
      <c r="AA190" s="307" t="s">
        <v>5</v>
      </c>
      <c r="AB190" s="304"/>
      <c r="AC190" s="304"/>
      <c r="AD190" s="304"/>
      <c r="AE190" s="291"/>
      <c r="AF190" s="305"/>
      <c r="AG190" s="304"/>
      <c r="AH190" s="304"/>
      <c r="AI190" s="306"/>
      <c r="AJ190" s="290"/>
      <c r="AK190" s="304"/>
      <c r="AL190" s="568"/>
      <c r="AM190" s="291" t="s">
        <v>5</v>
      </c>
      <c r="AN190" s="305"/>
      <c r="AO190" s="304"/>
      <c r="AP190" s="304"/>
      <c r="AQ190" s="304"/>
      <c r="AR190" s="289"/>
      <c r="AS190" s="569"/>
      <c r="AT190" s="304"/>
      <c r="AU190" s="304"/>
      <c r="AV190" s="291"/>
      <c r="AW190" s="305"/>
      <c r="AX190" s="304"/>
      <c r="AY190" s="568" t="s">
        <v>5</v>
      </c>
      <c r="AZ190" s="304"/>
      <c r="BA190" s="570"/>
      <c r="BB190" s="307"/>
      <c r="BC190" s="304"/>
      <c r="BD190" s="304"/>
      <c r="BE190" s="291"/>
      <c r="BF190" s="305"/>
      <c r="BG190" s="304"/>
      <c r="BH190" s="304"/>
      <c r="BI190" s="306"/>
      <c r="BJ190" s="307"/>
      <c r="BK190" s="568" t="s">
        <v>5</v>
      </c>
      <c r="BL190" s="617"/>
      <c r="BM190" s="571"/>
      <c r="BN190" s="292"/>
      <c r="BP190" s="11"/>
      <c r="BR190" s="634"/>
    </row>
    <row r="191" spans="1:70" ht="18.899999999999999" customHeight="1">
      <c r="A191" s="9"/>
      <c r="B191" s="8"/>
      <c r="C191" s="701"/>
      <c r="D191" s="701"/>
      <c r="E191" s="701"/>
      <c r="F191" s="701"/>
      <c r="G191" s="1096"/>
      <c r="H191" s="724" t="s">
        <v>679</v>
      </c>
      <c r="I191" s="577" t="s">
        <v>488</v>
      </c>
      <c r="J191" s="593">
        <v>1131170</v>
      </c>
      <c r="K191" s="559" t="s">
        <v>1</v>
      </c>
      <c r="L191" s="699">
        <v>487</v>
      </c>
      <c r="M191" s="559" t="s">
        <v>659</v>
      </c>
      <c r="N191" s="559" t="s">
        <v>681</v>
      </c>
      <c r="O191" s="124"/>
      <c r="P191" s="125"/>
      <c r="Q191" s="125"/>
      <c r="R191" s="126"/>
      <c r="S191" s="144"/>
      <c r="T191" s="125"/>
      <c r="U191" s="125"/>
      <c r="V191" s="148"/>
      <c r="W191" s="552"/>
      <c r="X191" s="125"/>
      <c r="Y191" s="553" t="s">
        <v>5</v>
      </c>
      <c r="Z191" s="126"/>
      <c r="AA191" s="144"/>
      <c r="AB191" s="125"/>
      <c r="AC191" s="125"/>
      <c r="AD191" s="125"/>
      <c r="AE191" s="148"/>
      <c r="AF191" s="127"/>
      <c r="AG191" s="125"/>
      <c r="AH191" s="125"/>
      <c r="AI191" s="126"/>
      <c r="AJ191" s="286"/>
      <c r="AK191" s="125" t="s">
        <v>5</v>
      </c>
      <c r="AL191" s="553"/>
      <c r="AM191" s="148"/>
      <c r="AN191" s="127"/>
      <c r="AO191" s="125"/>
      <c r="AP191" s="125"/>
      <c r="AQ191" s="125"/>
      <c r="AR191" s="285"/>
      <c r="AS191" s="554"/>
      <c r="AT191" s="125"/>
      <c r="AU191" s="125"/>
      <c r="AV191" s="148"/>
      <c r="AW191" s="127" t="s">
        <v>5</v>
      </c>
      <c r="AX191" s="125"/>
      <c r="AY191" s="553"/>
      <c r="AZ191" s="125"/>
      <c r="BA191" s="555"/>
      <c r="BB191" s="144"/>
      <c r="BC191" s="125"/>
      <c r="BD191" s="125"/>
      <c r="BE191" s="148"/>
      <c r="BF191" s="127"/>
      <c r="BG191" s="125"/>
      <c r="BH191" s="125"/>
      <c r="BI191" s="126" t="s">
        <v>5</v>
      </c>
      <c r="BJ191" s="144"/>
      <c r="BK191" s="553"/>
      <c r="BL191" s="616"/>
      <c r="BM191" s="556"/>
      <c r="BN191" s="128"/>
      <c r="BP191" s="11"/>
      <c r="BR191" s="634"/>
    </row>
    <row r="192" spans="1:70" ht="18.899999999999999" customHeight="1">
      <c r="A192" s="9"/>
      <c r="B192" s="8"/>
      <c r="C192" s="701"/>
      <c r="D192" s="701"/>
      <c r="E192" s="701"/>
      <c r="F192" s="701"/>
      <c r="G192" s="1096"/>
      <c r="H192" s="724" t="s">
        <v>680</v>
      </c>
      <c r="I192" s="577" t="s">
        <v>677</v>
      </c>
      <c r="J192" s="593">
        <v>1131170</v>
      </c>
      <c r="K192" s="559" t="s">
        <v>1</v>
      </c>
      <c r="L192" s="699">
        <v>350</v>
      </c>
      <c r="M192" s="559" t="s">
        <v>506</v>
      </c>
      <c r="N192" s="559" t="s">
        <v>667</v>
      </c>
      <c r="O192" s="124"/>
      <c r="P192" s="125"/>
      <c r="Q192" s="125"/>
      <c r="R192" s="126"/>
      <c r="S192" s="144"/>
      <c r="T192" s="125"/>
      <c r="U192" s="125"/>
      <c r="V192" s="148"/>
      <c r="W192" s="552"/>
      <c r="X192" s="125"/>
      <c r="Y192" s="553" t="s">
        <v>7</v>
      </c>
      <c r="Z192" s="126"/>
      <c r="AA192" s="144"/>
      <c r="AB192" s="125"/>
      <c r="AC192" s="125"/>
      <c r="AD192" s="125"/>
      <c r="AE192" s="148"/>
      <c r="AF192" s="127"/>
      <c r="AG192" s="125"/>
      <c r="AH192" s="125"/>
      <c r="AI192" s="126"/>
      <c r="AJ192" s="286"/>
      <c r="AK192" s="125"/>
      <c r="AL192" s="553"/>
      <c r="AM192" s="148"/>
      <c r="AN192" s="127"/>
      <c r="AO192" s="125"/>
      <c r="AP192" s="125"/>
      <c r="AQ192" s="125"/>
      <c r="AR192" s="285"/>
      <c r="AS192" s="554"/>
      <c r="AT192" s="125"/>
      <c r="AU192" s="125"/>
      <c r="AV192" s="148"/>
      <c r="AW192" s="127" t="s">
        <v>7</v>
      </c>
      <c r="AX192" s="125"/>
      <c r="AY192" s="553"/>
      <c r="AZ192" s="125"/>
      <c r="BA192" s="555"/>
      <c r="BB192" s="144"/>
      <c r="BC192" s="125"/>
      <c r="BD192" s="125"/>
      <c r="BE192" s="148"/>
      <c r="BF192" s="127"/>
      <c r="BG192" s="125"/>
      <c r="BH192" s="125"/>
      <c r="BI192" s="126"/>
      <c r="BJ192" s="144"/>
      <c r="BK192" s="553"/>
      <c r="BL192" s="616"/>
      <c r="BM192" s="556"/>
      <c r="BN192" s="128"/>
      <c r="BP192" s="11"/>
      <c r="BR192" s="634"/>
    </row>
    <row r="193" spans="1:70" ht="18.899999999999999" customHeight="1">
      <c r="A193" s="9"/>
      <c r="B193" s="8"/>
      <c r="C193" s="701"/>
      <c r="D193" s="701"/>
      <c r="E193" s="701"/>
      <c r="F193" s="701"/>
      <c r="G193" s="1088"/>
      <c r="H193" s="721" t="s">
        <v>581</v>
      </c>
      <c r="I193" s="573" t="s">
        <v>580</v>
      </c>
      <c r="J193" s="593">
        <v>1131170</v>
      </c>
      <c r="K193" s="559" t="s">
        <v>1</v>
      </c>
      <c r="L193" s="559">
        <v>43</v>
      </c>
      <c r="M193" s="559" t="s">
        <v>506</v>
      </c>
      <c r="N193" s="559" t="s">
        <v>5</v>
      </c>
      <c r="O193" s="124"/>
      <c r="P193" s="125"/>
      <c r="Q193" s="125"/>
      <c r="R193" s="126"/>
      <c r="S193" s="144"/>
      <c r="T193" s="125"/>
      <c r="U193" s="125"/>
      <c r="V193" s="148"/>
      <c r="W193" s="552"/>
      <c r="X193" s="125" t="s">
        <v>5</v>
      </c>
      <c r="Y193" s="553"/>
      <c r="Z193" s="126"/>
      <c r="AA193" s="144"/>
      <c r="AB193" s="125"/>
      <c r="AC193" s="125"/>
      <c r="AD193" s="125"/>
      <c r="AE193" s="148"/>
      <c r="AF193" s="127"/>
      <c r="AG193" s="125"/>
      <c r="AH193" s="125"/>
      <c r="AI193" s="126"/>
      <c r="AJ193" s="286" t="s">
        <v>5</v>
      </c>
      <c r="AK193" s="125"/>
      <c r="AL193" s="553"/>
      <c r="AM193" s="148"/>
      <c r="AN193" s="127"/>
      <c r="AO193" s="125"/>
      <c r="AP193" s="125"/>
      <c r="AQ193" s="125"/>
      <c r="AR193" s="285"/>
      <c r="AS193" s="554"/>
      <c r="AT193" s="125"/>
      <c r="AU193" s="125"/>
      <c r="AV193" s="148" t="s">
        <v>5</v>
      </c>
      <c r="AW193" s="127"/>
      <c r="AX193" s="125"/>
      <c r="AY193" s="553"/>
      <c r="AZ193" s="125"/>
      <c r="BA193" s="555"/>
      <c r="BB193" s="144"/>
      <c r="BC193" s="125"/>
      <c r="BD193" s="125"/>
      <c r="BE193" s="148"/>
      <c r="BF193" s="127"/>
      <c r="BG193" s="125"/>
      <c r="BH193" s="125" t="s">
        <v>5</v>
      </c>
      <c r="BI193" s="126"/>
      <c r="BJ193" s="144"/>
      <c r="BK193" s="553"/>
      <c r="BL193" s="616"/>
      <c r="BM193" s="556"/>
      <c r="BN193" s="128"/>
      <c r="BP193" s="11"/>
      <c r="BR193" s="634"/>
    </row>
    <row r="194" spans="1:70" ht="18.899999999999999" customHeight="1">
      <c r="A194" s="9"/>
      <c r="B194" s="8"/>
      <c r="C194" s="701"/>
      <c r="D194" s="701"/>
      <c r="E194" s="701"/>
      <c r="F194" s="701"/>
      <c r="G194" s="1088"/>
      <c r="H194" s="721" t="s">
        <v>579</v>
      </c>
      <c r="I194" s="573" t="s">
        <v>577</v>
      </c>
      <c r="J194" s="593">
        <v>1131170</v>
      </c>
      <c r="K194" s="559" t="s">
        <v>1</v>
      </c>
      <c r="L194" s="559">
        <v>250</v>
      </c>
      <c r="M194" s="559" t="s">
        <v>506</v>
      </c>
      <c r="N194" s="559" t="s">
        <v>5</v>
      </c>
      <c r="O194" s="124"/>
      <c r="P194" s="125"/>
      <c r="Q194" s="125"/>
      <c r="R194" s="126"/>
      <c r="S194" s="144" t="s">
        <v>5</v>
      </c>
      <c r="T194" s="125"/>
      <c r="U194" s="125"/>
      <c r="V194" s="148"/>
      <c r="W194" s="552"/>
      <c r="X194" s="125"/>
      <c r="Y194" s="553"/>
      <c r="Z194" s="126"/>
      <c r="AA194" s="144"/>
      <c r="AB194" s="125"/>
      <c r="AC194" s="125"/>
      <c r="AD194" s="125"/>
      <c r="AE194" s="148" t="s">
        <v>5</v>
      </c>
      <c r="AF194" s="127"/>
      <c r="AG194" s="125"/>
      <c r="AH194" s="125"/>
      <c r="AI194" s="126"/>
      <c r="AJ194" s="286"/>
      <c r="AK194" s="125"/>
      <c r="AL194" s="553"/>
      <c r="AM194" s="148"/>
      <c r="AN194" s="127"/>
      <c r="AO194" s="125"/>
      <c r="AP194" s="125"/>
      <c r="AQ194" s="125" t="s">
        <v>5</v>
      </c>
      <c r="AR194" s="285"/>
      <c r="AS194" s="554"/>
      <c r="AT194" s="125"/>
      <c r="AU194" s="125"/>
      <c r="AV194" s="148"/>
      <c r="AW194" s="127"/>
      <c r="AX194" s="125"/>
      <c r="AY194" s="553"/>
      <c r="AZ194" s="125"/>
      <c r="BA194" s="555"/>
      <c r="BB194" s="144"/>
      <c r="BC194" s="125" t="s">
        <v>5</v>
      </c>
      <c r="BD194" s="125"/>
      <c r="BE194" s="148"/>
      <c r="BF194" s="127"/>
      <c r="BG194" s="125"/>
      <c r="BH194" s="125"/>
      <c r="BI194" s="126"/>
      <c r="BJ194" s="144"/>
      <c r="BK194" s="553"/>
      <c r="BL194" s="616"/>
      <c r="BM194" s="556"/>
      <c r="BN194" s="128"/>
      <c r="BP194" s="11"/>
      <c r="BR194" s="634"/>
    </row>
    <row r="195" spans="1:70" ht="18.899999999999999" customHeight="1" thickBot="1">
      <c r="A195" s="9"/>
      <c r="B195" s="8"/>
      <c r="C195" s="701"/>
      <c r="D195" s="701"/>
      <c r="E195" s="701"/>
      <c r="F195" s="701"/>
      <c r="G195" s="1090"/>
      <c r="H195" s="722" t="s">
        <v>578</v>
      </c>
      <c r="I195" s="576" t="s">
        <v>577</v>
      </c>
      <c r="J195" s="584">
        <v>1131170</v>
      </c>
      <c r="K195" s="560" t="s">
        <v>1</v>
      </c>
      <c r="L195" s="560">
        <v>283</v>
      </c>
      <c r="M195" s="560" t="s">
        <v>506</v>
      </c>
      <c r="N195" s="560" t="s">
        <v>5</v>
      </c>
      <c r="O195" s="110"/>
      <c r="P195" s="97"/>
      <c r="Q195" s="97"/>
      <c r="R195" s="102"/>
      <c r="S195" s="137" t="s">
        <v>5</v>
      </c>
      <c r="T195" s="97"/>
      <c r="U195" s="97"/>
      <c r="V195" s="141"/>
      <c r="W195" s="121"/>
      <c r="X195" s="97"/>
      <c r="Y195" s="106"/>
      <c r="Z195" s="102"/>
      <c r="AA195" s="137"/>
      <c r="AB195" s="97"/>
      <c r="AC195" s="97"/>
      <c r="AD195" s="97"/>
      <c r="AE195" s="141" t="s">
        <v>5</v>
      </c>
      <c r="AF195" s="96"/>
      <c r="AG195" s="97"/>
      <c r="AH195" s="97"/>
      <c r="AI195" s="102"/>
      <c r="AJ195" s="139"/>
      <c r="AK195" s="97"/>
      <c r="AL195" s="106"/>
      <c r="AM195" s="141"/>
      <c r="AN195" s="96"/>
      <c r="AO195" s="97"/>
      <c r="AP195" s="97"/>
      <c r="AQ195" s="97" t="s">
        <v>5</v>
      </c>
      <c r="AR195" s="131"/>
      <c r="AS195" s="614"/>
      <c r="AT195" s="97"/>
      <c r="AU195" s="97"/>
      <c r="AV195" s="141"/>
      <c r="AW195" s="96"/>
      <c r="AX195" s="97"/>
      <c r="AY195" s="106"/>
      <c r="AZ195" s="97"/>
      <c r="BA195" s="120"/>
      <c r="BB195" s="137"/>
      <c r="BC195" s="97" t="s">
        <v>5</v>
      </c>
      <c r="BD195" s="97"/>
      <c r="BE195" s="141"/>
      <c r="BF195" s="96"/>
      <c r="BG195" s="97"/>
      <c r="BH195" s="97"/>
      <c r="BI195" s="102"/>
      <c r="BJ195" s="137"/>
      <c r="BK195" s="106"/>
      <c r="BL195" s="545"/>
      <c r="BM195" s="615"/>
      <c r="BN195" s="98"/>
      <c r="BP195" s="11"/>
      <c r="BR195" s="634"/>
    </row>
    <row r="196" spans="1:70" ht="18.899999999999999" customHeight="1" thickBot="1">
      <c r="A196" s="9"/>
      <c r="B196" s="8"/>
      <c r="C196" s="701"/>
      <c r="D196" s="701"/>
      <c r="E196" s="701"/>
      <c r="F196" s="701"/>
      <c r="G196" s="287" t="s">
        <v>459</v>
      </c>
      <c r="H196" s="725" t="s">
        <v>529</v>
      </c>
      <c r="I196" s="596" t="s">
        <v>528</v>
      </c>
      <c r="J196" s="597">
        <v>1131180</v>
      </c>
      <c r="K196" s="598" t="s">
        <v>1</v>
      </c>
      <c r="L196" s="598">
        <v>131</v>
      </c>
      <c r="M196" s="598" t="s">
        <v>506</v>
      </c>
      <c r="N196" s="598" t="s">
        <v>5</v>
      </c>
      <c r="O196" s="652"/>
      <c r="P196" s="653"/>
      <c r="Q196" s="653"/>
      <c r="R196" s="654"/>
      <c r="S196" s="310"/>
      <c r="T196" s="653"/>
      <c r="U196" s="653"/>
      <c r="V196" s="309"/>
      <c r="W196" s="655"/>
      <c r="X196" s="653"/>
      <c r="Y196" s="656"/>
      <c r="Z196" s="654"/>
      <c r="AA196" s="310" t="s">
        <v>5</v>
      </c>
      <c r="AB196" s="653"/>
      <c r="AC196" s="653"/>
      <c r="AD196" s="653"/>
      <c r="AE196" s="309"/>
      <c r="AF196" s="657"/>
      <c r="AG196" s="653"/>
      <c r="AH196" s="653"/>
      <c r="AI196" s="654"/>
      <c r="AJ196" s="658"/>
      <c r="AK196" s="653"/>
      <c r="AL196" s="656"/>
      <c r="AM196" s="309" t="s">
        <v>5</v>
      </c>
      <c r="AN196" s="657"/>
      <c r="AO196" s="653"/>
      <c r="AP196" s="653"/>
      <c r="AQ196" s="653"/>
      <c r="AR196" s="659"/>
      <c r="AS196" s="660"/>
      <c r="AT196" s="653"/>
      <c r="AU196" s="653"/>
      <c r="AV196" s="309"/>
      <c r="AW196" s="657"/>
      <c r="AX196" s="653"/>
      <c r="AY196" s="656" t="s">
        <v>5</v>
      </c>
      <c r="AZ196" s="653"/>
      <c r="BA196" s="661"/>
      <c r="BB196" s="310"/>
      <c r="BC196" s="653"/>
      <c r="BD196" s="653"/>
      <c r="BE196" s="309"/>
      <c r="BF196" s="657"/>
      <c r="BG196" s="653"/>
      <c r="BH196" s="653"/>
      <c r="BI196" s="654"/>
      <c r="BJ196" s="310"/>
      <c r="BK196" s="656" t="s">
        <v>5</v>
      </c>
      <c r="BL196" s="662"/>
      <c r="BM196" s="663"/>
      <c r="BN196" s="664"/>
      <c r="BP196" s="11"/>
      <c r="BR196" s="634"/>
    </row>
    <row r="197" spans="1:70" ht="18.899999999999999" customHeight="1">
      <c r="A197" s="9"/>
      <c r="B197" s="8"/>
      <c r="C197" s="701"/>
      <c r="D197" s="701"/>
      <c r="E197" s="701"/>
      <c r="F197" s="701"/>
      <c r="G197" s="1087" t="s">
        <v>598</v>
      </c>
      <c r="H197" s="720" t="s">
        <v>597</v>
      </c>
      <c r="I197" s="612" t="s">
        <v>596</v>
      </c>
      <c r="J197" s="592">
        <v>1131804</v>
      </c>
      <c r="K197" s="561" t="s">
        <v>339</v>
      </c>
      <c r="L197" s="561">
        <v>175</v>
      </c>
      <c r="M197" s="561" t="s">
        <v>506</v>
      </c>
      <c r="N197" s="561" t="s">
        <v>5</v>
      </c>
      <c r="O197" s="621"/>
      <c r="P197" s="622"/>
      <c r="Q197" s="622"/>
      <c r="R197" s="623"/>
      <c r="S197" s="311"/>
      <c r="T197" s="622"/>
      <c r="U197" s="622"/>
      <c r="V197" s="624"/>
      <c r="W197" s="625"/>
      <c r="X197" s="622" t="s">
        <v>5</v>
      </c>
      <c r="Y197" s="626"/>
      <c r="Z197" s="623"/>
      <c r="AA197" s="311"/>
      <c r="AB197" s="622"/>
      <c r="AC197" s="622"/>
      <c r="AD197" s="622"/>
      <c r="AE197" s="624"/>
      <c r="AF197" s="627"/>
      <c r="AG197" s="622"/>
      <c r="AH197" s="622"/>
      <c r="AI197" s="623"/>
      <c r="AJ197" s="628" t="s">
        <v>5</v>
      </c>
      <c r="AK197" s="622"/>
      <c r="AL197" s="626"/>
      <c r="AM197" s="624"/>
      <c r="AN197" s="627"/>
      <c r="AO197" s="622"/>
      <c r="AP197" s="622"/>
      <c r="AQ197" s="622"/>
      <c r="AR197" s="629"/>
      <c r="AS197" s="630"/>
      <c r="AT197" s="622"/>
      <c r="AU197" s="622"/>
      <c r="AV197" s="624" t="s">
        <v>5</v>
      </c>
      <c r="AW197" s="627"/>
      <c r="AX197" s="622"/>
      <c r="AY197" s="626"/>
      <c r="AZ197" s="622"/>
      <c r="BA197" s="631"/>
      <c r="BB197" s="311"/>
      <c r="BC197" s="622"/>
      <c r="BD197" s="622"/>
      <c r="BE197" s="624"/>
      <c r="BF197" s="627"/>
      <c r="BG197" s="622"/>
      <c r="BH197" s="622" t="s">
        <v>5</v>
      </c>
      <c r="BI197" s="623"/>
      <c r="BJ197" s="311"/>
      <c r="BK197" s="626"/>
      <c r="BL197" s="649"/>
      <c r="BM197" s="650"/>
      <c r="BN197" s="651"/>
      <c r="BP197" s="11"/>
      <c r="BR197" s="634"/>
    </row>
    <row r="198" spans="1:70" ht="18.899999999999999" customHeight="1">
      <c r="A198" s="9"/>
      <c r="B198" s="8"/>
      <c r="C198" s="701"/>
      <c r="D198" s="701"/>
      <c r="E198" s="701"/>
      <c r="F198" s="701"/>
      <c r="G198" s="1097"/>
      <c r="H198" s="724" t="s">
        <v>685</v>
      </c>
      <c r="I198" s="573" t="s">
        <v>686</v>
      </c>
      <c r="J198" s="583">
        <v>1131804</v>
      </c>
      <c r="K198" s="586" t="s">
        <v>339</v>
      </c>
      <c r="L198" s="698">
        <v>175</v>
      </c>
      <c r="M198" s="586" t="s">
        <v>506</v>
      </c>
      <c r="N198" s="586" t="s">
        <v>681</v>
      </c>
      <c r="O198" s="124"/>
      <c r="P198" s="125"/>
      <c r="Q198" s="125"/>
      <c r="R198" s="126"/>
      <c r="S198" s="144"/>
      <c r="T198" s="125"/>
      <c r="U198" s="125"/>
      <c r="V198" s="148"/>
      <c r="W198" s="552"/>
      <c r="X198" s="125"/>
      <c r="Y198" s="553" t="s">
        <v>5</v>
      </c>
      <c r="Z198" s="126"/>
      <c r="AA198" s="144"/>
      <c r="AB198" s="125"/>
      <c r="AC198" s="125"/>
      <c r="AD198" s="125"/>
      <c r="AE198" s="148"/>
      <c r="AF198" s="127"/>
      <c r="AG198" s="125"/>
      <c r="AH198" s="125"/>
      <c r="AI198" s="126"/>
      <c r="AJ198" s="286"/>
      <c r="AK198" s="125" t="s">
        <v>5</v>
      </c>
      <c r="AL198" s="553"/>
      <c r="AM198" s="148"/>
      <c r="AN198" s="127"/>
      <c r="AO198" s="125"/>
      <c r="AP198" s="125"/>
      <c r="AQ198" s="125"/>
      <c r="AR198" s="285"/>
      <c r="AS198" s="554"/>
      <c r="AT198" s="125"/>
      <c r="AU198" s="125"/>
      <c r="AV198" s="148"/>
      <c r="AW198" s="127" t="s">
        <v>5</v>
      </c>
      <c r="AX198" s="125"/>
      <c r="AY198" s="553"/>
      <c r="AZ198" s="125"/>
      <c r="BA198" s="555"/>
      <c r="BB198" s="144"/>
      <c r="BC198" s="125"/>
      <c r="BD198" s="125"/>
      <c r="BE198" s="148"/>
      <c r="BF198" s="127"/>
      <c r="BG198" s="125"/>
      <c r="BH198" s="125"/>
      <c r="BI198" s="126" t="s">
        <v>5</v>
      </c>
      <c r="BJ198" s="144"/>
      <c r="BK198" s="553"/>
      <c r="BL198" s="616"/>
      <c r="BM198" s="556"/>
      <c r="BN198" s="128"/>
      <c r="BP198" s="11"/>
      <c r="BR198" s="634"/>
    </row>
    <row r="199" spans="1:70" ht="18.899999999999999" customHeight="1">
      <c r="A199" s="9"/>
      <c r="B199" s="8"/>
      <c r="C199" s="701"/>
      <c r="D199" s="701"/>
      <c r="E199" s="701"/>
      <c r="F199" s="701"/>
      <c r="G199" s="1097"/>
      <c r="H199" s="726" t="s">
        <v>595</v>
      </c>
      <c r="I199" s="589" t="s">
        <v>594</v>
      </c>
      <c r="J199" s="604">
        <v>1131804</v>
      </c>
      <c r="K199" s="611" t="s">
        <v>339</v>
      </c>
      <c r="L199" s="611">
        <v>1095</v>
      </c>
      <c r="M199" s="611" t="s">
        <v>659</v>
      </c>
      <c r="N199" s="611" t="s">
        <v>5</v>
      </c>
      <c r="O199" s="124"/>
      <c r="P199" s="125"/>
      <c r="Q199" s="125"/>
      <c r="R199" s="126"/>
      <c r="S199" s="144"/>
      <c r="T199" s="125"/>
      <c r="U199" s="125"/>
      <c r="V199" s="148"/>
      <c r="W199" s="552"/>
      <c r="X199" s="125"/>
      <c r="Y199" s="553"/>
      <c r="Z199" s="126" t="s">
        <v>5</v>
      </c>
      <c r="AA199" s="144"/>
      <c r="AB199" s="125"/>
      <c r="AC199" s="125"/>
      <c r="AD199" s="125"/>
      <c r="AE199" s="148"/>
      <c r="AF199" s="127"/>
      <c r="AG199" s="125"/>
      <c r="AH199" s="125"/>
      <c r="AI199" s="126"/>
      <c r="AJ199" s="286"/>
      <c r="AK199" s="125"/>
      <c r="AL199" s="553" t="s">
        <v>5</v>
      </c>
      <c r="AM199" s="148"/>
      <c r="AN199" s="127"/>
      <c r="AO199" s="125"/>
      <c r="AP199" s="125"/>
      <c r="AQ199" s="125"/>
      <c r="AR199" s="285"/>
      <c r="AS199" s="554"/>
      <c r="AT199" s="125"/>
      <c r="AU199" s="125"/>
      <c r="AV199" s="148"/>
      <c r="AW199" s="127"/>
      <c r="AX199" s="125" t="s">
        <v>9</v>
      </c>
      <c r="AY199" s="553"/>
      <c r="AZ199" s="125"/>
      <c r="BA199" s="555"/>
      <c r="BB199" s="144"/>
      <c r="BC199" s="125"/>
      <c r="BD199" s="125"/>
      <c r="BE199" s="148"/>
      <c r="BF199" s="127"/>
      <c r="BG199" s="125"/>
      <c r="BH199" s="125"/>
      <c r="BI199" s="126"/>
      <c r="BJ199" s="144" t="s">
        <v>5</v>
      </c>
      <c r="BK199" s="553"/>
      <c r="BL199" s="616"/>
      <c r="BM199" s="556"/>
      <c r="BN199" s="128"/>
      <c r="BP199" s="11"/>
      <c r="BR199" s="634"/>
    </row>
    <row r="200" spans="1:70" ht="18.899999999999999" customHeight="1" thickBot="1">
      <c r="A200" s="9"/>
      <c r="B200" s="8"/>
      <c r="C200" s="701"/>
      <c r="D200" s="701"/>
      <c r="E200" s="701"/>
      <c r="F200" s="701"/>
      <c r="G200" s="1090"/>
      <c r="H200" s="722" t="s">
        <v>593</v>
      </c>
      <c r="I200" s="590" t="s">
        <v>592</v>
      </c>
      <c r="J200" s="584">
        <v>1131804</v>
      </c>
      <c r="K200" s="560" t="s">
        <v>339</v>
      </c>
      <c r="L200" s="560">
        <v>131</v>
      </c>
      <c r="M200" s="560" t="s">
        <v>506</v>
      </c>
      <c r="N200" s="560" t="s">
        <v>5</v>
      </c>
      <c r="O200" s="124"/>
      <c r="P200" s="125"/>
      <c r="Q200" s="125"/>
      <c r="R200" s="126"/>
      <c r="S200" s="144"/>
      <c r="T200" s="125"/>
      <c r="U200" s="125"/>
      <c r="V200" s="148"/>
      <c r="W200" s="552"/>
      <c r="X200" s="125"/>
      <c r="Y200" s="553"/>
      <c r="Z200" s="126"/>
      <c r="AA200" s="144" t="s">
        <v>5</v>
      </c>
      <c r="AB200" s="125"/>
      <c r="AC200" s="125"/>
      <c r="AD200" s="125"/>
      <c r="AE200" s="148"/>
      <c r="AF200" s="127"/>
      <c r="AG200" s="125"/>
      <c r="AH200" s="125"/>
      <c r="AI200" s="126"/>
      <c r="AJ200" s="286"/>
      <c r="AK200" s="125"/>
      <c r="AL200" s="553"/>
      <c r="AM200" s="148" t="s">
        <v>5</v>
      </c>
      <c r="AN200" s="127"/>
      <c r="AO200" s="125"/>
      <c r="AP200" s="125"/>
      <c r="AQ200" s="125"/>
      <c r="AR200" s="285"/>
      <c r="AS200" s="554"/>
      <c r="AT200" s="125"/>
      <c r="AU200" s="125"/>
      <c r="AV200" s="148"/>
      <c r="AW200" s="127"/>
      <c r="AX200" s="125"/>
      <c r="AY200" s="553" t="s">
        <v>5</v>
      </c>
      <c r="AZ200" s="125"/>
      <c r="BA200" s="555"/>
      <c r="BB200" s="144"/>
      <c r="BC200" s="125"/>
      <c r="BD200" s="125"/>
      <c r="BE200" s="148"/>
      <c r="BF200" s="127"/>
      <c r="BG200" s="125"/>
      <c r="BH200" s="125"/>
      <c r="BI200" s="126"/>
      <c r="BJ200" s="144"/>
      <c r="BK200" s="553" t="s">
        <v>5</v>
      </c>
      <c r="BL200" s="616"/>
      <c r="BM200" s="556"/>
      <c r="BN200" s="128"/>
      <c r="BP200" s="11"/>
      <c r="BR200" s="634"/>
    </row>
    <row r="201" spans="1:70" ht="18.899999999999999" customHeight="1">
      <c r="A201" s="9"/>
      <c r="B201" s="8"/>
      <c r="C201" s="701"/>
      <c r="D201" s="701"/>
      <c r="E201" s="701"/>
      <c r="F201" s="701"/>
      <c r="G201" s="1087" t="s">
        <v>591</v>
      </c>
      <c r="H201" s="720" t="s">
        <v>590</v>
      </c>
      <c r="I201" s="591" t="s">
        <v>589</v>
      </c>
      <c r="J201" s="592">
        <v>1131804</v>
      </c>
      <c r="K201" s="561" t="s">
        <v>339</v>
      </c>
      <c r="L201" s="561">
        <v>92</v>
      </c>
      <c r="M201" s="561" t="s">
        <v>506</v>
      </c>
      <c r="N201" s="561" t="s">
        <v>5</v>
      </c>
      <c r="O201" s="298"/>
      <c r="P201" s="304"/>
      <c r="Q201" s="304"/>
      <c r="R201" s="306"/>
      <c r="S201" s="307"/>
      <c r="T201" s="304"/>
      <c r="U201" s="304"/>
      <c r="V201" s="291"/>
      <c r="W201" s="567"/>
      <c r="X201" s="304" t="s">
        <v>5</v>
      </c>
      <c r="Y201" s="568"/>
      <c r="Z201" s="306"/>
      <c r="AA201" s="307"/>
      <c r="AB201" s="304"/>
      <c r="AC201" s="304"/>
      <c r="AD201" s="304"/>
      <c r="AE201" s="291"/>
      <c r="AF201" s="305"/>
      <c r="AG201" s="304"/>
      <c r="AH201" s="304"/>
      <c r="AI201" s="306"/>
      <c r="AJ201" s="290" t="s">
        <v>5</v>
      </c>
      <c r="AK201" s="304"/>
      <c r="AL201" s="568"/>
      <c r="AM201" s="291"/>
      <c r="AN201" s="305"/>
      <c r="AO201" s="304"/>
      <c r="AP201" s="304"/>
      <c r="AQ201" s="304"/>
      <c r="AR201" s="289"/>
      <c r="AS201" s="569"/>
      <c r="AT201" s="304"/>
      <c r="AU201" s="304"/>
      <c r="AV201" s="291" t="s">
        <v>5</v>
      </c>
      <c r="AW201" s="305"/>
      <c r="AX201" s="304"/>
      <c r="AY201" s="568"/>
      <c r="AZ201" s="304"/>
      <c r="BA201" s="570"/>
      <c r="BB201" s="307"/>
      <c r="BC201" s="304"/>
      <c r="BD201" s="304"/>
      <c r="BE201" s="291"/>
      <c r="BF201" s="305"/>
      <c r="BG201" s="304"/>
      <c r="BH201" s="304" t="s">
        <v>5</v>
      </c>
      <c r="BI201" s="306"/>
      <c r="BJ201" s="307"/>
      <c r="BK201" s="568"/>
      <c r="BL201" s="617"/>
      <c r="BM201" s="571"/>
      <c r="BN201" s="292"/>
      <c r="BP201" s="11"/>
      <c r="BR201" s="634"/>
    </row>
    <row r="202" spans="1:70" ht="18.899999999999999" customHeight="1">
      <c r="A202" s="9"/>
      <c r="B202" s="8"/>
      <c r="C202" s="701"/>
      <c r="D202" s="701"/>
      <c r="E202" s="701"/>
      <c r="F202" s="701"/>
      <c r="G202" s="1088"/>
      <c r="H202" s="721" t="s">
        <v>588</v>
      </c>
      <c r="I202" s="574" t="s">
        <v>587</v>
      </c>
      <c r="J202" s="593">
        <v>1131804</v>
      </c>
      <c r="K202" s="559" t="s">
        <v>339</v>
      </c>
      <c r="L202" s="559">
        <v>548</v>
      </c>
      <c r="M202" s="559" t="s">
        <v>506</v>
      </c>
      <c r="N202" s="559" t="s">
        <v>5</v>
      </c>
      <c r="O202" s="124"/>
      <c r="P202" s="125"/>
      <c r="Q202" s="125"/>
      <c r="R202" s="126"/>
      <c r="S202" s="144"/>
      <c r="T202" s="125"/>
      <c r="U202" s="125"/>
      <c r="V202" s="148"/>
      <c r="W202" s="552"/>
      <c r="X202" s="125"/>
      <c r="Y202" s="553" t="s">
        <v>5</v>
      </c>
      <c r="Z202" s="126"/>
      <c r="AA202" s="144"/>
      <c r="AB202" s="125"/>
      <c r="AC202" s="125"/>
      <c r="AD202" s="125"/>
      <c r="AE202" s="148"/>
      <c r="AF202" s="127"/>
      <c r="AG202" s="125"/>
      <c r="AH202" s="125"/>
      <c r="AI202" s="126"/>
      <c r="AJ202" s="286"/>
      <c r="AK202" s="125" t="s">
        <v>5</v>
      </c>
      <c r="AL202" s="553"/>
      <c r="AM202" s="148"/>
      <c r="AN202" s="127"/>
      <c r="AO202" s="125"/>
      <c r="AP202" s="125"/>
      <c r="AQ202" s="125"/>
      <c r="AR202" s="285"/>
      <c r="AS202" s="554"/>
      <c r="AT202" s="125"/>
      <c r="AU202" s="125"/>
      <c r="AV202" s="148"/>
      <c r="AW202" s="127" t="s">
        <v>5</v>
      </c>
      <c r="AX202" s="125"/>
      <c r="AY202" s="553"/>
      <c r="AZ202" s="125"/>
      <c r="BA202" s="555"/>
      <c r="BB202" s="144"/>
      <c r="BC202" s="125"/>
      <c r="BD202" s="125"/>
      <c r="BE202" s="148"/>
      <c r="BF202" s="127"/>
      <c r="BG202" s="125"/>
      <c r="BH202" s="125"/>
      <c r="BI202" s="126" t="s">
        <v>5</v>
      </c>
      <c r="BJ202" s="144"/>
      <c r="BK202" s="553"/>
      <c r="BL202" s="616"/>
      <c r="BM202" s="556"/>
      <c r="BN202" s="128"/>
      <c r="BP202" s="11"/>
      <c r="BR202" s="634"/>
    </row>
    <row r="203" spans="1:70" ht="18.899999999999999" customHeight="1" thickBot="1">
      <c r="A203" s="9"/>
      <c r="B203" s="8"/>
      <c r="C203" s="701"/>
      <c r="D203" s="701"/>
      <c r="E203" s="701"/>
      <c r="F203" s="701"/>
      <c r="G203" s="1090"/>
      <c r="H203" s="722" t="s">
        <v>586</v>
      </c>
      <c r="I203" s="590" t="s">
        <v>585</v>
      </c>
      <c r="J203" s="584">
        <v>1131804</v>
      </c>
      <c r="K203" s="560" t="s">
        <v>339</v>
      </c>
      <c r="L203" s="560">
        <v>102</v>
      </c>
      <c r="M203" s="560" t="s">
        <v>506</v>
      </c>
      <c r="N203" s="560" t="s">
        <v>5</v>
      </c>
      <c r="O203" s="110"/>
      <c r="P203" s="97"/>
      <c r="Q203" s="97"/>
      <c r="R203" s="102"/>
      <c r="S203" s="137"/>
      <c r="T203" s="97"/>
      <c r="U203" s="97"/>
      <c r="V203" s="141"/>
      <c r="W203" s="121"/>
      <c r="X203" s="97"/>
      <c r="Y203" s="106"/>
      <c r="Z203" s="102" t="s">
        <v>5</v>
      </c>
      <c r="AA203" s="137"/>
      <c r="AB203" s="97"/>
      <c r="AC203" s="97"/>
      <c r="AD203" s="97"/>
      <c r="AE203" s="141"/>
      <c r="AF203" s="96"/>
      <c r="AG203" s="97"/>
      <c r="AH203" s="97"/>
      <c r="AI203" s="102"/>
      <c r="AJ203" s="139"/>
      <c r="AK203" s="97"/>
      <c r="AL203" s="106" t="s">
        <v>5</v>
      </c>
      <c r="AM203" s="141"/>
      <c r="AN203" s="96"/>
      <c r="AO203" s="97"/>
      <c r="AP203" s="97"/>
      <c r="AQ203" s="97"/>
      <c r="AR203" s="131"/>
      <c r="AS203" s="614"/>
      <c r="AT203" s="97"/>
      <c r="AU203" s="97"/>
      <c r="AV203" s="141"/>
      <c r="AW203" s="96"/>
      <c r="AX203" s="97" t="s">
        <v>5</v>
      </c>
      <c r="AY203" s="106"/>
      <c r="AZ203" s="97"/>
      <c r="BA203" s="120"/>
      <c r="BB203" s="137"/>
      <c r="BC203" s="97"/>
      <c r="BD203" s="97"/>
      <c r="BE203" s="141"/>
      <c r="BF203" s="96"/>
      <c r="BG203" s="97"/>
      <c r="BH203" s="97"/>
      <c r="BI203" s="102"/>
      <c r="BJ203" s="137" t="s">
        <v>5</v>
      </c>
      <c r="BK203" s="106"/>
      <c r="BL203" s="545"/>
      <c r="BM203" s="615"/>
      <c r="BN203" s="98"/>
      <c r="BP203" s="11"/>
      <c r="BR203" s="634"/>
    </row>
    <row r="204" spans="1:70" ht="18.899999999999999" customHeight="1">
      <c r="A204" s="9"/>
      <c r="B204" s="8"/>
      <c r="C204" s="701"/>
      <c r="D204" s="701"/>
      <c r="E204" s="701"/>
      <c r="F204" s="701"/>
      <c r="G204" s="1087" t="s">
        <v>560</v>
      </c>
      <c r="H204" s="720" t="s">
        <v>559</v>
      </c>
      <c r="I204" s="572" t="s">
        <v>558</v>
      </c>
      <c r="J204" s="208">
        <v>1131120</v>
      </c>
      <c r="K204" s="561" t="s">
        <v>339</v>
      </c>
      <c r="L204" s="561">
        <v>225</v>
      </c>
      <c r="M204" s="561" t="s">
        <v>506</v>
      </c>
      <c r="N204" s="561" t="s">
        <v>5</v>
      </c>
      <c r="O204" s="298"/>
      <c r="P204" s="304"/>
      <c r="Q204" s="304" t="s">
        <v>342</v>
      </c>
      <c r="R204" s="306"/>
      <c r="S204" s="307"/>
      <c r="T204" s="304"/>
      <c r="U204" s="304"/>
      <c r="V204" s="291"/>
      <c r="W204" s="567"/>
      <c r="X204" s="304"/>
      <c r="Y204" s="568"/>
      <c r="Z204" s="306"/>
      <c r="AA204" s="307"/>
      <c r="AB204" s="304" t="s">
        <v>5</v>
      </c>
      <c r="AC204" s="304"/>
      <c r="AD204" s="304"/>
      <c r="AE204" s="291"/>
      <c r="AF204" s="305"/>
      <c r="AG204" s="304"/>
      <c r="AH204" s="304"/>
      <c r="AI204" s="291"/>
      <c r="AJ204" s="305"/>
      <c r="AK204" s="568"/>
      <c r="AL204" s="568"/>
      <c r="AM204" s="291"/>
      <c r="AN204" s="304" t="s">
        <v>5</v>
      </c>
      <c r="AO204" s="304"/>
      <c r="AP204" s="304"/>
      <c r="AQ204" s="304"/>
      <c r="AR204" s="289"/>
      <c r="AS204" s="304"/>
      <c r="AT204" s="304"/>
      <c r="AU204" s="304"/>
      <c r="AV204" s="289"/>
      <c r="AW204" s="568"/>
      <c r="AX204" s="304"/>
      <c r="AY204" s="568"/>
      <c r="AZ204" s="304" t="s">
        <v>5</v>
      </c>
      <c r="BA204" s="570"/>
      <c r="BB204" s="307"/>
      <c r="BC204" s="304"/>
      <c r="BD204" s="304"/>
      <c r="BE204" s="291"/>
      <c r="BF204" s="305"/>
      <c r="BG204" s="304"/>
      <c r="BH204" s="304"/>
      <c r="BI204" s="306"/>
      <c r="BJ204" s="307"/>
      <c r="BK204" s="568"/>
      <c r="BL204" s="617"/>
      <c r="BM204" s="571"/>
      <c r="BN204" s="292"/>
      <c r="BP204" s="11"/>
      <c r="BR204" s="634"/>
    </row>
    <row r="205" spans="1:70" ht="18.899999999999999" customHeight="1">
      <c r="A205" s="9"/>
      <c r="B205" s="8"/>
      <c r="C205" s="701"/>
      <c r="D205" s="701"/>
      <c r="E205" s="701"/>
      <c r="F205" s="701"/>
      <c r="G205" s="1088"/>
      <c r="H205" s="721" t="s">
        <v>557</v>
      </c>
      <c r="I205" s="573" t="s">
        <v>553</v>
      </c>
      <c r="J205" s="268">
        <v>1131120</v>
      </c>
      <c r="K205" s="559" t="s">
        <v>339</v>
      </c>
      <c r="L205" s="559">
        <v>438</v>
      </c>
      <c r="M205" s="559" t="s">
        <v>506</v>
      </c>
      <c r="N205" s="559" t="s">
        <v>5</v>
      </c>
      <c r="O205" s="124"/>
      <c r="P205" s="125"/>
      <c r="Q205" s="125" t="s">
        <v>342</v>
      </c>
      <c r="R205" s="126"/>
      <c r="S205" s="144"/>
      <c r="T205" s="125"/>
      <c r="U205" s="125"/>
      <c r="V205" s="148"/>
      <c r="W205" s="552"/>
      <c r="X205" s="125"/>
      <c r="Y205" s="553"/>
      <c r="Z205" s="126"/>
      <c r="AA205" s="144"/>
      <c r="AB205" s="125"/>
      <c r="AC205" s="125" t="s">
        <v>5</v>
      </c>
      <c r="AD205" s="125"/>
      <c r="AE205" s="148"/>
      <c r="AF205" s="127"/>
      <c r="AG205" s="125"/>
      <c r="AH205" s="125"/>
      <c r="AI205" s="126"/>
      <c r="AJ205" s="286"/>
      <c r="AK205" s="125"/>
      <c r="AL205" s="553"/>
      <c r="AM205" s="148"/>
      <c r="AN205" s="127"/>
      <c r="AO205" s="125" t="s">
        <v>5</v>
      </c>
      <c r="AP205" s="125"/>
      <c r="AQ205" s="125"/>
      <c r="AR205" s="285"/>
      <c r="AS205" s="554"/>
      <c r="AT205" s="125"/>
      <c r="AU205" s="125"/>
      <c r="AV205" s="148"/>
      <c r="AW205" s="127"/>
      <c r="AX205" s="125"/>
      <c r="AY205" s="553"/>
      <c r="AZ205" s="125"/>
      <c r="BA205" s="555" t="s">
        <v>5</v>
      </c>
      <c r="BB205" s="144"/>
      <c r="BC205" s="125"/>
      <c r="BD205" s="125"/>
      <c r="BE205" s="148"/>
      <c r="BF205" s="127"/>
      <c r="BG205" s="125"/>
      <c r="BH205" s="125"/>
      <c r="BI205" s="126"/>
      <c r="BJ205" s="144"/>
      <c r="BK205" s="553"/>
      <c r="BL205" s="616"/>
      <c r="BM205" s="556"/>
      <c r="BN205" s="128"/>
      <c r="BP205" s="11"/>
      <c r="BR205" s="634"/>
    </row>
    <row r="206" spans="1:70" ht="18.899999999999999" customHeight="1">
      <c r="A206" s="9"/>
      <c r="B206" s="8"/>
      <c r="C206" s="701"/>
      <c r="D206" s="701"/>
      <c r="E206" s="701"/>
      <c r="F206" s="701"/>
      <c r="G206" s="1088"/>
      <c r="H206" s="721" t="s">
        <v>556</v>
      </c>
      <c r="I206" s="573" t="s">
        <v>553</v>
      </c>
      <c r="J206" s="268">
        <v>1131120</v>
      </c>
      <c r="K206" s="559" t="s">
        <v>339</v>
      </c>
      <c r="L206" s="559">
        <v>162</v>
      </c>
      <c r="M206" s="559" t="s">
        <v>506</v>
      </c>
      <c r="N206" s="559" t="s">
        <v>5</v>
      </c>
      <c r="O206" s="124"/>
      <c r="P206" s="125"/>
      <c r="Q206" s="125" t="s">
        <v>342</v>
      </c>
      <c r="R206" s="126"/>
      <c r="S206" s="144"/>
      <c r="T206" s="125"/>
      <c r="U206" s="125"/>
      <c r="V206" s="148"/>
      <c r="W206" s="552"/>
      <c r="X206" s="125"/>
      <c r="Y206" s="553"/>
      <c r="Z206" s="126"/>
      <c r="AA206" s="144"/>
      <c r="AB206" s="125"/>
      <c r="AC206" s="125" t="s">
        <v>5</v>
      </c>
      <c r="AD206" s="125"/>
      <c r="AE206" s="148"/>
      <c r="AF206" s="127"/>
      <c r="AG206" s="125"/>
      <c r="AH206" s="125"/>
      <c r="AI206" s="126"/>
      <c r="AJ206" s="286"/>
      <c r="AK206" s="125"/>
      <c r="AL206" s="553"/>
      <c r="AM206" s="148"/>
      <c r="AN206" s="127"/>
      <c r="AO206" s="125" t="s">
        <v>5</v>
      </c>
      <c r="AP206" s="125"/>
      <c r="AQ206" s="125"/>
      <c r="AR206" s="285"/>
      <c r="AS206" s="554"/>
      <c r="AT206" s="125"/>
      <c r="AU206" s="125"/>
      <c r="AV206" s="148"/>
      <c r="AW206" s="127"/>
      <c r="AX206" s="125"/>
      <c r="AY206" s="553"/>
      <c r="AZ206" s="125"/>
      <c r="BA206" s="555" t="s">
        <v>5</v>
      </c>
      <c r="BB206" s="144"/>
      <c r="BC206" s="125"/>
      <c r="BD206" s="125"/>
      <c r="BE206" s="148"/>
      <c r="BF206" s="127"/>
      <c r="BG206" s="125"/>
      <c r="BH206" s="125"/>
      <c r="BI206" s="126"/>
      <c r="BJ206" s="144"/>
      <c r="BK206" s="553"/>
      <c r="BL206" s="616"/>
      <c r="BM206" s="556"/>
      <c r="BN206" s="128"/>
      <c r="BP206" s="11"/>
      <c r="BR206" s="634"/>
    </row>
    <row r="207" spans="1:70" ht="18.899999999999999" customHeight="1">
      <c r="A207" s="9"/>
      <c r="B207" s="8"/>
      <c r="C207" s="701"/>
      <c r="D207" s="701"/>
      <c r="E207" s="701"/>
      <c r="F207" s="701"/>
      <c r="G207" s="1088"/>
      <c r="H207" s="721" t="s">
        <v>555</v>
      </c>
      <c r="I207" s="573" t="s">
        <v>553</v>
      </c>
      <c r="J207" s="268">
        <v>1131120</v>
      </c>
      <c r="K207" s="559" t="s">
        <v>339</v>
      </c>
      <c r="L207" s="559">
        <v>265</v>
      </c>
      <c r="M207" s="559" t="s">
        <v>506</v>
      </c>
      <c r="N207" s="559" t="s">
        <v>5</v>
      </c>
      <c r="O207" s="124"/>
      <c r="P207" s="125"/>
      <c r="Q207" s="125"/>
      <c r="R207" s="126" t="s">
        <v>342</v>
      </c>
      <c r="S207" s="144"/>
      <c r="T207" s="125"/>
      <c r="U207" s="125"/>
      <c r="V207" s="148"/>
      <c r="W207" s="552"/>
      <c r="X207" s="125"/>
      <c r="Y207" s="553"/>
      <c r="Z207" s="126"/>
      <c r="AA207" s="144"/>
      <c r="AB207" s="125"/>
      <c r="AC207" s="125"/>
      <c r="AD207" s="125" t="s">
        <v>5</v>
      </c>
      <c r="AE207" s="148"/>
      <c r="AF207" s="127"/>
      <c r="AG207" s="125"/>
      <c r="AH207" s="125"/>
      <c r="AI207" s="126"/>
      <c r="AJ207" s="286"/>
      <c r="AK207" s="125"/>
      <c r="AL207" s="553"/>
      <c r="AM207" s="148"/>
      <c r="AN207" s="127"/>
      <c r="AO207" s="125"/>
      <c r="AP207" s="125" t="s">
        <v>5</v>
      </c>
      <c r="AQ207" s="125"/>
      <c r="AR207" s="285"/>
      <c r="AS207" s="554"/>
      <c r="AT207" s="125"/>
      <c r="AU207" s="125"/>
      <c r="AV207" s="148"/>
      <c r="AW207" s="127"/>
      <c r="AX207" s="125"/>
      <c r="AY207" s="553"/>
      <c r="AZ207" s="125"/>
      <c r="BA207" s="555"/>
      <c r="BB207" s="144" t="s">
        <v>5</v>
      </c>
      <c r="BC207" s="125"/>
      <c r="BD207" s="125"/>
      <c r="BE207" s="148"/>
      <c r="BF207" s="127"/>
      <c r="BG207" s="125"/>
      <c r="BH207" s="125"/>
      <c r="BI207" s="126"/>
      <c r="BJ207" s="144"/>
      <c r="BK207" s="553"/>
      <c r="BL207" s="616"/>
      <c r="BM207" s="556"/>
      <c r="BN207" s="128"/>
      <c r="BP207" s="11"/>
      <c r="BR207" s="634"/>
    </row>
    <row r="208" spans="1:70" ht="18.899999999999999" customHeight="1">
      <c r="A208" s="9"/>
      <c r="B208" s="8"/>
      <c r="C208" s="701"/>
      <c r="D208" s="701"/>
      <c r="E208" s="701"/>
      <c r="F208" s="701"/>
      <c r="G208" s="1088"/>
      <c r="H208" s="721" t="s">
        <v>554</v>
      </c>
      <c r="I208" s="573" t="s">
        <v>553</v>
      </c>
      <c r="J208" s="268">
        <v>1131120</v>
      </c>
      <c r="K208" s="559" t="s">
        <v>339</v>
      </c>
      <c r="L208" s="559">
        <v>274</v>
      </c>
      <c r="M208" s="559" t="s">
        <v>506</v>
      </c>
      <c r="N208" s="559" t="s">
        <v>5</v>
      </c>
      <c r="O208" s="124"/>
      <c r="P208" s="125"/>
      <c r="Q208" s="125"/>
      <c r="R208" s="126" t="s">
        <v>342</v>
      </c>
      <c r="S208" s="144"/>
      <c r="T208" s="125"/>
      <c r="U208" s="125"/>
      <c r="V208" s="148"/>
      <c r="W208" s="552"/>
      <c r="X208" s="125"/>
      <c r="Y208" s="553"/>
      <c r="Z208" s="126"/>
      <c r="AA208" s="144"/>
      <c r="AB208" s="125"/>
      <c r="AC208" s="125"/>
      <c r="AD208" s="125" t="s">
        <v>5</v>
      </c>
      <c r="AE208" s="148"/>
      <c r="AF208" s="127"/>
      <c r="AG208" s="125"/>
      <c r="AH208" s="125"/>
      <c r="AI208" s="126"/>
      <c r="AJ208" s="286"/>
      <c r="AK208" s="125"/>
      <c r="AL208" s="553"/>
      <c r="AM208" s="148"/>
      <c r="AN208" s="127"/>
      <c r="AO208" s="125"/>
      <c r="AP208" s="125" t="s">
        <v>5</v>
      </c>
      <c r="AQ208" s="125"/>
      <c r="AR208" s="285"/>
      <c r="AS208" s="554"/>
      <c r="AT208" s="125"/>
      <c r="AU208" s="125"/>
      <c r="AV208" s="148"/>
      <c r="AW208" s="127"/>
      <c r="AX208" s="125"/>
      <c r="AY208" s="553"/>
      <c r="AZ208" s="125"/>
      <c r="BA208" s="555"/>
      <c r="BB208" s="144" t="s">
        <v>5</v>
      </c>
      <c r="BC208" s="125"/>
      <c r="BD208" s="125"/>
      <c r="BE208" s="148"/>
      <c r="BF208" s="127"/>
      <c r="BG208" s="125"/>
      <c r="BH208" s="125"/>
      <c r="BI208" s="126"/>
      <c r="BJ208" s="144"/>
      <c r="BK208" s="553"/>
      <c r="BL208" s="616"/>
      <c r="BM208" s="556"/>
      <c r="BN208" s="128"/>
      <c r="BP208" s="11"/>
      <c r="BR208" s="634"/>
    </row>
    <row r="209" spans="1:70" ht="18.899999999999999" customHeight="1">
      <c r="A209" s="9"/>
      <c r="B209" s="8"/>
      <c r="C209" s="701"/>
      <c r="D209" s="701"/>
      <c r="E209" s="701"/>
      <c r="F209" s="701"/>
      <c r="G209" s="1088"/>
      <c r="H209" s="721" t="s">
        <v>552</v>
      </c>
      <c r="I209" s="573" t="s">
        <v>551</v>
      </c>
      <c r="J209" s="268">
        <v>1131120</v>
      </c>
      <c r="K209" s="559" t="s">
        <v>339</v>
      </c>
      <c r="L209" s="559">
        <v>92</v>
      </c>
      <c r="M209" s="559" t="s">
        <v>506</v>
      </c>
      <c r="N209" s="559" t="s">
        <v>5</v>
      </c>
      <c r="O209" s="124"/>
      <c r="P209" s="125"/>
      <c r="Q209" s="125"/>
      <c r="R209" s="126"/>
      <c r="S209" s="144" t="s">
        <v>342</v>
      </c>
      <c r="T209" s="125"/>
      <c r="U209" s="125"/>
      <c r="V209" s="148"/>
      <c r="W209" s="552"/>
      <c r="X209" s="125"/>
      <c r="Y209" s="553"/>
      <c r="Z209" s="126"/>
      <c r="AA209" s="144"/>
      <c r="AB209" s="125"/>
      <c r="AC209" s="125"/>
      <c r="AD209" s="125"/>
      <c r="AE209" s="148" t="s">
        <v>5</v>
      </c>
      <c r="AF209" s="127"/>
      <c r="AG209" s="125"/>
      <c r="AH209" s="125"/>
      <c r="AI209" s="126"/>
      <c r="AJ209" s="286"/>
      <c r="AK209" s="125"/>
      <c r="AL209" s="553"/>
      <c r="AM209" s="148"/>
      <c r="AN209" s="127"/>
      <c r="AO209" s="125"/>
      <c r="AP209" s="125"/>
      <c r="AQ209" s="125" t="s">
        <v>5</v>
      </c>
      <c r="AR209" s="285"/>
      <c r="AS209" s="554"/>
      <c r="AT209" s="125"/>
      <c r="AU209" s="125"/>
      <c r="AV209" s="148"/>
      <c r="AW209" s="127"/>
      <c r="AX209" s="125"/>
      <c r="AY209" s="553"/>
      <c r="AZ209" s="125"/>
      <c r="BA209" s="555"/>
      <c r="BB209" s="144"/>
      <c r="BC209" s="125" t="s">
        <v>5</v>
      </c>
      <c r="BD209" s="125"/>
      <c r="BE209" s="148"/>
      <c r="BF209" s="127"/>
      <c r="BG209" s="125"/>
      <c r="BH209" s="125"/>
      <c r="BI209" s="126"/>
      <c r="BJ209" s="144"/>
      <c r="BK209" s="553"/>
      <c r="BL209" s="616"/>
      <c r="BM209" s="556"/>
      <c r="BN209" s="128"/>
      <c r="BP209" s="11"/>
      <c r="BR209" s="634"/>
    </row>
    <row r="210" spans="1:70" ht="18.899999999999999" customHeight="1">
      <c r="A210" s="9"/>
      <c r="B210" s="8"/>
      <c r="C210" s="701"/>
      <c r="D210" s="701"/>
      <c r="E210" s="701"/>
      <c r="F210" s="701"/>
      <c r="G210" s="1088"/>
      <c r="H210" s="721" t="s">
        <v>550</v>
      </c>
      <c r="I210" s="573" t="s">
        <v>548</v>
      </c>
      <c r="J210" s="268">
        <v>1131120</v>
      </c>
      <c r="K210" s="559" t="s">
        <v>339</v>
      </c>
      <c r="L210" s="559">
        <v>146</v>
      </c>
      <c r="M210" s="559" t="s">
        <v>506</v>
      </c>
      <c r="N210" s="559" t="s">
        <v>5</v>
      </c>
      <c r="O210" s="124"/>
      <c r="P210" s="125"/>
      <c r="Q210" s="125"/>
      <c r="R210" s="126"/>
      <c r="S210" s="144"/>
      <c r="T210" s="125"/>
      <c r="U210" s="125"/>
      <c r="V210" s="148" t="s">
        <v>5</v>
      </c>
      <c r="W210" s="552"/>
      <c r="X210" s="125"/>
      <c r="Y210" s="553"/>
      <c r="Z210" s="126"/>
      <c r="AA210" s="144"/>
      <c r="AB210" s="125"/>
      <c r="AC210" s="125"/>
      <c r="AD210" s="125"/>
      <c r="AE210" s="148"/>
      <c r="AF210" s="127"/>
      <c r="AG210" s="125"/>
      <c r="AH210" s="125" t="s">
        <v>5</v>
      </c>
      <c r="AI210" s="126"/>
      <c r="AJ210" s="286"/>
      <c r="AK210" s="125"/>
      <c r="AL210" s="553"/>
      <c r="AM210" s="148"/>
      <c r="AN210" s="127"/>
      <c r="AO210" s="125"/>
      <c r="AP210" s="125"/>
      <c r="AQ210" s="125"/>
      <c r="AR210" s="285"/>
      <c r="AS210" s="554"/>
      <c r="AT210" s="125" t="s">
        <v>5</v>
      </c>
      <c r="AU210" s="125"/>
      <c r="AV210" s="148"/>
      <c r="AW210" s="127"/>
      <c r="AX210" s="125"/>
      <c r="AY210" s="553"/>
      <c r="AZ210" s="125"/>
      <c r="BA210" s="555"/>
      <c r="BB210" s="144"/>
      <c r="BC210" s="125"/>
      <c r="BD210" s="125"/>
      <c r="BE210" s="148" t="s">
        <v>5</v>
      </c>
      <c r="BF210" s="127"/>
      <c r="BG210" s="125"/>
      <c r="BH210" s="125"/>
      <c r="BI210" s="126"/>
      <c r="BJ210" s="144"/>
      <c r="BK210" s="553"/>
      <c r="BL210" s="616"/>
      <c r="BM210" s="556"/>
      <c r="BN210" s="128"/>
      <c r="BP210" s="11"/>
      <c r="BR210" s="634"/>
    </row>
    <row r="211" spans="1:70" ht="18.899999999999999" customHeight="1">
      <c r="A211" s="9"/>
      <c r="B211" s="8"/>
      <c r="C211" s="701"/>
      <c r="D211" s="701"/>
      <c r="E211" s="701"/>
      <c r="F211" s="701"/>
      <c r="G211" s="1088"/>
      <c r="H211" s="721" t="s">
        <v>549</v>
      </c>
      <c r="I211" s="573" t="s">
        <v>548</v>
      </c>
      <c r="J211" s="268">
        <v>1131120</v>
      </c>
      <c r="K211" s="559" t="s">
        <v>339</v>
      </c>
      <c r="L211" s="559">
        <v>204</v>
      </c>
      <c r="M211" s="559" t="s">
        <v>506</v>
      </c>
      <c r="N211" s="559" t="s">
        <v>5</v>
      </c>
      <c r="O211" s="124"/>
      <c r="P211" s="125"/>
      <c r="Q211" s="125"/>
      <c r="R211" s="126"/>
      <c r="S211" s="144"/>
      <c r="T211" s="125"/>
      <c r="U211" s="125"/>
      <c r="V211" s="148" t="s">
        <v>5</v>
      </c>
      <c r="W211" s="552"/>
      <c r="X211" s="125"/>
      <c r="Y211" s="553"/>
      <c r="Z211" s="126"/>
      <c r="AA211" s="144"/>
      <c r="AB211" s="125"/>
      <c r="AC211" s="125"/>
      <c r="AD211" s="125"/>
      <c r="AE211" s="148"/>
      <c r="AF211" s="127"/>
      <c r="AG211" s="125"/>
      <c r="AH211" s="125" t="s">
        <v>5</v>
      </c>
      <c r="AI211" s="126"/>
      <c r="AJ211" s="286"/>
      <c r="AK211" s="125"/>
      <c r="AL211" s="553"/>
      <c r="AM211" s="148"/>
      <c r="AN211" s="127"/>
      <c r="AO211" s="125"/>
      <c r="AP211" s="125"/>
      <c r="AQ211" s="125"/>
      <c r="AR211" s="285"/>
      <c r="AS211" s="554"/>
      <c r="AT211" s="125" t="s">
        <v>5</v>
      </c>
      <c r="AU211" s="125"/>
      <c r="AV211" s="148"/>
      <c r="AW211" s="127"/>
      <c r="AX211" s="125"/>
      <c r="AY211" s="553"/>
      <c r="AZ211" s="125"/>
      <c r="BA211" s="555"/>
      <c r="BB211" s="144"/>
      <c r="BC211" s="125"/>
      <c r="BD211" s="125"/>
      <c r="BE211" s="148" t="s">
        <v>5</v>
      </c>
      <c r="BF211" s="127"/>
      <c r="BG211" s="125"/>
      <c r="BH211" s="125"/>
      <c r="BI211" s="126"/>
      <c r="BJ211" s="144"/>
      <c r="BK211" s="553"/>
      <c r="BL211" s="616"/>
      <c r="BM211" s="556"/>
      <c r="BN211" s="128"/>
      <c r="BP211" s="11"/>
      <c r="BR211" s="634"/>
    </row>
    <row r="212" spans="1:70" ht="18.899999999999999" customHeight="1">
      <c r="A212" s="9"/>
      <c r="B212" s="8"/>
      <c r="C212" s="701"/>
      <c r="D212" s="701"/>
      <c r="E212" s="701"/>
      <c r="F212" s="701"/>
      <c r="G212" s="1088"/>
      <c r="H212" s="721" t="s">
        <v>547</v>
      </c>
      <c r="I212" s="573" t="s">
        <v>545</v>
      </c>
      <c r="J212" s="268">
        <v>1131120</v>
      </c>
      <c r="K212" s="559" t="s">
        <v>339</v>
      </c>
      <c r="L212" s="559">
        <v>324</v>
      </c>
      <c r="M212" s="559" t="s">
        <v>506</v>
      </c>
      <c r="N212" s="559" t="s">
        <v>5</v>
      </c>
      <c r="O212" s="124"/>
      <c r="P212" s="125"/>
      <c r="Q212" s="125"/>
      <c r="R212" s="126"/>
      <c r="S212" s="144"/>
      <c r="T212" s="125"/>
      <c r="U212" s="125" t="s">
        <v>7</v>
      </c>
      <c r="V212" s="148"/>
      <c r="W212" s="552"/>
      <c r="X212" s="125"/>
      <c r="Y212" s="553"/>
      <c r="Z212" s="126"/>
      <c r="AA212" s="144"/>
      <c r="AB212" s="125"/>
      <c r="AC212" s="125"/>
      <c r="AD212" s="125"/>
      <c r="AE212" s="148"/>
      <c r="AF212" s="127"/>
      <c r="AG212" s="125" t="s">
        <v>5</v>
      </c>
      <c r="AH212" s="125"/>
      <c r="AI212" s="126"/>
      <c r="AJ212" s="286"/>
      <c r="AK212" s="125"/>
      <c r="AL212" s="553"/>
      <c r="AM212" s="148"/>
      <c r="AN212" s="127"/>
      <c r="AO212" s="125"/>
      <c r="AP212" s="125"/>
      <c r="AQ212" s="125"/>
      <c r="AR212" s="285"/>
      <c r="AS212" s="554" t="s">
        <v>7</v>
      </c>
      <c r="AT212" s="125"/>
      <c r="AU212" s="125"/>
      <c r="AV212" s="148"/>
      <c r="AW212" s="127"/>
      <c r="AX212" s="125"/>
      <c r="AY212" s="553"/>
      <c r="AZ212" s="125"/>
      <c r="BA212" s="555"/>
      <c r="BB212" s="144"/>
      <c r="BC212" s="125"/>
      <c r="BD212" s="125" t="s">
        <v>5</v>
      </c>
      <c r="BE212" s="148"/>
      <c r="BF212" s="127"/>
      <c r="BG212" s="125"/>
      <c r="BH212" s="125"/>
      <c r="BI212" s="126"/>
      <c r="BJ212" s="144"/>
      <c r="BK212" s="553"/>
      <c r="BL212" s="616"/>
      <c r="BM212" s="556"/>
      <c r="BN212" s="128"/>
      <c r="BP212" s="11"/>
      <c r="BR212" s="634"/>
    </row>
    <row r="213" spans="1:70" ht="18.899999999999999" customHeight="1">
      <c r="A213" s="9"/>
      <c r="B213" s="8"/>
      <c r="C213" s="701"/>
      <c r="D213" s="701"/>
      <c r="E213" s="701"/>
      <c r="F213" s="701"/>
      <c r="G213" s="1089"/>
      <c r="H213" s="721" t="s">
        <v>546</v>
      </c>
      <c r="I213" s="573" t="s">
        <v>545</v>
      </c>
      <c r="J213" s="268">
        <v>1131120</v>
      </c>
      <c r="K213" s="559" t="s">
        <v>339</v>
      </c>
      <c r="L213" s="559">
        <v>159</v>
      </c>
      <c r="M213" s="559" t="s">
        <v>506</v>
      </c>
      <c r="N213" s="559" t="s">
        <v>5</v>
      </c>
      <c r="O213" s="124"/>
      <c r="P213" s="125"/>
      <c r="Q213" s="125"/>
      <c r="R213" s="126"/>
      <c r="S213" s="144"/>
      <c r="T213" s="125"/>
      <c r="U213" s="125" t="s">
        <v>7</v>
      </c>
      <c r="V213" s="148"/>
      <c r="W213" s="552"/>
      <c r="X213" s="125"/>
      <c r="Y213" s="553"/>
      <c r="Z213" s="126"/>
      <c r="AA213" s="144"/>
      <c r="AB213" s="125"/>
      <c r="AC213" s="125"/>
      <c r="AD213" s="125"/>
      <c r="AE213" s="148"/>
      <c r="AF213" s="127"/>
      <c r="AG213" s="125" t="s">
        <v>5</v>
      </c>
      <c r="AH213" s="125"/>
      <c r="AI213" s="126"/>
      <c r="AJ213" s="286"/>
      <c r="AK213" s="125"/>
      <c r="AL213" s="553"/>
      <c r="AM213" s="148"/>
      <c r="AN213" s="127"/>
      <c r="AO213" s="125"/>
      <c r="AP213" s="125"/>
      <c r="AQ213" s="125"/>
      <c r="AR213" s="285"/>
      <c r="AS213" s="554" t="s">
        <v>7</v>
      </c>
      <c r="AT213" s="125"/>
      <c r="AU213" s="125"/>
      <c r="AV213" s="148"/>
      <c r="AW213" s="127"/>
      <c r="AX213" s="125"/>
      <c r="AY213" s="553"/>
      <c r="AZ213" s="125"/>
      <c r="BA213" s="555"/>
      <c r="BB213" s="144"/>
      <c r="BC213" s="125"/>
      <c r="BD213" s="125" t="s">
        <v>5</v>
      </c>
      <c r="BE213" s="148"/>
      <c r="BF213" s="127"/>
      <c r="BG213" s="125"/>
      <c r="BH213" s="125"/>
      <c r="BI213" s="126"/>
      <c r="BJ213" s="144"/>
      <c r="BK213" s="553"/>
      <c r="BL213" s="616"/>
      <c r="BM213" s="556"/>
      <c r="BN213" s="128"/>
      <c r="BP213" s="11"/>
      <c r="BR213" s="634"/>
    </row>
    <row r="214" spans="1:70" ht="18.899999999999999" customHeight="1">
      <c r="A214" s="9"/>
      <c r="B214" s="8"/>
      <c r="C214" s="701"/>
      <c r="D214" s="701"/>
      <c r="E214" s="701"/>
      <c r="F214" s="701"/>
      <c r="G214" s="1089"/>
      <c r="H214" s="723" t="s">
        <v>676</v>
      </c>
      <c r="I214" s="575" t="s">
        <v>677</v>
      </c>
      <c r="J214" s="268">
        <v>1131120</v>
      </c>
      <c r="K214" s="559" t="s">
        <v>339</v>
      </c>
      <c r="L214" s="559">
        <v>2190</v>
      </c>
      <c r="M214" s="559" t="s">
        <v>506</v>
      </c>
      <c r="N214" s="559" t="s">
        <v>667</v>
      </c>
      <c r="O214" s="124"/>
      <c r="P214" s="125"/>
      <c r="Q214" s="125"/>
      <c r="R214" s="126"/>
      <c r="S214" s="144"/>
      <c r="T214" s="125"/>
      <c r="U214" s="125" t="s">
        <v>7</v>
      </c>
      <c r="V214" s="148"/>
      <c r="W214" s="552"/>
      <c r="X214" s="125"/>
      <c r="Y214" s="553"/>
      <c r="Z214" s="126"/>
      <c r="AA214" s="144"/>
      <c r="AB214" s="125"/>
      <c r="AC214" s="125"/>
      <c r="AD214" s="125"/>
      <c r="AE214" s="148"/>
      <c r="AF214" s="127"/>
      <c r="AG214" s="125"/>
      <c r="AH214" s="125"/>
      <c r="AI214" s="126"/>
      <c r="AJ214" s="286"/>
      <c r="AK214" s="125"/>
      <c r="AL214" s="553"/>
      <c r="AM214" s="148"/>
      <c r="AN214" s="127"/>
      <c r="AO214" s="125"/>
      <c r="AP214" s="125"/>
      <c r="AQ214" s="125"/>
      <c r="AR214" s="285"/>
      <c r="AS214" s="554" t="s">
        <v>7</v>
      </c>
      <c r="AT214" s="125"/>
      <c r="AU214" s="125"/>
      <c r="AV214" s="148"/>
      <c r="AW214" s="127"/>
      <c r="AX214" s="125"/>
      <c r="AY214" s="553"/>
      <c r="AZ214" s="125"/>
      <c r="BA214" s="555"/>
      <c r="BB214" s="144"/>
      <c r="BC214" s="125"/>
      <c r="BD214" s="125"/>
      <c r="BE214" s="148"/>
      <c r="BF214" s="127"/>
      <c r="BG214" s="125"/>
      <c r="BH214" s="125"/>
      <c r="BI214" s="126"/>
      <c r="BJ214" s="144"/>
      <c r="BK214" s="553"/>
      <c r="BL214" s="616"/>
      <c r="BM214" s="556"/>
      <c r="BN214" s="128"/>
      <c r="BP214" s="11"/>
      <c r="BR214" s="634"/>
    </row>
    <row r="215" spans="1:70" ht="18.899999999999999" customHeight="1">
      <c r="A215" s="9"/>
      <c r="B215" s="8"/>
      <c r="C215" s="701"/>
      <c r="D215" s="701"/>
      <c r="E215" s="701"/>
      <c r="F215" s="701"/>
      <c r="G215" s="1089"/>
      <c r="H215" s="723" t="s">
        <v>674</v>
      </c>
      <c r="I215" s="575" t="s">
        <v>675</v>
      </c>
      <c r="J215" s="268">
        <v>1131120</v>
      </c>
      <c r="K215" s="559" t="s">
        <v>339</v>
      </c>
      <c r="L215" s="559">
        <v>2920</v>
      </c>
      <c r="M215" s="699" t="s">
        <v>506</v>
      </c>
      <c r="N215" s="559" t="s">
        <v>667</v>
      </c>
      <c r="O215" s="124"/>
      <c r="P215" s="125"/>
      <c r="Q215" s="125" t="s">
        <v>354</v>
      </c>
      <c r="R215" s="126"/>
      <c r="S215" s="144"/>
      <c r="T215" s="125"/>
      <c r="U215" s="125"/>
      <c r="V215" s="148"/>
      <c r="W215" s="552"/>
      <c r="X215" s="125"/>
      <c r="Y215" s="553"/>
      <c r="Z215" s="126"/>
      <c r="AA215" s="144"/>
      <c r="AB215" s="125"/>
      <c r="AC215" s="125"/>
      <c r="AD215" s="125"/>
      <c r="AE215" s="148"/>
      <c r="AF215" s="127"/>
      <c r="AG215" s="125"/>
      <c r="AH215" s="125"/>
      <c r="AI215" s="126"/>
      <c r="AJ215" s="286"/>
      <c r="AK215" s="125"/>
      <c r="AL215" s="553"/>
      <c r="AM215" s="148"/>
      <c r="AN215" s="127"/>
      <c r="AO215" s="125"/>
      <c r="AP215" s="125" t="s">
        <v>7</v>
      </c>
      <c r="AQ215" s="125"/>
      <c r="AR215" s="285"/>
      <c r="AS215" s="554"/>
      <c r="AT215" s="125"/>
      <c r="AU215" s="125"/>
      <c r="AV215" s="148"/>
      <c r="AW215" s="127"/>
      <c r="AX215" s="125"/>
      <c r="AY215" s="553"/>
      <c r="AZ215" s="125"/>
      <c r="BA215" s="555"/>
      <c r="BB215" s="144"/>
      <c r="BC215" s="125"/>
      <c r="BD215" s="125"/>
      <c r="BE215" s="148"/>
      <c r="BF215" s="127"/>
      <c r="BG215" s="125"/>
      <c r="BH215" s="125"/>
      <c r="BI215" s="126"/>
      <c r="BJ215" s="144"/>
      <c r="BK215" s="553"/>
      <c r="BL215" s="616"/>
      <c r="BM215" s="556"/>
      <c r="BN215" s="128"/>
      <c r="BP215" s="11"/>
      <c r="BR215" s="634"/>
    </row>
    <row r="216" spans="1:70" ht="18.899999999999999" customHeight="1">
      <c r="A216" s="9"/>
      <c r="B216" s="8"/>
      <c r="C216" s="701"/>
      <c r="D216" s="701"/>
      <c r="E216" s="701"/>
      <c r="F216" s="701"/>
      <c r="G216" s="1089"/>
      <c r="H216" s="723" t="s">
        <v>544</v>
      </c>
      <c r="I216" s="575" t="s">
        <v>778</v>
      </c>
      <c r="J216" s="268">
        <v>1131120</v>
      </c>
      <c r="K216" s="559" t="s">
        <v>1</v>
      </c>
      <c r="L216" s="559">
        <v>8760</v>
      </c>
      <c r="M216" s="559" t="s">
        <v>659</v>
      </c>
      <c r="N216" s="559" t="s">
        <v>9</v>
      </c>
      <c r="O216" s="124"/>
      <c r="P216" s="125"/>
      <c r="Q216" s="125"/>
      <c r="R216" s="126"/>
      <c r="S216" s="144"/>
      <c r="T216" s="125"/>
      <c r="U216" s="125"/>
      <c r="V216" s="148"/>
      <c r="W216" s="552"/>
      <c r="X216" s="125"/>
      <c r="Y216" s="553"/>
      <c r="Z216" s="126"/>
      <c r="AA216" s="144"/>
      <c r="AB216" s="125"/>
      <c r="AC216" s="125"/>
      <c r="AD216" s="125"/>
      <c r="AE216" s="148"/>
      <c r="AF216" s="127"/>
      <c r="AG216" s="125"/>
      <c r="AH216" s="125"/>
      <c r="AI216" s="126"/>
      <c r="AJ216" s="286"/>
      <c r="AK216" s="125"/>
      <c r="AL216" s="553"/>
      <c r="AM216" s="148"/>
      <c r="AN216" s="127"/>
      <c r="AO216" s="125"/>
      <c r="AP216" s="125"/>
      <c r="AQ216" s="125"/>
      <c r="AR216" s="285"/>
      <c r="AS216" s="554"/>
      <c r="AT216" s="125"/>
      <c r="AU216" s="125"/>
      <c r="AV216" s="148"/>
      <c r="AW216" s="127"/>
      <c r="AX216" s="125"/>
      <c r="AY216" s="553"/>
      <c r="AZ216" s="125"/>
      <c r="BA216" s="555"/>
      <c r="BB216" s="144"/>
      <c r="BC216" s="125"/>
      <c r="BD216" s="125"/>
      <c r="BE216" s="148"/>
      <c r="BF216" s="127"/>
      <c r="BG216" s="125"/>
      <c r="BH216" s="125"/>
      <c r="BI216" s="126"/>
      <c r="BJ216" s="144"/>
      <c r="BK216" s="553" t="s">
        <v>9</v>
      </c>
      <c r="BL216" s="616"/>
      <c r="BM216" s="556"/>
      <c r="BN216" s="128"/>
      <c r="BP216" s="11"/>
      <c r="BR216" s="634"/>
    </row>
    <row r="217" spans="1:70" ht="18.899999999999999" customHeight="1" thickBot="1">
      <c r="A217" s="9"/>
      <c r="B217" s="8"/>
      <c r="C217" s="701"/>
      <c r="D217" s="701"/>
      <c r="E217" s="701"/>
      <c r="F217" s="701"/>
      <c r="G217" s="1090"/>
      <c r="H217" s="722" t="s">
        <v>543</v>
      </c>
      <c r="I217" s="576" t="s">
        <v>542</v>
      </c>
      <c r="J217" s="206">
        <v>1131120</v>
      </c>
      <c r="K217" s="560" t="s">
        <v>339</v>
      </c>
      <c r="L217" s="560">
        <v>214</v>
      </c>
      <c r="M217" s="560" t="s">
        <v>506</v>
      </c>
      <c r="N217" s="560" t="s">
        <v>5</v>
      </c>
      <c r="O217" s="110"/>
      <c r="P217" s="97"/>
      <c r="Q217" s="97"/>
      <c r="R217" s="102"/>
      <c r="S217" s="137" t="s">
        <v>342</v>
      </c>
      <c r="T217" s="97"/>
      <c r="U217" s="97"/>
      <c r="V217" s="141"/>
      <c r="W217" s="121"/>
      <c r="X217" s="97"/>
      <c r="Y217" s="106"/>
      <c r="Z217" s="102"/>
      <c r="AA217" s="137"/>
      <c r="AB217" s="97"/>
      <c r="AC217" s="97"/>
      <c r="AD217" s="97"/>
      <c r="AE217" s="141" t="s">
        <v>5</v>
      </c>
      <c r="AF217" s="96"/>
      <c r="AG217" s="97"/>
      <c r="AH217" s="97"/>
      <c r="AI217" s="102"/>
      <c r="AJ217" s="139"/>
      <c r="AK217" s="97"/>
      <c r="AL217" s="106"/>
      <c r="AM217" s="141"/>
      <c r="AN217" s="96"/>
      <c r="AO217" s="97"/>
      <c r="AP217" s="97"/>
      <c r="AQ217" s="97" t="s">
        <v>5</v>
      </c>
      <c r="AR217" s="131"/>
      <c r="AS217" s="614"/>
      <c r="AT217" s="97"/>
      <c r="AU217" s="97"/>
      <c r="AV217" s="141"/>
      <c r="AW217" s="96"/>
      <c r="AX217" s="97"/>
      <c r="AY217" s="106"/>
      <c r="AZ217" s="97"/>
      <c r="BA217" s="120"/>
      <c r="BB217" s="137"/>
      <c r="BC217" s="97" t="s">
        <v>5</v>
      </c>
      <c r="BD217" s="97"/>
      <c r="BE217" s="141"/>
      <c r="BF217" s="96"/>
      <c r="BG217" s="97"/>
      <c r="BH217" s="97"/>
      <c r="BI217" s="102"/>
      <c r="BJ217" s="137"/>
      <c r="BK217" s="106"/>
      <c r="BL217" s="545"/>
      <c r="BM217" s="615"/>
      <c r="BN217" s="98"/>
      <c r="BP217" s="11"/>
      <c r="BR217" s="634"/>
    </row>
    <row r="218" spans="1:70" ht="18.899999999999999" customHeight="1">
      <c r="A218" s="9"/>
      <c r="B218" s="8"/>
      <c r="C218" s="701"/>
      <c r="D218" s="701"/>
      <c r="E218" s="701"/>
      <c r="F218" s="701"/>
      <c r="G218" s="1091" t="s">
        <v>527</v>
      </c>
      <c r="H218" s="720" t="s">
        <v>526</v>
      </c>
      <c r="I218" s="579" t="s">
        <v>525</v>
      </c>
      <c r="J218" s="208">
        <v>1131810</v>
      </c>
      <c r="K218" s="561" t="s">
        <v>1</v>
      </c>
      <c r="L218" s="561">
        <v>438</v>
      </c>
      <c r="M218" s="561" t="s">
        <v>506</v>
      </c>
      <c r="N218" s="561" t="s">
        <v>5</v>
      </c>
      <c r="O218" s="298"/>
      <c r="P218" s="304"/>
      <c r="Q218" s="304"/>
      <c r="R218" s="306"/>
      <c r="S218" s="307" t="s">
        <v>5</v>
      </c>
      <c r="T218" s="304"/>
      <c r="U218" s="304"/>
      <c r="V218" s="291"/>
      <c r="W218" s="567"/>
      <c r="X218" s="304"/>
      <c r="Y218" s="568"/>
      <c r="Z218" s="306"/>
      <c r="AA218" s="307"/>
      <c r="AB218" s="304"/>
      <c r="AC218" s="304"/>
      <c r="AD218" s="304"/>
      <c r="AE218" s="291" t="s">
        <v>5</v>
      </c>
      <c r="AF218" s="305"/>
      <c r="AG218" s="304"/>
      <c r="AH218" s="304"/>
      <c r="AI218" s="306"/>
      <c r="AJ218" s="290"/>
      <c r="AK218" s="304"/>
      <c r="AL218" s="568"/>
      <c r="AM218" s="291"/>
      <c r="AN218" s="305"/>
      <c r="AO218" s="304"/>
      <c r="AP218" s="304"/>
      <c r="AQ218" s="304" t="s">
        <v>5</v>
      </c>
      <c r="AR218" s="289"/>
      <c r="AS218" s="569"/>
      <c r="AT218" s="304"/>
      <c r="AU218" s="304"/>
      <c r="AV218" s="291"/>
      <c r="AW218" s="305"/>
      <c r="AX218" s="304"/>
      <c r="AY218" s="568"/>
      <c r="AZ218" s="304"/>
      <c r="BA218" s="570"/>
      <c r="BB218" s="307"/>
      <c r="BC218" s="304" t="s">
        <v>5</v>
      </c>
      <c r="BD218" s="304"/>
      <c r="BE218" s="291"/>
      <c r="BF218" s="305"/>
      <c r="BG218" s="304"/>
      <c r="BH218" s="304"/>
      <c r="BI218" s="306"/>
      <c r="BJ218" s="307"/>
      <c r="BK218" s="568"/>
      <c r="BL218" s="617"/>
      <c r="BM218" s="571"/>
      <c r="BN218" s="292"/>
      <c r="BP218" s="11"/>
      <c r="BR218" s="634"/>
    </row>
    <row r="219" spans="1:70" ht="18.899999999999999" customHeight="1">
      <c r="A219" s="9"/>
      <c r="B219" s="8"/>
      <c r="C219" s="701"/>
      <c r="D219" s="701"/>
      <c r="E219" s="701"/>
      <c r="F219" s="701"/>
      <c r="G219" s="1092"/>
      <c r="H219" s="721" t="s">
        <v>524</v>
      </c>
      <c r="I219" s="580" t="s">
        <v>523</v>
      </c>
      <c r="J219" s="268">
        <v>1131810</v>
      </c>
      <c r="K219" s="559" t="s">
        <v>1</v>
      </c>
      <c r="L219" s="559">
        <v>204</v>
      </c>
      <c r="M219" s="559" t="s">
        <v>506</v>
      </c>
      <c r="N219" s="559" t="s">
        <v>5</v>
      </c>
      <c r="O219" s="124"/>
      <c r="P219" s="125"/>
      <c r="Q219" s="125"/>
      <c r="R219" s="126"/>
      <c r="S219" s="144"/>
      <c r="T219" s="125" t="s">
        <v>5</v>
      </c>
      <c r="U219" s="125"/>
      <c r="V219" s="148"/>
      <c r="W219" s="552"/>
      <c r="X219" s="125"/>
      <c r="Y219" s="553"/>
      <c r="Z219" s="126"/>
      <c r="AA219" s="144"/>
      <c r="AB219" s="125"/>
      <c r="AC219" s="125"/>
      <c r="AD219" s="125"/>
      <c r="AE219" s="148"/>
      <c r="AF219" s="127" t="s">
        <v>5</v>
      </c>
      <c r="AG219" s="125"/>
      <c r="AH219" s="125"/>
      <c r="AI219" s="126"/>
      <c r="AJ219" s="286"/>
      <c r="AK219" s="125"/>
      <c r="AL219" s="553"/>
      <c r="AM219" s="148"/>
      <c r="AN219" s="127"/>
      <c r="AO219" s="125"/>
      <c r="AP219" s="125"/>
      <c r="AQ219" s="125"/>
      <c r="AR219" s="285" t="s">
        <v>5</v>
      </c>
      <c r="AS219" s="554"/>
      <c r="AT219" s="125"/>
      <c r="AU219" s="125"/>
      <c r="AV219" s="148"/>
      <c r="AW219" s="127"/>
      <c r="AX219" s="125"/>
      <c r="AY219" s="553"/>
      <c r="AZ219" s="125"/>
      <c r="BA219" s="555"/>
      <c r="BB219" s="144"/>
      <c r="BC219" s="125"/>
      <c r="BD219" s="125" t="s">
        <v>5</v>
      </c>
      <c r="BE219" s="148"/>
      <c r="BF219" s="127"/>
      <c r="BG219" s="125"/>
      <c r="BH219" s="125"/>
      <c r="BI219" s="126"/>
      <c r="BJ219" s="144"/>
      <c r="BK219" s="553"/>
      <c r="BL219" s="616"/>
      <c r="BM219" s="556"/>
      <c r="BN219" s="128"/>
      <c r="BP219" s="11"/>
      <c r="BR219" s="634"/>
    </row>
    <row r="220" spans="1:70" ht="18.899999999999999" customHeight="1">
      <c r="A220" s="9"/>
      <c r="B220" s="8"/>
      <c r="C220" s="701"/>
      <c r="D220" s="701"/>
      <c r="E220" s="701"/>
      <c r="F220" s="701"/>
      <c r="G220" s="1092"/>
      <c r="H220" s="721" t="s">
        <v>522</v>
      </c>
      <c r="I220" s="580" t="s">
        <v>521</v>
      </c>
      <c r="J220" s="268">
        <v>1131810</v>
      </c>
      <c r="K220" s="559" t="s">
        <v>1</v>
      </c>
      <c r="L220" s="559">
        <v>283</v>
      </c>
      <c r="M220" s="559" t="s">
        <v>506</v>
      </c>
      <c r="N220" s="559" t="s">
        <v>5</v>
      </c>
      <c r="O220" s="124"/>
      <c r="P220" s="125"/>
      <c r="Q220" s="125"/>
      <c r="R220" s="126"/>
      <c r="S220" s="144"/>
      <c r="T220" s="125" t="s">
        <v>5</v>
      </c>
      <c r="U220" s="125"/>
      <c r="V220" s="148"/>
      <c r="W220" s="552"/>
      <c r="X220" s="125"/>
      <c r="Y220" s="553"/>
      <c r="Z220" s="126"/>
      <c r="AA220" s="144"/>
      <c r="AB220" s="125"/>
      <c r="AC220" s="125"/>
      <c r="AD220" s="125"/>
      <c r="AE220" s="148"/>
      <c r="AF220" s="127" t="s">
        <v>5</v>
      </c>
      <c r="AG220" s="125"/>
      <c r="AH220" s="125"/>
      <c r="AI220" s="126"/>
      <c r="AJ220" s="286"/>
      <c r="AK220" s="125"/>
      <c r="AL220" s="553"/>
      <c r="AM220" s="148"/>
      <c r="AN220" s="127"/>
      <c r="AO220" s="125"/>
      <c r="AP220" s="125"/>
      <c r="AQ220" s="125"/>
      <c r="AR220" s="285" t="s">
        <v>5</v>
      </c>
      <c r="AS220" s="554"/>
      <c r="AT220" s="125"/>
      <c r="AU220" s="125"/>
      <c r="AV220" s="148"/>
      <c r="AW220" s="127"/>
      <c r="AX220" s="125"/>
      <c r="AY220" s="553"/>
      <c r="AZ220" s="125"/>
      <c r="BA220" s="555"/>
      <c r="BB220" s="144"/>
      <c r="BC220" s="125"/>
      <c r="BD220" s="125" t="s">
        <v>5</v>
      </c>
      <c r="BE220" s="148"/>
      <c r="BF220" s="127"/>
      <c r="BG220" s="125"/>
      <c r="BH220" s="125"/>
      <c r="BI220" s="126"/>
      <c r="BJ220" s="144"/>
      <c r="BK220" s="553"/>
      <c r="BL220" s="616"/>
      <c r="BM220" s="556"/>
      <c r="BN220" s="128"/>
      <c r="BP220" s="11"/>
      <c r="BR220" s="634"/>
    </row>
    <row r="221" spans="1:70" ht="18.899999999999999" customHeight="1">
      <c r="A221" s="9"/>
      <c r="B221" s="8"/>
      <c r="C221" s="701"/>
      <c r="D221" s="701"/>
      <c r="E221" s="701"/>
      <c r="F221" s="701"/>
      <c r="G221" s="1092"/>
      <c r="H221" s="721" t="s">
        <v>520</v>
      </c>
      <c r="I221" s="580" t="s">
        <v>519</v>
      </c>
      <c r="J221" s="268">
        <v>1131810</v>
      </c>
      <c r="K221" s="559" t="s">
        <v>1</v>
      </c>
      <c r="L221" s="559">
        <v>219</v>
      </c>
      <c r="M221" s="559" t="s">
        <v>506</v>
      </c>
      <c r="N221" s="559" t="s">
        <v>5</v>
      </c>
      <c r="O221" s="124"/>
      <c r="P221" s="125"/>
      <c r="Q221" s="125"/>
      <c r="R221" s="126"/>
      <c r="S221" s="144"/>
      <c r="T221" s="125"/>
      <c r="U221" s="125" t="s">
        <v>5</v>
      </c>
      <c r="V221" s="148"/>
      <c r="W221" s="552"/>
      <c r="X221" s="125"/>
      <c r="Y221" s="553"/>
      <c r="Z221" s="126"/>
      <c r="AA221" s="144"/>
      <c r="AB221" s="125"/>
      <c r="AC221" s="125"/>
      <c r="AD221" s="125"/>
      <c r="AE221" s="148"/>
      <c r="AF221" s="127"/>
      <c r="AG221" s="125" t="s">
        <v>5</v>
      </c>
      <c r="AH221" s="125"/>
      <c r="AI221" s="126"/>
      <c r="AJ221" s="286"/>
      <c r="AK221" s="125"/>
      <c r="AL221" s="553"/>
      <c r="AM221" s="148"/>
      <c r="AN221" s="127"/>
      <c r="AO221" s="125"/>
      <c r="AP221" s="125"/>
      <c r="AQ221" s="125"/>
      <c r="AR221" s="285"/>
      <c r="AS221" s="554" t="s">
        <v>5</v>
      </c>
      <c r="AT221" s="125"/>
      <c r="AU221" s="125"/>
      <c r="AV221" s="148"/>
      <c r="AW221" s="127"/>
      <c r="AX221" s="125"/>
      <c r="AY221" s="553"/>
      <c r="AZ221" s="125"/>
      <c r="BA221" s="555"/>
      <c r="BB221" s="144"/>
      <c r="BC221" s="125"/>
      <c r="BD221" s="125"/>
      <c r="BE221" s="148" t="s">
        <v>5</v>
      </c>
      <c r="BF221" s="127"/>
      <c r="BG221" s="125"/>
      <c r="BH221" s="125"/>
      <c r="BI221" s="126"/>
      <c r="BJ221" s="144"/>
      <c r="BK221" s="553"/>
      <c r="BL221" s="616"/>
      <c r="BM221" s="556"/>
      <c r="BN221" s="128"/>
      <c r="BP221" s="11"/>
      <c r="BR221" s="634"/>
    </row>
    <row r="222" spans="1:70" ht="18.899999999999999" customHeight="1" thickBot="1">
      <c r="A222" s="9"/>
      <c r="B222" s="8"/>
      <c r="C222" s="701"/>
      <c r="D222" s="701"/>
      <c r="E222" s="701"/>
      <c r="F222" s="701"/>
      <c r="G222" s="1093"/>
      <c r="H222" s="722" t="s">
        <v>518</v>
      </c>
      <c r="I222" s="581" t="s">
        <v>517</v>
      </c>
      <c r="J222" s="206">
        <v>1131810</v>
      </c>
      <c r="K222" s="560" t="s">
        <v>1</v>
      </c>
      <c r="L222" s="560">
        <v>231</v>
      </c>
      <c r="M222" s="560" t="s">
        <v>506</v>
      </c>
      <c r="N222" s="560" t="s">
        <v>5</v>
      </c>
      <c r="O222" s="110"/>
      <c r="P222" s="97"/>
      <c r="Q222" s="97"/>
      <c r="R222" s="102"/>
      <c r="S222" s="137"/>
      <c r="T222" s="97"/>
      <c r="U222" s="97" t="s">
        <v>5</v>
      </c>
      <c r="V222" s="141"/>
      <c r="W222" s="121"/>
      <c r="X222" s="97"/>
      <c r="Y222" s="106"/>
      <c r="Z222" s="102"/>
      <c r="AA222" s="137"/>
      <c r="AB222" s="97"/>
      <c r="AC222" s="97"/>
      <c r="AD222" s="97"/>
      <c r="AE222" s="141"/>
      <c r="AF222" s="96"/>
      <c r="AG222" s="97" t="s">
        <v>5</v>
      </c>
      <c r="AH222" s="97"/>
      <c r="AI222" s="102"/>
      <c r="AJ222" s="139"/>
      <c r="AK222" s="97"/>
      <c r="AL222" s="106"/>
      <c r="AM222" s="141"/>
      <c r="AN222" s="96"/>
      <c r="AO222" s="97"/>
      <c r="AP222" s="97"/>
      <c r="AQ222" s="97"/>
      <c r="AR222" s="131"/>
      <c r="AS222" s="614" t="s">
        <v>5</v>
      </c>
      <c r="AT222" s="97"/>
      <c r="AU222" s="97"/>
      <c r="AV222" s="141"/>
      <c r="AW222" s="96"/>
      <c r="AX222" s="97"/>
      <c r="AY222" s="106"/>
      <c r="AZ222" s="97"/>
      <c r="BA222" s="120"/>
      <c r="BB222" s="137"/>
      <c r="BC222" s="97"/>
      <c r="BD222" s="97"/>
      <c r="BE222" s="141" t="s">
        <v>5</v>
      </c>
      <c r="BF222" s="96"/>
      <c r="BG222" s="97"/>
      <c r="BH222" s="97"/>
      <c r="BI222" s="102"/>
      <c r="BJ222" s="137"/>
      <c r="BK222" s="106"/>
      <c r="BL222" s="545"/>
      <c r="BM222" s="615"/>
      <c r="BN222" s="98"/>
      <c r="BP222" s="11"/>
      <c r="BR222" s="634"/>
    </row>
    <row r="223" spans="1:70" ht="18.899999999999999" customHeight="1">
      <c r="A223" s="9"/>
      <c r="B223" s="8"/>
      <c r="C223" s="701"/>
      <c r="D223" s="701"/>
      <c r="E223" s="701"/>
      <c r="F223" s="701"/>
      <c r="G223" s="733"/>
      <c r="H223" s="720" t="s">
        <v>655</v>
      </c>
      <c r="I223" s="572" t="s">
        <v>654</v>
      </c>
      <c r="J223" s="557">
        <v>1131821</v>
      </c>
      <c r="K223" s="561" t="s">
        <v>1</v>
      </c>
      <c r="L223" s="561">
        <v>183</v>
      </c>
      <c r="M223" s="561" t="s">
        <v>508</v>
      </c>
      <c r="N223" s="618" t="s">
        <v>663</v>
      </c>
      <c r="O223" s="122"/>
      <c r="P223" s="90"/>
      <c r="Q223" s="90"/>
      <c r="R223" s="99"/>
      <c r="S223" s="103"/>
      <c r="T223" s="90"/>
      <c r="U223" s="90"/>
      <c r="V223" s="99"/>
      <c r="W223" s="89"/>
      <c r="X223" s="90" t="s">
        <v>5</v>
      </c>
      <c r="Y223" s="104"/>
      <c r="Z223" s="99"/>
      <c r="AA223" s="103"/>
      <c r="AB223" s="90"/>
      <c r="AC223" s="90"/>
      <c r="AD223" s="90"/>
      <c r="AE223" s="99"/>
      <c r="AF223" s="103"/>
      <c r="AG223" s="90"/>
      <c r="AH223" s="90"/>
      <c r="AI223" s="99"/>
      <c r="AJ223" s="89" t="s">
        <v>5</v>
      </c>
      <c r="AK223" s="90"/>
      <c r="AL223" s="104"/>
      <c r="AM223" s="99"/>
      <c r="AN223" s="103"/>
      <c r="AO223" s="90"/>
      <c r="AP223" s="90"/>
      <c r="AQ223" s="90"/>
      <c r="AR223" s="129"/>
      <c r="AS223" s="633"/>
      <c r="AT223" s="90"/>
      <c r="AU223" s="90"/>
      <c r="AV223" s="99" t="s">
        <v>5</v>
      </c>
      <c r="AW223" s="103"/>
      <c r="AX223" s="90"/>
      <c r="AY223" s="104"/>
      <c r="AZ223" s="90"/>
      <c r="BA223" s="105"/>
      <c r="BB223" s="103"/>
      <c r="BC223" s="90"/>
      <c r="BD223" s="90"/>
      <c r="BE223" s="99"/>
      <c r="BF223" s="307"/>
      <c r="BG223" s="304"/>
      <c r="BH223" s="304" t="s">
        <v>5</v>
      </c>
      <c r="BI223" s="306"/>
      <c r="BJ223" s="307"/>
      <c r="BK223" s="568"/>
      <c r="BL223" s="617"/>
      <c r="BM223" s="571"/>
      <c r="BN223" s="292"/>
      <c r="BP223" s="11"/>
      <c r="BR223" s="634"/>
    </row>
    <row r="224" spans="1:70" ht="18.899999999999999" customHeight="1">
      <c r="A224" s="9"/>
      <c r="B224" s="8"/>
      <c r="C224" s="701"/>
      <c r="D224" s="701"/>
      <c r="E224" s="701"/>
      <c r="F224" s="701"/>
      <c r="G224" s="733"/>
      <c r="H224" s="721" t="s">
        <v>653</v>
      </c>
      <c r="I224" s="573" t="s">
        <v>652</v>
      </c>
      <c r="J224" s="524">
        <v>1131821</v>
      </c>
      <c r="K224" s="559" t="s">
        <v>1</v>
      </c>
      <c r="L224" s="559">
        <v>80</v>
      </c>
      <c r="M224" s="559" t="s">
        <v>508</v>
      </c>
      <c r="N224" s="619" t="s">
        <v>3</v>
      </c>
      <c r="O224" s="108"/>
      <c r="P224" s="84" t="s">
        <v>707</v>
      </c>
      <c r="Q224" s="84"/>
      <c r="R224" s="100"/>
      <c r="S224" s="94"/>
      <c r="T224" s="84" t="s">
        <v>3</v>
      </c>
      <c r="U224" s="84"/>
      <c r="V224" s="100"/>
      <c r="W224" s="92"/>
      <c r="X224" s="84" t="s">
        <v>3</v>
      </c>
      <c r="Y224" s="85"/>
      <c r="Z224" s="100"/>
      <c r="AA224" s="94"/>
      <c r="AB224" s="84" t="s">
        <v>3</v>
      </c>
      <c r="AC224" s="84"/>
      <c r="AD224" s="84"/>
      <c r="AE224" s="100"/>
      <c r="AF224" s="94" t="s">
        <v>3</v>
      </c>
      <c r="AG224" s="84"/>
      <c r="AH224" s="84"/>
      <c r="AI224" s="100"/>
      <c r="AJ224" s="92" t="s">
        <v>3</v>
      </c>
      <c r="AK224" s="84"/>
      <c r="AL224" s="85"/>
      <c r="AM224" s="100"/>
      <c r="AN224" s="94" t="s">
        <v>3</v>
      </c>
      <c r="AO224" s="84"/>
      <c r="AP224" s="84"/>
      <c r="AQ224" s="84"/>
      <c r="AR224" s="133" t="s">
        <v>3</v>
      </c>
      <c r="AS224" s="547"/>
      <c r="AT224" s="84"/>
      <c r="AU224" s="84"/>
      <c r="AV224" s="100" t="s">
        <v>3</v>
      </c>
      <c r="AW224" s="94"/>
      <c r="AX224" s="84"/>
      <c r="AY224" s="85"/>
      <c r="AZ224" s="84" t="s">
        <v>3</v>
      </c>
      <c r="BA224" s="101"/>
      <c r="BB224" s="94"/>
      <c r="BC224" s="84"/>
      <c r="BD224" s="84" t="s">
        <v>3</v>
      </c>
      <c r="BE224" s="100"/>
      <c r="BF224" s="144"/>
      <c r="BG224" s="125"/>
      <c r="BH224" s="125" t="s">
        <v>3</v>
      </c>
      <c r="BI224" s="126"/>
      <c r="BJ224" s="144"/>
      <c r="BK224" s="553"/>
      <c r="BL224" s="616"/>
      <c r="BM224" s="556"/>
      <c r="BN224" s="128"/>
      <c r="BP224" s="11"/>
      <c r="BR224" s="634"/>
    </row>
    <row r="225" spans="1:70" ht="18.899999999999999" customHeight="1">
      <c r="A225" s="9"/>
      <c r="B225" s="8"/>
      <c r="C225" s="701"/>
      <c r="D225" s="701"/>
      <c r="E225" s="701"/>
      <c r="F225" s="701"/>
      <c r="G225" s="733"/>
      <c r="H225" s="721" t="s">
        <v>651</v>
      </c>
      <c r="I225" s="573" t="s">
        <v>650</v>
      </c>
      <c r="J225" s="524">
        <v>1131821</v>
      </c>
      <c r="K225" s="559" t="s">
        <v>1</v>
      </c>
      <c r="L225" s="559">
        <v>195</v>
      </c>
      <c r="M225" s="559" t="s">
        <v>508</v>
      </c>
      <c r="N225" s="619" t="s">
        <v>5</v>
      </c>
      <c r="O225" s="108"/>
      <c r="P225" s="84"/>
      <c r="Q225" s="84" t="s">
        <v>342</v>
      </c>
      <c r="R225" s="100"/>
      <c r="S225" s="94"/>
      <c r="T225" s="84"/>
      <c r="U225" s="84"/>
      <c r="V225" s="100"/>
      <c r="W225" s="92"/>
      <c r="X225" s="84"/>
      <c r="Y225" s="85"/>
      <c r="Z225" s="100"/>
      <c r="AA225" s="94"/>
      <c r="AB225" s="84"/>
      <c r="AC225" s="84" t="s">
        <v>5</v>
      </c>
      <c r="AD225" s="84"/>
      <c r="AE225" s="100"/>
      <c r="AF225" s="94"/>
      <c r="AG225" s="84"/>
      <c r="AH225" s="84"/>
      <c r="AI225" s="100"/>
      <c r="AJ225" s="92"/>
      <c r="AK225" s="84"/>
      <c r="AL225" s="85"/>
      <c r="AM225" s="100"/>
      <c r="AN225" s="94"/>
      <c r="AO225" s="84" t="s">
        <v>5</v>
      </c>
      <c r="AP225" s="84"/>
      <c r="AQ225" s="84"/>
      <c r="AR225" s="133"/>
      <c r="AS225" s="547"/>
      <c r="AT225" s="84"/>
      <c r="AU225" s="84"/>
      <c r="AV225" s="100"/>
      <c r="AW225" s="94"/>
      <c r="AX225" s="84"/>
      <c r="AY225" s="85"/>
      <c r="AZ225" s="84"/>
      <c r="BA225" s="101" t="s">
        <v>5</v>
      </c>
      <c r="BB225" s="94"/>
      <c r="BC225" s="84"/>
      <c r="BD225" s="84"/>
      <c r="BE225" s="100"/>
      <c r="BF225" s="144"/>
      <c r="BG225" s="125"/>
      <c r="BH225" s="125"/>
      <c r="BI225" s="126"/>
      <c r="BJ225" s="144"/>
      <c r="BK225" s="553"/>
      <c r="BL225" s="616"/>
      <c r="BM225" s="556"/>
      <c r="BN225" s="128"/>
      <c r="BP225" s="11"/>
      <c r="BR225" s="634"/>
    </row>
    <row r="226" spans="1:70" ht="18.899999999999999" customHeight="1">
      <c r="A226" s="9"/>
      <c r="B226" s="8"/>
      <c r="C226" s="701"/>
      <c r="D226" s="701"/>
      <c r="E226" s="701"/>
      <c r="F226" s="701"/>
      <c r="G226" s="733"/>
      <c r="H226" s="721" t="s">
        <v>649</v>
      </c>
      <c r="I226" s="573" t="s">
        <v>648</v>
      </c>
      <c r="J226" s="524">
        <v>1131821</v>
      </c>
      <c r="K226" s="559" t="s">
        <v>1</v>
      </c>
      <c r="L226" s="559">
        <v>108</v>
      </c>
      <c r="M226" s="559" t="s">
        <v>508</v>
      </c>
      <c r="N226" s="619" t="s">
        <v>5</v>
      </c>
      <c r="O226" s="108"/>
      <c r="P226" s="84" t="s">
        <v>342</v>
      </c>
      <c r="Q226" s="84"/>
      <c r="R226" s="100"/>
      <c r="S226" s="94"/>
      <c r="T226" s="84"/>
      <c r="U226" s="84"/>
      <c r="V226" s="100"/>
      <c r="W226" s="92"/>
      <c r="X226" s="84"/>
      <c r="Y226" s="85"/>
      <c r="Z226" s="100"/>
      <c r="AA226" s="94"/>
      <c r="AB226" s="84" t="s">
        <v>5</v>
      </c>
      <c r="AC226" s="84"/>
      <c r="AD226" s="84"/>
      <c r="AE226" s="100"/>
      <c r="AF226" s="94"/>
      <c r="AG226" s="84"/>
      <c r="AH226" s="84"/>
      <c r="AI226" s="100"/>
      <c r="AJ226" s="92"/>
      <c r="AK226" s="84"/>
      <c r="AL226" s="85"/>
      <c r="AM226" s="100"/>
      <c r="AN226" s="94" t="s">
        <v>5</v>
      </c>
      <c r="AO226" s="84"/>
      <c r="AP226" s="84"/>
      <c r="AQ226" s="84"/>
      <c r="AR226" s="133"/>
      <c r="AS226" s="547"/>
      <c r="AT226" s="84"/>
      <c r="AU226" s="84"/>
      <c r="AV226" s="100"/>
      <c r="AW226" s="94"/>
      <c r="AX226" s="84"/>
      <c r="AY226" s="85"/>
      <c r="AZ226" s="84" t="s">
        <v>5</v>
      </c>
      <c r="BA226" s="101"/>
      <c r="BB226" s="94"/>
      <c r="BC226" s="84"/>
      <c r="BD226" s="84"/>
      <c r="BE226" s="100"/>
      <c r="BF226" s="144"/>
      <c r="BG226" s="125"/>
      <c r="BH226" s="125"/>
      <c r="BI226" s="126"/>
      <c r="BJ226" s="144"/>
      <c r="BK226" s="553"/>
      <c r="BL226" s="616"/>
      <c r="BM226" s="556"/>
      <c r="BN226" s="128"/>
      <c r="BP226" s="11"/>
      <c r="BR226" s="634"/>
    </row>
    <row r="227" spans="1:70" ht="18.899999999999999" customHeight="1">
      <c r="A227" s="9"/>
      <c r="B227" s="8"/>
      <c r="C227" s="701"/>
      <c r="D227" s="701"/>
      <c r="E227" s="701"/>
      <c r="F227" s="701"/>
      <c r="G227" s="733"/>
      <c r="H227" s="721" t="s">
        <v>647</v>
      </c>
      <c r="I227" s="573" t="s">
        <v>646</v>
      </c>
      <c r="J227" s="524">
        <v>1131821</v>
      </c>
      <c r="K227" s="559" t="s">
        <v>1</v>
      </c>
      <c r="L227" s="559">
        <v>8760</v>
      </c>
      <c r="M227" s="559" t="s">
        <v>508</v>
      </c>
      <c r="N227" s="619" t="s">
        <v>5</v>
      </c>
      <c r="O227" s="108"/>
      <c r="P227" s="84" t="s">
        <v>342</v>
      </c>
      <c r="Q227" s="84"/>
      <c r="R227" s="100"/>
      <c r="S227" s="94"/>
      <c r="T227" s="84"/>
      <c r="U227" s="84"/>
      <c r="V227" s="100"/>
      <c r="W227" s="92"/>
      <c r="X227" s="84"/>
      <c r="Y227" s="85"/>
      <c r="Z227" s="100"/>
      <c r="AA227" s="94"/>
      <c r="AB227" s="84" t="s">
        <v>5</v>
      </c>
      <c r="AC227" s="84"/>
      <c r="AD227" s="84"/>
      <c r="AE227" s="100"/>
      <c r="AF227" s="94"/>
      <c r="AG227" s="84"/>
      <c r="AH227" s="84"/>
      <c r="AI227" s="100"/>
      <c r="AJ227" s="92"/>
      <c r="AK227" s="84"/>
      <c r="AL227" s="85"/>
      <c r="AM227" s="100"/>
      <c r="AN227" s="94" t="s">
        <v>5</v>
      </c>
      <c r="AO227" s="84"/>
      <c r="AP227" s="84"/>
      <c r="AQ227" s="84"/>
      <c r="AR227" s="133"/>
      <c r="AS227" s="547"/>
      <c r="AT227" s="84"/>
      <c r="AU227" s="84"/>
      <c r="AV227" s="100"/>
      <c r="AW227" s="94"/>
      <c r="AX227" s="84"/>
      <c r="AY227" s="85"/>
      <c r="AZ227" s="84" t="s">
        <v>5</v>
      </c>
      <c r="BA227" s="101"/>
      <c r="BB227" s="94"/>
      <c r="BC227" s="84"/>
      <c r="BD227" s="84"/>
      <c r="BE227" s="100"/>
      <c r="BF227" s="144"/>
      <c r="BG227" s="125"/>
      <c r="BH227" s="125"/>
      <c r="BI227" s="126"/>
      <c r="BJ227" s="144"/>
      <c r="BK227" s="553"/>
      <c r="BL227" s="616"/>
      <c r="BM227" s="556"/>
      <c r="BN227" s="128"/>
      <c r="BP227" s="11"/>
      <c r="BR227" s="634"/>
    </row>
    <row r="228" spans="1:70" ht="18.899999999999999" customHeight="1">
      <c r="A228" s="9"/>
      <c r="B228" s="8"/>
      <c r="C228" s="701"/>
      <c r="D228" s="701"/>
      <c r="E228" s="701"/>
      <c r="F228" s="701"/>
      <c r="G228" s="733"/>
      <c r="H228" s="721" t="s">
        <v>645</v>
      </c>
      <c r="I228" s="573" t="s">
        <v>644</v>
      </c>
      <c r="J228" s="524">
        <v>1131821</v>
      </c>
      <c r="K228" s="559" t="s">
        <v>1</v>
      </c>
      <c r="L228" s="559">
        <v>4380</v>
      </c>
      <c r="M228" s="559" t="s">
        <v>508</v>
      </c>
      <c r="N228" s="619" t="s">
        <v>5</v>
      </c>
      <c r="O228" s="108"/>
      <c r="P228" s="84" t="s">
        <v>342</v>
      </c>
      <c r="Q228" s="84"/>
      <c r="R228" s="100"/>
      <c r="S228" s="94"/>
      <c r="T228" s="84"/>
      <c r="U228" s="84"/>
      <c r="V228" s="100"/>
      <c r="W228" s="92"/>
      <c r="X228" s="84"/>
      <c r="Y228" s="85"/>
      <c r="Z228" s="100"/>
      <c r="AA228" s="94"/>
      <c r="AB228" s="84" t="s">
        <v>5</v>
      </c>
      <c r="AC228" s="84"/>
      <c r="AD228" s="84"/>
      <c r="AE228" s="100"/>
      <c r="AF228" s="94"/>
      <c r="AG228" s="84"/>
      <c r="AH228" s="84"/>
      <c r="AI228" s="100"/>
      <c r="AJ228" s="92"/>
      <c r="AK228" s="84"/>
      <c r="AL228" s="85"/>
      <c r="AM228" s="100"/>
      <c r="AN228" s="94" t="s">
        <v>5</v>
      </c>
      <c r="AO228" s="84"/>
      <c r="AP228" s="84"/>
      <c r="AQ228" s="84"/>
      <c r="AR228" s="133"/>
      <c r="AS228" s="547"/>
      <c r="AT228" s="84"/>
      <c r="AU228" s="84"/>
      <c r="AV228" s="100"/>
      <c r="AW228" s="94"/>
      <c r="AX228" s="84"/>
      <c r="AY228" s="85"/>
      <c r="AZ228" s="84" t="s">
        <v>5</v>
      </c>
      <c r="BA228" s="101"/>
      <c r="BB228" s="94"/>
      <c r="BC228" s="84"/>
      <c r="BD228" s="84"/>
      <c r="BE228" s="100"/>
      <c r="BF228" s="144"/>
      <c r="BG228" s="125"/>
      <c r="BH228" s="125"/>
      <c r="BI228" s="126"/>
      <c r="BJ228" s="144"/>
      <c r="BK228" s="553"/>
      <c r="BL228" s="616"/>
      <c r="BM228" s="556"/>
      <c r="BN228" s="128"/>
      <c r="BP228" s="11"/>
      <c r="BR228" s="634"/>
    </row>
    <row r="229" spans="1:70" ht="18.899999999999999" customHeight="1">
      <c r="A229" s="9"/>
      <c r="B229" s="8"/>
      <c r="C229" s="701"/>
      <c r="D229" s="701"/>
      <c r="E229" s="701"/>
      <c r="F229" s="701"/>
      <c r="G229" s="733"/>
      <c r="H229" s="721" t="s">
        <v>643</v>
      </c>
      <c r="I229" s="573" t="s">
        <v>641</v>
      </c>
      <c r="J229" s="524">
        <v>1131800</v>
      </c>
      <c r="K229" s="559" t="s">
        <v>1</v>
      </c>
      <c r="L229" s="559">
        <v>730</v>
      </c>
      <c r="M229" s="559" t="s">
        <v>508</v>
      </c>
      <c r="N229" s="619" t="s">
        <v>658</v>
      </c>
      <c r="O229" s="108"/>
      <c r="P229" s="84"/>
      <c r="Q229" s="84"/>
      <c r="R229" s="100"/>
      <c r="S229" s="94"/>
      <c r="T229" s="84"/>
      <c r="U229" s="84"/>
      <c r="V229" s="100"/>
      <c r="W229" s="92"/>
      <c r="X229" s="84"/>
      <c r="Y229" s="85"/>
      <c r="Z229" s="100"/>
      <c r="AA229" s="94"/>
      <c r="AB229" s="84"/>
      <c r="AC229" s="84" t="s">
        <v>7</v>
      </c>
      <c r="AD229" s="84"/>
      <c r="AE229" s="100"/>
      <c r="AF229" s="94"/>
      <c r="AG229" s="84"/>
      <c r="AH229" s="84"/>
      <c r="AI229" s="100"/>
      <c r="AJ229" s="92"/>
      <c r="AK229" s="84"/>
      <c r="AL229" s="85"/>
      <c r="AM229" s="100"/>
      <c r="AN229" s="94"/>
      <c r="AO229" s="84"/>
      <c r="AP229" s="84"/>
      <c r="AQ229" s="84"/>
      <c r="AR229" s="133"/>
      <c r="AS229" s="547"/>
      <c r="AT229" s="84"/>
      <c r="AU229" s="84"/>
      <c r="AV229" s="100"/>
      <c r="AW229" s="94"/>
      <c r="AX229" s="84"/>
      <c r="AY229" s="85"/>
      <c r="AZ229" s="84"/>
      <c r="BA229" s="101" t="s">
        <v>7</v>
      </c>
      <c r="BB229" s="94"/>
      <c r="BC229" s="84"/>
      <c r="BD229" s="84"/>
      <c r="BE229" s="100"/>
      <c r="BF229" s="144"/>
      <c r="BG229" s="125"/>
      <c r="BH229" s="125"/>
      <c r="BI229" s="126"/>
      <c r="BJ229" s="144"/>
      <c r="BK229" s="553"/>
      <c r="BL229" s="616"/>
      <c r="BM229" s="556"/>
      <c r="BN229" s="128"/>
      <c r="BP229" s="11"/>
      <c r="BR229" s="634"/>
    </row>
    <row r="230" spans="1:70" ht="18.899999999999999" customHeight="1">
      <c r="A230" s="9"/>
      <c r="B230" s="8"/>
      <c r="C230" s="701"/>
      <c r="D230" s="701"/>
      <c r="E230" s="701"/>
      <c r="F230" s="701"/>
      <c r="G230" s="733"/>
      <c r="H230" s="721" t="s">
        <v>642</v>
      </c>
      <c r="I230" s="573" t="s">
        <v>641</v>
      </c>
      <c r="J230" s="524">
        <v>1131800</v>
      </c>
      <c r="K230" s="559" t="s">
        <v>1</v>
      </c>
      <c r="L230" s="559">
        <v>876</v>
      </c>
      <c r="M230" s="559" t="s">
        <v>508</v>
      </c>
      <c r="N230" s="619" t="s">
        <v>658</v>
      </c>
      <c r="O230" s="108"/>
      <c r="P230" s="84"/>
      <c r="Q230" s="84"/>
      <c r="R230" s="100"/>
      <c r="S230" s="94"/>
      <c r="T230" s="84"/>
      <c r="U230" s="84"/>
      <c r="V230" s="100"/>
      <c r="W230" s="92"/>
      <c r="X230" s="84"/>
      <c r="Y230" s="85"/>
      <c r="Z230" s="100"/>
      <c r="AA230" s="94"/>
      <c r="AB230" s="84"/>
      <c r="AC230" s="84" t="s">
        <v>7</v>
      </c>
      <c r="AD230" s="84"/>
      <c r="AE230" s="100"/>
      <c r="AF230" s="94"/>
      <c r="AG230" s="84"/>
      <c r="AH230" s="84"/>
      <c r="AI230" s="100"/>
      <c r="AJ230" s="92"/>
      <c r="AK230" s="84"/>
      <c r="AL230" s="85"/>
      <c r="AM230" s="100"/>
      <c r="AN230" s="94"/>
      <c r="AO230" s="84"/>
      <c r="AP230" s="84"/>
      <c r="AQ230" s="84"/>
      <c r="AR230" s="133"/>
      <c r="AS230" s="547"/>
      <c r="AT230" s="84"/>
      <c r="AU230" s="84"/>
      <c r="AV230" s="100"/>
      <c r="AW230" s="94"/>
      <c r="AX230" s="84"/>
      <c r="AY230" s="85"/>
      <c r="AZ230" s="84"/>
      <c r="BA230" s="101" t="s">
        <v>7</v>
      </c>
      <c r="BB230" s="94"/>
      <c r="BC230" s="84"/>
      <c r="BD230" s="84"/>
      <c r="BE230" s="100"/>
      <c r="BF230" s="144"/>
      <c r="BG230" s="125"/>
      <c r="BH230" s="125"/>
      <c r="BI230" s="126"/>
      <c r="BJ230" s="144"/>
      <c r="BK230" s="553"/>
      <c r="BL230" s="616"/>
      <c r="BM230" s="556"/>
      <c r="BN230" s="128"/>
      <c r="BP230" s="11"/>
      <c r="BR230" s="634"/>
    </row>
    <row r="231" spans="1:70" ht="18.899999999999999" customHeight="1">
      <c r="A231" s="9"/>
      <c r="B231" s="8"/>
      <c r="C231" s="701"/>
      <c r="D231" s="701"/>
      <c r="E231" s="701"/>
      <c r="F231" s="701"/>
      <c r="G231" s="733"/>
      <c r="H231" s="721" t="s">
        <v>640</v>
      </c>
      <c r="I231" s="573" t="s">
        <v>639</v>
      </c>
      <c r="J231" s="524">
        <v>1131800</v>
      </c>
      <c r="K231" s="559" t="s">
        <v>1</v>
      </c>
      <c r="L231" s="559">
        <v>1095</v>
      </c>
      <c r="M231" s="559" t="s">
        <v>508</v>
      </c>
      <c r="N231" s="619" t="s">
        <v>658</v>
      </c>
      <c r="O231" s="108"/>
      <c r="P231" s="84"/>
      <c r="Q231" s="84"/>
      <c r="R231" s="100"/>
      <c r="S231" s="94"/>
      <c r="T231" s="84"/>
      <c r="U231" s="84"/>
      <c r="V231" s="100"/>
      <c r="W231" s="92"/>
      <c r="X231" s="84"/>
      <c r="Y231" s="85"/>
      <c r="Z231" s="100"/>
      <c r="AA231" s="94"/>
      <c r="AB231" s="84"/>
      <c r="AC231" s="84" t="s">
        <v>7</v>
      </c>
      <c r="AD231" s="84"/>
      <c r="AE231" s="100"/>
      <c r="AF231" s="94"/>
      <c r="AG231" s="84"/>
      <c r="AH231" s="84"/>
      <c r="AI231" s="100"/>
      <c r="AJ231" s="92"/>
      <c r="AK231" s="84"/>
      <c r="AL231" s="85"/>
      <c r="AM231" s="100"/>
      <c r="AN231" s="94"/>
      <c r="AO231" s="84"/>
      <c r="AP231" s="84"/>
      <c r="AQ231" s="84"/>
      <c r="AR231" s="133"/>
      <c r="AS231" s="547"/>
      <c r="AT231" s="84"/>
      <c r="AU231" s="84"/>
      <c r="AV231" s="100"/>
      <c r="AW231" s="94"/>
      <c r="AX231" s="84"/>
      <c r="AY231" s="85"/>
      <c r="AZ231" s="84"/>
      <c r="BA231" s="101" t="s">
        <v>7</v>
      </c>
      <c r="BB231" s="94"/>
      <c r="BC231" s="84"/>
      <c r="BD231" s="84"/>
      <c r="BE231" s="100"/>
      <c r="BF231" s="144"/>
      <c r="BG231" s="125"/>
      <c r="BH231" s="125"/>
      <c r="BI231" s="126"/>
      <c r="BJ231" s="144"/>
      <c r="BK231" s="553"/>
      <c r="BL231" s="616"/>
      <c r="BM231" s="556"/>
      <c r="BN231" s="128"/>
      <c r="BP231" s="11"/>
      <c r="BR231" s="634"/>
    </row>
    <row r="232" spans="1:70" ht="18.899999999999999" customHeight="1">
      <c r="A232" s="9"/>
      <c r="B232" s="8"/>
      <c r="C232" s="701"/>
      <c r="D232" s="701"/>
      <c r="E232" s="701"/>
      <c r="F232" s="701"/>
      <c r="G232" s="733"/>
      <c r="H232" s="721" t="s">
        <v>638</v>
      </c>
      <c r="I232" s="573" t="s">
        <v>637</v>
      </c>
      <c r="J232" s="524">
        <v>1131195</v>
      </c>
      <c r="K232" s="559" t="s">
        <v>1</v>
      </c>
      <c r="L232" s="559">
        <v>1752</v>
      </c>
      <c r="M232" s="559" t="s">
        <v>508</v>
      </c>
      <c r="N232" s="619" t="s">
        <v>658</v>
      </c>
      <c r="O232" s="108"/>
      <c r="P232" s="84"/>
      <c r="Q232" s="84"/>
      <c r="R232" s="100"/>
      <c r="S232" s="94"/>
      <c r="T232" s="84"/>
      <c r="U232" s="84"/>
      <c r="V232" s="100"/>
      <c r="W232" s="92"/>
      <c r="X232" s="84"/>
      <c r="Y232" s="85"/>
      <c r="Z232" s="100"/>
      <c r="AA232" s="94"/>
      <c r="AB232" s="84"/>
      <c r="AC232" s="84"/>
      <c r="AD232" s="84" t="s">
        <v>7</v>
      </c>
      <c r="AE232" s="100"/>
      <c r="AF232" s="94"/>
      <c r="AG232" s="84"/>
      <c r="AH232" s="84"/>
      <c r="AI232" s="100"/>
      <c r="AJ232" s="92"/>
      <c r="AK232" s="84"/>
      <c r="AL232" s="85"/>
      <c r="AM232" s="100"/>
      <c r="AN232" s="94"/>
      <c r="AO232" s="84"/>
      <c r="AP232" s="84"/>
      <c r="AQ232" s="84"/>
      <c r="AR232" s="133"/>
      <c r="AS232" s="547"/>
      <c r="AT232" s="84"/>
      <c r="AU232" s="84"/>
      <c r="AV232" s="100"/>
      <c r="AW232" s="94"/>
      <c r="AX232" s="84"/>
      <c r="AY232" s="85"/>
      <c r="AZ232" s="84"/>
      <c r="BA232" s="101"/>
      <c r="BB232" s="94" t="s">
        <v>7</v>
      </c>
      <c r="BC232" s="84"/>
      <c r="BD232" s="84"/>
      <c r="BE232" s="100"/>
      <c r="BF232" s="144"/>
      <c r="BG232" s="125"/>
      <c r="BH232" s="125"/>
      <c r="BI232" s="126"/>
      <c r="BJ232" s="144"/>
      <c r="BK232" s="553"/>
      <c r="BL232" s="616"/>
      <c r="BM232" s="556"/>
      <c r="BN232" s="128"/>
      <c r="BP232" s="11"/>
      <c r="BR232" s="634"/>
    </row>
    <row r="233" spans="1:70" ht="18.899999999999999" customHeight="1">
      <c r="A233" s="9"/>
      <c r="B233" s="8"/>
      <c r="C233" s="701"/>
      <c r="D233" s="701"/>
      <c r="E233" s="701"/>
      <c r="F233" s="701"/>
      <c r="G233" s="733"/>
      <c r="H233" s="721" t="s">
        <v>608</v>
      </c>
      <c r="I233" s="574" t="s">
        <v>636</v>
      </c>
      <c r="J233" s="524">
        <v>1131800</v>
      </c>
      <c r="K233" s="559" t="s">
        <v>1</v>
      </c>
      <c r="L233" s="559">
        <v>265</v>
      </c>
      <c r="M233" s="559" t="s">
        <v>508</v>
      </c>
      <c r="N233" s="619" t="s">
        <v>5</v>
      </c>
      <c r="O233" s="108"/>
      <c r="P233" s="84"/>
      <c r="Q233" s="84" t="s">
        <v>342</v>
      </c>
      <c r="R233" s="100"/>
      <c r="S233" s="94"/>
      <c r="T233" s="84"/>
      <c r="U233" s="84"/>
      <c r="V233" s="100"/>
      <c r="W233" s="92"/>
      <c r="X233" s="84"/>
      <c r="Y233" s="85"/>
      <c r="Z233" s="100"/>
      <c r="AA233" s="94"/>
      <c r="AB233" s="84"/>
      <c r="AC233" s="84" t="s">
        <v>5</v>
      </c>
      <c r="AD233" s="84"/>
      <c r="AE233" s="100"/>
      <c r="AF233" s="94"/>
      <c r="AG233" s="84"/>
      <c r="AH233" s="84"/>
      <c r="AI233" s="100"/>
      <c r="AJ233" s="92"/>
      <c r="AK233" s="84"/>
      <c r="AL233" s="85"/>
      <c r="AM233" s="100"/>
      <c r="AN233" s="94"/>
      <c r="AO233" s="84" t="s">
        <v>5</v>
      </c>
      <c r="AP233" s="84"/>
      <c r="AQ233" s="84"/>
      <c r="AR233" s="133"/>
      <c r="AS233" s="547"/>
      <c r="AT233" s="84"/>
      <c r="AU233" s="84"/>
      <c r="AV233" s="100"/>
      <c r="AW233" s="94"/>
      <c r="AX233" s="84"/>
      <c r="AY233" s="85"/>
      <c r="AZ233" s="84"/>
      <c r="BA233" s="101" t="s">
        <v>5</v>
      </c>
      <c r="BB233" s="94"/>
      <c r="BC233" s="84"/>
      <c r="BD233" s="84"/>
      <c r="BE233" s="100"/>
      <c r="BF233" s="144"/>
      <c r="BG233" s="125"/>
      <c r="BH233" s="125"/>
      <c r="BI233" s="126"/>
      <c r="BJ233" s="144"/>
      <c r="BK233" s="553"/>
      <c r="BL233" s="616"/>
      <c r="BM233" s="556"/>
      <c r="BN233" s="128"/>
      <c r="BP233" s="11"/>
      <c r="BR233" s="634"/>
    </row>
    <row r="234" spans="1:70" ht="18.899999999999999" customHeight="1">
      <c r="A234" s="9"/>
      <c r="B234" s="8"/>
      <c r="C234" s="701"/>
      <c r="D234" s="701"/>
      <c r="E234" s="701"/>
      <c r="F234" s="701"/>
      <c r="G234" s="733"/>
      <c r="H234" s="721" t="s">
        <v>607</v>
      </c>
      <c r="I234" s="573" t="s">
        <v>635</v>
      </c>
      <c r="J234" s="524">
        <v>1131800</v>
      </c>
      <c r="K234" s="559" t="s">
        <v>1</v>
      </c>
      <c r="L234" s="559">
        <v>461</v>
      </c>
      <c r="M234" s="559" t="s">
        <v>508</v>
      </c>
      <c r="N234" s="619" t="s">
        <v>5</v>
      </c>
      <c r="O234" s="108"/>
      <c r="P234" s="84"/>
      <c r="Q234" s="84" t="s">
        <v>342</v>
      </c>
      <c r="R234" s="100"/>
      <c r="S234" s="94"/>
      <c r="T234" s="84"/>
      <c r="U234" s="84"/>
      <c r="V234" s="100"/>
      <c r="W234" s="92"/>
      <c r="X234" s="84"/>
      <c r="Y234" s="85"/>
      <c r="Z234" s="100"/>
      <c r="AA234" s="94"/>
      <c r="AB234" s="84"/>
      <c r="AC234" s="84" t="s">
        <v>5</v>
      </c>
      <c r="AD234" s="84"/>
      <c r="AE234" s="100"/>
      <c r="AF234" s="94"/>
      <c r="AG234" s="84"/>
      <c r="AH234" s="84"/>
      <c r="AI234" s="100"/>
      <c r="AJ234" s="92"/>
      <c r="AK234" s="84"/>
      <c r="AL234" s="85"/>
      <c r="AM234" s="100"/>
      <c r="AN234" s="94"/>
      <c r="AO234" s="84" t="s">
        <v>5</v>
      </c>
      <c r="AP234" s="84"/>
      <c r="AQ234" s="84"/>
      <c r="AR234" s="133"/>
      <c r="AS234" s="547"/>
      <c r="AT234" s="84"/>
      <c r="AU234" s="84"/>
      <c r="AV234" s="100"/>
      <c r="AW234" s="94"/>
      <c r="AX234" s="84"/>
      <c r="AY234" s="85"/>
      <c r="AZ234" s="84"/>
      <c r="BA234" s="101" t="s">
        <v>5</v>
      </c>
      <c r="BB234" s="94"/>
      <c r="BC234" s="84"/>
      <c r="BD234" s="84"/>
      <c r="BE234" s="100"/>
      <c r="BF234" s="144"/>
      <c r="BG234" s="125"/>
      <c r="BH234" s="125"/>
      <c r="BI234" s="126"/>
      <c r="BJ234" s="144"/>
      <c r="BK234" s="553"/>
      <c r="BL234" s="616"/>
      <c r="BM234" s="556"/>
      <c r="BN234" s="128"/>
      <c r="BP234" s="11"/>
      <c r="BR234" s="634"/>
    </row>
    <row r="235" spans="1:70" ht="18.899999999999999" customHeight="1">
      <c r="A235" s="9"/>
      <c r="B235" s="8"/>
      <c r="C235" s="701"/>
      <c r="D235" s="701"/>
      <c r="E235" s="701"/>
      <c r="F235" s="701"/>
      <c r="G235" s="733"/>
      <c r="H235" s="721" t="s">
        <v>606</v>
      </c>
      <c r="I235" s="574" t="s">
        <v>634</v>
      </c>
      <c r="J235" s="524">
        <v>1131800</v>
      </c>
      <c r="K235" s="559" t="s">
        <v>1</v>
      </c>
      <c r="L235" s="559">
        <v>337</v>
      </c>
      <c r="M235" s="559" t="s">
        <v>508</v>
      </c>
      <c r="N235" s="619" t="s">
        <v>5</v>
      </c>
      <c r="O235" s="108"/>
      <c r="P235" s="84"/>
      <c r="Q235" s="125" t="s">
        <v>342</v>
      </c>
      <c r="R235" s="100"/>
      <c r="S235" s="94"/>
      <c r="T235" s="84"/>
      <c r="U235" s="84"/>
      <c r="V235" s="100"/>
      <c r="W235" s="92"/>
      <c r="X235" s="84"/>
      <c r="Y235" s="85"/>
      <c r="Z235" s="100"/>
      <c r="AA235" s="94"/>
      <c r="AB235" s="84"/>
      <c r="AC235" s="84"/>
      <c r="AD235" s="84" t="s">
        <v>5</v>
      </c>
      <c r="AE235" s="100"/>
      <c r="AF235" s="94"/>
      <c r="AG235" s="84"/>
      <c r="AH235" s="84"/>
      <c r="AI235" s="100"/>
      <c r="AJ235" s="92"/>
      <c r="AK235" s="84"/>
      <c r="AL235" s="85"/>
      <c r="AM235" s="100"/>
      <c r="AN235" s="94"/>
      <c r="AO235" s="84"/>
      <c r="AP235" s="84" t="s">
        <v>5</v>
      </c>
      <c r="AQ235" s="84"/>
      <c r="AR235" s="133"/>
      <c r="AS235" s="547"/>
      <c r="AT235" s="84"/>
      <c r="AU235" s="84"/>
      <c r="AV235" s="100"/>
      <c r="AW235" s="94"/>
      <c r="AX235" s="84"/>
      <c r="AY235" s="85"/>
      <c r="AZ235" s="84"/>
      <c r="BA235" s="101"/>
      <c r="BB235" s="94" t="s">
        <v>5</v>
      </c>
      <c r="BC235" s="84"/>
      <c r="BD235" s="84"/>
      <c r="BE235" s="100"/>
      <c r="BF235" s="144"/>
      <c r="BG235" s="125"/>
      <c r="BH235" s="125"/>
      <c r="BI235" s="126"/>
      <c r="BJ235" s="144"/>
      <c r="BK235" s="553"/>
      <c r="BL235" s="616"/>
      <c r="BM235" s="556"/>
      <c r="BN235" s="128"/>
      <c r="BP235" s="11"/>
      <c r="BR235" s="634"/>
    </row>
    <row r="236" spans="1:70" ht="18.899999999999999" customHeight="1">
      <c r="A236" s="9"/>
      <c r="B236" s="8"/>
      <c r="C236" s="701"/>
      <c r="D236" s="701"/>
      <c r="E236" s="701"/>
      <c r="F236" s="701"/>
      <c r="G236" s="733"/>
      <c r="H236" s="721" t="s">
        <v>605</v>
      </c>
      <c r="I236" s="573" t="s">
        <v>633</v>
      </c>
      <c r="J236" s="524">
        <v>1131800</v>
      </c>
      <c r="K236" s="559" t="s">
        <v>1</v>
      </c>
      <c r="L236" s="559">
        <v>337</v>
      </c>
      <c r="M236" s="559" t="s">
        <v>508</v>
      </c>
      <c r="N236" s="619" t="s">
        <v>5</v>
      </c>
      <c r="O236" s="108"/>
      <c r="P236" s="84"/>
      <c r="Q236" s="125" t="s">
        <v>342</v>
      </c>
      <c r="R236" s="100"/>
      <c r="S236" s="94"/>
      <c r="T236" s="84"/>
      <c r="U236" s="84"/>
      <c r="V236" s="100"/>
      <c r="W236" s="92"/>
      <c r="X236" s="84"/>
      <c r="Y236" s="85"/>
      <c r="Z236" s="100"/>
      <c r="AA236" s="94"/>
      <c r="AB236" s="84"/>
      <c r="AC236" s="84"/>
      <c r="AD236" s="84" t="s">
        <v>5</v>
      </c>
      <c r="AE236" s="100"/>
      <c r="AF236" s="94"/>
      <c r="AG236" s="84"/>
      <c r="AH236" s="84"/>
      <c r="AI236" s="100"/>
      <c r="AJ236" s="92"/>
      <c r="AK236" s="84"/>
      <c r="AL236" s="85"/>
      <c r="AM236" s="100"/>
      <c r="AN236" s="94"/>
      <c r="AO236" s="84"/>
      <c r="AP236" s="84" t="s">
        <v>5</v>
      </c>
      <c r="AQ236" s="84"/>
      <c r="AR236" s="133"/>
      <c r="AS236" s="547"/>
      <c r="AT236" s="84"/>
      <c r="AU236" s="84"/>
      <c r="AV236" s="100"/>
      <c r="AW236" s="94"/>
      <c r="AX236" s="84"/>
      <c r="AY236" s="85"/>
      <c r="AZ236" s="84"/>
      <c r="BA236" s="101"/>
      <c r="BB236" s="94" t="s">
        <v>5</v>
      </c>
      <c r="BC236" s="84"/>
      <c r="BD236" s="84"/>
      <c r="BE236" s="100"/>
      <c r="BF236" s="144"/>
      <c r="BG236" s="125"/>
      <c r="BH236" s="125"/>
      <c r="BI236" s="126"/>
      <c r="BJ236" s="144"/>
      <c r="BK236" s="553"/>
      <c r="BL236" s="616"/>
      <c r="BM236" s="556"/>
      <c r="BN236" s="128"/>
      <c r="BP236" s="11"/>
      <c r="BR236" s="634"/>
    </row>
    <row r="237" spans="1:70" ht="18.899999999999999" customHeight="1">
      <c r="A237" s="9"/>
      <c r="B237" s="8"/>
      <c r="C237" s="701"/>
      <c r="D237" s="701"/>
      <c r="E237" s="701"/>
      <c r="F237" s="701"/>
      <c r="G237" s="733"/>
      <c r="H237" s="721" t="s">
        <v>632</v>
      </c>
      <c r="I237" s="573" t="s">
        <v>631</v>
      </c>
      <c r="J237" s="524">
        <v>1131195</v>
      </c>
      <c r="K237" s="559" t="s">
        <v>1</v>
      </c>
      <c r="L237" s="559">
        <v>2920</v>
      </c>
      <c r="M237" s="559" t="s">
        <v>508</v>
      </c>
      <c r="N237" s="619" t="s">
        <v>658</v>
      </c>
      <c r="O237" s="108"/>
      <c r="P237" s="84"/>
      <c r="Q237" s="84"/>
      <c r="R237" s="100"/>
      <c r="S237" s="94"/>
      <c r="T237" s="84"/>
      <c r="U237" s="84"/>
      <c r="V237" s="100"/>
      <c r="W237" s="92"/>
      <c r="X237" s="84"/>
      <c r="Y237" s="85"/>
      <c r="Z237" s="100"/>
      <c r="AA237" s="94"/>
      <c r="AB237" s="84"/>
      <c r="AC237" s="84"/>
      <c r="AD237" s="84"/>
      <c r="AE237" s="100" t="s">
        <v>7</v>
      </c>
      <c r="AF237" s="94"/>
      <c r="AG237" s="84"/>
      <c r="AH237" s="84"/>
      <c r="AI237" s="100"/>
      <c r="AJ237" s="94"/>
      <c r="AK237" s="84"/>
      <c r="AL237" s="85"/>
      <c r="AM237" s="100"/>
      <c r="AN237" s="92"/>
      <c r="AO237" s="84"/>
      <c r="AP237" s="84"/>
      <c r="AQ237" s="84"/>
      <c r="AR237" s="100"/>
      <c r="AS237" s="94"/>
      <c r="AT237" s="132"/>
      <c r="AU237" s="132"/>
      <c r="AV237" s="100"/>
      <c r="AW237" s="94"/>
      <c r="AX237" s="84"/>
      <c r="AY237" s="84"/>
      <c r="AZ237" s="84"/>
      <c r="BA237" s="101"/>
      <c r="BB237" s="94"/>
      <c r="BC237" s="84" t="s">
        <v>7</v>
      </c>
      <c r="BD237" s="84"/>
      <c r="BE237" s="100"/>
      <c r="BF237" s="144"/>
      <c r="BG237" s="125"/>
      <c r="BH237" s="125"/>
      <c r="BI237" s="126"/>
      <c r="BJ237" s="144"/>
      <c r="BK237" s="553"/>
      <c r="BL237" s="616"/>
      <c r="BM237" s="556"/>
      <c r="BN237" s="128"/>
      <c r="BP237" s="11"/>
      <c r="BR237" s="634"/>
    </row>
    <row r="238" spans="1:70" ht="18.899999999999999" customHeight="1">
      <c r="A238" s="9"/>
      <c r="B238" s="8"/>
      <c r="C238" s="701"/>
      <c r="D238" s="701"/>
      <c r="E238" s="701"/>
      <c r="F238" s="701"/>
      <c r="G238" s="733"/>
      <c r="H238" s="721" t="s">
        <v>604</v>
      </c>
      <c r="I238" s="573" t="s">
        <v>630</v>
      </c>
      <c r="J238" s="524">
        <v>1131195</v>
      </c>
      <c r="K238" s="559" t="s">
        <v>1</v>
      </c>
      <c r="L238" s="559">
        <v>258</v>
      </c>
      <c r="M238" s="559" t="s">
        <v>508</v>
      </c>
      <c r="N238" s="619" t="s">
        <v>5</v>
      </c>
      <c r="O238" s="108"/>
      <c r="P238" s="84"/>
      <c r="Q238" s="84"/>
      <c r="R238" s="100"/>
      <c r="S238" s="94" t="s">
        <v>5</v>
      </c>
      <c r="T238" s="84"/>
      <c r="U238" s="84"/>
      <c r="V238" s="100"/>
      <c r="W238" s="94"/>
      <c r="X238" s="85"/>
      <c r="Y238" s="84"/>
      <c r="Z238" s="101"/>
      <c r="AA238" s="94"/>
      <c r="AB238" s="84"/>
      <c r="AC238" s="84"/>
      <c r="AD238" s="84"/>
      <c r="AE238" s="100" t="s">
        <v>5</v>
      </c>
      <c r="AF238" s="94"/>
      <c r="AG238" s="84"/>
      <c r="AH238" s="84"/>
      <c r="AI238" s="100"/>
      <c r="AJ238" s="92"/>
      <c r="AK238" s="84"/>
      <c r="AL238" s="85"/>
      <c r="AM238" s="100"/>
      <c r="AN238" s="94"/>
      <c r="AO238" s="84"/>
      <c r="AP238" s="84"/>
      <c r="AQ238" s="84" t="s">
        <v>5</v>
      </c>
      <c r="AR238" s="100"/>
      <c r="AS238" s="94"/>
      <c r="AT238" s="84"/>
      <c r="AU238" s="84"/>
      <c r="AV238" s="101"/>
      <c r="AW238" s="94"/>
      <c r="AX238" s="85"/>
      <c r="AY238" s="84"/>
      <c r="AZ238" s="84"/>
      <c r="BA238" s="100"/>
      <c r="BB238" s="94"/>
      <c r="BC238" s="84" t="s">
        <v>5</v>
      </c>
      <c r="BD238" s="84"/>
      <c r="BE238" s="100"/>
      <c r="BF238" s="144"/>
      <c r="BG238" s="125"/>
      <c r="BH238" s="125"/>
      <c r="BI238" s="126"/>
      <c r="BJ238" s="144"/>
      <c r="BK238" s="553"/>
      <c r="BL238" s="616"/>
      <c r="BM238" s="556"/>
      <c r="BN238" s="128"/>
      <c r="BP238" s="11"/>
      <c r="BR238" s="634"/>
    </row>
    <row r="239" spans="1:70" ht="18.899999999999999" customHeight="1">
      <c r="A239" s="9"/>
      <c r="B239" s="8"/>
      <c r="C239" s="701"/>
      <c r="D239" s="701"/>
      <c r="E239" s="701"/>
      <c r="F239" s="701"/>
      <c r="G239" s="733"/>
      <c r="H239" s="721" t="s">
        <v>629</v>
      </c>
      <c r="I239" s="573" t="s">
        <v>628</v>
      </c>
      <c r="J239" s="524">
        <v>1131195</v>
      </c>
      <c r="K239" s="559" t="s">
        <v>1</v>
      </c>
      <c r="L239" s="559">
        <v>548</v>
      </c>
      <c r="M239" s="559" t="s">
        <v>508</v>
      </c>
      <c r="N239" s="619" t="s">
        <v>658</v>
      </c>
      <c r="O239" s="108"/>
      <c r="P239" s="84"/>
      <c r="Q239" s="84"/>
      <c r="R239" s="100"/>
      <c r="S239" s="94"/>
      <c r="T239" s="84"/>
      <c r="U239" s="84"/>
      <c r="V239" s="100"/>
      <c r="W239" s="92"/>
      <c r="X239" s="84"/>
      <c r="Y239" s="85"/>
      <c r="Z239" s="100"/>
      <c r="AA239" s="94"/>
      <c r="AB239" s="84"/>
      <c r="AC239" s="84"/>
      <c r="AD239" s="84"/>
      <c r="AE239" s="100" t="s">
        <v>7</v>
      </c>
      <c r="AF239" s="94"/>
      <c r="AG239" s="84"/>
      <c r="AH239" s="84"/>
      <c r="AI239" s="100"/>
      <c r="AJ239" s="94"/>
      <c r="AK239" s="84"/>
      <c r="AL239" s="85"/>
      <c r="AM239" s="100"/>
      <c r="AN239" s="92"/>
      <c r="AO239" s="84"/>
      <c r="AP239" s="84"/>
      <c r="AQ239" s="84"/>
      <c r="AR239" s="100"/>
      <c r="AS239" s="94"/>
      <c r="AT239" s="132"/>
      <c r="AU239" s="132"/>
      <c r="AV239" s="100"/>
      <c r="AW239" s="94"/>
      <c r="AX239" s="84"/>
      <c r="AY239" s="84"/>
      <c r="AZ239" s="84"/>
      <c r="BA239" s="101"/>
      <c r="BB239" s="94"/>
      <c r="BC239" s="84" t="s">
        <v>7</v>
      </c>
      <c r="BD239" s="84"/>
      <c r="BE239" s="100"/>
      <c r="BF239" s="144"/>
      <c r="BG239" s="125"/>
      <c r="BH239" s="125"/>
      <c r="BI239" s="126"/>
      <c r="BJ239" s="144"/>
      <c r="BK239" s="553"/>
      <c r="BL239" s="616"/>
      <c r="BM239" s="556"/>
      <c r="BN239" s="128"/>
      <c r="BP239" s="11"/>
      <c r="BR239" s="634"/>
    </row>
    <row r="240" spans="1:70" ht="18.899999999999999" customHeight="1">
      <c r="A240" s="9"/>
      <c r="B240" s="8"/>
      <c r="C240" s="701"/>
      <c r="D240" s="701"/>
      <c r="E240" s="701"/>
      <c r="F240" s="701"/>
      <c r="G240" s="733"/>
      <c r="H240" s="721" t="s">
        <v>627</v>
      </c>
      <c r="I240" s="573" t="s">
        <v>626</v>
      </c>
      <c r="J240" s="524">
        <v>1131195</v>
      </c>
      <c r="K240" s="559" t="s">
        <v>1</v>
      </c>
      <c r="L240" s="559">
        <v>2190</v>
      </c>
      <c r="M240" s="559" t="s">
        <v>508</v>
      </c>
      <c r="N240" s="619" t="s">
        <v>658</v>
      </c>
      <c r="O240" s="108"/>
      <c r="P240" s="84"/>
      <c r="Q240" s="84"/>
      <c r="R240" s="100"/>
      <c r="S240" s="94"/>
      <c r="T240" s="84" t="s">
        <v>7</v>
      </c>
      <c r="U240" s="84"/>
      <c r="V240" s="100"/>
      <c r="W240" s="94"/>
      <c r="X240" s="84"/>
      <c r="Y240" s="84"/>
      <c r="Z240" s="100"/>
      <c r="AA240" s="92"/>
      <c r="AB240" s="84"/>
      <c r="AC240" s="85"/>
      <c r="AD240" s="84"/>
      <c r="AE240" s="100"/>
      <c r="AF240" s="94"/>
      <c r="AG240" s="84"/>
      <c r="AH240" s="84"/>
      <c r="AI240" s="133"/>
      <c r="AJ240" s="547"/>
      <c r="AK240" s="84"/>
      <c r="AL240" s="84"/>
      <c r="AM240" s="100"/>
      <c r="AN240" s="94"/>
      <c r="AO240" s="84"/>
      <c r="AP240" s="85"/>
      <c r="AQ240" s="84"/>
      <c r="AR240" s="133" t="s">
        <v>7</v>
      </c>
      <c r="AS240" s="547"/>
      <c r="AT240" s="84"/>
      <c r="AU240" s="84"/>
      <c r="AV240" s="100"/>
      <c r="AW240" s="94"/>
      <c r="AX240" s="84"/>
      <c r="AY240" s="85"/>
      <c r="AZ240" s="84"/>
      <c r="BA240" s="101"/>
      <c r="BB240" s="94"/>
      <c r="BC240" s="84"/>
      <c r="BD240" s="84"/>
      <c r="BE240" s="100"/>
      <c r="BF240" s="144"/>
      <c r="BG240" s="125"/>
      <c r="BH240" s="125"/>
      <c r="BI240" s="126"/>
      <c r="BJ240" s="144"/>
      <c r="BK240" s="553"/>
      <c r="BL240" s="616"/>
      <c r="BM240" s="556"/>
      <c r="BN240" s="128"/>
      <c r="BP240" s="11"/>
      <c r="BR240" s="634"/>
    </row>
    <row r="241" spans="1:70" ht="18.899999999999999" customHeight="1">
      <c r="A241" s="9"/>
      <c r="B241" s="8"/>
      <c r="C241" s="701"/>
      <c r="D241" s="701"/>
      <c r="E241" s="701"/>
      <c r="F241" s="701"/>
      <c r="G241" s="733"/>
      <c r="H241" s="721" t="s">
        <v>625</v>
      </c>
      <c r="I241" s="574" t="s">
        <v>624</v>
      </c>
      <c r="J241" s="524">
        <v>1131800</v>
      </c>
      <c r="K241" s="559" t="s">
        <v>1</v>
      </c>
      <c r="L241" s="559">
        <v>8760</v>
      </c>
      <c r="M241" s="559" t="s">
        <v>508</v>
      </c>
      <c r="N241" s="619" t="s">
        <v>658</v>
      </c>
      <c r="O241" s="108"/>
      <c r="P241" s="84"/>
      <c r="Q241" s="84"/>
      <c r="R241" s="100"/>
      <c r="S241" s="94"/>
      <c r="T241" s="84" t="s">
        <v>7</v>
      </c>
      <c r="U241" s="84"/>
      <c r="V241" s="100"/>
      <c r="W241" s="92"/>
      <c r="X241" s="84"/>
      <c r="Y241" s="85"/>
      <c r="Z241" s="100"/>
      <c r="AA241" s="94"/>
      <c r="AB241" s="84"/>
      <c r="AC241" s="84"/>
      <c r="AD241" s="84"/>
      <c r="AE241" s="100"/>
      <c r="AF241" s="94"/>
      <c r="AG241" s="84"/>
      <c r="AH241" s="84"/>
      <c r="AI241" s="100"/>
      <c r="AJ241" s="92"/>
      <c r="AK241" s="84"/>
      <c r="AL241" s="85"/>
      <c r="AM241" s="100"/>
      <c r="AN241" s="94"/>
      <c r="AO241" s="84"/>
      <c r="AP241" s="84"/>
      <c r="AQ241" s="84"/>
      <c r="AR241" s="133" t="s">
        <v>7</v>
      </c>
      <c r="AS241" s="547"/>
      <c r="AT241" s="84"/>
      <c r="AU241" s="84"/>
      <c r="AV241" s="100"/>
      <c r="AW241" s="94"/>
      <c r="AX241" s="84"/>
      <c r="AY241" s="85"/>
      <c r="AZ241" s="84"/>
      <c r="BA241" s="101"/>
      <c r="BB241" s="94"/>
      <c r="BC241" s="84"/>
      <c r="BD241" s="84"/>
      <c r="BE241" s="100"/>
      <c r="BF241" s="144"/>
      <c r="BG241" s="125"/>
      <c r="BH241" s="125"/>
      <c r="BI241" s="126"/>
      <c r="BJ241" s="144"/>
      <c r="BK241" s="553"/>
      <c r="BL241" s="616"/>
      <c r="BM241" s="556"/>
      <c r="BN241" s="128"/>
      <c r="BP241" s="11"/>
      <c r="BR241" s="634"/>
    </row>
    <row r="242" spans="1:70" ht="18.899999999999999" customHeight="1">
      <c r="A242" s="9"/>
      <c r="B242" s="8"/>
      <c r="C242" s="701"/>
      <c r="D242" s="701"/>
      <c r="E242" s="701"/>
      <c r="F242" s="701"/>
      <c r="G242" s="733"/>
      <c r="H242" s="721" t="s">
        <v>623</v>
      </c>
      <c r="I242" s="574" t="s">
        <v>622</v>
      </c>
      <c r="J242" s="524">
        <v>1131800</v>
      </c>
      <c r="K242" s="559" t="s">
        <v>1</v>
      </c>
      <c r="L242" s="559">
        <v>8760</v>
      </c>
      <c r="M242" s="559" t="s">
        <v>508</v>
      </c>
      <c r="N242" s="619" t="s">
        <v>658</v>
      </c>
      <c r="O242" s="108"/>
      <c r="P242" s="84"/>
      <c r="Q242" s="84"/>
      <c r="R242" s="100"/>
      <c r="S242" s="94"/>
      <c r="T242" s="84" t="s">
        <v>7</v>
      </c>
      <c r="U242" s="84"/>
      <c r="V242" s="100"/>
      <c r="W242" s="92"/>
      <c r="X242" s="84"/>
      <c r="Y242" s="85"/>
      <c r="Z242" s="100"/>
      <c r="AA242" s="94"/>
      <c r="AB242" s="84"/>
      <c r="AC242" s="84"/>
      <c r="AD242" s="84"/>
      <c r="AE242" s="100"/>
      <c r="AF242" s="94"/>
      <c r="AG242" s="84"/>
      <c r="AH242" s="84"/>
      <c r="AI242" s="100"/>
      <c r="AJ242" s="92"/>
      <c r="AK242" s="84"/>
      <c r="AL242" s="85"/>
      <c r="AM242" s="100"/>
      <c r="AN242" s="94"/>
      <c r="AO242" s="84"/>
      <c r="AP242" s="84"/>
      <c r="AQ242" s="84"/>
      <c r="AR242" s="133" t="s">
        <v>7</v>
      </c>
      <c r="AS242" s="547"/>
      <c r="AT242" s="84"/>
      <c r="AU242" s="84"/>
      <c r="AV242" s="100"/>
      <c r="AW242" s="94"/>
      <c r="AX242" s="84"/>
      <c r="AY242" s="85"/>
      <c r="AZ242" s="84"/>
      <c r="BA242" s="101"/>
      <c r="BB242" s="94"/>
      <c r="BC242" s="84"/>
      <c r="BD242" s="84"/>
      <c r="BE242" s="100"/>
      <c r="BF242" s="144"/>
      <c r="BG242" s="125"/>
      <c r="BH242" s="125"/>
      <c r="BI242" s="126"/>
      <c r="BJ242" s="144"/>
      <c r="BK242" s="553"/>
      <c r="BL242" s="616"/>
      <c r="BM242" s="556"/>
      <c r="BN242" s="128"/>
      <c r="BP242" s="11"/>
      <c r="BR242" s="634"/>
    </row>
    <row r="243" spans="1:70" ht="18.899999999999999" customHeight="1">
      <c r="A243" s="9"/>
      <c r="B243" s="8"/>
      <c r="C243" s="701"/>
      <c r="D243" s="701"/>
      <c r="E243" s="701"/>
      <c r="F243" s="701"/>
      <c r="G243" s="733"/>
      <c r="H243" s="721" t="s">
        <v>621</v>
      </c>
      <c r="I243" s="573" t="s">
        <v>620</v>
      </c>
      <c r="J243" s="524">
        <v>1131800</v>
      </c>
      <c r="K243" s="559" t="s">
        <v>1</v>
      </c>
      <c r="L243" s="559">
        <v>1460</v>
      </c>
      <c r="M243" s="559" t="s">
        <v>508</v>
      </c>
      <c r="N243" s="619" t="s">
        <v>658</v>
      </c>
      <c r="O243" s="108"/>
      <c r="P243" s="84"/>
      <c r="Q243" s="84"/>
      <c r="R243" s="100"/>
      <c r="S243" s="94"/>
      <c r="T243" s="84"/>
      <c r="U243" s="84"/>
      <c r="V243" s="100"/>
      <c r="W243" s="92"/>
      <c r="X243" s="84"/>
      <c r="Y243" s="85"/>
      <c r="Z243" s="100"/>
      <c r="AA243" s="94"/>
      <c r="AB243" s="84"/>
      <c r="AC243" s="84"/>
      <c r="AD243" s="84"/>
      <c r="AE243" s="100"/>
      <c r="AF243" s="94" t="s">
        <v>7</v>
      </c>
      <c r="AG243" s="84"/>
      <c r="AH243" s="84"/>
      <c r="AI243" s="100"/>
      <c r="AJ243" s="94"/>
      <c r="AK243" s="84"/>
      <c r="AL243" s="84"/>
      <c r="AM243" s="101"/>
      <c r="AN243" s="94"/>
      <c r="AO243" s="85"/>
      <c r="AP243" s="84"/>
      <c r="AQ243" s="84"/>
      <c r="AR243" s="100"/>
      <c r="AS243" s="94"/>
      <c r="AT243" s="84"/>
      <c r="AU243" s="132"/>
      <c r="AV243" s="133"/>
      <c r="AW243" s="94"/>
      <c r="AX243" s="84"/>
      <c r="AY243" s="84"/>
      <c r="AZ243" s="84"/>
      <c r="BA243" s="100"/>
      <c r="BB243" s="92"/>
      <c r="BC243" s="84"/>
      <c r="BD243" s="84" t="s">
        <v>7</v>
      </c>
      <c r="BE243" s="100"/>
      <c r="BF243" s="144"/>
      <c r="BG243" s="125"/>
      <c r="BH243" s="125"/>
      <c r="BI243" s="126"/>
      <c r="BJ243" s="144"/>
      <c r="BK243" s="553"/>
      <c r="BL243" s="616"/>
      <c r="BM243" s="556"/>
      <c r="BN243" s="128"/>
      <c r="BP243" s="11"/>
      <c r="BR243" s="634"/>
    </row>
    <row r="244" spans="1:70" ht="18.899999999999999" customHeight="1">
      <c r="A244" s="9"/>
      <c r="B244" s="8"/>
      <c r="C244" s="701"/>
      <c r="D244" s="701"/>
      <c r="E244" s="701"/>
      <c r="F244" s="701"/>
      <c r="G244" s="733"/>
      <c r="H244" s="721" t="s">
        <v>619</v>
      </c>
      <c r="I244" s="573" t="s">
        <v>618</v>
      </c>
      <c r="J244" s="524">
        <v>1131800</v>
      </c>
      <c r="K244" s="559" t="s">
        <v>1</v>
      </c>
      <c r="L244" s="559">
        <v>461</v>
      </c>
      <c r="M244" s="559" t="s">
        <v>508</v>
      </c>
      <c r="N244" s="619" t="s">
        <v>5</v>
      </c>
      <c r="O244" s="108"/>
      <c r="P244" s="84"/>
      <c r="Q244" s="84"/>
      <c r="R244" s="100"/>
      <c r="S244" s="94"/>
      <c r="T244" s="84"/>
      <c r="U244" s="84" t="s">
        <v>5</v>
      </c>
      <c r="V244" s="100"/>
      <c r="W244" s="94"/>
      <c r="X244" s="84"/>
      <c r="Y244" s="84"/>
      <c r="Z244" s="101"/>
      <c r="AA244" s="94"/>
      <c r="AB244" s="85"/>
      <c r="AC244" s="84"/>
      <c r="AD244" s="84"/>
      <c r="AE244" s="100"/>
      <c r="AF244" s="94"/>
      <c r="AG244" s="84" t="s">
        <v>5</v>
      </c>
      <c r="AH244" s="84"/>
      <c r="AI244" s="100"/>
      <c r="AJ244" s="94"/>
      <c r="AK244" s="84"/>
      <c r="AL244" s="85"/>
      <c r="AM244" s="100"/>
      <c r="AN244" s="92"/>
      <c r="AO244" s="84"/>
      <c r="AP244" s="84"/>
      <c r="AQ244" s="84"/>
      <c r="AR244" s="100"/>
      <c r="AS244" s="547" t="s">
        <v>5</v>
      </c>
      <c r="AT244" s="84"/>
      <c r="AU244" s="84"/>
      <c r="AV244" s="100"/>
      <c r="AW244" s="94"/>
      <c r="AX244" s="85"/>
      <c r="AY244" s="84"/>
      <c r="AZ244" s="85"/>
      <c r="BA244" s="100"/>
      <c r="BB244" s="94"/>
      <c r="BC244" s="84"/>
      <c r="BD244" s="84"/>
      <c r="BE244" s="100" t="s">
        <v>5</v>
      </c>
      <c r="BF244" s="144"/>
      <c r="BG244" s="125"/>
      <c r="BH244" s="125"/>
      <c r="BI244" s="126"/>
      <c r="BJ244" s="144"/>
      <c r="BK244" s="553"/>
      <c r="BL244" s="616"/>
      <c r="BM244" s="556"/>
      <c r="BN244" s="128"/>
      <c r="BP244" s="11"/>
      <c r="BR244" s="634"/>
    </row>
    <row r="245" spans="1:70" ht="18.899999999999999" customHeight="1">
      <c r="A245" s="9"/>
      <c r="B245" s="8"/>
      <c r="C245" s="701"/>
      <c r="D245" s="701"/>
      <c r="E245" s="701"/>
      <c r="F245" s="701"/>
      <c r="G245" s="733"/>
      <c r="H245" s="721" t="s">
        <v>617</v>
      </c>
      <c r="I245" s="573" t="s">
        <v>616</v>
      </c>
      <c r="J245" s="524">
        <v>1131800</v>
      </c>
      <c r="K245" s="559" t="s">
        <v>1</v>
      </c>
      <c r="L245" s="559">
        <v>2920</v>
      </c>
      <c r="M245" s="559" t="s">
        <v>508</v>
      </c>
      <c r="N245" s="619" t="s">
        <v>7</v>
      </c>
      <c r="O245" s="108"/>
      <c r="P245" s="84"/>
      <c r="Q245" s="84"/>
      <c r="R245" s="100"/>
      <c r="S245" s="94"/>
      <c r="T245" s="84"/>
      <c r="U245" s="84"/>
      <c r="V245" s="100" t="s">
        <v>7</v>
      </c>
      <c r="W245" s="94"/>
      <c r="X245" s="84"/>
      <c r="Y245" s="84"/>
      <c r="Z245" s="100"/>
      <c r="AA245" s="94"/>
      <c r="AB245" s="84"/>
      <c r="AC245" s="85"/>
      <c r="AD245" s="84"/>
      <c r="AE245" s="101"/>
      <c r="AF245" s="94"/>
      <c r="AG245" s="84"/>
      <c r="AH245" s="84"/>
      <c r="AI245" s="100"/>
      <c r="AJ245" s="94"/>
      <c r="AK245" s="132"/>
      <c r="AL245" s="132"/>
      <c r="AM245" s="100"/>
      <c r="AN245" s="94"/>
      <c r="AO245" s="84"/>
      <c r="AP245" s="84"/>
      <c r="AQ245" s="84"/>
      <c r="AR245" s="101"/>
      <c r="AS245" s="94"/>
      <c r="AT245" s="84" t="s">
        <v>7</v>
      </c>
      <c r="AU245" s="84"/>
      <c r="AV245" s="100"/>
      <c r="AW245" s="94"/>
      <c r="AX245" s="84"/>
      <c r="AY245" s="85"/>
      <c r="AZ245" s="84"/>
      <c r="BA245" s="101"/>
      <c r="BB245" s="94"/>
      <c r="BC245" s="84"/>
      <c r="BD245" s="84"/>
      <c r="BE245" s="100"/>
      <c r="BF245" s="144"/>
      <c r="BG245" s="125"/>
      <c r="BH245" s="125"/>
      <c r="BI245" s="126"/>
      <c r="BJ245" s="144"/>
      <c r="BK245" s="553"/>
      <c r="BL245" s="616"/>
      <c r="BM245" s="556"/>
      <c r="BN245" s="128"/>
      <c r="BP245" s="11"/>
      <c r="BR245" s="634"/>
    </row>
    <row r="246" spans="1:70" ht="18.899999999999999" customHeight="1">
      <c r="A246" s="9"/>
      <c r="B246" s="8"/>
      <c r="C246" s="701"/>
      <c r="D246" s="701"/>
      <c r="E246" s="701"/>
      <c r="F246" s="701"/>
      <c r="G246" s="733"/>
      <c r="H246" s="723" t="s">
        <v>615</v>
      </c>
      <c r="I246" s="575" t="s">
        <v>664</v>
      </c>
      <c r="J246" s="524">
        <v>1131800</v>
      </c>
      <c r="K246" s="559" t="s">
        <v>1</v>
      </c>
      <c r="L246" s="559">
        <v>2190</v>
      </c>
      <c r="M246" s="559" t="s">
        <v>508</v>
      </c>
      <c r="N246" s="619" t="s">
        <v>667</v>
      </c>
      <c r="O246" s="108"/>
      <c r="P246" s="84"/>
      <c r="Q246" s="84"/>
      <c r="R246" s="100"/>
      <c r="S246" s="94"/>
      <c r="T246" s="84"/>
      <c r="U246" s="84"/>
      <c r="V246" s="100"/>
      <c r="W246" s="92" t="s">
        <v>7</v>
      </c>
      <c r="X246" s="84"/>
      <c r="Y246" s="85"/>
      <c r="Z246" s="100"/>
      <c r="AA246" s="94"/>
      <c r="AB246" s="84"/>
      <c r="AC246" s="84"/>
      <c r="AD246" s="84"/>
      <c r="AE246" s="100"/>
      <c r="AF246" s="94"/>
      <c r="AG246" s="84"/>
      <c r="AH246" s="84"/>
      <c r="AI246" s="100"/>
      <c r="AJ246" s="92"/>
      <c r="AK246" s="84"/>
      <c r="AL246" s="85"/>
      <c r="AM246" s="100"/>
      <c r="AN246" s="94"/>
      <c r="AO246" s="84"/>
      <c r="AP246" s="84"/>
      <c r="AQ246" s="84"/>
      <c r="AR246" s="133"/>
      <c r="AS246" s="547"/>
      <c r="AT246" s="84"/>
      <c r="AU246" s="84" t="s">
        <v>7</v>
      </c>
      <c r="AV246" s="100"/>
      <c r="AW246" s="94"/>
      <c r="AX246" s="84"/>
      <c r="AY246" s="85"/>
      <c r="AZ246" s="84"/>
      <c r="BA246" s="101"/>
      <c r="BB246" s="94"/>
      <c r="BC246" s="84"/>
      <c r="BD246" s="84"/>
      <c r="BE246" s="100"/>
      <c r="BF246" s="144"/>
      <c r="BG246" s="125"/>
      <c r="BH246" s="125"/>
      <c r="BI246" s="126"/>
      <c r="BJ246" s="144"/>
      <c r="BK246" s="553"/>
      <c r="BL246" s="616"/>
      <c r="BM246" s="556"/>
      <c r="BN246" s="128"/>
      <c r="BP246" s="11"/>
      <c r="BR246" s="634"/>
    </row>
    <row r="247" spans="1:70" ht="18.899999999999999" customHeight="1">
      <c r="A247" s="9"/>
      <c r="B247" s="8"/>
      <c r="C247" s="701"/>
      <c r="D247" s="701"/>
      <c r="E247" s="701"/>
      <c r="F247" s="701"/>
      <c r="G247" s="733"/>
      <c r="H247" s="723" t="s">
        <v>665</v>
      </c>
      <c r="I247" s="575" t="s">
        <v>666</v>
      </c>
      <c r="J247" s="524">
        <v>1131800</v>
      </c>
      <c r="K247" s="559" t="s">
        <v>1</v>
      </c>
      <c r="L247" s="559">
        <v>8760</v>
      </c>
      <c r="M247" s="699" t="s">
        <v>508</v>
      </c>
      <c r="N247" s="619" t="s">
        <v>667</v>
      </c>
      <c r="O247" s="108"/>
      <c r="P247" s="84"/>
      <c r="Q247" s="84"/>
      <c r="R247" s="100"/>
      <c r="S247" s="94"/>
      <c r="T247" s="84"/>
      <c r="U247" s="84"/>
      <c r="V247" s="100"/>
      <c r="W247" s="92" t="s">
        <v>7</v>
      </c>
      <c r="X247" s="84"/>
      <c r="Y247" s="85"/>
      <c r="Z247" s="100"/>
      <c r="AA247" s="94"/>
      <c r="AB247" s="84"/>
      <c r="AC247" s="84"/>
      <c r="AD247" s="84"/>
      <c r="AE247" s="100"/>
      <c r="AF247" s="94"/>
      <c r="AG247" s="84"/>
      <c r="AH247" s="84"/>
      <c r="AI247" s="100"/>
      <c r="AJ247" s="92"/>
      <c r="AK247" s="84"/>
      <c r="AL247" s="85"/>
      <c r="AM247" s="100"/>
      <c r="AN247" s="94"/>
      <c r="AO247" s="84"/>
      <c r="AP247" s="84"/>
      <c r="AQ247" s="84"/>
      <c r="AR247" s="133"/>
      <c r="AS247" s="547"/>
      <c r="AT247" s="84"/>
      <c r="AU247" s="84" t="s">
        <v>7</v>
      </c>
      <c r="AV247" s="100"/>
      <c r="AW247" s="94"/>
      <c r="AX247" s="84"/>
      <c r="AY247" s="85"/>
      <c r="AZ247" s="84"/>
      <c r="BA247" s="101"/>
      <c r="BB247" s="94"/>
      <c r="BC247" s="84"/>
      <c r="BD247" s="84"/>
      <c r="BE247" s="100"/>
      <c r="BF247" s="144"/>
      <c r="BG247" s="125"/>
      <c r="BH247" s="125"/>
      <c r="BI247" s="126"/>
      <c r="BJ247" s="144"/>
      <c r="BK247" s="553"/>
      <c r="BL247" s="616"/>
      <c r="BM247" s="556"/>
      <c r="BN247" s="128"/>
      <c r="BP247" s="11"/>
      <c r="BR247" s="634"/>
    </row>
    <row r="248" spans="1:70" ht="18.899999999999999" customHeight="1">
      <c r="A248" s="9"/>
      <c r="B248" s="8"/>
      <c r="C248" s="701"/>
      <c r="D248" s="701"/>
      <c r="E248" s="701"/>
      <c r="F248" s="701"/>
      <c r="G248" s="733"/>
      <c r="H248" s="723" t="s">
        <v>613</v>
      </c>
      <c r="I248" s="575" t="s">
        <v>612</v>
      </c>
      <c r="J248" s="524">
        <v>1131800</v>
      </c>
      <c r="K248" s="559" t="s">
        <v>1</v>
      </c>
      <c r="L248" s="559">
        <v>796</v>
      </c>
      <c r="M248" s="559" t="s">
        <v>508</v>
      </c>
      <c r="N248" s="619" t="s">
        <v>7</v>
      </c>
      <c r="O248" s="108"/>
      <c r="P248" s="84"/>
      <c r="Q248" s="84"/>
      <c r="R248" s="100"/>
      <c r="S248" s="94"/>
      <c r="T248" s="84"/>
      <c r="U248" s="84"/>
      <c r="V248" s="100"/>
      <c r="W248" s="92" t="s">
        <v>7</v>
      </c>
      <c r="X248" s="84"/>
      <c r="Y248" s="85"/>
      <c r="Z248" s="100"/>
      <c r="AA248" s="94"/>
      <c r="AB248" s="84"/>
      <c r="AC248" s="84"/>
      <c r="AD248" s="84"/>
      <c r="AE248" s="100"/>
      <c r="AF248" s="94"/>
      <c r="AG248" s="84"/>
      <c r="AH248" s="84"/>
      <c r="AI248" s="100"/>
      <c r="AJ248" s="92"/>
      <c r="AK248" s="84"/>
      <c r="AL248" s="85"/>
      <c r="AM248" s="100"/>
      <c r="AN248" s="94"/>
      <c r="AO248" s="84"/>
      <c r="AP248" s="84"/>
      <c r="AQ248" s="84"/>
      <c r="AR248" s="133"/>
      <c r="AS248" s="547"/>
      <c r="AT248" s="84"/>
      <c r="AU248" s="84" t="s">
        <v>7</v>
      </c>
      <c r="AV248" s="100"/>
      <c r="AW248" s="94"/>
      <c r="AX248" s="84"/>
      <c r="AY248" s="85"/>
      <c r="AZ248" s="84"/>
      <c r="BA248" s="101"/>
      <c r="BB248" s="94"/>
      <c r="BC248" s="84"/>
      <c r="BD248" s="84"/>
      <c r="BE248" s="100"/>
      <c r="BF248" s="144"/>
      <c r="BG248" s="125"/>
      <c r="BH248" s="125"/>
      <c r="BI248" s="126"/>
      <c r="BJ248" s="144"/>
      <c r="BK248" s="553"/>
      <c r="BL248" s="616"/>
      <c r="BM248" s="556"/>
      <c r="BN248" s="128"/>
      <c r="BP248" s="11"/>
      <c r="BR248" s="634"/>
    </row>
    <row r="249" spans="1:70" ht="18.899999999999999" customHeight="1">
      <c r="A249" s="9"/>
      <c r="B249" s="8"/>
      <c r="C249" s="701"/>
      <c r="D249" s="701"/>
      <c r="E249" s="701"/>
      <c r="F249" s="701"/>
      <c r="G249" s="733"/>
      <c r="H249" s="723" t="s">
        <v>614</v>
      </c>
      <c r="I249" s="575" t="s">
        <v>664</v>
      </c>
      <c r="J249" s="524">
        <v>1131800</v>
      </c>
      <c r="K249" s="559" t="s">
        <v>1</v>
      </c>
      <c r="L249" s="559">
        <v>2920</v>
      </c>
      <c r="M249" s="559" t="s">
        <v>508</v>
      </c>
      <c r="N249" s="619" t="s">
        <v>667</v>
      </c>
      <c r="O249" s="108"/>
      <c r="P249" s="84"/>
      <c r="Q249" s="84"/>
      <c r="R249" s="100"/>
      <c r="S249" s="94"/>
      <c r="T249" s="84"/>
      <c r="U249" s="84"/>
      <c r="V249" s="100"/>
      <c r="W249" s="92" t="s">
        <v>7</v>
      </c>
      <c r="X249" s="84"/>
      <c r="Y249" s="85"/>
      <c r="Z249" s="100"/>
      <c r="AA249" s="94"/>
      <c r="AB249" s="84"/>
      <c r="AC249" s="84"/>
      <c r="AD249" s="84"/>
      <c r="AE249" s="100"/>
      <c r="AF249" s="94"/>
      <c r="AG249" s="84"/>
      <c r="AH249" s="84"/>
      <c r="AI249" s="100"/>
      <c r="AJ249" s="92"/>
      <c r="AK249" s="84"/>
      <c r="AL249" s="85"/>
      <c r="AM249" s="100"/>
      <c r="AN249" s="94"/>
      <c r="AO249" s="84"/>
      <c r="AP249" s="84"/>
      <c r="AQ249" s="84"/>
      <c r="AR249" s="133"/>
      <c r="AS249" s="547"/>
      <c r="AT249" s="84"/>
      <c r="AU249" s="84" t="s">
        <v>7</v>
      </c>
      <c r="AV249" s="100"/>
      <c r="AW249" s="94"/>
      <c r="AX249" s="84"/>
      <c r="AY249" s="85"/>
      <c r="AZ249" s="84"/>
      <c r="BA249" s="101"/>
      <c r="BB249" s="94"/>
      <c r="BC249" s="84"/>
      <c r="BD249" s="84"/>
      <c r="BE249" s="100"/>
      <c r="BF249" s="144"/>
      <c r="BG249" s="125"/>
      <c r="BH249" s="125"/>
      <c r="BI249" s="126"/>
      <c r="BJ249" s="144"/>
      <c r="BK249" s="553"/>
      <c r="BL249" s="616"/>
      <c r="BM249" s="556"/>
      <c r="BN249" s="128"/>
      <c r="BP249" s="11"/>
      <c r="BR249" s="634"/>
    </row>
    <row r="250" spans="1:70" ht="18.899999999999999" customHeight="1" thickBot="1">
      <c r="A250" s="9"/>
      <c r="B250" s="8"/>
      <c r="C250" s="701"/>
      <c r="D250" s="701"/>
      <c r="E250" s="701"/>
      <c r="F250" s="701"/>
      <c r="G250" s="733"/>
      <c r="H250" s="722" t="s">
        <v>611</v>
      </c>
      <c r="I250" s="576" t="s">
        <v>610</v>
      </c>
      <c r="J250" s="558">
        <v>1131195</v>
      </c>
      <c r="K250" s="560" t="s">
        <v>1</v>
      </c>
      <c r="L250" s="560">
        <v>973</v>
      </c>
      <c r="M250" s="560" t="s">
        <v>508</v>
      </c>
      <c r="N250" s="620" t="s">
        <v>658</v>
      </c>
      <c r="O250" s="110"/>
      <c r="P250" s="97"/>
      <c r="Q250" s="97"/>
      <c r="R250" s="102"/>
      <c r="S250" s="96"/>
      <c r="T250" s="97"/>
      <c r="U250" s="97"/>
      <c r="V250" s="102"/>
      <c r="W250" s="121"/>
      <c r="X250" s="97" t="s">
        <v>7</v>
      </c>
      <c r="Y250" s="97"/>
      <c r="Z250" s="102"/>
      <c r="AA250" s="96"/>
      <c r="AB250" s="97"/>
      <c r="AC250" s="97"/>
      <c r="AD250" s="97"/>
      <c r="AE250" s="120"/>
      <c r="AF250" s="96"/>
      <c r="AG250" s="106"/>
      <c r="AH250" s="97"/>
      <c r="AI250" s="102"/>
      <c r="AJ250" s="96"/>
      <c r="AK250" s="97"/>
      <c r="AL250" s="97"/>
      <c r="AM250" s="131"/>
      <c r="AN250" s="632"/>
      <c r="AO250" s="97"/>
      <c r="AP250" s="97"/>
      <c r="AQ250" s="97"/>
      <c r="AR250" s="102"/>
      <c r="AS250" s="96"/>
      <c r="AT250" s="106"/>
      <c r="AU250" s="97"/>
      <c r="AV250" s="102" t="s">
        <v>7</v>
      </c>
      <c r="AW250" s="96"/>
      <c r="AX250" s="97"/>
      <c r="AY250" s="106"/>
      <c r="AZ250" s="97"/>
      <c r="BA250" s="120"/>
      <c r="BB250" s="96"/>
      <c r="BC250" s="97"/>
      <c r="BD250" s="97"/>
      <c r="BE250" s="102"/>
      <c r="BF250" s="137"/>
      <c r="BG250" s="97"/>
      <c r="BH250" s="97"/>
      <c r="BI250" s="102"/>
      <c r="BJ250" s="137"/>
      <c r="BK250" s="106"/>
      <c r="BL250" s="545"/>
      <c r="BM250" s="615"/>
      <c r="BN250" s="98"/>
      <c r="BP250" s="11"/>
      <c r="BR250" s="634"/>
    </row>
    <row r="251" spans="1:70" ht="18.899999999999999" customHeight="1">
      <c r="A251" s="9"/>
      <c r="B251" s="8"/>
      <c r="C251" s="701"/>
      <c r="D251" s="701"/>
      <c r="E251" s="701"/>
      <c r="F251" s="701"/>
      <c r="G251" s="1013" t="s">
        <v>609</v>
      </c>
      <c r="H251" s="727" t="s">
        <v>608</v>
      </c>
      <c r="I251" s="577" t="s">
        <v>603</v>
      </c>
      <c r="J251" s="186">
        <v>1131800</v>
      </c>
      <c r="K251" s="561" t="s">
        <v>1</v>
      </c>
      <c r="L251" s="561">
        <v>8760</v>
      </c>
      <c r="M251" s="561" t="s">
        <v>508</v>
      </c>
      <c r="N251" s="561" t="s">
        <v>5</v>
      </c>
      <c r="O251" s="621"/>
      <c r="P251" s="622"/>
      <c r="Q251" s="622"/>
      <c r="R251" s="623"/>
      <c r="S251" s="311"/>
      <c r="T251" s="622"/>
      <c r="U251" s="622"/>
      <c r="V251" s="624" t="s">
        <v>5</v>
      </c>
      <c r="W251" s="625"/>
      <c r="X251" s="622"/>
      <c r="Y251" s="626"/>
      <c r="Z251" s="623"/>
      <c r="AA251" s="311"/>
      <c r="AB251" s="622"/>
      <c r="AC251" s="622"/>
      <c r="AD251" s="622"/>
      <c r="AE251" s="624"/>
      <c r="AF251" s="627"/>
      <c r="AG251" s="622"/>
      <c r="AH251" s="624" t="s">
        <v>5</v>
      </c>
      <c r="AI251" s="623"/>
      <c r="AJ251" s="628"/>
      <c r="AK251" s="622"/>
      <c r="AL251" s="626"/>
      <c r="AM251" s="624"/>
      <c r="AN251" s="627"/>
      <c r="AO251" s="622"/>
      <c r="AP251" s="622"/>
      <c r="AQ251" s="622"/>
      <c r="AR251" s="629"/>
      <c r="AS251" s="630"/>
      <c r="AT251" s="622" t="s">
        <v>5</v>
      </c>
      <c r="AU251" s="622"/>
      <c r="AV251" s="624"/>
      <c r="AW251" s="627"/>
      <c r="AX251" s="622"/>
      <c r="AY251" s="626"/>
      <c r="AZ251" s="622"/>
      <c r="BA251" s="631"/>
      <c r="BB251" s="311"/>
      <c r="BC251" s="622"/>
      <c r="BD251" s="622"/>
      <c r="BE251" s="624"/>
      <c r="BF251" s="305" t="s">
        <v>5</v>
      </c>
      <c r="BG251" s="304"/>
      <c r="BH251" s="304"/>
      <c r="BI251" s="306"/>
      <c r="BJ251" s="307"/>
      <c r="BK251" s="568"/>
      <c r="BL251" s="617"/>
      <c r="BM251" s="571"/>
      <c r="BN251" s="292"/>
      <c r="BP251" s="11"/>
      <c r="BR251" s="634"/>
    </row>
    <row r="252" spans="1:70" ht="18.899999999999999" customHeight="1">
      <c r="A252" s="9"/>
      <c r="B252" s="8"/>
      <c r="C252" s="701"/>
      <c r="D252" s="701"/>
      <c r="E252" s="701"/>
      <c r="F252" s="701"/>
      <c r="G252" s="1014"/>
      <c r="H252" s="728" t="s">
        <v>607</v>
      </c>
      <c r="I252" s="577" t="s">
        <v>603</v>
      </c>
      <c r="J252" s="186">
        <v>1131800</v>
      </c>
      <c r="K252" s="559" t="s">
        <v>1</v>
      </c>
      <c r="L252" s="559">
        <v>8760</v>
      </c>
      <c r="M252" s="559" t="s">
        <v>508</v>
      </c>
      <c r="N252" s="559" t="s">
        <v>5</v>
      </c>
      <c r="O252" s="124"/>
      <c r="P252" s="125"/>
      <c r="Q252" s="125"/>
      <c r="R252" s="126"/>
      <c r="S252" s="144"/>
      <c r="T252" s="125"/>
      <c r="U252" s="125"/>
      <c r="V252" s="148" t="s">
        <v>5</v>
      </c>
      <c r="W252" s="552"/>
      <c r="X252" s="125"/>
      <c r="Y252" s="553"/>
      <c r="Z252" s="126"/>
      <c r="AA252" s="144"/>
      <c r="AB252" s="125"/>
      <c r="AC252" s="125"/>
      <c r="AD252" s="125"/>
      <c r="AE252" s="148"/>
      <c r="AF252" s="127"/>
      <c r="AG252" s="125"/>
      <c r="AH252" s="125" t="s">
        <v>5</v>
      </c>
      <c r="AI252" s="126"/>
      <c r="AJ252" s="286"/>
      <c r="AK252" s="125"/>
      <c r="AL252" s="553"/>
      <c r="AM252" s="148"/>
      <c r="AN252" s="127"/>
      <c r="AO252" s="125"/>
      <c r="AP252" s="125"/>
      <c r="AQ252" s="125"/>
      <c r="AR252" s="285"/>
      <c r="AS252" s="554"/>
      <c r="AT252" s="125" t="s">
        <v>5</v>
      </c>
      <c r="AU252" s="125"/>
      <c r="AV252" s="148"/>
      <c r="AW252" s="127"/>
      <c r="AX252" s="125"/>
      <c r="AY252" s="553"/>
      <c r="AZ252" s="125"/>
      <c r="BA252" s="555"/>
      <c r="BB252" s="144"/>
      <c r="BC252" s="125"/>
      <c r="BD252" s="125"/>
      <c r="BE252" s="148"/>
      <c r="BF252" s="127" t="s">
        <v>5</v>
      </c>
      <c r="BG252" s="125"/>
      <c r="BH252" s="125"/>
      <c r="BI252" s="126"/>
      <c r="BJ252" s="144"/>
      <c r="BK252" s="553"/>
      <c r="BL252" s="616"/>
      <c r="BM252" s="556"/>
      <c r="BN252" s="128"/>
      <c r="BP252" s="11"/>
      <c r="BR252" s="634"/>
    </row>
    <row r="253" spans="1:70" ht="18.899999999999999" customHeight="1">
      <c r="A253" s="9"/>
      <c r="B253" s="8"/>
      <c r="C253" s="701"/>
      <c r="D253" s="701"/>
      <c r="E253" s="701"/>
      <c r="F253" s="701"/>
      <c r="G253" s="1014"/>
      <c r="H253" s="728" t="s">
        <v>606</v>
      </c>
      <c r="I253" s="577" t="s">
        <v>603</v>
      </c>
      <c r="J253" s="186">
        <v>1131800</v>
      </c>
      <c r="K253" s="559" t="s">
        <v>1</v>
      </c>
      <c r="L253" s="559">
        <v>8760</v>
      </c>
      <c r="M253" s="559" t="s">
        <v>508</v>
      </c>
      <c r="N253" s="559" t="s">
        <v>5</v>
      </c>
      <c r="O253" s="124"/>
      <c r="P253" s="125"/>
      <c r="Q253" s="125"/>
      <c r="R253" s="126"/>
      <c r="S253" s="144"/>
      <c r="T253" s="125"/>
      <c r="U253" s="125"/>
      <c r="V253" s="148" t="s">
        <v>5</v>
      </c>
      <c r="W253" s="552"/>
      <c r="X253" s="125"/>
      <c r="Y253" s="553"/>
      <c r="Z253" s="126"/>
      <c r="AA253" s="144"/>
      <c r="AB253" s="125"/>
      <c r="AC253" s="125"/>
      <c r="AD253" s="125"/>
      <c r="AE253" s="148"/>
      <c r="AF253" s="127"/>
      <c r="AG253" s="125"/>
      <c r="AH253" s="125" t="s">
        <v>5</v>
      </c>
      <c r="AI253" s="126"/>
      <c r="AJ253" s="286"/>
      <c r="AK253" s="125"/>
      <c r="AL253" s="553"/>
      <c r="AM253" s="148"/>
      <c r="AN253" s="127"/>
      <c r="AO253" s="125"/>
      <c r="AP253" s="125"/>
      <c r="AQ253" s="125"/>
      <c r="AR253" s="285"/>
      <c r="AS253" s="554"/>
      <c r="AT253" s="125" t="s">
        <v>5</v>
      </c>
      <c r="AU253" s="125"/>
      <c r="AV253" s="148"/>
      <c r="AW253" s="127"/>
      <c r="AX253" s="125"/>
      <c r="AY253" s="553"/>
      <c r="AZ253" s="125"/>
      <c r="BA253" s="555"/>
      <c r="BB253" s="144"/>
      <c r="BC253" s="125"/>
      <c r="BD253" s="125"/>
      <c r="BE253" s="148"/>
      <c r="BF253" s="127" t="s">
        <v>5</v>
      </c>
      <c r="BG253" s="125"/>
      <c r="BH253" s="125"/>
      <c r="BI253" s="126"/>
      <c r="BJ253" s="144"/>
      <c r="BK253" s="553"/>
      <c r="BL253" s="616"/>
      <c r="BM253" s="556"/>
      <c r="BN253" s="128"/>
      <c r="BP253" s="11"/>
      <c r="BR253" s="634"/>
    </row>
    <row r="254" spans="1:70" ht="18.899999999999999" customHeight="1">
      <c r="A254" s="9"/>
      <c r="B254" s="8"/>
      <c r="C254" s="701"/>
      <c r="D254" s="701"/>
      <c r="E254" s="701"/>
      <c r="F254" s="701"/>
      <c r="G254" s="1014"/>
      <c r="H254" s="728" t="s">
        <v>605</v>
      </c>
      <c r="I254" s="577" t="s">
        <v>603</v>
      </c>
      <c r="J254" s="186">
        <v>1131800</v>
      </c>
      <c r="K254" s="559" t="s">
        <v>1</v>
      </c>
      <c r="L254" s="559">
        <v>8760</v>
      </c>
      <c r="M254" s="559" t="s">
        <v>508</v>
      </c>
      <c r="N254" s="559" t="s">
        <v>5</v>
      </c>
      <c r="O254" s="124"/>
      <c r="P254" s="125"/>
      <c r="Q254" s="125"/>
      <c r="R254" s="126"/>
      <c r="S254" s="144"/>
      <c r="T254" s="125"/>
      <c r="U254" s="125"/>
      <c r="V254" s="148"/>
      <c r="W254" s="552" t="s">
        <v>5</v>
      </c>
      <c r="X254" s="125"/>
      <c r="Y254" s="553"/>
      <c r="Z254" s="126"/>
      <c r="AA254" s="144"/>
      <c r="AB254" s="125"/>
      <c r="AC254" s="125"/>
      <c r="AD254" s="125"/>
      <c r="AE254" s="148"/>
      <c r="AF254" s="127"/>
      <c r="AG254" s="125"/>
      <c r="AH254" s="125"/>
      <c r="AI254" s="126" t="s">
        <v>5</v>
      </c>
      <c r="AJ254" s="286"/>
      <c r="AK254" s="125"/>
      <c r="AL254" s="553"/>
      <c r="AM254" s="148"/>
      <c r="AN254" s="127"/>
      <c r="AO254" s="125"/>
      <c r="AP254" s="125"/>
      <c r="AQ254" s="125"/>
      <c r="AR254" s="285"/>
      <c r="AS254" s="554"/>
      <c r="AT254" s="125"/>
      <c r="AU254" s="125" t="s">
        <v>5</v>
      </c>
      <c r="AV254" s="148"/>
      <c r="AW254" s="127"/>
      <c r="AX254" s="125"/>
      <c r="AY254" s="553"/>
      <c r="AZ254" s="125"/>
      <c r="BA254" s="555"/>
      <c r="BB254" s="144"/>
      <c r="BC254" s="125"/>
      <c r="BD254" s="125"/>
      <c r="BE254" s="148"/>
      <c r="BF254" s="127"/>
      <c r="BG254" s="125" t="s">
        <v>5</v>
      </c>
      <c r="BH254" s="125"/>
      <c r="BI254" s="126"/>
      <c r="BJ254" s="144"/>
      <c r="BK254" s="553"/>
      <c r="BL254" s="616"/>
      <c r="BM254" s="556"/>
      <c r="BN254" s="128"/>
      <c r="BP254" s="11"/>
      <c r="BR254" s="634"/>
    </row>
    <row r="255" spans="1:70" ht="18.899999999999999" customHeight="1" thickBot="1">
      <c r="A255" s="9"/>
      <c r="B255" s="8"/>
      <c r="C255" s="701"/>
      <c r="D255" s="701"/>
      <c r="E255" s="701"/>
      <c r="F255" s="701"/>
      <c r="G255" s="1076"/>
      <c r="H255" s="729" t="s">
        <v>604</v>
      </c>
      <c r="I255" s="578" t="s">
        <v>603</v>
      </c>
      <c r="J255" s="189">
        <v>1131800</v>
      </c>
      <c r="K255" s="560" t="s">
        <v>1</v>
      </c>
      <c r="L255" s="560">
        <v>8760</v>
      </c>
      <c r="M255" s="560" t="s">
        <v>508</v>
      </c>
      <c r="N255" s="560" t="s">
        <v>5</v>
      </c>
      <c r="O255" s="110"/>
      <c r="P255" s="97"/>
      <c r="Q255" s="97"/>
      <c r="R255" s="102"/>
      <c r="S255" s="139"/>
      <c r="T255" s="97"/>
      <c r="U255" s="97"/>
      <c r="V255" s="141"/>
      <c r="W255" s="96" t="s">
        <v>5</v>
      </c>
      <c r="X255" s="106"/>
      <c r="Y255" s="97"/>
      <c r="Z255" s="102"/>
      <c r="AA255" s="137"/>
      <c r="AB255" s="106"/>
      <c r="AC255" s="97"/>
      <c r="AD255" s="97"/>
      <c r="AE255" s="141"/>
      <c r="AF255" s="121"/>
      <c r="AG255" s="97"/>
      <c r="AH255" s="97"/>
      <c r="AI255" s="102" t="s">
        <v>5</v>
      </c>
      <c r="AJ255" s="137"/>
      <c r="AK255" s="106"/>
      <c r="AL255" s="97"/>
      <c r="AM255" s="141"/>
      <c r="AN255" s="96"/>
      <c r="AO255" s="106"/>
      <c r="AP255" s="97"/>
      <c r="AQ255" s="97"/>
      <c r="AR255" s="131"/>
      <c r="AS255" s="549"/>
      <c r="AT255" s="97"/>
      <c r="AU255" s="97" t="s">
        <v>5</v>
      </c>
      <c r="AV255" s="141"/>
      <c r="AW255" s="96"/>
      <c r="AX255" s="106"/>
      <c r="AY255" s="97"/>
      <c r="AZ255" s="97"/>
      <c r="BA255" s="120"/>
      <c r="BB255" s="137"/>
      <c r="BC255" s="97"/>
      <c r="BD255" s="97"/>
      <c r="BE255" s="149"/>
      <c r="BF255" s="96"/>
      <c r="BG255" s="97" t="s">
        <v>5</v>
      </c>
      <c r="BH255" s="97"/>
      <c r="BI255" s="102"/>
      <c r="BJ255" s="139"/>
      <c r="BK255" s="97"/>
      <c r="BL255" s="545"/>
      <c r="BM255" s="545"/>
      <c r="BN255" s="98"/>
      <c r="BP255" s="11"/>
      <c r="BR255" s="634"/>
    </row>
    <row r="256" spans="1:70" ht="16.2" thickBot="1">
      <c r="A256" s="1"/>
      <c r="C256" s="647"/>
      <c r="D256" s="647"/>
      <c r="E256" s="647"/>
      <c r="F256" s="647"/>
      <c r="G256" s="647"/>
      <c r="H256" s="648"/>
      <c r="I256" s="1094" t="s">
        <v>29</v>
      </c>
      <c r="J256" s="1095"/>
      <c r="K256" s="693"/>
      <c r="L256" s="693"/>
      <c r="M256" s="693"/>
      <c r="N256" s="694"/>
      <c r="O256" s="562">
        <f t="shared" ref="O256:BN256" si="0">COUNTA(O15:O255)</f>
        <v>0</v>
      </c>
      <c r="P256" s="563">
        <f t="shared" si="0"/>
        <v>15</v>
      </c>
      <c r="Q256" s="563">
        <f t="shared" si="0"/>
        <v>17</v>
      </c>
      <c r="R256" s="564">
        <f t="shared" si="0"/>
        <v>21</v>
      </c>
      <c r="S256" s="562">
        <f t="shared" si="0"/>
        <v>13</v>
      </c>
      <c r="T256" s="563">
        <f t="shared" si="0"/>
        <v>16</v>
      </c>
      <c r="U256" s="563">
        <f t="shared" si="0"/>
        <v>16</v>
      </c>
      <c r="V256" s="564">
        <f t="shared" si="0"/>
        <v>16</v>
      </c>
      <c r="W256" s="562">
        <f t="shared" si="0"/>
        <v>17</v>
      </c>
      <c r="X256" s="563">
        <f t="shared" si="0"/>
        <v>16</v>
      </c>
      <c r="Y256" s="563">
        <f t="shared" si="0"/>
        <v>15</v>
      </c>
      <c r="Z256" s="564">
        <f t="shared" si="0"/>
        <v>16</v>
      </c>
      <c r="AA256" s="562">
        <f t="shared" si="0"/>
        <v>16</v>
      </c>
      <c r="AB256" s="563">
        <f t="shared" si="0"/>
        <v>16</v>
      </c>
      <c r="AC256" s="563">
        <f t="shared" si="0"/>
        <v>17</v>
      </c>
      <c r="AD256" s="563">
        <f t="shared" si="0"/>
        <v>16</v>
      </c>
      <c r="AE256" s="564">
        <f t="shared" si="0"/>
        <v>16</v>
      </c>
      <c r="AF256" s="565">
        <f t="shared" si="0"/>
        <v>16</v>
      </c>
      <c r="AG256" s="563">
        <f t="shared" si="0"/>
        <v>16</v>
      </c>
      <c r="AH256" s="563">
        <f t="shared" si="0"/>
        <v>16</v>
      </c>
      <c r="AI256" s="566">
        <f t="shared" si="0"/>
        <v>16</v>
      </c>
      <c r="AJ256" s="562">
        <f t="shared" si="0"/>
        <v>16</v>
      </c>
      <c r="AK256" s="563">
        <f t="shared" si="0"/>
        <v>14</v>
      </c>
      <c r="AL256" s="563">
        <f t="shared" si="0"/>
        <v>15</v>
      </c>
      <c r="AM256" s="564">
        <f t="shared" si="0"/>
        <v>14</v>
      </c>
      <c r="AN256" s="565">
        <f t="shared" si="0"/>
        <v>17</v>
      </c>
      <c r="AO256" s="563">
        <f t="shared" si="0"/>
        <v>17</v>
      </c>
      <c r="AP256" s="563">
        <f t="shared" si="0"/>
        <v>16</v>
      </c>
      <c r="AQ256" s="563">
        <f t="shared" si="0"/>
        <v>16</v>
      </c>
      <c r="AR256" s="566">
        <f t="shared" si="0"/>
        <v>16</v>
      </c>
      <c r="AS256" s="562">
        <f t="shared" si="0"/>
        <v>16</v>
      </c>
      <c r="AT256" s="563">
        <f t="shared" si="0"/>
        <v>16</v>
      </c>
      <c r="AU256" s="563">
        <f t="shared" si="0"/>
        <v>17</v>
      </c>
      <c r="AV256" s="564">
        <f t="shared" si="0"/>
        <v>14</v>
      </c>
      <c r="AW256" s="565">
        <f t="shared" si="0"/>
        <v>15</v>
      </c>
      <c r="AX256" s="563">
        <f t="shared" si="0"/>
        <v>15</v>
      </c>
      <c r="AY256" s="563">
        <f t="shared" si="0"/>
        <v>16</v>
      </c>
      <c r="AZ256" s="563">
        <f t="shared" si="0"/>
        <v>16</v>
      </c>
      <c r="BA256" s="566">
        <f t="shared" si="0"/>
        <v>17</v>
      </c>
      <c r="BB256" s="562">
        <f t="shared" si="0"/>
        <v>16</v>
      </c>
      <c r="BC256" s="563">
        <f t="shared" si="0"/>
        <v>16</v>
      </c>
      <c r="BD256" s="563">
        <f t="shared" si="0"/>
        <v>16</v>
      </c>
      <c r="BE256" s="564">
        <f t="shared" si="0"/>
        <v>16</v>
      </c>
      <c r="BF256" s="565">
        <f t="shared" si="0"/>
        <v>16</v>
      </c>
      <c r="BG256" s="563">
        <f t="shared" si="0"/>
        <v>16</v>
      </c>
      <c r="BH256" s="563">
        <f t="shared" si="0"/>
        <v>16</v>
      </c>
      <c r="BI256" s="566">
        <f t="shared" si="0"/>
        <v>14</v>
      </c>
      <c r="BJ256" s="562">
        <f t="shared" si="0"/>
        <v>15</v>
      </c>
      <c r="BK256" s="563">
        <f t="shared" si="0"/>
        <v>13</v>
      </c>
      <c r="BL256" s="563">
        <f t="shared" si="0"/>
        <v>0</v>
      </c>
      <c r="BM256" s="563">
        <f t="shared" si="0"/>
        <v>0</v>
      </c>
      <c r="BN256" s="564">
        <f t="shared" si="0"/>
        <v>0</v>
      </c>
      <c r="BO256" s="25"/>
      <c r="BR256" s="634"/>
    </row>
    <row r="257" spans="7:70" hidden="1">
      <c r="G257" s="636"/>
      <c r="H257" s="634"/>
      <c r="I257" s="634"/>
      <c r="J257" s="634"/>
      <c r="K257" s="634"/>
      <c r="L257" s="634"/>
      <c r="M257" s="634"/>
      <c r="N257" s="634"/>
      <c r="O257" s="636"/>
      <c r="P257" s="636"/>
      <c r="Q257" s="636"/>
      <c r="R257" s="636"/>
      <c r="S257" s="636"/>
      <c r="T257" s="636"/>
      <c r="U257" s="636"/>
      <c r="V257" s="636"/>
      <c r="W257" s="636"/>
      <c r="X257" s="636"/>
      <c r="Y257" s="636"/>
      <c r="Z257" s="636"/>
      <c r="AA257" s="636"/>
      <c r="AB257" s="636"/>
      <c r="AC257" s="636"/>
      <c r="AD257" s="636"/>
      <c r="AE257" s="636"/>
      <c r="AF257" s="636"/>
      <c r="AG257" s="636"/>
      <c r="AH257" s="636"/>
      <c r="AI257" s="636"/>
      <c r="AJ257" s="636"/>
      <c r="AK257" s="636"/>
      <c r="AL257" s="636"/>
      <c r="AM257" s="636"/>
      <c r="AN257" s="636"/>
      <c r="AO257" s="636"/>
      <c r="AP257" s="636"/>
      <c r="AQ257" s="636"/>
      <c r="AR257" s="636"/>
      <c r="AS257" s="636"/>
      <c r="AT257" s="636"/>
      <c r="AU257" s="636"/>
      <c r="AV257" s="636"/>
      <c r="AW257" s="636"/>
      <c r="AX257" s="636"/>
      <c r="AY257" s="636"/>
      <c r="AZ257" s="636"/>
      <c r="BA257" s="636"/>
      <c r="BB257" s="636"/>
      <c r="BC257" s="636"/>
      <c r="BD257" s="636"/>
      <c r="BE257" s="636"/>
      <c r="BF257" s="636"/>
      <c r="BG257" s="636"/>
      <c r="BH257" s="636"/>
      <c r="BI257" s="636"/>
      <c r="BJ257" s="636"/>
      <c r="BK257" s="636"/>
      <c r="BL257" s="636"/>
      <c r="BM257" s="636"/>
      <c r="BN257" s="636"/>
      <c r="BO257" s="634"/>
      <c r="BR257" s="634"/>
    </row>
    <row r="258" spans="7:70" ht="104.25" hidden="1" customHeight="1">
      <c r="I258" s="212"/>
      <c r="O258" s="702">
        <v>44200</v>
      </c>
      <c r="P258" s="702">
        <f>O258+7</f>
        <v>44207</v>
      </c>
      <c r="Q258" s="702">
        <f t="shared" ref="Q258:BK258" si="1">P258+7</f>
        <v>44214</v>
      </c>
      <c r="R258" s="702">
        <f t="shared" si="1"/>
        <v>44221</v>
      </c>
      <c r="S258" s="702">
        <f t="shared" si="1"/>
        <v>44228</v>
      </c>
      <c r="T258" s="702">
        <f t="shared" si="1"/>
        <v>44235</v>
      </c>
      <c r="U258" s="702">
        <f t="shared" si="1"/>
        <v>44242</v>
      </c>
      <c r="V258" s="702">
        <f t="shared" si="1"/>
        <v>44249</v>
      </c>
      <c r="W258" s="702">
        <f t="shared" si="1"/>
        <v>44256</v>
      </c>
      <c r="X258" s="702">
        <f t="shared" si="1"/>
        <v>44263</v>
      </c>
      <c r="Y258" s="702">
        <f t="shared" si="1"/>
        <v>44270</v>
      </c>
      <c r="Z258" s="702">
        <f t="shared" si="1"/>
        <v>44277</v>
      </c>
      <c r="AA258" s="702">
        <f t="shared" si="1"/>
        <v>44284</v>
      </c>
      <c r="AB258" s="702">
        <f t="shared" si="1"/>
        <v>44291</v>
      </c>
      <c r="AC258" s="702">
        <f t="shared" si="1"/>
        <v>44298</v>
      </c>
      <c r="AD258" s="702">
        <f t="shared" si="1"/>
        <v>44305</v>
      </c>
      <c r="AE258" s="702">
        <f t="shared" si="1"/>
        <v>44312</v>
      </c>
      <c r="AF258" s="702">
        <f t="shared" si="1"/>
        <v>44319</v>
      </c>
      <c r="AG258" s="702">
        <f t="shared" si="1"/>
        <v>44326</v>
      </c>
      <c r="AH258" s="702">
        <f t="shared" si="1"/>
        <v>44333</v>
      </c>
      <c r="AI258" s="702">
        <f t="shared" si="1"/>
        <v>44340</v>
      </c>
      <c r="AJ258" s="702">
        <f t="shared" si="1"/>
        <v>44347</v>
      </c>
      <c r="AK258" s="702">
        <f t="shared" si="1"/>
        <v>44354</v>
      </c>
      <c r="AL258" s="702">
        <f t="shared" si="1"/>
        <v>44361</v>
      </c>
      <c r="AM258" s="702">
        <f t="shared" si="1"/>
        <v>44368</v>
      </c>
      <c r="AN258" s="702">
        <f t="shared" si="1"/>
        <v>44375</v>
      </c>
      <c r="AO258" s="702">
        <f t="shared" si="1"/>
        <v>44382</v>
      </c>
      <c r="AP258" s="702">
        <f t="shared" si="1"/>
        <v>44389</v>
      </c>
      <c r="AQ258" s="702">
        <f t="shared" si="1"/>
        <v>44396</v>
      </c>
      <c r="AR258" s="702">
        <f t="shared" si="1"/>
        <v>44403</v>
      </c>
      <c r="AS258" s="702">
        <f t="shared" si="1"/>
        <v>44410</v>
      </c>
      <c r="AT258" s="702">
        <f t="shared" si="1"/>
        <v>44417</v>
      </c>
      <c r="AU258" s="702">
        <f t="shared" si="1"/>
        <v>44424</v>
      </c>
      <c r="AV258" s="702">
        <f t="shared" si="1"/>
        <v>44431</v>
      </c>
      <c r="AW258" s="702">
        <f t="shared" si="1"/>
        <v>44438</v>
      </c>
      <c r="AX258" s="702">
        <f t="shared" si="1"/>
        <v>44445</v>
      </c>
      <c r="AY258" s="702">
        <f t="shared" si="1"/>
        <v>44452</v>
      </c>
      <c r="AZ258" s="702">
        <f t="shared" si="1"/>
        <v>44459</v>
      </c>
      <c r="BA258" s="702">
        <f t="shared" si="1"/>
        <v>44466</v>
      </c>
      <c r="BB258" s="702">
        <f t="shared" si="1"/>
        <v>44473</v>
      </c>
      <c r="BC258" s="702">
        <f t="shared" si="1"/>
        <v>44480</v>
      </c>
      <c r="BD258" s="702">
        <f t="shared" si="1"/>
        <v>44487</v>
      </c>
      <c r="BE258" s="702">
        <f t="shared" si="1"/>
        <v>44494</v>
      </c>
      <c r="BF258" s="702">
        <f t="shared" si="1"/>
        <v>44501</v>
      </c>
      <c r="BG258" s="702">
        <f t="shared" si="1"/>
        <v>44508</v>
      </c>
      <c r="BH258" s="702">
        <f t="shared" si="1"/>
        <v>44515</v>
      </c>
      <c r="BI258" s="702">
        <f t="shared" si="1"/>
        <v>44522</v>
      </c>
      <c r="BJ258" s="702">
        <f t="shared" si="1"/>
        <v>44529</v>
      </c>
      <c r="BK258" s="702">
        <f t="shared" si="1"/>
        <v>44536</v>
      </c>
    </row>
    <row r="259" spans="7:70" hidden="1">
      <c r="J259" s="212"/>
      <c r="K259" s="212"/>
      <c r="L259" s="212"/>
      <c r="M259" s="212"/>
      <c r="N259" s="212"/>
      <c r="P259" s="278"/>
      <c r="Q259" s="278"/>
      <c r="R259" s="278"/>
      <c r="S259" s="278"/>
      <c r="T259" s="695"/>
      <c r="U259" s="695"/>
      <c r="V259" s="695"/>
    </row>
    <row r="260" spans="7:70" hidden="1">
      <c r="P260" s="695"/>
      <c r="Q260" s="695"/>
      <c r="R260" s="695"/>
      <c r="S260" s="695"/>
    </row>
    <row r="261" spans="7:70" hidden="1">
      <c r="P261" s="278"/>
      <c r="Q261" s="278"/>
      <c r="R261" s="278"/>
      <c r="S261" s="278"/>
      <c r="T261" s="695"/>
    </row>
    <row r="262" spans="7:70" hidden="1">
      <c r="R262" s="18">
        <v>44534</v>
      </c>
      <c r="S262" s="18">
        <v>44534</v>
      </c>
    </row>
    <row r="263" spans="7:70" hidden="1">
      <c r="P263" s="278"/>
      <c r="Q263" s="278"/>
      <c r="R263" s="278">
        <v>52</v>
      </c>
      <c r="S263" s="278">
        <f>190-52</f>
        <v>138</v>
      </c>
      <c r="T263" s="695"/>
      <c r="U263" s="695"/>
    </row>
    <row r="264" spans="7:70" hidden="1">
      <c r="S264" s="18" t="s">
        <v>699</v>
      </c>
      <c r="U264" s="690">
        <f>52/242</f>
        <v>0.21487603305785125</v>
      </c>
      <c r="Y264" s="668"/>
      <c r="Z264" s="18" t="s">
        <v>703</v>
      </c>
      <c r="AA264" s="18">
        <v>0</v>
      </c>
    </row>
    <row r="265" spans="7:70" hidden="1">
      <c r="P265" s="278"/>
      <c r="Q265" s="278"/>
      <c r="R265" s="278"/>
      <c r="S265" s="278">
        <v>52</v>
      </c>
      <c r="Y265" s="667"/>
      <c r="Z265" s="18" t="s">
        <v>704</v>
      </c>
      <c r="AA265" s="18">
        <v>0</v>
      </c>
    </row>
    <row r="266" spans="7:70" hidden="1">
      <c r="Y266" s="666"/>
      <c r="Z266" s="18" t="s">
        <v>705</v>
      </c>
      <c r="AA266" s="18">
        <v>26</v>
      </c>
    </row>
    <row r="267" spans="7:70" hidden="1">
      <c r="P267" s="278"/>
      <c r="Q267" s="278"/>
      <c r="R267" s="278"/>
      <c r="S267" s="278"/>
      <c r="U267" s="695"/>
      <c r="Y267" s="665"/>
      <c r="Z267" s="18" t="s">
        <v>706</v>
      </c>
    </row>
    <row r="269" spans="7:70" hidden="1">
      <c r="P269" s="278"/>
      <c r="Q269" s="278"/>
      <c r="R269" s="278"/>
      <c r="S269" s="278" t="s">
        <v>700</v>
      </c>
      <c r="T269" s="18">
        <v>40</v>
      </c>
      <c r="U269" s="695"/>
    </row>
    <row r="270" spans="7:70" hidden="1">
      <c r="S270" s="695" t="s">
        <v>701</v>
      </c>
      <c r="T270" s="18">
        <v>52</v>
      </c>
    </row>
    <row r="271" spans="7:70" hidden="1">
      <c r="P271" s="278"/>
      <c r="Q271" s="278"/>
      <c r="R271" s="278"/>
      <c r="S271" s="278" t="s">
        <v>702</v>
      </c>
      <c r="T271" s="18">
        <v>52</v>
      </c>
      <c r="U271" s="695"/>
    </row>
    <row r="273" spans="16:28" hidden="1">
      <c r="P273" s="278"/>
      <c r="Q273" s="278"/>
      <c r="R273" s="278"/>
      <c r="S273" s="278"/>
      <c r="U273" s="695"/>
    </row>
    <row r="274" spans="16:28" hidden="1">
      <c r="AB274" s="690"/>
    </row>
    <row r="275" spans="16:28" hidden="1">
      <c r="P275" s="278"/>
      <c r="Q275" s="278"/>
      <c r="R275" s="278"/>
      <c r="S275" s="278"/>
      <c r="T275" s="695"/>
      <c r="U275" s="695"/>
    </row>
    <row r="276" spans="16:28" hidden="1">
      <c r="T276" s="695"/>
    </row>
    <row r="277" spans="16:28" hidden="1">
      <c r="P277" s="278"/>
      <c r="Q277" s="278"/>
      <c r="R277" s="278"/>
      <c r="S277" s="278"/>
    </row>
    <row r="279" spans="16:28" hidden="1">
      <c r="P279" s="278"/>
      <c r="Q279" s="278"/>
      <c r="R279" s="278"/>
      <c r="S279" s="278"/>
    </row>
    <row r="281" spans="16:28" hidden="1">
      <c r="P281" s="278"/>
      <c r="Q281" s="278"/>
      <c r="R281" s="278"/>
      <c r="S281" s="278"/>
    </row>
  </sheetData>
  <autoFilter ref="H14:BN256" xr:uid="{AF138853-2C51-4219-9DB4-BCE1C4D61CBB}"/>
  <mergeCells count="64">
    <mergeCell ref="G204:G217"/>
    <mergeCell ref="G218:G222"/>
    <mergeCell ref="G251:G255"/>
    <mergeCell ref="I256:J256"/>
    <mergeCell ref="G175:G177"/>
    <mergeCell ref="G178:G182"/>
    <mergeCell ref="G183:G189"/>
    <mergeCell ref="G190:G195"/>
    <mergeCell ref="G197:G200"/>
    <mergeCell ref="G201:G203"/>
    <mergeCell ref="G155:G174"/>
    <mergeCell ref="L113:L116"/>
    <mergeCell ref="G119:G121"/>
    <mergeCell ref="G122:G123"/>
    <mergeCell ref="G124:G127"/>
    <mergeCell ref="G128:G129"/>
    <mergeCell ref="G132:G134"/>
    <mergeCell ref="K113:K116"/>
    <mergeCell ref="G135:G141"/>
    <mergeCell ref="G142:G146"/>
    <mergeCell ref="G147:G149"/>
    <mergeCell ref="G150:G151"/>
    <mergeCell ref="G152:G154"/>
    <mergeCell ref="G105:G107"/>
    <mergeCell ref="G108:G111"/>
    <mergeCell ref="G112:G118"/>
    <mergeCell ref="H113:H116"/>
    <mergeCell ref="J113:J116"/>
    <mergeCell ref="AW12:BA12"/>
    <mergeCell ref="BB12:BE12"/>
    <mergeCell ref="G15:G33"/>
    <mergeCell ref="G34:G55"/>
    <mergeCell ref="G56:G67"/>
    <mergeCell ref="AF12:AI12"/>
    <mergeCell ref="AJ12:AM12"/>
    <mergeCell ref="G90:G103"/>
    <mergeCell ref="AN12:AR12"/>
    <mergeCell ref="AS12:AV12"/>
    <mergeCell ref="G68:G78"/>
    <mergeCell ref="G79:G89"/>
    <mergeCell ref="H11:BN11"/>
    <mergeCell ref="A12:A13"/>
    <mergeCell ref="B12:B13"/>
    <mergeCell ref="H12:H13"/>
    <mergeCell ref="I12:I13"/>
    <mergeCell ref="J12:J13"/>
    <mergeCell ref="K12:K13"/>
    <mergeCell ref="L12:L13"/>
    <mergeCell ref="M12:M13"/>
    <mergeCell ref="N12:N13"/>
    <mergeCell ref="BF12:BI12"/>
    <mergeCell ref="BJ12:BN12"/>
    <mergeCell ref="O12:R12"/>
    <mergeCell ref="S12:V12"/>
    <mergeCell ref="W12:Z12"/>
    <mergeCell ref="AA12:AE12"/>
    <mergeCell ref="H1:BN1"/>
    <mergeCell ref="H2:BN2"/>
    <mergeCell ref="J3:BA3"/>
    <mergeCell ref="C4:F5"/>
    <mergeCell ref="J4:N4"/>
    <mergeCell ref="O4:S4"/>
    <mergeCell ref="J5:N5"/>
    <mergeCell ref="O5:S5"/>
  </mergeCells>
  <conditionalFormatting sqref="O145:X145 AA145:BN145">
    <cfRule type="cellIs" dxfId="1214" priority="17" stopIfTrue="1" operator="equal">
      <formula>"K"</formula>
    </cfRule>
    <cfRule type="endsWith" dxfId="1213" priority="13" operator="endsWith" text="N">
      <formula>RIGHT(O145,LEN("N"))="N"</formula>
    </cfRule>
    <cfRule type="endsWith" dxfId="1212" priority="14" operator="endsWith" text="W">
      <formula>RIGHT(O145,LEN("W"))="W"</formula>
    </cfRule>
    <cfRule type="cellIs" dxfId="1211" priority="15" stopIfTrue="1" operator="equal">
      <formula>"R"</formula>
    </cfRule>
    <cfRule type="cellIs" dxfId="1210" priority="16" stopIfTrue="1" operator="equal">
      <formula>"P"</formula>
    </cfRule>
    <cfRule type="cellIs" dxfId="1209" priority="18" stopIfTrue="1" operator="equal">
      <formula>"M"</formula>
    </cfRule>
  </conditionalFormatting>
  <conditionalFormatting sqref="O15:AA26 BL15:BN26">
    <cfRule type="cellIs" dxfId="1208" priority="401" stopIfTrue="1" operator="equal">
      <formula>"R"</formula>
    </cfRule>
    <cfRule type="cellIs" dxfId="1207" priority="402" stopIfTrue="1" operator="equal">
      <formula>"P"</formula>
    </cfRule>
    <cfRule type="cellIs" dxfId="1206" priority="403" stopIfTrue="1" operator="equal">
      <formula>"K"</formula>
    </cfRule>
    <cfRule type="cellIs" dxfId="1205" priority="404" stopIfTrue="1" operator="equal">
      <formula>"M"</formula>
    </cfRule>
  </conditionalFormatting>
  <conditionalFormatting sqref="O30:AA37 BL30:BN37">
    <cfRule type="cellIs" dxfId="1204" priority="381" stopIfTrue="1" operator="equal">
      <formula>"R"</formula>
    </cfRule>
    <cfRule type="cellIs" dxfId="1203" priority="382" stopIfTrue="1" operator="equal">
      <formula>"P"</formula>
    </cfRule>
    <cfRule type="cellIs" dxfId="1202" priority="383" stopIfTrue="1" operator="equal">
      <formula>"K"</formula>
    </cfRule>
    <cfRule type="cellIs" dxfId="1201" priority="384" stopIfTrue="1" operator="equal">
      <formula>"M"</formula>
    </cfRule>
  </conditionalFormatting>
  <conditionalFormatting sqref="O149:AC149">
    <cfRule type="cellIs" dxfId="1200" priority="74" stopIfTrue="1" operator="equal">
      <formula>"M"</formula>
    </cfRule>
    <cfRule type="cellIs" dxfId="1199" priority="73" stopIfTrue="1" operator="equal">
      <formula>"K"</formula>
    </cfRule>
    <cfRule type="cellIs" dxfId="1198" priority="72" stopIfTrue="1" operator="equal">
      <formula>"P"</formula>
    </cfRule>
    <cfRule type="cellIs" dxfId="1197" priority="71" stopIfTrue="1" operator="equal">
      <formula>"R"</formula>
    </cfRule>
  </conditionalFormatting>
  <conditionalFormatting sqref="O154:AC154">
    <cfRule type="cellIs" dxfId="1196" priority="52" stopIfTrue="1" operator="equal">
      <formula>"M"</formula>
    </cfRule>
    <cfRule type="cellIs" dxfId="1195" priority="50" stopIfTrue="1" operator="equal">
      <formula>"P"</formula>
    </cfRule>
    <cfRule type="cellIs" dxfId="1194" priority="51" stopIfTrue="1" operator="equal">
      <formula>"K"</formula>
    </cfRule>
    <cfRule type="cellIs" dxfId="1193" priority="49" stopIfTrue="1" operator="equal">
      <formula>"R"</formula>
    </cfRule>
  </conditionalFormatting>
  <conditionalFormatting sqref="O149:AP149 O147:BN148 AS149:BN149">
    <cfRule type="endsWith" dxfId="1192" priority="70" operator="endsWith" text="W">
      <formula>RIGHT(O147,LEN("W"))="W"</formula>
    </cfRule>
    <cfRule type="endsWith" priority="69" operator="endsWith" text="N">
      <formula>RIGHT(O147,LEN("N"))="N"</formula>
    </cfRule>
  </conditionalFormatting>
  <conditionalFormatting sqref="O154:AP154 AS154:BN154">
    <cfRule type="endsWith" dxfId="1191" priority="48" operator="endsWith" text="W">
      <formula>RIGHT(O154,LEN("W"))="W"</formula>
    </cfRule>
    <cfRule type="endsWith" priority="47" operator="endsWith" text="N">
      <formula>RIGHT(O154,LEN("N"))="N"</formula>
    </cfRule>
  </conditionalFormatting>
  <conditionalFormatting sqref="O255:BC255 BE255:BM255">
    <cfRule type="cellIs" dxfId="1190" priority="357" stopIfTrue="1" operator="equal">
      <formula>"R"</formula>
    </cfRule>
    <cfRule type="cellIs" dxfId="1189" priority="358" stopIfTrue="1" operator="equal">
      <formula>"P"</formula>
    </cfRule>
    <cfRule type="cellIs" dxfId="1188" priority="359" stopIfTrue="1" operator="equal">
      <formula>"K"</formula>
    </cfRule>
    <cfRule type="cellIs" dxfId="1187" priority="360" stopIfTrue="1" operator="equal">
      <formula>"M"</formula>
    </cfRule>
  </conditionalFormatting>
  <conditionalFormatting sqref="O150:BF151">
    <cfRule type="cellIs" dxfId="1186" priority="37" stopIfTrue="1" operator="equal">
      <formula>"K"</formula>
    </cfRule>
    <cfRule type="cellIs" dxfId="1185" priority="38" stopIfTrue="1" operator="equal">
      <formula>"M"</formula>
    </cfRule>
    <cfRule type="cellIs" dxfId="1184" priority="35" stopIfTrue="1" operator="equal">
      <formula>"R"</formula>
    </cfRule>
    <cfRule type="cellIs" dxfId="1183" priority="36" stopIfTrue="1" operator="equal">
      <formula>"P"</formula>
    </cfRule>
  </conditionalFormatting>
  <conditionalFormatting sqref="O147:BI148 BK147:BN148 AE149:AO149">
    <cfRule type="cellIs" dxfId="1182" priority="79" stopIfTrue="1" operator="equal">
      <formula>"R"</formula>
    </cfRule>
    <cfRule type="cellIs" dxfId="1181" priority="80" stopIfTrue="1" operator="equal">
      <formula>"P"</formula>
    </cfRule>
    <cfRule type="cellIs" dxfId="1180" priority="82" stopIfTrue="1" operator="equal">
      <formula>"M"</formula>
    </cfRule>
    <cfRule type="cellIs" dxfId="1179" priority="81" stopIfTrue="1" operator="equal">
      <formula>"K"</formula>
    </cfRule>
  </conditionalFormatting>
  <conditionalFormatting sqref="O152:BI153 BK152:BN153 AE154:AO154">
    <cfRule type="cellIs" dxfId="1178" priority="60" stopIfTrue="1" operator="equal">
      <formula>"M"</formula>
    </cfRule>
    <cfRule type="cellIs" dxfId="1177" priority="58" stopIfTrue="1" operator="equal">
      <formula>"P"</formula>
    </cfRule>
    <cfRule type="cellIs" dxfId="1176" priority="59" stopIfTrue="1" operator="equal">
      <formula>"K"</formula>
    </cfRule>
  </conditionalFormatting>
  <conditionalFormatting sqref="O120:BJ120">
    <cfRule type="endsWith" dxfId="1175" priority="125" operator="endsWith" text="N">
      <formula>RIGHT(O120,LEN("N"))="N"</formula>
    </cfRule>
    <cfRule type="endsWith" dxfId="1174" priority="126" operator="endsWith" text="W">
      <formula>RIGHT(O120,LEN("W"))="W"</formula>
    </cfRule>
    <cfRule type="cellIs" dxfId="1173" priority="128" stopIfTrue="1" operator="equal">
      <formula>"P"</formula>
    </cfRule>
    <cfRule type="cellIs" dxfId="1172" priority="127" stopIfTrue="1" operator="equal">
      <formula>"R"</formula>
    </cfRule>
    <cfRule type="cellIs" dxfId="1171" priority="130" stopIfTrue="1" operator="equal">
      <formula>"M"</formula>
    </cfRule>
    <cfRule type="cellIs" dxfId="1170" priority="129" stopIfTrue="1" operator="equal">
      <formula>"K"</formula>
    </cfRule>
  </conditionalFormatting>
  <conditionalFormatting sqref="O124:BJ124 BL124:BN124 O125:AM127 AO125:AY127 BA125:BN127">
    <cfRule type="endsWith" dxfId="1169" priority="137" operator="endsWith" text="N">
      <formula>RIGHT(O124,LEN("N"))="N"</formula>
    </cfRule>
    <cfRule type="endsWith" dxfId="1168" priority="138" operator="endsWith" text="W">
      <formula>RIGHT(O124,LEN("W"))="W"</formula>
    </cfRule>
    <cfRule type="cellIs" dxfId="1167" priority="139" stopIfTrue="1" operator="equal">
      <formula>"R"</formula>
    </cfRule>
    <cfRule type="cellIs" dxfId="1166" priority="140" stopIfTrue="1" operator="equal">
      <formula>"P"</formula>
    </cfRule>
    <cfRule type="cellIs" dxfId="1165" priority="141" stopIfTrue="1" operator="equal">
      <formula>"K"</formula>
    </cfRule>
    <cfRule type="cellIs" dxfId="1164" priority="142" stopIfTrue="1" operator="equal">
      <formula>"M"</formula>
    </cfRule>
  </conditionalFormatting>
  <conditionalFormatting sqref="O121:BL121">
    <cfRule type="endsWith" dxfId="1163" priority="120" operator="endsWith" text="W">
      <formula>RIGHT(O121,LEN("W"))="W"</formula>
    </cfRule>
    <cfRule type="endsWith" dxfId="1162" priority="119" operator="endsWith" text="N">
      <formula>RIGHT(O121,LEN("N"))="N"</formula>
    </cfRule>
    <cfRule type="cellIs" dxfId="1161" priority="121" stopIfTrue="1" operator="equal">
      <formula>"R"</formula>
    </cfRule>
    <cfRule type="cellIs" dxfId="1160" priority="122" stopIfTrue="1" operator="equal">
      <formula>"P"</formula>
    </cfRule>
    <cfRule type="cellIs" dxfId="1159" priority="123" stopIfTrue="1" operator="equal">
      <formula>"K"</formula>
    </cfRule>
    <cfRule type="cellIs" dxfId="1158" priority="124" stopIfTrue="1" operator="equal">
      <formula>"M"</formula>
    </cfRule>
  </conditionalFormatting>
  <conditionalFormatting sqref="O171:BM172">
    <cfRule type="cellIs" dxfId="1157" priority="353" stopIfTrue="1" operator="equal">
      <formula>"R"</formula>
    </cfRule>
    <cfRule type="cellIs" dxfId="1156" priority="356" stopIfTrue="1" operator="equal">
      <formula>"M"</formula>
    </cfRule>
    <cfRule type="cellIs" dxfId="1155" priority="355" stopIfTrue="1" operator="equal">
      <formula>"K"</formula>
    </cfRule>
    <cfRule type="cellIs" dxfId="1154" priority="354" stopIfTrue="1" operator="equal">
      <formula>"P"</formula>
    </cfRule>
  </conditionalFormatting>
  <conditionalFormatting sqref="O15:BN255">
    <cfRule type="cellIs" dxfId="1153" priority="459" stopIfTrue="1" operator="equal">
      <formula>"K"</formula>
    </cfRule>
    <cfRule type="cellIs" dxfId="1152" priority="458" stopIfTrue="1" operator="equal">
      <formula>"P"</formula>
    </cfRule>
    <cfRule type="cellIs" dxfId="1151" priority="457" stopIfTrue="1" operator="equal">
      <formula>"R"</formula>
    </cfRule>
    <cfRule type="endsWith" dxfId="1150" priority="159" operator="endsWith" text="N">
      <formula>RIGHT(O15,LEN("N"))="N"</formula>
    </cfRule>
    <cfRule type="endsWith" dxfId="1149" priority="160" operator="endsWith" text="W">
      <formula>RIGHT(O15,LEN("W"))="W"</formula>
    </cfRule>
    <cfRule type="cellIs" dxfId="1148" priority="460" stopIfTrue="1" operator="equal">
      <formula>"M"</formula>
    </cfRule>
  </conditionalFormatting>
  <conditionalFormatting sqref="O150:BN153">
    <cfRule type="endsWith" dxfId="1147" priority="20" operator="endsWith" text="W">
      <formula>RIGHT(O150,LEN("W"))="W"</formula>
    </cfRule>
    <cfRule type="endsWith" priority="19" operator="endsWith" text="N">
      <formula>RIGHT(O150,LEN("N"))="N"</formula>
    </cfRule>
  </conditionalFormatting>
  <conditionalFormatting sqref="O166:BN168">
    <cfRule type="cellIs" dxfId="1146" priority="363" stopIfTrue="1" operator="equal">
      <formula>"K"</formula>
    </cfRule>
    <cfRule type="cellIs" dxfId="1145" priority="364" stopIfTrue="1" operator="equal">
      <formula>"M"</formula>
    </cfRule>
    <cfRule type="cellIs" dxfId="1144" priority="361" stopIfTrue="1" operator="equal">
      <formula>"R"</formula>
    </cfRule>
    <cfRule type="cellIs" dxfId="1143" priority="362" stopIfTrue="1" operator="equal">
      <formula>"P"</formula>
    </cfRule>
  </conditionalFormatting>
  <conditionalFormatting sqref="P48:Q48 S48:AC48">
    <cfRule type="cellIs" dxfId="1142" priority="172" stopIfTrue="1" operator="equal">
      <formula>"M"</formula>
    </cfRule>
    <cfRule type="cellIs" dxfId="1141" priority="169" stopIfTrue="1" operator="equal">
      <formula>"R"</formula>
    </cfRule>
    <cfRule type="cellIs" dxfId="1140" priority="170" stopIfTrue="1" operator="equal">
      <formula>"P"</formula>
    </cfRule>
    <cfRule type="cellIs" dxfId="1139" priority="171" stopIfTrue="1" operator="equal">
      <formula>"K"</formula>
    </cfRule>
  </conditionalFormatting>
  <conditionalFormatting sqref="P46:BK47 AQ48:BA48 BC48:BK48">
    <cfRule type="cellIs" dxfId="1138" priority="164" stopIfTrue="1" operator="equal">
      <formula>"M"</formula>
    </cfRule>
    <cfRule type="cellIs" dxfId="1137" priority="163" stopIfTrue="1" operator="equal">
      <formula>"K"</formula>
    </cfRule>
    <cfRule type="cellIs" dxfId="1136" priority="162" stopIfTrue="1" operator="equal">
      <formula>"P"</formula>
    </cfRule>
    <cfRule type="cellIs" dxfId="1135" priority="161" stopIfTrue="1" operator="equal">
      <formula>"R"</formula>
    </cfRule>
  </conditionalFormatting>
  <conditionalFormatting sqref="R48">
    <cfRule type="cellIs" dxfId="1134" priority="156" stopIfTrue="1" operator="equal">
      <formula>"P"</formula>
    </cfRule>
    <cfRule type="cellIs" dxfId="1133" priority="158" stopIfTrue="1" operator="equal">
      <formula>"M"</formula>
    </cfRule>
    <cfRule type="cellIs" dxfId="1132" priority="155" stopIfTrue="1" operator="equal">
      <formula>"R"</formula>
    </cfRule>
    <cfRule type="cellIs" dxfId="1131" priority="157" stopIfTrue="1" operator="equal">
      <formula>"K"</formula>
    </cfRule>
  </conditionalFormatting>
  <conditionalFormatting sqref="S113">
    <cfRule type="endsWith" dxfId="1130" priority="1" operator="endsWith" text="N">
      <formula>RIGHT(S113,LEN("N"))="N"</formula>
    </cfRule>
    <cfRule type="endsWith" dxfId="1129" priority="2" operator="endsWith" text="W">
      <formula>RIGHT(S113,LEN("W"))="W"</formula>
    </cfRule>
    <cfRule type="cellIs" dxfId="1128" priority="3" stopIfTrue="1" operator="equal">
      <formula>"R"</formula>
    </cfRule>
    <cfRule type="cellIs" dxfId="1127" priority="4" stopIfTrue="1" operator="equal">
      <formula>"P"</formula>
    </cfRule>
    <cfRule type="cellIs" dxfId="1126" priority="5" stopIfTrue="1" operator="equal">
      <formula>"K"</formula>
    </cfRule>
    <cfRule type="cellIs" dxfId="1125" priority="6" stopIfTrue="1" operator="equal">
      <formula>"M"</formula>
    </cfRule>
  </conditionalFormatting>
  <conditionalFormatting sqref="Y130:Z146">
    <cfRule type="endsWith" dxfId="1124" priority="7" operator="endsWith" text="N">
      <formula>RIGHT(Y130,LEN("N"))="N"</formula>
    </cfRule>
    <cfRule type="endsWith" dxfId="1123" priority="8" operator="endsWith" text="W">
      <formula>RIGHT(Y130,LEN("W"))="W"</formula>
    </cfRule>
    <cfRule type="cellIs" dxfId="1122" priority="9" stopIfTrue="1" operator="equal">
      <formula>"R"</formula>
    </cfRule>
    <cfRule type="cellIs" dxfId="1121" priority="10" stopIfTrue="1" operator="equal">
      <formula>"P"</formula>
    </cfRule>
    <cfRule type="cellIs" dxfId="1120" priority="12" stopIfTrue="1" operator="equal">
      <formula>"M"</formula>
    </cfRule>
    <cfRule type="cellIs" dxfId="1119" priority="11" stopIfTrue="1" operator="equal">
      <formula>"K"</formula>
    </cfRule>
  </conditionalFormatting>
  <conditionalFormatting sqref="AB103:AD103">
    <cfRule type="endsWith" dxfId="1118" priority="93" operator="endsWith" text="N">
      <formula>RIGHT(AB103,LEN("N"))="N"</formula>
    </cfRule>
    <cfRule type="endsWith" dxfId="1117" priority="94" operator="endsWith" text="W">
      <formula>RIGHT(AB103,LEN("W"))="W"</formula>
    </cfRule>
    <cfRule type="cellIs" dxfId="1116" priority="95" stopIfTrue="1" operator="equal">
      <formula>"R"</formula>
    </cfRule>
    <cfRule type="cellIs" dxfId="1115" priority="96" stopIfTrue="1" operator="equal">
      <formula>"P"</formula>
    </cfRule>
    <cfRule type="cellIs" dxfId="1114" priority="97" stopIfTrue="1" operator="equal">
      <formula>"K"</formula>
    </cfRule>
    <cfRule type="cellIs" dxfId="1113" priority="98" stopIfTrue="1" operator="equal">
      <formula>"M"</formula>
    </cfRule>
  </conditionalFormatting>
  <conditionalFormatting sqref="AB15:BK37">
    <cfRule type="cellIs" dxfId="1112" priority="176" stopIfTrue="1" operator="equal">
      <formula>"M"</formula>
    </cfRule>
    <cfRule type="cellIs" dxfId="1111" priority="175" stopIfTrue="1" operator="equal">
      <formula>"K"</formula>
    </cfRule>
    <cfRule type="cellIs" dxfId="1110" priority="173" stopIfTrue="1" operator="equal">
      <formula>"R"</formula>
    </cfRule>
    <cfRule type="cellIs" dxfId="1109" priority="174" stopIfTrue="1" operator="equal">
      <formula>"P"</formula>
    </cfRule>
  </conditionalFormatting>
  <conditionalFormatting sqref="AD48">
    <cfRule type="cellIs" dxfId="1108" priority="154" stopIfTrue="1" operator="equal">
      <formula>"M"</formula>
    </cfRule>
    <cfRule type="cellIs" dxfId="1107" priority="151" stopIfTrue="1" operator="equal">
      <formula>"R"</formula>
    </cfRule>
    <cfRule type="cellIs" dxfId="1106" priority="152" stopIfTrue="1" operator="equal">
      <formula>"P"</formula>
    </cfRule>
    <cfRule type="cellIs" dxfId="1105" priority="153" stopIfTrue="1" operator="equal">
      <formula>"K"</formula>
    </cfRule>
  </conditionalFormatting>
  <conditionalFormatting sqref="AE48:AO48">
    <cfRule type="cellIs" dxfId="1104" priority="165" stopIfTrue="1" operator="equal">
      <formula>"R"</formula>
    </cfRule>
    <cfRule type="cellIs" dxfId="1103" priority="168" stopIfTrue="1" operator="equal">
      <formula>"M"</formula>
    </cfRule>
    <cfRule type="cellIs" dxfId="1102" priority="167" stopIfTrue="1" operator="equal">
      <formula>"K"</formula>
    </cfRule>
    <cfRule type="cellIs" dxfId="1101" priority="166" stopIfTrue="1" operator="equal">
      <formula>"P"</formula>
    </cfRule>
  </conditionalFormatting>
  <conditionalFormatting sqref="AE154:AO154 O152:BI153 BK152:BN153">
    <cfRule type="cellIs" dxfId="1100" priority="57" stopIfTrue="1" operator="equal">
      <formula>"R"</formula>
    </cfRule>
  </conditionalFormatting>
  <conditionalFormatting sqref="AN125">
    <cfRule type="cellIs" dxfId="1099" priority="109" stopIfTrue="1" operator="equal">
      <formula>"R"</formula>
    </cfRule>
    <cfRule type="cellIs" dxfId="1098" priority="111" stopIfTrue="1" operator="equal">
      <formula>"K"</formula>
    </cfRule>
    <cfRule type="cellIs" dxfId="1097" priority="112" stopIfTrue="1" operator="equal">
      <formula>"M"</formula>
    </cfRule>
    <cfRule type="cellIs" dxfId="1096" priority="110" stopIfTrue="1" operator="equal">
      <formula>"P"</formula>
    </cfRule>
    <cfRule type="endsWith" dxfId="1095" priority="107" operator="endsWith" text="N">
      <formula>RIGHT(AN125,LEN("N"))="N"</formula>
    </cfRule>
    <cfRule type="endsWith" dxfId="1094" priority="108" operator="endsWith" text="W">
      <formula>RIGHT(AN125,LEN("W"))="W"</formula>
    </cfRule>
  </conditionalFormatting>
  <conditionalFormatting sqref="AO104">
    <cfRule type="cellIs" dxfId="1093" priority="118" stopIfTrue="1" operator="equal">
      <formula>"M"</formula>
    </cfRule>
    <cfRule type="cellIs" dxfId="1092" priority="117" stopIfTrue="1" operator="equal">
      <formula>"K"</formula>
    </cfRule>
    <cfRule type="cellIs" dxfId="1091" priority="116" stopIfTrue="1" operator="equal">
      <formula>"P"</formula>
    </cfRule>
    <cfRule type="cellIs" dxfId="1090" priority="115" stopIfTrue="1" operator="equal">
      <formula>"R"</formula>
    </cfRule>
    <cfRule type="endsWith" dxfId="1089" priority="114" operator="endsWith" text="W">
      <formula>RIGHT(AO104,LEN("W"))="W"</formula>
    </cfRule>
    <cfRule type="endsWith" dxfId="1088" priority="113" operator="endsWith" text="N">
      <formula>RIGHT(AO104,LEN("N"))="N"</formula>
    </cfRule>
  </conditionalFormatting>
  <conditionalFormatting sqref="AP45">
    <cfRule type="cellIs" dxfId="1087" priority="99" stopIfTrue="1" operator="equal">
      <formula>"R"</formula>
    </cfRule>
    <cfRule type="cellIs" dxfId="1086" priority="100" stopIfTrue="1" operator="equal">
      <formula>"P"</formula>
    </cfRule>
    <cfRule type="cellIs" dxfId="1085" priority="101" stopIfTrue="1" operator="equal">
      <formula>"K"</formula>
    </cfRule>
    <cfRule type="cellIs" dxfId="1084" priority="102" stopIfTrue="1" operator="equal">
      <formula>"M"</formula>
    </cfRule>
  </conditionalFormatting>
  <conditionalFormatting sqref="AP45:AP48">
    <cfRule type="cellIs" dxfId="1083" priority="105" stopIfTrue="1" operator="equal">
      <formula>"K"</formula>
    </cfRule>
    <cfRule type="cellIs" dxfId="1082" priority="104" stopIfTrue="1" operator="equal">
      <formula>"P"</formula>
    </cfRule>
    <cfRule type="cellIs" dxfId="1081" priority="106" stopIfTrue="1" operator="equal">
      <formula>"M"</formula>
    </cfRule>
    <cfRule type="cellIs" dxfId="1080" priority="103" stopIfTrue="1" operator="equal">
      <formula>"R"</formula>
    </cfRule>
  </conditionalFormatting>
  <conditionalFormatting sqref="AP149">
    <cfRule type="cellIs" dxfId="1079" priority="66" stopIfTrue="1" operator="equal">
      <formula>"P"</formula>
    </cfRule>
    <cfRule type="cellIs" dxfId="1078" priority="67" stopIfTrue="1" operator="equal">
      <formula>"K"</formula>
    </cfRule>
    <cfRule type="cellIs" dxfId="1077" priority="68" stopIfTrue="1" operator="equal">
      <formula>"M"</formula>
    </cfRule>
    <cfRule type="cellIs" dxfId="1076" priority="65" stopIfTrue="1" operator="equal">
      <formula>"R"</formula>
    </cfRule>
  </conditionalFormatting>
  <conditionalFormatting sqref="AP154">
    <cfRule type="cellIs" dxfId="1075" priority="45" stopIfTrue="1" operator="equal">
      <formula>"K"</formula>
    </cfRule>
    <cfRule type="cellIs" dxfId="1074" priority="44" stopIfTrue="1" operator="equal">
      <formula>"P"</formula>
    </cfRule>
    <cfRule type="cellIs" dxfId="1073" priority="43" stopIfTrue="1" operator="equal">
      <formula>"R"</formula>
    </cfRule>
    <cfRule type="cellIs" dxfId="1072" priority="46" stopIfTrue="1" operator="equal">
      <formula>"M"</formula>
    </cfRule>
  </conditionalFormatting>
  <conditionalFormatting sqref="AS149:BG149">
    <cfRule type="cellIs" dxfId="1071" priority="86" stopIfTrue="1" operator="equal">
      <formula>"M"</formula>
    </cfRule>
    <cfRule type="cellIs" dxfId="1070" priority="85" stopIfTrue="1" operator="equal">
      <formula>"K"</formula>
    </cfRule>
    <cfRule type="cellIs" dxfId="1069" priority="84" stopIfTrue="1" operator="equal">
      <formula>"P"</formula>
    </cfRule>
    <cfRule type="cellIs" dxfId="1068" priority="83" stopIfTrue="1" operator="equal">
      <formula>"R"</formula>
    </cfRule>
  </conditionalFormatting>
  <conditionalFormatting sqref="AS154:BG154">
    <cfRule type="cellIs" dxfId="1067" priority="62" stopIfTrue="1" operator="equal">
      <formula>"P"</formula>
    </cfRule>
    <cfRule type="cellIs" dxfId="1066" priority="63" stopIfTrue="1" operator="equal">
      <formula>"K"</formula>
    </cfRule>
    <cfRule type="cellIs" dxfId="1065" priority="64" stopIfTrue="1" operator="equal">
      <formula>"M"</formula>
    </cfRule>
    <cfRule type="cellIs" dxfId="1064" priority="61" stopIfTrue="1" operator="equal">
      <formula>"R"</formula>
    </cfRule>
  </conditionalFormatting>
  <conditionalFormatting sqref="BA104">
    <cfRule type="endsWith" dxfId="1063" priority="88" operator="endsWith" text="W">
      <formula>RIGHT(BA104,LEN("W"))="W"</formula>
    </cfRule>
    <cfRule type="cellIs" dxfId="1062" priority="89" stopIfTrue="1" operator="equal">
      <formula>"R"</formula>
    </cfRule>
    <cfRule type="cellIs" dxfId="1061" priority="91" stopIfTrue="1" operator="equal">
      <formula>"K"</formula>
    </cfRule>
    <cfRule type="cellIs" dxfId="1060" priority="90" stopIfTrue="1" operator="equal">
      <formula>"P"</formula>
    </cfRule>
    <cfRule type="endsWith" dxfId="1059" priority="87" operator="endsWith" text="N">
      <formula>RIGHT(BA104,LEN("N"))="N"</formula>
    </cfRule>
    <cfRule type="cellIs" dxfId="1058" priority="92" stopIfTrue="1" operator="equal">
      <formula>"M"</formula>
    </cfRule>
  </conditionalFormatting>
  <conditionalFormatting sqref="BG151">
    <cfRule type="cellIs" dxfId="1057" priority="30" stopIfTrue="1" operator="equal">
      <formula>"P"</formula>
    </cfRule>
    <cfRule type="cellIs" dxfId="1056" priority="32" stopIfTrue="1" operator="equal">
      <formula>"M"</formula>
    </cfRule>
    <cfRule type="cellIs" dxfId="1055" priority="31" stopIfTrue="1" operator="equal">
      <formula>"K"</formula>
    </cfRule>
    <cfRule type="cellIs" dxfId="1054" priority="29" stopIfTrue="1" operator="equal">
      <formula>"R"</formula>
    </cfRule>
  </conditionalFormatting>
  <conditionalFormatting sqref="BG150:BI150 BK150:BN150">
    <cfRule type="cellIs" dxfId="1053" priority="28" stopIfTrue="1" operator="equal">
      <formula>"M"</formula>
    </cfRule>
    <cfRule type="cellIs" dxfId="1052" priority="27" stopIfTrue="1" operator="equal">
      <formula>"K"</formula>
    </cfRule>
    <cfRule type="cellIs" dxfId="1051" priority="25" stopIfTrue="1" operator="equal">
      <formula>"R"</formula>
    </cfRule>
    <cfRule type="cellIs" dxfId="1050" priority="26" stopIfTrue="1" operator="equal">
      <formula>"P"</formula>
    </cfRule>
  </conditionalFormatting>
  <conditionalFormatting sqref="BI149:BN149">
    <cfRule type="cellIs" dxfId="1049" priority="76" stopIfTrue="1" operator="equal">
      <formula>"P"</formula>
    </cfRule>
    <cfRule type="cellIs" dxfId="1048" priority="75" stopIfTrue="1" operator="equal">
      <formula>"R"</formula>
    </cfRule>
    <cfRule type="cellIs" dxfId="1047" priority="77" stopIfTrue="1" operator="equal">
      <formula>"K"</formula>
    </cfRule>
    <cfRule type="cellIs" dxfId="1046" priority="78" stopIfTrue="1" operator="equal">
      <formula>"M"</formula>
    </cfRule>
  </conditionalFormatting>
  <conditionalFormatting sqref="BI151:BN151">
    <cfRule type="cellIs" dxfId="1045" priority="24" stopIfTrue="1" operator="equal">
      <formula>"M"</formula>
    </cfRule>
    <cfRule type="cellIs" dxfId="1044" priority="22" stopIfTrue="1" operator="equal">
      <formula>"P"</formula>
    </cfRule>
    <cfRule type="cellIs" dxfId="1043" priority="23" stopIfTrue="1" operator="equal">
      <formula>"K"</formula>
    </cfRule>
    <cfRule type="cellIs" dxfId="1042" priority="21" stopIfTrue="1" operator="equal">
      <formula>"R"</formula>
    </cfRule>
  </conditionalFormatting>
  <conditionalFormatting sqref="BI154:BN154">
    <cfRule type="cellIs" dxfId="1041" priority="56" stopIfTrue="1" operator="equal">
      <formula>"M"</formula>
    </cfRule>
    <cfRule type="cellIs" dxfId="1040" priority="55" stopIfTrue="1" operator="equal">
      <formula>"K"</formula>
    </cfRule>
    <cfRule type="cellIs" dxfId="1039" priority="54" stopIfTrue="1" operator="equal">
      <formula>"P"</formula>
    </cfRule>
    <cfRule type="cellIs" dxfId="1038" priority="53" stopIfTrue="1" operator="equal">
      <formula>"R"</formula>
    </cfRule>
  </conditionalFormatting>
  <conditionalFormatting sqref="BP167">
    <cfRule type="cellIs" dxfId="1037" priority="441" stopIfTrue="1" operator="equal">
      <formula>"R"</formula>
    </cfRule>
    <cfRule type="cellIs" dxfId="1036" priority="442" stopIfTrue="1" operator="equal">
      <formula>"P"</formula>
    </cfRule>
    <cfRule type="cellIs" dxfId="1035" priority="443" stopIfTrue="1" operator="equal">
      <formula>"K"</formula>
    </cfRule>
    <cfRule type="cellIs" dxfId="1034" priority="444" stopIfTrue="1" operator="equal">
      <formula>"M"</formula>
    </cfRule>
  </conditionalFormatting>
  <conditionalFormatting sqref="BP255">
    <cfRule type="cellIs" dxfId="1033" priority="437" stopIfTrue="1" operator="equal">
      <formula>"R"</formula>
    </cfRule>
    <cfRule type="cellIs" dxfId="1032" priority="439" stopIfTrue="1" operator="equal">
      <formula>"K"</formula>
    </cfRule>
    <cfRule type="cellIs" dxfId="1031" priority="440" stopIfTrue="1" operator="equal">
      <formula>"M"</formula>
    </cfRule>
    <cfRule type="cellIs" dxfId="1030" priority="438" stopIfTrue="1" operator="equal">
      <formula>"P"</formula>
    </cfRule>
  </conditionalFormatting>
  <conditionalFormatting sqref="BY15:BY25">
    <cfRule type="cellIs" dxfId="1029" priority="445" stopIfTrue="1" operator="equal">
      <formula>"R"</formula>
    </cfRule>
    <cfRule type="cellIs" dxfId="1028" priority="446" stopIfTrue="1" operator="equal">
      <formula>"P"</formula>
    </cfRule>
    <cfRule type="cellIs" dxfId="1027" priority="447" stopIfTrue="1" operator="equal">
      <formula>"K"</formula>
    </cfRule>
    <cfRule type="cellIs" dxfId="1026" priority="448" stopIfTrue="1" operator="equal">
      <formula>"M"</formula>
    </cfRule>
  </conditionalFormatting>
  <pageMargins left="0.25" right="0.25" top="0.75" bottom="0.75" header="0.3" footer="0.3"/>
  <pageSetup paperSize="8" scale="38" fitToHeight="0" orientation="portrait" r:id="rId1"/>
  <headerFooter>
    <oddFooter>&amp;C&amp;1#&amp;"Calibri"&amp;10&amp;K000000Classified as Business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42CCC-C080-40E1-A5E3-AE4C071B567A}">
  <sheetPr codeName="Sheet14"/>
  <dimension ref="A1:BY344"/>
  <sheetViews>
    <sheetView topLeftCell="C1" zoomScale="70" zoomScaleNormal="70" workbookViewId="0">
      <selection activeCell="S23" sqref="S23"/>
    </sheetView>
  </sheetViews>
  <sheetFormatPr defaultColWidth="0" defaultRowHeight="13.2" zeroHeight="1"/>
  <cols>
    <col min="1" max="1" width="26.44140625" hidden="1" customWidth="1"/>
    <col min="2" max="2" width="12" hidden="1" customWidth="1"/>
    <col min="3" max="3" width="4.44140625" style="18" bestFit="1" customWidth="1"/>
    <col min="4" max="6" width="3.44140625" style="18" bestFit="1" customWidth="1"/>
    <col min="7" max="7" width="5.109375" style="18" customWidth="1"/>
    <col min="8" max="8" width="10.44140625" customWidth="1"/>
    <col min="9" max="9" width="55.88671875" bestFit="1" customWidth="1"/>
    <col min="10" max="10" width="16.109375" customWidth="1"/>
    <col min="11" max="11" width="16.109375" hidden="1"/>
    <col min="12" max="12" width="16.109375" hidden="1" customWidth="1"/>
    <col min="13" max="13" width="2.44140625" hidden="1" customWidth="1"/>
    <col min="14" max="14" width="9.33203125" customWidth="1"/>
    <col min="15" max="38" width="5.109375" style="18" customWidth="1"/>
    <col min="39" max="39" width="4.88671875" style="18" customWidth="1"/>
    <col min="40" max="40" width="5.109375" style="18" customWidth="1"/>
    <col min="41" max="41" width="4.88671875" style="18" customWidth="1"/>
    <col min="42" max="66" width="5.109375" style="18" customWidth="1"/>
    <col min="67" max="67" width="18.44140625" hidden="1"/>
    <col min="68" max="68" width="19.5546875" hidden="1"/>
    <col min="69" max="69" width="4.44140625" hidden="1"/>
    <col min="70" max="70" width="4.44140625" bestFit="1" customWidth="1"/>
    <col min="71" max="73" width="4" hidden="1" customWidth="1"/>
    <col min="74" max="74" width="20.33203125" hidden="1" customWidth="1"/>
    <col min="75" max="75" width="3.44140625" hidden="1" customWidth="1"/>
    <col min="76" max="76" width="4" hidden="1" customWidth="1"/>
    <col min="77" max="77" width="16.88671875" hidden="1" customWidth="1"/>
    <col min="78" max="16384" width="4" hidden="1"/>
  </cols>
  <sheetData>
    <row r="1" spans="1:77" ht="33">
      <c r="A1" s="640"/>
      <c r="B1" s="641"/>
      <c r="C1" s="636"/>
      <c r="D1" s="636"/>
      <c r="E1" s="636"/>
      <c r="F1" s="636"/>
      <c r="G1" s="636"/>
      <c r="H1" s="1058" t="s">
        <v>687</v>
      </c>
      <c r="I1" s="1058"/>
      <c r="J1" s="1058"/>
      <c r="K1" s="1058"/>
      <c r="L1" s="1058"/>
      <c r="M1" s="1058"/>
      <c r="N1" s="1058"/>
      <c r="O1" s="1058"/>
      <c r="P1" s="1058"/>
      <c r="Q1" s="1058"/>
      <c r="R1" s="1058"/>
      <c r="S1" s="1058"/>
      <c r="T1" s="1058"/>
      <c r="U1" s="1058"/>
      <c r="V1" s="1058"/>
      <c r="W1" s="1058"/>
      <c r="X1" s="1058"/>
      <c r="Y1" s="1058"/>
      <c r="Z1" s="1058"/>
      <c r="AA1" s="1058"/>
      <c r="AB1" s="1058"/>
      <c r="AC1" s="1058"/>
      <c r="AD1" s="1058"/>
      <c r="AE1" s="1058"/>
      <c r="AF1" s="1058"/>
      <c r="AG1" s="1058"/>
      <c r="AH1" s="1058"/>
      <c r="AI1" s="1058"/>
      <c r="AJ1" s="1058"/>
      <c r="AK1" s="1058"/>
      <c r="AL1" s="1058"/>
      <c r="AM1" s="1058"/>
      <c r="AN1" s="1058"/>
      <c r="AO1" s="1058"/>
      <c r="AP1" s="1058"/>
      <c r="AQ1" s="1058"/>
      <c r="AR1" s="1058"/>
      <c r="AS1" s="1058"/>
      <c r="AT1" s="1058"/>
      <c r="AU1" s="1058"/>
      <c r="AV1" s="1058"/>
      <c r="AW1" s="1058"/>
      <c r="AX1" s="1058"/>
      <c r="AY1" s="1058"/>
      <c r="AZ1" s="1058"/>
      <c r="BA1" s="1058"/>
      <c r="BB1" s="1058"/>
      <c r="BC1" s="1058"/>
      <c r="BD1" s="1058"/>
      <c r="BE1" s="1058"/>
      <c r="BF1" s="1058"/>
      <c r="BG1" s="1058"/>
      <c r="BH1" s="1058"/>
      <c r="BI1" s="1058"/>
      <c r="BJ1" s="1058"/>
      <c r="BK1" s="1058"/>
      <c r="BL1" s="1058"/>
      <c r="BM1" s="1058"/>
      <c r="BN1" s="1058"/>
      <c r="BR1" s="634"/>
    </row>
    <row r="2" spans="1:77" ht="30">
      <c r="A2" s="640"/>
      <c r="B2" s="641"/>
      <c r="C2" s="636"/>
      <c r="D2" s="636"/>
      <c r="E2" s="636"/>
      <c r="F2" s="636"/>
      <c r="G2" s="636"/>
      <c r="H2" s="1059" t="s">
        <v>688</v>
      </c>
      <c r="I2" s="1059"/>
      <c r="J2" s="1059"/>
      <c r="K2" s="1059"/>
      <c r="L2" s="1059"/>
      <c r="M2" s="1059"/>
      <c r="N2" s="1059"/>
      <c r="O2" s="1059"/>
      <c r="P2" s="1059"/>
      <c r="Q2" s="1059"/>
      <c r="R2" s="1059"/>
      <c r="S2" s="1059"/>
      <c r="T2" s="1059"/>
      <c r="U2" s="1059"/>
      <c r="V2" s="1059"/>
      <c r="W2" s="1059"/>
      <c r="X2" s="1059"/>
      <c r="Y2" s="1059"/>
      <c r="Z2" s="1059"/>
      <c r="AA2" s="1059"/>
      <c r="AB2" s="1059"/>
      <c r="AC2" s="1059"/>
      <c r="AD2" s="1059"/>
      <c r="AE2" s="1059"/>
      <c r="AF2" s="1059"/>
      <c r="AG2" s="1059"/>
      <c r="AH2" s="1059"/>
      <c r="AI2" s="1059"/>
      <c r="AJ2" s="1059"/>
      <c r="AK2" s="1059"/>
      <c r="AL2" s="1059"/>
      <c r="AM2" s="1059"/>
      <c r="AN2" s="1059"/>
      <c r="AO2" s="1059"/>
      <c r="AP2" s="1059"/>
      <c r="AQ2" s="1059"/>
      <c r="AR2" s="1059"/>
      <c r="AS2" s="1059"/>
      <c r="AT2" s="1059"/>
      <c r="AU2" s="1059"/>
      <c r="AV2" s="1059"/>
      <c r="AW2" s="1059"/>
      <c r="AX2" s="1059"/>
      <c r="AY2" s="1059"/>
      <c r="AZ2" s="1059"/>
      <c r="BA2" s="1059"/>
      <c r="BB2" s="1059"/>
      <c r="BC2" s="1059"/>
      <c r="BD2" s="1059"/>
      <c r="BE2" s="1059"/>
      <c r="BF2" s="1059"/>
      <c r="BG2" s="1059"/>
      <c r="BH2" s="1059"/>
      <c r="BI2" s="1059"/>
      <c r="BJ2" s="1059"/>
      <c r="BK2" s="1059"/>
      <c r="BL2" s="1059"/>
      <c r="BM2" s="1059"/>
      <c r="BN2" s="1059"/>
      <c r="BR2" s="634"/>
    </row>
    <row r="3" spans="1:77" ht="25.2" thickBot="1">
      <c r="A3" s="640"/>
      <c r="B3" s="643"/>
      <c r="C3" s="639"/>
      <c r="D3" s="639"/>
      <c r="E3" s="639"/>
      <c r="F3" s="639"/>
      <c r="G3" s="639"/>
      <c r="H3" s="643"/>
      <c r="I3" s="644" t="s">
        <v>2</v>
      </c>
      <c r="J3" s="1060" t="s">
        <v>1034</v>
      </c>
      <c r="K3" s="1060"/>
      <c r="L3" s="1060"/>
      <c r="M3" s="1060"/>
      <c r="N3" s="1060"/>
      <c r="O3" s="1060"/>
      <c r="P3" s="1060"/>
      <c r="Q3" s="1060"/>
      <c r="R3" s="1060"/>
      <c r="S3" s="1060"/>
      <c r="T3" s="1060"/>
      <c r="U3" s="1060"/>
      <c r="V3" s="1060"/>
      <c r="W3" s="1060"/>
      <c r="X3" s="1060"/>
      <c r="Y3" s="1060"/>
      <c r="Z3" s="1060"/>
      <c r="AA3" s="1060"/>
      <c r="AB3" s="1060"/>
      <c r="AC3" s="1060"/>
      <c r="AD3" s="1060"/>
      <c r="AE3" s="1060"/>
      <c r="AF3" s="1060"/>
      <c r="AG3" s="1060"/>
      <c r="AH3" s="1060"/>
      <c r="AI3" s="1060"/>
      <c r="AJ3" s="1060"/>
      <c r="AK3" s="1060"/>
      <c r="AL3" s="1060"/>
      <c r="AM3" s="1060"/>
      <c r="AN3" s="1060"/>
      <c r="AO3" s="1060"/>
      <c r="AP3" s="1060"/>
      <c r="AQ3" s="1060"/>
      <c r="AR3" s="1060"/>
      <c r="AS3" s="1060"/>
      <c r="AT3" s="1060"/>
      <c r="AU3" s="1060"/>
      <c r="AV3" s="1060"/>
      <c r="AW3" s="1060"/>
      <c r="AX3" s="1060"/>
      <c r="AY3" s="1060"/>
      <c r="AZ3" s="1060"/>
      <c r="BA3" s="1060"/>
      <c r="BB3" s="639"/>
      <c r="BC3" s="639"/>
      <c r="BD3" s="639"/>
      <c r="BE3" s="639"/>
      <c r="BF3" s="639"/>
      <c r="BG3" s="639"/>
      <c r="BH3" s="639"/>
      <c r="BI3" s="639"/>
      <c r="BJ3" s="639"/>
      <c r="BK3" s="639"/>
      <c r="BL3" s="639"/>
      <c r="BM3" s="639"/>
      <c r="BN3" s="639"/>
      <c r="BR3" s="634"/>
    </row>
    <row r="4" spans="1:77">
      <c r="A4" s="640"/>
      <c r="B4" s="677"/>
      <c r="C4" s="1061" t="s">
        <v>696</v>
      </c>
      <c r="D4" s="1061"/>
      <c r="E4" s="1061"/>
      <c r="F4" s="1061"/>
      <c r="G4" s="636"/>
      <c r="H4" s="160" t="s">
        <v>3</v>
      </c>
      <c r="I4" s="168" t="s">
        <v>4</v>
      </c>
      <c r="J4" s="1062"/>
      <c r="K4" s="1063"/>
      <c r="L4" s="1063"/>
      <c r="M4" s="1063"/>
      <c r="N4" s="1064"/>
      <c r="O4" s="1054" t="s">
        <v>334</v>
      </c>
      <c r="P4" s="1054"/>
      <c r="Q4" s="1054"/>
      <c r="R4" s="1054"/>
      <c r="S4" s="1055"/>
      <c r="T4" s="636"/>
      <c r="U4" s="636"/>
      <c r="V4" s="636"/>
      <c r="W4" s="636"/>
      <c r="X4" s="636"/>
      <c r="Y4" s="636"/>
      <c r="Z4" s="636"/>
      <c r="AA4" s="636"/>
      <c r="AB4" s="636"/>
      <c r="AC4" s="636"/>
      <c r="AD4" s="636"/>
      <c r="AE4" s="636"/>
      <c r="AF4" s="636"/>
      <c r="AG4" s="636"/>
      <c r="AH4" s="636"/>
      <c r="AI4" s="636"/>
      <c r="AJ4" s="636"/>
      <c r="AK4" s="636"/>
      <c r="AL4" s="636"/>
      <c r="AM4" s="636"/>
      <c r="AN4" s="636"/>
      <c r="AO4" s="636"/>
      <c r="AP4" s="636"/>
      <c r="AQ4" s="636"/>
      <c r="AR4" s="636"/>
      <c r="AS4" s="636"/>
      <c r="AT4" s="636"/>
      <c r="AU4" s="636"/>
      <c r="AV4" s="636"/>
      <c r="AW4" s="636"/>
      <c r="AX4" s="636"/>
      <c r="AY4" s="636"/>
      <c r="AZ4" s="636"/>
      <c r="BA4" s="637"/>
      <c r="BB4" s="638"/>
      <c r="BC4" s="636"/>
      <c r="BD4" s="636"/>
      <c r="BE4" s="636"/>
      <c r="BF4" s="636"/>
      <c r="BG4" s="636"/>
      <c r="BH4" s="636"/>
      <c r="BI4" s="636"/>
      <c r="BJ4" s="636"/>
      <c r="BK4" s="637"/>
      <c r="BL4" s="638"/>
      <c r="BM4" s="636"/>
      <c r="BN4" s="636"/>
      <c r="BO4" s="634"/>
      <c r="BP4" s="634"/>
      <c r="BR4" s="634"/>
    </row>
    <row r="5" spans="1:77" ht="13.8" thickBot="1">
      <c r="A5" s="640"/>
      <c r="B5" s="677"/>
      <c r="C5" s="1061"/>
      <c r="D5" s="1061"/>
      <c r="E5" s="1061"/>
      <c r="F5" s="1061"/>
      <c r="G5" s="636"/>
      <c r="H5" s="161" t="s">
        <v>5</v>
      </c>
      <c r="I5" s="169" t="s">
        <v>6</v>
      </c>
      <c r="J5" s="1065"/>
      <c r="K5" s="1066"/>
      <c r="L5" s="1066"/>
      <c r="M5" s="1066"/>
      <c r="N5" s="1067"/>
      <c r="O5" s="1056" t="s">
        <v>335</v>
      </c>
      <c r="P5" s="1056"/>
      <c r="Q5" s="1056"/>
      <c r="R5" s="1056"/>
      <c r="S5" s="1057"/>
      <c r="T5" s="636"/>
      <c r="U5" s="636"/>
      <c r="V5" s="636"/>
      <c r="W5" s="636"/>
      <c r="X5" s="636"/>
      <c r="Y5" s="636"/>
      <c r="Z5" s="636"/>
      <c r="AA5" s="636"/>
      <c r="AB5" s="636"/>
      <c r="AC5" s="636"/>
      <c r="AD5" s="636"/>
      <c r="AE5" s="636"/>
      <c r="AF5" s="636"/>
      <c r="AG5" s="636"/>
      <c r="AH5" s="636"/>
      <c r="AI5" s="636"/>
      <c r="AJ5" s="636"/>
      <c r="AK5" s="636"/>
      <c r="AL5" s="636"/>
      <c r="AM5" s="636"/>
      <c r="AN5" s="636"/>
      <c r="AO5" s="636"/>
      <c r="AP5" s="636"/>
      <c r="AQ5" s="636"/>
      <c r="AR5" s="636"/>
      <c r="AS5" s="636"/>
      <c r="AT5" s="636"/>
      <c r="AU5" s="636"/>
      <c r="AV5" s="636"/>
      <c r="AW5" s="636"/>
      <c r="AX5" s="636"/>
      <c r="AY5" s="636"/>
      <c r="AZ5" s="636"/>
      <c r="BA5" s="637"/>
      <c r="BB5" s="638"/>
      <c r="BC5" s="636"/>
      <c r="BD5" s="636"/>
      <c r="BE5" s="636"/>
      <c r="BF5" s="636"/>
      <c r="BG5" s="636"/>
      <c r="BH5" s="636"/>
      <c r="BI5" s="636"/>
      <c r="BJ5" s="636"/>
      <c r="BK5" s="637"/>
      <c r="BL5" s="638"/>
      <c r="BM5" s="636"/>
      <c r="BN5" s="636"/>
      <c r="BO5" s="634"/>
      <c r="BP5" s="634"/>
      <c r="BR5" s="634"/>
    </row>
    <row r="6" spans="1:77">
      <c r="A6" s="640"/>
      <c r="B6" s="677"/>
      <c r="C6" s="637"/>
      <c r="D6" s="637"/>
      <c r="E6" s="637"/>
      <c r="F6" s="636"/>
      <c r="G6" s="636"/>
      <c r="H6" s="162" t="s">
        <v>7</v>
      </c>
      <c r="I6" s="163" t="s">
        <v>8</v>
      </c>
      <c r="J6" s="636"/>
      <c r="K6" s="636"/>
      <c r="L6" s="636"/>
      <c r="M6" s="636"/>
      <c r="N6" s="636"/>
      <c r="O6" s="636"/>
      <c r="P6" s="636"/>
      <c r="Q6" s="636"/>
      <c r="R6" s="636"/>
      <c r="S6" s="636"/>
      <c r="T6" s="636"/>
      <c r="U6" s="636"/>
      <c r="V6" s="636"/>
      <c r="W6" s="636"/>
      <c r="X6" s="636"/>
      <c r="Y6" s="636"/>
      <c r="Z6" s="636"/>
      <c r="AA6" s="636"/>
      <c r="AB6" s="636"/>
      <c r="AC6" s="636"/>
      <c r="AD6" s="636"/>
      <c r="AE6" s="636"/>
      <c r="AF6" s="636"/>
      <c r="AG6" s="636"/>
      <c r="AH6" s="636"/>
      <c r="AI6" s="636"/>
      <c r="AJ6" s="636"/>
      <c r="AK6" s="636"/>
      <c r="AL6" s="636"/>
      <c r="AM6" s="636"/>
      <c r="AN6" s="636"/>
      <c r="AO6" s="636"/>
      <c r="AP6" s="636"/>
      <c r="AQ6" s="636"/>
      <c r="AR6" s="636"/>
      <c r="AS6" s="636"/>
      <c r="AT6" s="636"/>
      <c r="AU6" s="636"/>
      <c r="AV6" s="636"/>
      <c r="AW6" s="636"/>
      <c r="AX6" s="636"/>
      <c r="AY6" s="636"/>
      <c r="AZ6" s="636"/>
      <c r="BA6" s="637"/>
      <c r="BB6" s="638"/>
      <c r="BC6" s="636"/>
      <c r="BD6" s="636"/>
      <c r="BE6" s="636"/>
      <c r="BF6" s="636"/>
      <c r="BG6" s="636"/>
      <c r="BH6" s="636"/>
      <c r="BI6" s="636"/>
      <c r="BJ6" s="636"/>
      <c r="BK6" s="637"/>
      <c r="BL6" s="638"/>
      <c r="BM6" s="636"/>
      <c r="BN6" s="636"/>
      <c r="BO6" s="634"/>
      <c r="BP6" s="634"/>
      <c r="BR6" s="634"/>
    </row>
    <row r="7" spans="1:77" ht="13.8" thickBot="1">
      <c r="A7" s="640"/>
      <c r="B7" s="677"/>
      <c r="C7" s="637"/>
      <c r="D7" s="637"/>
      <c r="E7" s="637"/>
      <c r="F7" s="636"/>
      <c r="G7" s="636"/>
      <c r="H7" s="164" t="s">
        <v>9</v>
      </c>
      <c r="I7" s="165" t="s">
        <v>10</v>
      </c>
      <c r="J7" s="677"/>
      <c r="K7" s="677"/>
      <c r="L7" s="677"/>
      <c r="M7" s="677"/>
      <c r="N7" s="677"/>
      <c r="O7" s="636"/>
      <c r="P7" s="636"/>
      <c r="Q7" s="636"/>
      <c r="R7" s="636"/>
      <c r="S7" s="636"/>
      <c r="T7" s="636"/>
      <c r="U7" s="636"/>
      <c r="V7" s="636"/>
      <c r="W7" s="636"/>
      <c r="X7" s="636"/>
      <c r="Y7" s="636"/>
      <c r="Z7" s="636"/>
      <c r="AA7" s="636"/>
      <c r="AB7" s="636"/>
      <c r="AC7" s="636"/>
      <c r="AD7" s="636"/>
      <c r="AE7" s="636"/>
      <c r="AF7" s="636"/>
      <c r="AG7" s="636"/>
      <c r="AH7" s="636"/>
      <c r="AI7" s="636"/>
      <c r="AJ7" s="636"/>
      <c r="AK7" s="636"/>
      <c r="AL7" s="636"/>
      <c r="AM7" s="636"/>
      <c r="AN7" s="636"/>
      <c r="AO7" s="636"/>
      <c r="AP7" s="636"/>
      <c r="AQ7" s="636"/>
      <c r="AR7" s="636"/>
      <c r="AS7" s="636"/>
      <c r="AT7" s="636"/>
      <c r="AU7" s="636"/>
      <c r="AV7" s="636"/>
      <c r="AW7" s="636"/>
      <c r="AX7" s="636"/>
      <c r="AY7" s="636"/>
      <c r="AZ7" s="636"/>
      <c r="BA7" s="637"/>
      <c r="BB7" s="638"/>
      <c r="BC7" s="636"/>
      <c r="BD7" s="636"/>
      <c r="BE7" s="636"/>
      <c r="BF7" s="636"/>
      <c r="BG7" s="636"/>
      <c r="BH7" s="636"/>
      <c r="BI7" s="636"/>
      <c r="BJ7" s="636"/>
      <c r="BK7" s="637"/>
      <c r="BL7" s="638"/>
      <c r="BM7" s="636"/>
      <c r="BN7" s="636"/>
      <c r="BR7" s="634"/>
    </row>
    <row r="8" spans="1:77" hidden="1">
      <c r="A8" s="640"/>
      <c r="B8" s="677"/>
      <c r="C8" s="637"/>
      <c r="D8" s="637"/>
      <c r="E8" s="637"/>
      <c r="F8" s="637"/>
      <c r="G8" s="637"/>
      <c r="BA8" s="19"/>
      <c r="BB8" s="20"/>
      <c r="BK8" s="19"/>
      <c r="BL8" s="20"/>
      <c r="BR8" s="634"/>
    </row>
    <row r="9" spans="1:77" hidden="1">
      <c r="A9" s="640"/>
      <c r="B9" s="677"/>
      <c r="C9" s="637"/>
      <c r="D9" s="637"/>
      <c r="E9" s="637"/>
      <c r="F9" s="637"/>
      <c r="G9" s="637"/>
      <c r="BA9" s="19"/>
      <c r="BB9" s="20"/>
      <c r="BK9" s="19"/>
      <c r="BL9" s="20"/>
      <c r="BR9" s="634"/>
    </row>
    <row r="10" spans="1:77" hidden="1">
      <c r="A10" s="640"/>
      <c r="B10" s="678"/>
      <c r="C10" s="637"/>
      <c r="D10" s="637"/>
      <c r="E10" s="637"/>
      <c r="F10" s="637"/>
      <c r="G10" s="637"/>
      <c r="J10" s="1"/>
      <c r="K10" s="1"/>
      <c r="L10" s="1"/>
      <c r="M10" s="1"/>
      <c r="N10" s="1"/>
      <c r="BR10" s="634"/>
    </row>
    <row r="11" spans="1:77" ht="30.6" thickBot="1">
      <c r="A11" s="640"/>
      <c r="B11" s="641"/>
      <c r="C11" s="645"/>
      <c r="D11" s="645"/>
      <c r="E11" s="645"/>
      <c r="F11" s="645"/>
      <c r="G11" s="646"/>
      <c r="H11" s="1068" t="s">
        <v>661</v>
      </c>
      <c r="I11" s="1068"/>
      <c r="J11" s="1068"/>
      <c r="K11" s="1069"/>
      <c r="L11" s="1069"/>
      <c r="M11" s="1069"/>
      <c r="N11" s="1069"/>
      <c r="O11" s="1069"/>
      <c r="P11" s="1069"/>
      <c r="Q11" s="1069"/>
      <c r="R11" s="1069"/>
      <c r="S11" s="1069"/>
      <c r="T11" s="1069"/>
      <c r="U11" s="1069"/>
      <c r="V11" s="1069"/>
      <c r="W11" s="1069"/>
      <c r="X11" s="1069"/>
      <c r="Y11" s="1069"/>
      <c r="Z11" s="1069"/>
      <c r="AA11" s="1069"/>
      <c r="AB11" s="1069"/>
      <c r="AC11" s="1069"/>
      <c r="AD11" s="1069"/>
      <c r="AE11" s="1069"/>
      <c r="AF11" s="1069"/>
      <c r="AG11" s="1069"/>
      <c r="AH11" s="1069"/>
      <c r="AI11" s="1069"/>
      <c r="AJ11" s="1069"/>
      <c r="AK11" s="1069"/>
      <c r="AL11" s="1069"/>
      <c r="AM11" s="1069"/>
      <c r="AN11" s="1069"/>
      <c r="AO11" s="1069"/>
      <c r="AP11" s="1069"/>
      <c r="AQ11" s="1069"/>
      <c r="AR11" s="1069"/>
      <c r="AS11" s="1069"/>
      <c r="AT11" s="1069"/>
      <c r="AU11" s="1069"/>
      <c r="AV11" s="1069"/>
      <c r="AW11" s="1069"/>
      <c r="AX11" s="1069"/>
      <c r="AY11" s="1069"/>
      <c r="AZ11" s="1069"/>
      <c r="BA11" s="1069"/>
      <c r="BB11" s="1069"/>
      <c r="BC11" s="1069"/>
      <c r="BD11" s="1069"/>
      <c r="BE11" s="1069"/>
      <c r="BF11" s="1069"/>
      <c r="BG11" s="1069"/>
      <c r="BH11" s="1069"/>
      <c r="BI11" s="1069"/>
      <c r="BJ11" s="1069"/>
      <c r="BK11" s="1069"/>
      <c r="BL11" s="1069"/>
      <c r="BM11" s="1069"/>
      <c r="BN11" s="1069"/>
      <c r="BR11" s="634"/>
    </row>
    <row r="12" spans="1:77" ht="13.8" thickBot="1">
      <c r="A12" s="1070" t="s">
        <v>11</v>
      </c>
      <c r="B12" s="1072" t="s">
        <v>0</v>
      </c>
      <c r="C12" s="645"/>
      <c r="D12" s="645"/>
      <c r="E12" s="645"/>
      <c r="F12" s="645"/>
      <c r="G12" s="646"/>
      <c r="H12" s="1049" t="s">
        <v>12</v>
      </c>
      <c r="I12" s="1049" t="s">
        <v>13</v>
      </c>
      <c r="J12" s="1051" t="s">
        <v>14</v>
      </c>
      <c r="K12" s="1051" t="s">
        <v>662</v>
      </c>
      <c r="L12" s="1051" t="s">
        <v>419</v>
      </c>
      <c r="M12" s="1051" t="s">
        <v>656</v>
      </c>
      <c r="N12" s="1074" t="s">
        <v>657</v>
      </c>
      <c r="O12" s="1034" t="s">
        <v>15</v>
      </c>
      <c r="P12" s="1035"/>
      <c r="Q12" s="1035"/>
      <c r="R12" s="1036"/>
      <c r="S12" s="1034" t="s">
        <v>16</v>
      </c>
      <c r="T12" s="1035"/>
      <c r="U12" s="1035"/>
      <c r="V12" s="1036"/>
      <c r="W12" s="1034" t="s">
        <v>17</v>
      </c>
      <c r="X12" s="1035"/>
      <c r="Y12" s="1035"/>
      <c r="Z12" s="1036"/>
      <c r="AA12" s="1034" t="s">
        <v>18</v>
      </c>
      <c r="AB12" s="1035"/>
      <c r="AC12" s="1035"/>
      <c r="AD12" s="1035"/>
      <c r="AE12" s="1036"/>
      <c r="AF12" s="1034" t="s">
        <v>19</v>
      </c>
      <c r="AG12" s="1035"/>
      <c r="AH12" s="1035"/>
      <c r="AI12" s="1036"/>
      <c r="AJ12" s="1034" t="s">
        <v>20</v>
      </c>
      <c r="AK12" s="1035"/>
      <c r="AL12" s="1035"/>
      <c r="AM12" s="1036"/>
      <c r="AN12" s="1034" t="s">
        <v>21</v>
      </c>
      <c r="AO12" s="1035"/>
      <c r="AP12" s="1035"/>
      <c r="AQ12" s="1035"/>
      <c r="AR12" s="1036"/>
      <c r="AS12" s="1034" t="s">
        <v>22</v>
      </c>
      <c r="AT12" s="1035"/>
      <c r="AU12" s="1035"/>
      <c r="AV12" s="1036"/>
      <c r="AW12" s="1034" t="s">
        <v>23</v>
      </c>
      <c r="AX12" s="1035"/>
      <c r="AY12" s="1035"/>
      <c r="AZ12" s="1035"/>
      <c r="BA12" s="1036"/>
      <c r="BB12" s="1034" t="s">
        <v>24</v>
      </c>
      <c r="BC12" s="1035"/>
      <c r="BD12" s="1035"/>
      <c r="BE12" s="1036"/>
      <c r="BF12" s="1034" t="s">
        <v>25</v>
      </c>
      <c r="BG12" s="1035"/>
      <c r="BH12" s="1035"/>
      <c r="BI12" s="1036"/>
      <c r="BJ12" s="1041" t="s">
        <v>26</v>
      </c>
      <c r="BK12" s="1042"/>
      <c r="BL12" s="1042"/>
      <c r="BM12" s="1042"/>
      <c r="BN12" s="1043"/>
      <c r="BR12" s="634"/>
    </row>
    <row r="13" spans="1:77" ht="13.8" thickBot="1">
      <c r="A13" s="1071"/>
      <c r="B13" s="1073"/>
      <c r="C13" s="637"/>
      <c r="D13" s="637"/>
      <c r="E13" s="637"/>
      <c r="F13" s="637"/>
      <c r="G13" s="637"/>
      <c r="H13" s="1050"/>
      <c r="I13" s="1050"/>
      <c r="J13" s="1052"/>
      <c r="K13" s="1052"/>
      <c r="L13" s="1052"/>
      <c r="M13" s="1052"/>
      <c r="N13" s="1075"/>
      <c r="O13" s="538">
        <v>1</v>
      </c>
      <c r="P13" s="539">
        <v>2</v>
      </c>
      <c r="Q13" s="539">
        <v>3</v>
      </c>
      <c r="R13" s="79">
        <v>4</v>
      </c>
      <c r="S13" s="69">
        <v>5</v>
      </c>
      <c r="T13" s="537">
        <v>6</v>
      </c>
      <c r="U13" s="537">
        <v>7</v>
      </c>
      <c r="V13" s="540">
        <v>8</v>
      </c>
      <c r="W13" s="72">
        <v>9</v>
      </c>
      <c r="X13" s="539">
        <v>10</v>
      </c>
      <c r="Y13" s="539">
        <v>11</v>
      </c>
      <c r="Z13" s="79">
        <v>12</v>
      </c>
      <c r="AA13" s="72">
        <v>13</v>
      </c>
      <c r="AB13" s="539">
        <v>14</v>
      </c>
      <c r="AC13" s="539">
        <v>15</v>
      </c>
      <c r="AD13" s="539">
        <v>16</v>
      </c>
      <c r="AE13" s="79">
        <v>17</v>
      </c>
      <c r="AF13" s="72">
        <v>18</v>
      </c>
      <c r="AG13" s="539">
        <v>19</v>
      </c>
      <c r="AH13" s="539">
        <v>20</v>
      </c>
      <c r="AI13" s="79">
        <v>21</v>
      </c>
      <c r="AJ13" s="72">
        <v>22</v>
      </c>
      <c r="AK13" s="539">
        <v>23</v>
      </c>
      <c r="AL13" s="539">
        <v>24</v>
      </c>
      <c r="AM13" s="79">
        <v>25</v>
      </c>
      <c r="AN13" s="71">
        <v>26</v>
      </c>
      <c r="AO13" s="537">
        <v>27</v>
      </c>
      <c r="AP13" s="537">
        <v>28</v>
      </c>
      <c r="AQ13" s="537">
        <v>29</v>
      </c>
      <c r="AR13" s="541">
        <v>30</v>
      </c>
      <c r="AS13" s="72">
        <v>31</v>
      </c>
      <c r="AT13" s="539">
        <v>32</v>
      </c>
      <c r="AU13" s="539">
        <v>33</v>
      </c>
      <c r="AV13" s="79">
        <v>34</v>
      </c>
      <c r="AW13" s="72">
        <v>35</v>
      </c>
      <c r="AX13" s="539">
        <v>36</v>
      </c>
      <c r="AY13" s="539">
        <v>37</v>
      </c>
      <c r="AZ13" s="539">
        <v>38</v>
      </c>
      <c r="BA13" s="79">
        <v>39</v>
      </c>
      <c r="BB13" s="72">
        <v>40</v>
      </c>
      <c r="BC13" s="539">
        <v>41</v>
      </c>
      <c r="BD13" s="539">
        <v>42</v>
      </c>
      <c r="BE13" s="79">
        <v>43</v>
      </c>
      <c r="BF13" s="72">
        <v>44</v>
      </c>
      <c r="BG13" s="539">
        <v>45</v>
      </c>
      <c r="BH13" s="539">
        <v>46</v>
      </c>
      <c r="BI13" s="79">
        <v>47</v>
      </c>
      <c r="BJ13" s="72">
        <v>48</v>
      </c>
      <c r="BK13" s="539">
        <v>49</v>
      </c>
      <c r="BL13" s="543">
        <v>50</v>
      </c>
      <c r="BM13" s="543">
        <v>51</v>
      </c>
      <c r="BN13" s="542">
        <v>52</v>
      </c>
      <c r="BR13" s="634"/>
    </row>
    <row r="14" spans="1:77" ht="18" customHeight="1" thickBot="1">
      <c r="A14" s="679"/>
      <c r="B14" s="680" t="s">
        <v>1</v>
      </c>
      <c r="C14" s="636"/>
      <c r="D14" s="636"/>
      <c r="E14" s="636"/>
      <c r="F14" s="636"/>
      <c r="G14" s="113"/>
      <c r="H14" s="212"/>
      <c r="O14" s="735"/>
      <c r="P14" s="735"/>
      <c r="Q14" s="735"/>
      <c r="R14" s="735"/>
      <c r="S14" s="735"/>
      <c r="T14" s="735"/>
      <c r="U14" s="735"/>
      <c r="V14" s="735"/>
      <c r="W14" s="735"/>
      <c r="X14" s="735"/>
      <c r="Y14" s="735"/>
      <c r="Z14" s="735"/>
      <c r="AA14" s="735"/>
      <c r="AB14" s="735"/>
      <c r="AC14" s="735"/>
      <c r="AD14" s="735"/>
      <c r="AE14" s="735"/>
      <c r="AF14" s="735"/>
      <c r="AG14" s="735"/>
      <c r="AH14" s="735"/>
      <c r="AI14" s="735"/>
      <c r="AJ14" s="735"/>
      <c r="AK14" s="735"/>
      <c r="AL14" s="735"/>
      <c r="AM14" s="735"/>
      <c r="AN14" s="735"/>
      <c r="AO14" s="735"/>
      <c r="AP14" s="735"/>
      <c r="AQ14" s="735"/>
      <c r="AR14" s="735"/>
      <c r="AS14" s="735"/>
      <c r="AT14" s="735"/>
      <c r="AU14" s="735"/>
      <c r="AV14" s="735"/>
      <c r="AW14" s="735"/>
      <c r="AX14" s="735"/>
      <c r="AY14" s="735"/>
      <c r="AZ14" s="735"/>
      <c r="BA14" s="735"/>
      <c r="BB14" s="735"/>
      <c r="BC14" s="735"/>
      <c r="BP14" s="41"/>
      <c r="BR14" s="634"/>
      <c r="BV14" s="44"/>
      <c r="BY14" s="45"/>
    </row>
    <row r="15" spans="1:77" ht="18.899999999999999" customHeight="1" thickTop="1">
      <c r="A15" s="9"/>
      <c r="B15" s="8" t="s">
        <v>1</v>
      </c>
      <c r="C15" s="1101"/>
      <c r="D15" s="1101"/>
      <c r="E15" s="1101"/>
      <c r="F15" s="1102"/>
      <c r="G15" s="1038" t="s">
        <v>59</v>
      </c>
      <c r="H15" s="704" t="s">
        <v>347</v>
      </c>
      <c r="I15" s="191" t="s">
        <v>824</v>
      </c>
      <c r="J15" s="185">
        <v>1132130</v>
      </c>
      <c r="K15" s="527" t="s">
        <v>339</v>
      </c>
      <c r="L15" s="527">
        <v>274</v>
      </c>
      <c r="M15" s="528" t="s">
        <v>506</v>
      </c>
      <c r="N15" s="527" t="s">
        <v>5</v>
      </c>
      <c r="O15" s="107"/>
      <c r="P15" s="90"/>
      <c r="Q15" s="90"/>
      <c r="R15" s="105"/>
      <c r="S15" s="140"/>
      <c r="T15" s="90"/>
      <c r="U15" s="90"/>
      <c r="V15" s="142" t="s">
        <v>342</v>
      </c>
      <c r="W15" s="89"/>
      <c r="X15" s="90"/>
      <c r="Y15" s="90"/>
      <c r="Z15" s="105"/>
      <c r="AA15" s="140"/>
      <c r="AB15" s="90"/>
      <c r="AC15" s="90"/>
      <c r="AD15" s="104"/>
      <c r="AE15" s="142"/>
      <c r="AF15" s="103"/>
      <c r="AG15" s="90"/>
      <c r="AH15" s="104"/>
      <c r="AI15" s="105"/>
      <c r="AJ15" s="135" t="s">
        <v>342</v>
      </c>
      <c r="AK15" s="90"/>
      <c r="AL15" s="104"/>
      <c r="AM15" s="142"/>
      <c r="AN15" s="103"/>
      <c r="AO15" s="90"/>
      <c r="AP15" s="104"/>
      <c r="AQ15" s="104"/>
      <c r="AR15" s="99"/>
      <c r="AS15" s="135"/>
      <c r="AT15" s="104"/>
      <c r="AU15" s="104" t="s">
        <v>342</v>
      </c>
      <c r="AV15" s="146"/>
      <c r="AW15" s="103"/>
      <c r="AX15" s="104"/>
      <c r="AY15" s="104"/>
      <c r="AZ15" s="90"/>
      <c r="BA15" s="99"/>
      <c r="BB15" s="140"/>
      <c r="BC15" s="104"/>
      <c r="BD15" s="90"/>
      <c r="BE15" s="146"/>
      <c r="BF15" s="89"/>
      <c r="BG15" s="104" t="s">
        <v>5</v>
      </c>
      <c r="BH15" s="90"/>
      <c r="BI15" s="99"/>
      <c r="BJ15" s="140"/>
      <c r="BK15" s="104"/>
      <c r="BL15" s="544"/>
      <c r="BM15" s="544"/>
      <c r="BN15" s="91"/>
      <c r="BP15" s="41"/>
      <c r="BR15" s="634"/>
      <c r="BV15" s="42"/>
      <c r="BY15" s="46"/>
    </row>
    <row r="16" spans="1:77" ht="18.899999999999999" customHeight="1">
      <c r="A16" s="9"/>
      <c r="B16" s="8"/>
      <c r="C16" s="1101"/>
      <c r="D16" s="1101"/>
      <c r="E16" s="1101"/>
      <c r="F16" s="1102"/>
      <c r="G16" s="1039"/>
      <c r="H16" s="705" t="s">
        <v>60</v>
      </c>
      <c r="I16" s="192" t="s">
        <v>827</v>
      </c>
      <c r="J16" s="186">
        <v>1132130</v>
      </c>
      <c r="K16" s="525" t="s">
        <v>339</v>
      </c>
      <c r="L16" s="525">
        <v>8760</v>
      </c>
      <c r="M16" s="526" t="s">
        <v>659</v>
      </c>
      <c r="N16" s="525" t="s">
        <v>9</v>
      </c>
      <c r="O16" s="108"/>
      <c r="P16" s="84"/>
      <c r="Q16" s="84"/>
      <c r="R16" s="100"/>
      <c r="S16" s="136"/>
      <c r="T16" s="84"/>
      <c r="U16" s="84"/>
      <c r="V16" s="87"/>
      <c r="W16" s="92"/>
      <c r="X16" s="84"/>
      <c r="Y16" s="85"/>
      <c r="Z16" s="100"/>
      <c r="AA16" s="136"/>
      <c r="AB16" s="84"/>
      <c r="AC16" s="84"/>
      <c r="AD16" s="84"/>
      <c r="AE16" s="87"/>
      <c r="AF16" s="94" t="s">
        <v>353</v>
      </c>
      <c r="AG16" s="84"/>
      <c r="AH16" s="84"/>
      <c r="AI16" s="101"/>
      <c r="AJ16" s="136"/>
      <c r="AK16" s="85"/>
      <c r="AL16" s="84"/>
      <c r="AM16" s="87"/>
      <c r="AN16" s="94"/>
      <c r="AO16" s="84"/>
      <c r="AP16" s="84"/>
      <c r="AQ16" s="84"/>
      <c r="AR16" s="100"/>
      <c r="AS16" s="136"/>
      <c r="AT16" s="84"/>
      <c r="AU16" s="85"/>
      <c r="AV16" s="87"/>
      <c r="AW16" s="92"/>
      <c r="AX16" s="84"/>
      <c r="AY16" s="84"/>
      <c r="AZ16" s="84"/>
      <c r="BA16" s="100"/>
      <c r="BB16" s="136"/>
      <c r="BC16" s="84"/>
      <c r="BD16" s="84"/>
      <c r="BE16" s="87"/>
      <c r="BF16" s="94"/>
      <c r="BG16" s="85"/>
      <c r="BH16" s="84"/>
      <c r="BI16" s="101"/>
      <c r="BJ16" s="136"/>
      <c r="BK16" s="84"/>
      <c r="BL16" s="536"/>
      <c r="BM16" s="535"/>
      <c r="BN16" s="93"/>
      <c r="BO16" s="212"/>
      <c r="BP16" s="41"/>
      <c r="BR16" s="634"/>
      <c r="BV16" s="42"/>
      <c r="BY16" s="46"/>
    </row>
    <row r="17" spans="1:77" ht="18.899999999999999" customHeight="1">
      <c r="A17" s="9" t="s">
        <v>27</v>
      </c>
      <c r="B17" s="8" t="s">
        <v>1</v>
      </c>
      <c r="C17" s="1101"/>
      <c r="D17" s="1101"/>
      <c r="E17" s="1101"/>
      <c r="F17" s="1102"/>
      <c r="G17" s="1039"/>
      <c r="H17" s="706" t="s">
        <v>62</v>
      </c>
      <c r="I17" s="193" t="s">
        <v>828</v>
      </c>
      <c r="J17" s="186">
        <v>1132130</v>
      </c>
      <c r="K17" s="525" t="s">
        <v>339</v>
      </c>
      <c r="L17" s="525">
        <v>97</v>
      </c>
      <c r="M17" s="526" t="s">
        <v>506</v>
      </c>
      <c r="N17" s="525" t="s">
        <v>5</v>
      </c>
      <c r="O17" s="108"/>
      <c r="P17" s="84"/>
      <c r="Q17" s="84"/>
      <c r="R17" s="101"/>
      <c r="S17" s="136"/>
      <c r="T17" s="84"/>
      <c r="U17" s="84"/>
      <c r="V17" s="87"/>
      <c r="W17" s="92"/>
      <c r="X17" s="84"/>
      <c r="Y17" s="84" t="s">
        <v>342</v>
      </c>
      <c r="Z17" s="100"/>
      <c r="AA17" s="136"/>
      <c r="AB17" s="84"/>
      <c r="AC17" s="84"/>
      <c r="AD17" s="85"/>
      <c r="AE17" s="87"/>
      <c r="AF17" s="94"/>
      <c r="AG17" s="84"/>
      <c r="AH17" s="84"/>
      <c r="AI17" s="101"/>
      <c r="AJ17" s="136" t="s">
        <v>342</v>
      </c>
      <c r="AK17" s="84"/>
      <c r="AL17" s="84"/>
      <c r="AM17" s="87"/>
      <c r="AN17" s="94"/>
      <c r="AO17" s="84"/>
      <c r="AP17" s="85"/>
      <c r="AQ17" s="84"/>
      <c r="AR17" s="100"/>
      <c r="AS17" s="136"/>
      <c r="AT17" s="84"/>
      <c r="AU17" s="85" t="s">
        <v>342</v>
      </c>
      <c r="AV17" s="87"/>
      <c r="AW17" s="94"/>
      <c r="AX17" s="84"/>
      <c r="AY17" s="84"/>
      <c r="AZ17" s="84"/>
      <c r="BA17" s="100"/>
      <c r="BB17" s="138"/>
      <c r="BC17" s="84"/>
      <c r="BD17" s="84"/>
      <c r="BE17" s="87"/>
      <c r="BF17" s="94"/>
      <c r="BG17" s="85"/>
      <c r="BH17" s="84" t="s">
        <v>5</v>
      </c>
      <c r="BI17" s="100"/>
      <c r="BJ17" s="136"/>
      <c r="BK17" s="84"/>
      <c r="BL17" s="536"/>
      <c r="BM17" s="536"/>
      <c r="BN17" s="93"/>
      <c r="BO17" s="212"/>
      <c r="BP17" s="41"/>
      <c r="BR17" s="634"/>
      <c r="BV17" s="42"/>
      <c r="BY17" s="46"/>
    </row>
    <row r="18" spans="1:77" ht="18.899999999999999" customHeight="1">
      <c r="A18" s="9"/>
      <c r="B18" s="8"/>
      <c r="C18" s="1101"/>
      <c r="D18" s="1101"/>
      <c r="E18" s="1101"/>
      <c r="F18" s="1102"/>
      <c r="G18" s="1039"/>
      <c r="H18" s="705" t="s">
        <v>64</v>
      </c>
      <c r="I18" s="193" t="s">
        <v>825</v>
      </c>
      <c r="J18" s="186">
        <v>1132130</v>
      </c>
      <c r="K18" s="525" t="s">
        <v>339</v>
      </c>
      <c r="L18" s="525">
        <v>8760</v>
      </c>
      <c r="M18" s="526" t="s">
        <v>506</v>
      </c>
      <c r="N18" s="525" t="s">
        <v>7</v>
      </c>
      <c r="O18" s="108"/>
      <c r="P18" s="84"/>
      <c r="Q18" s="84"/>
      <c r="R18" s="100"/>
      <c r="S18" s="136"/>
      <c r="T18" s="84"/>
      <c r="U18" s="84"/>
      <c r="V18" s="87"/>
      <c r="W18" s="94"/>
      <c r="X18" s="85"/>
      <c r="Y18" s="84"/>
      <c r="Z18" s="101"/>
      <c r="AA18" s="136"/>
      <c r="AB18" s="84"/>
      <c r="AC18" s="84"/>
      <c r="AD18" s="84"/>
      <c r="AE18" s="87"/>
      <c r="AF18" s="94"/>
      <c r="AG18" s="84"/>
      <c r="AH18" s="84"/>
      <c r="AI18" s="100"/>
      <c r="AJ18" s="138" t="s">
        <v>354</v>
      </c>
      <c r="AK18" s="84"/>
      <c r="AL18" s="85"/>
      <c r="AM18" s="87"/>
      <c r="AN18" s="94"/>
      <c r="AO18" s="84"/>
      <c r="AP18" s="84"/>
      <c r="AQ18" s="84"/>
      <c r="AR18" s="100"/>
      <c r="AS18" s="136"/>
      <c r="AT18" s="84"/>
      <c r="AU18" s="84"/>
      <c r="AV18" s="88"/>
      <c r="AW18" s="94"/>
      <c r="AX18" s="85"/>
      <c r="AY18" s="84"/>
      <c r="AZ18" s="84"/>
      <c r="BA18" s="100"/>
      <c r="BB18" s="136"/>
      <c r="BC18" s="84"/>
      <c r="BD18" s="84"/>
      <c r="BE18" s="87"/>
      <c r="BF18" s="94"/>
      <c r="BG18" s="84"/>
      <c r="BH18" s="85" t="s">
        <v>7</v>
      </c>
      <c r="BI18" s="100"/>
      <c r="BJ18" s="138"/>
      <c r="BK18" s="84"/>
      <c r="BL18" s="536"/>
      <c r="BM18" s="536"/>
      <c r="BN18" s="93"/>
      <c r="BO18" s="212"/>
      <c r="BP18" s="41"/>
      <c r="BR18" s="634"/>
      <c r="BV18" s="42"/>
      <c r="BY18" s="46"/>
    </row>
    <row r="19" spans="1:77" ht="18.899999999999999" customHeight="1">
      <c r="A19" s="9"/>
      <c r="B19" s="8"/>
      <c r="C19" s="1101"/>
      <c r="D19" s="1101"/>
      <c r="E19" s="1101"/>
      <c r="F19" s="1102"/>
      <c r="G19" s="1039"/>
      <c r="H19" s="707" t="s">
        <v>66</v>
      </c>
      <c r="I19" s="192" t="s">
        <v>820</v>
      </c>
      <c r="J19" s="186">
        <v>1132130</v>
      </c>
      <c r="K19" s="525" t="s">
        <v>339</v>
      </c>
      <c r="L19" s="525">
        <v>8760</v>
      </c>
      <c r="M19" s="526" t="s">
        <v>506</v>
      </c>
      <c r="N19" s="525" t="s">
        <v>9</v>
      </c>
      <c r="O19" s="109"/>
      <c r="P19" s="84"/>
      <c r="Q19" s="84"/>
      <c r="R19" s="100"/>
      <c r="S19" s="136"/>
      <c r="T19" s="84"/>
      <c r="U19" s="84"/>
      <c r="V19" s="87"/>
      <c r="W19" s="92"/>
      <c r="X19" s="84"/>
      <c r="Y19" s="84"/>
      <c r="Z19" s="100"/>
      <c r="AA19" s="138"/>
      <c r="AB19" s="84"/>
      <c r="AC19" s="84"/>
      <c r="AD19" s="84"/>
      <c r="AE19" s="87"/>
      <c r="AF19" s="94"/>
      <c r="AG19" s="84" t="s">
        <v>353</v>
      </c>
      <c r="AH19" s="84"/>
      <c r="AI19" s="101"/>
      <c r="AJ19" s="136"/>
      <c r="AK19" s="84"/>
      <c r="AL19" s="84"/>
      <c r="AM19" s="88"/>
      <c r="AN19" s="94"/>
      <c r="AO19" s="84"/>
      <c r="AP19" s="84"/>
      <c r="AQ19" s="84"/>
      <c r="AR19" s="100"/>
      <c r="AS19" s="136"/>
      <c r="AT19" s="84"/>
      <c r="AU19" s="85"/>
      <c r="AV19" s="87"/>
      <c r="AW19" s="94"/>
      <c r="AX19" s="84"/>
      <c r="AY19" s="85"/>
      <c r="AZ19" s="84"/>
      <c r="BA19" s="100"/>
      <c r="BB19" s="136"/>
      <c r="BC19" s="84"/>
      <c r="BD19" s="84"/>
      <c r="BE19" s="87"/>
      <c r="BF19" s="94"/>
      <c r="BG19" s="85"/>
      <c r="BH19" s="84"/>
      <c r="BI19" s="100"/>
      <c r="BJ19" s="136"/>
      <c r="BK19" s="85"/>
      <c r="BL19" s="536"/>
      <c r="BM19" s="536"/>
      <c r="BN19" s="93"/>
      <c r="BO19" s="212"/>
      <c r="BP19" s="41"/>
      <c r="BR19" s="634"/>
      <c r="BV19" s="42"/>
      <c r="BY19" s="46"/>
    </row>
    <row r="20" spans="1:77" ht="18.899999999999999" customHeight="1">
      <c r="A20" s="9"/>
      <c r="B20" s="8"/>
      <c r="C20" s="1101"/>
      <c r="D20" s="1101"/>
      <c r="E20" s="1101"/>
      <c r="F20" s="1102"/>
      <c r="G20" s="1039"/>
      <c r="H20" s="706" t="s">
        <v>68</v>
      </c>
      <c r="I20" s="194" t="s">
        <v>829</v>
      </c>
      <c r="J20" s="186">
        <v>1132130</v>
      </c>
      <c r="K20" s="525" t="s">
        <v>339</v>
      </c>
      <c r="L20" s="525">
        <v>350</v>
      </c>
      <c r="M20" s="526" t="s">
        <v>506</v>
      </c>
      <c r="N20" s="525" t="s">
        <v>5</v>
      </c>
      <c r="O20" s="109"/>
      <c r="P20" s="84"/>
      <c r="Q20" s="84" t="s">
        <v>342</v>
      </c>
      <c r="R20" s="101"/>
      <c r="S20" s="138"/>
      <c r="T20" s="84"/>
      <c r="U20" s="84"/>
      <c r="V20" s="88"/>
      <c r="W20" s="92"/>
      <c r="X20" s="84"/>
      <c r="Y20" s="84"/>
      <c r="Z20" s="101"/>
      <c r="AA20" s="138"/>
      <c r="AB20" s="84"/>
      <c r="AC20" s="84" t="s">
        <v>342</v>
      </c>
      <c r="AD20" s="85"/>
      <c r="AE20" s="88"/>
      <c r="AF20" s="94"/>
      <c r="AG20" s="84"/>
      <c r="AH20" s="85"/>
      <c r="AI20" s="101"/>
      <c r="AJ20" s="136"/>
      <c r="AK20" s="84"/>
      <c r="AL20" s="85"/>
      <c r="AM20" s="88"/>
      <c r="AN20" s="94"/>
      <c r="AO20" s="84" t="s">
        <v>342</v>
      </c>
      <c r="AP20" s="85"/>
      <c r="AQ20" s="85"/>
      <c r="AR20" s="100"/>
      <c r="AS20" s="136"/>
      <c r="AT20" s="85"/>
      <c r="AU20" s="85"/>
      <c r="AV20" s="87"/>
      <c r="AW20" s="94"/>
      <c r="AX20" s="85"/>
      <c r="AY20" s="85"/>
      <c r="AZ20" s="84"/>
      <c r="BA20" s="100" t="s">
        <v>342</v>
      </c>
      <c r="BB20" s="138"/>
      <c r="BC20" s="85"/>
      <c r="BD20" s="84"/>
      <c r="BE20" s="87"/>
      <c r="BF20" s="92"/>
      <c r="BG20" s="85"/>
      <c r="BH20" s="84"/>
      <c r="BI20" s="100"/>
      <c r="BJ20" s="138"/>
      <c r="BK20" s="85"/>
      <c r="BL20" s="536"/>
      <c r="BM20" s="536"/>
      <c r="BN20" s="93"/>
      <c r="BO20" s="212"/>
      <c r="BP20" s="41"/>
      <c r="BR20" s="634"/>
      <c r="BV20" s="42"/>
      <c r="BY20" s="46"/>
    </row>
    <row r="21" spans="1:77" ht="18.899999999999999" customHeight="1">
      <c r="A21" s="9"/>
      <c r="B21" s="8"/>
      <c r="C21" s="1101"/>
      <c r="D21" s="1101"/>
      <c r="E21" s="1101"/>
      <c r="F21" s="1102"/>
      <c r="G21" s="1039"/>
      <c r="H21" s="705" t="s">
        <v>70</v>
      </c>
      <c r="I21" s="195" t="s">
        <v>846</v>
      </c>
      <c r="J21" s="186">
        <v>1132130</v>
      </c>
      <c r="K21" s="525" t="s">
        <v>339</v>
      </c>
      <c r="L21" s="525">
        <v>4380</v>
      </c>
      <c r="M21" s="526" t="s">
        <v>506</v>
      </c>
      <c r="N21" s="525" t="s">
        <v>7</v>
      </c>
      <c r="O21" s="108"/>
      <c r="P21" s="84"/>
      <c r="Q21" s="84" t="s">
        <v>354</v>
      </c>
      <c r="R21" s="100"/>
      <c r="S21" s="136"/>
      <c r="T21" s="84"/>
      <c r="U21" s="84"/>
      <c r="V21" s="87"/>
      <c r="W21" s="92"/>
      <c r="X21" s="84"/>
      <c r="Y21" s="85"/>
      <c r="Z21" s="100"/>
      <c r="AA21" s="136"/>
      <c r="AB21" s="84"/>
      <c r="AC21" s="84"/>
      <c r="AD21" s="84"/>
      <c r="AE21" s="87"/>
      <c r="AF21" s="94"/>
      <c r="AG21" s="84"/>
      <c r="AH21" s="84"/>
      <c r="AI21" s="101"/>
      <c r="AJ21" s="136"/>
      <c r="AK21" s="85"/>
      <c r="AL21" s="84"/>
      <c r="AM21" s="87"/>
      <c r="AN21" s="94"/>
      <c r="AO21" s="84" t="s">
        <v>354</v>
      </c>
      <c r="AP21" s="84"/>
      <c r="AQ21" s="84"/>
      <c r="AR21" s="100"/>
      <c r="AS21" s="136"/>
      <c r="AT21" s="84"/>
      <c r="AU21" s="85"/>
      <c r="AV21" s="87"/>
      <c r="AW21" s="92"/>
      <c r="AX21" s="84"/>
      <c r="AY21" s="84"/>
      <c r="AZ21" s="84"/>
      <c r="BA21" s="100"/>
      <c r="BB21" s="136"/>
      <c r="BC21" s="84"/>
      <c r="BD21" s="84"/>
      <c r="BE21" s="87"/>
      <c r="BF21" s="94"/>
      <c r="BG21" s="85"/>
      <c r="BH21" s="84"/>
      <c r="BI21" s="101"/>
      <c r="BJ21" s="136"/>
      <c r="BK21" s="84"/>
      <c r="BL21" s="536"/>
      <c r="BM21" s="535"/>
      <c r="BN21" s="93"/>
      <c r="BO21" s="212"/>
      <c r="BP21" s="41"/>
      <c r="BR21" s="634"/>
      <c r="BV21" s="42"/>
      <c r="BY21" s="46"/>
    </row>
    <row r="22" spans="1:77" ht="18.899999999999999" customHeight="1">
      <c r="A22" s="9"/>
      <c r="B22" s="8"/>
      <c r="C22" s="1101"/>
      <c r="D22" s="1101"/>
      <c r="E22" s="1101"/>
      <c r="F22" s="1102"/>
      <c r="G22" s="1039"/>
      <c r="H22" s="707" t="s">
        <v>72</v>
      </c>
      <c r="I22" s="194" t="s">
        <v>826</v>
      </c>
      <c r="J22" s="186">
        <v>1132130</v>
      </c>
      <c r="K22" s="525" t="s">
        <v>339</v>
      </c>
      <c r="L22" s="525">
        <v>337</v>
      </c>
      <c r="M22" s="526" t="s">
        <v>506</v>
      </c>
      <c r="N22" s="525" t="s">
        <v>5</v>
      </c>
      <c r="O22" s="108"/>
      <c r="P22" s="84"/>
      <c r="Q22" s="84"/>
      <c r="R22" s="100"/>
      <c r="S22" s="138"/>
      <c r="T22" s="84"/>
      <c r="U22" s="84"/>
      <c r="V22" s="87" t="s">
        <v>342</v>
      </c>
      <c r="W22" s="94"/>
      <c r="X22" s="85"/>
      <c r="Y22" s="84"/>
      <c r="Z22" s="100"/>
      <c r="AA22" s="136"/>
      <c r="AB22" s="84"/>
      <c r="AC22" s="84"/>
      <c r="AD22" s="84"/>
      <c r="AE22" s="88"/>
      <c r="AF22" s="94"/>
      <c r="AG22" s="84" t="s">
        <v>342</v>
      </c>
      <c r="AH22" s="84"/>
      <c r="AI22" s="100"/>
      <c r="AJ22" s="138"/>
      <c r="AK22" s="84"/>
      <c r="AL22" s="84"/>
      <c r="AM22" s="87"/>
      <c r="AN22" s="94"/>
      <c r="AO22" s="84"/>
      <c r="AP22" s="84"/>
      <c r="AQ22" s="85"/>
      <c r="AR22" s="100"/>
      <c r="AS22" s="136"/>
      <c r="AT22" s="84" t="s">
        <v>342</v>
      </c>
      <c r="AU22" s="84"/>
      <c r="AV22" s="88"/>
      <c r="AW22" s="94"/>
      <c r="AX22" s="84"/>
      <c r="AY22" s="84"/>
      <c r="AZ22" s="84"/>
      <c r="BA22" s="100"/>
      <c r="BB22" s="136"/>
      <c r="BC22" s="85"/>
      <c r="BD22" s="84"/>
      <c r="BE22" s="87"/>
      <c r="BF22" s="94" t="s">
        <v>5</v>
      </c>
      <c r="BG22" s="84"/>
      <c r="BH22" s="85"/>
      <c r="BI22" s="100"/>
      <c r="BJ22" s="136"/>
      <c r="BK22" s="84"/>
      <c r="BL22" s="536"/>
      <c r="BM22" s="536"/>
      <c r="BN22" s="95"/>
      <c r="BO22" s="212"/>
      <c r="BP22" s="41"/>
      <c r="BR22" s="634"/>
      <c r="BV22" s="42"/>
      <c r="BY22" s="46"/>
    </row>
    <row r="23" spans="1:77" ht="18.899999999999999" customHeight="1">
      <c r="A23" s="9"/>
      <c r="B23" s="8"/>
      <c r="C23" s="1101"/>
      <c r="D23" s="1101"/>
      <c r="E23" s="1101"/>
      <c r="F23" s="1102"/>
      <c r="G23" s="1039"/>
      <c r="H23" s="707" t="s">
        <v>980</v>
      </c>
      <c r="I23" s="200" t="s">
        <v>1024</v>
      </c>
      <c r="J23" s="186">
        <v>1132130</v>
      </c>
      <c r="K23" s="525" t="s">
        <v>339</v>
      </c>
      <c r="L23" s="525">
        <v>8760</v>
      </c>
      <c r="M23" s="526" t="s">
        <v>659</v>
      </c>
      <c r="N23" s="525" t="s">
        <v>671</v>
      </c>
      <c r="O23" s="108"/>
      <c r="P23" s="84"/>
      <c r="Q23" s="84"/>
      <c r="R23" s="100"/>
      <c r="S23" s="138"/>
      <c r="T23" s="84"/>
      <c r="U23" s="84"/>
      <c r="V23" s="87"/>
      <c r="W23" s="94"/>
      <c r="X23" s="85"/>
      <c r="Y23" s="84"/>
      <c r="Z23" s="100"/>
      <c r="AA23" s="136"/>
      <c r="AB23" s="84"/>
      <c r="AC23" s="84"/>
      <c r="AD23" s="84"/>
      <c r="AE23" s="88"/>
      <c r="AF23" s="94"/>
      <c r="AG23" s="84"/>
      <c r="AH23" s="84"/>
      <c r="AI23" s="100"/>
      <c r="AJ23" s="138"/>
      <c r="AK23" s="84"/>
      <c r="AL23" s="84"/>
      <c r="AM23" s="87"/>
      <c r="AN23" s="94"/>
      <c r="AO23" s="84"/>
      <c r="AP23" s="84"/>
      <c r="AQ23" s="85"/>
      <c r="AR23" s="100"/>
      <c r="AS23" s="136"/>
      <c r="AT23" s="84"/>
      <c r="AU23" s="84"/>
      <c r="AV23" s="88"/>
      <c r="AW23" s="94"/>
      <c r="AX23" s="84"/>
      <c r="AY23" s="84"/>
      <c r="AZ23" s="84"/>
      <c r="BA23" s="100"/>
      <c r="BB23" s="136"/>
      <c r="BC23" s="85"/>
      <c r="BD23" s="84"/>
      <c r="BE23" s="87"/>
      <c r="BF23" s="94"/>
      <c r="BG23" s="84"/>
      <c r="BH23" s="85"/>
      <c r="BI23" s="100"/>
      <c r="BJ23" s="136"/>
      <c r="BK23" s="84" t="s">
        <v>9</v>
      </c>
      <c r="BL23" s="536"/>
      <c r="BM23" s="536"/>
      <c r="BN23" s="95"/>
      <c r="BO23" s="212"/>
      <c r="BP23" s="41"/>
      <c r="BR23" s="634"/>
      <c r="BV23" s="42"/>
      <c r="BY23" s="46"/>
    </row>
    <row r="24" spans="1:77" ht="18.899999999999999" customHeight="1">
      <c r="A24" s="9"/>
      <c r="B24" s="8"/>
      <c r="C24" s="1101"/>
      <c r="D24" s="1101"/>
      <c r="E24" s="1101"/>
      <c r="F24" s="1102"/>
      <c r="G24" s="1039"/>
      <c r="H24" s="707" t="s">
        <v>74</v>
      </c>
      <c r="I24" s="200" t="s">
        <v>823</v>
      </c>
      <c r="J24" s="186">
        <v>1132130</v>
      </c>
      <c r="K24" s="525" t="s">
        <v>339</v>
      </c>
      <c r="L24" s="525">
        <v>876</v>
      </c>
      <c r="M24" s="526" t="s">
        <v>506</v>
      </c>
      <c r="N24" s="525" t="s">
        <v>658</v>
      </c>
      <c r="O24" s="108"/>
      <c r="P24" s="84"/>
      <c r="Q24" s="84"/>
      <c r="R24" s="100" t="s">
        <v>354</v>
      </c>
      <c r="S24" s="136"/>
      <c r="T24" s="84"/>
      <c r="U24" s="84"/>
      <c r="V24" s="87"/>
      <c r="W24" s="94"/>
      <c r="X24" s="84"/>
      <c r="Y24" s="84"/>
      <c r="Z24" s="100"/>
      <c r="AA24" s="136"/>
      <c r="AB24" s="84"/>
      <c r="AC24" s="84"/>
      <c r="AD24" s="84"/>
      <c r="AE24" s="87"/>
      <c r="AF24" s="94"/>
      <c r="AG24" s="84"/>
      <c r="AH24" s="84"/>
      <c r="AI24" s="100"/>
      <c r="AJ24" s="136"/>
      <c r="AK24" s="84"/>
      <c r="AL24" s="84"/>
      <c r="AM24" s="87"/>
      <c r="AN24" s="94"/>
      <c r="AO24" s="84"/>
      <c r="AP24" s="84"/>
      <c r="AQ24" s="84" t="s">
        <v>354</v>
      </c>
      <c r="AR24" s="100"/>
      <c r="AS24" s="136"/>
      <c r="AT24" s="84"/>
      <c r="AU24" s="84"/>
      <c r="AV24" s="87"/>
      <c r="AW24" s="94"/>
      <c r="AX24" s="84"/>
      <c r="AY24" s="84"/>
      <c r="AZ24" s="84"/>
      <c r="BA24" s="100"/>
      <c r="BB24" s="136"/>
      <c r="BC24" s="84"/>
      <c r="BD24" s="84"/>
      <c r="BE24" s="87"/>
      <c r="BF24" s="94"/>
      <c r="BG24" s="84"/>
      <c r="BH24" s="84"/>
      <c r="BI24" s="100"/>
      <c r="BJ24" s="136"/>
      <c r="BK24" s="84"/>
      <c r="BL24" s="536"/>
      <c r="BM24" s="536"/>
      <c r="BN24" s="93"/>
      <c r="BO24" s="212"/>
      <c r="BP24" s="41"/>
      <c r="BR24" s="634"/>
      <c r="BV24" s="42"/>
      <c r="BY24" s="46"/>
    </row>
    <row r="25" spans="1:77" ht="18.899999999999999" customHeight="1">
      <c r="A25" s="9"/>
      <c r="B25" s="8" t="s">
        <v>1</v>
      </c>
      <c r="C25" s="1101"/>
      <c r="D25" s="1101"/>
      <c r="E25" s="1101"/>
      <c r="F25" s="1102"/>
      <c r="G25" s="1039"/>
      <c r="H25" s="708" t="s">
        <v>76</v>
      </c>
      <c r="I25" s="194" t="s">
        <v>822</v>
      </c>
      <c r="J25" s="186">
        <v>1132130</v>
      </c>
      <c r="K25" s="525" t="s">
        <v>339</v>
      </c>
      <c r="L25" s="525">
        <v>283</v>
      </c>
      <c r="M25" s="526" t="s">
        <v>506</v>
      </c>
      <c r="N25" s="525" t="s">
        <v>5</v>
      </c>
      <c r="O25" s="108"/>
      <c r="P25" s="84"/>
      <c r="Q25" s="84"/>
      <c r="R25" s="100"/>
      <c r="S25" s="136"/>
      <c r="T25" s="84"/>
      <c r="U25" s="84"/>
      <c r="V25" s="87" t="s">
        <v>342</v>
      </c>
      <c r="W25" s="94"/>
      <c r="X25" s="84"/>
      <c r="Y25" s="84"/>
      <c r="Z25" s="100"/>
      <c r="AA25" s="136"/>
      <c r="AB25" s="84"/>
      <c r="AC25" s="84"/>
      <c r="AD25" s="84"/>
      <c r="AE25" s="87"/>
      <c r="AF25" s="94"/>
      <c r="AG25" s="84" t="s">
        <v>342</v>
      </c>
      <c r="AH25" s="84"/>
      <c r="AI25" s="100"/>
      <c r="AJ25" s="136"/>
      <c r="AK25" s="84"/>
      <c r="AL25" s="84"/>
      <c r="AM25" s="87"/>
      <c r="AN25" s="94"/>
      <c r="AO25" s="84"/>
      <c r="AP25" s="84"/>
      <c r="AQ25" s="84"/>
      <c r="AR25" s="100"/>
      <c r="AS25" s="136" t="s">
        <v>342</v>
      </c>
      <c r="AT25" s="84"/>
      <c r="AU25" s="84"/>
      <c r="AV25" s="87"/>
      <c r="AW25" s="94"/>
      <c r="AX25" s="84"/>
      <c r="AY25" s="84"/>
      <c r="AZ25" s="84"/>
      <c r="BA25" s="100"/>
      <c r="BB25" s="136"/>
      <c r="BC25" s="84"/>
      <c r="BD25" s="84"/>
      <c r="BE25" s="87" t="s">
        <v>5</v>
      </c>
      <c r="BF25" s="94"/>
      <c r="BG25" s="84"/>
      <c r="BH25" s="84"/>
      <c r="BI25" s="100"/>
      <c r="BJ25" s="136"/>
      <c r="BK25" s="84"/>
      <c r="BL25" s="536"/>
      <c r="BM25" s="536"/>
      <c r="BN25" s="93"/>
      <c r="BO25" s="212"/>
      <c r="BP25" s="41"/>
      <c r="BR25" s="634"/>
      <c r="BV25" s="43"/>
      <c r="BY25" s="46"/>
    </row>
    <row r="26" spans="1:77" ht="18.899999999999999" customHeight="1">
      <c r="A26" s="9"/>
      <c r="B26" s="8"/>
      <c r="C26" s="1101"/>
      <c r="D26" s="1101"/>
      <c r="E26" s="1101"/>
      <c r="F26" s="1102"/>
      <c r="G26" s="1039"/>
      <c r="H26" s="709" t="s">
        <v>78</v>
      </c>
      <c r="I26" s="200" t="s">
        <v>845</v>
      </c>
      <c r="J26" s="186">
        <v>1132130</v>
      </c>
      <c r="K26" s="525" t="s">
        <v>339</v>
      </c>
      <c r="L26" s="525">
        <v>8760</v>
      </c>
      <c r="M26" s="526" t="s">
        <v>506</v>
      </c>
      <c r="N26" s="525" t="s">
        <v>7</v>
      </c>
      <c r="O26" s="109"/>
      <c r="P26" s="84"/>
      <c r="Q26" s="84"/>
      <c r="R26" s="101" t="s">
        <v>354</v>
      </c>
      <c r="S26" s="138"/>
      <c r="T26" s="84"/>
      <c r="U26" s="84"/>
      <c r="V26" s="88"/>
      <c r="W26" s="92"/>
      <c r="X26" s="84"/>
      <c r="Y26" s="84"/>
      <c r="Z26" s="101"/>
      <c r="AA26" s="138"/>
      <c r="AB26" s="84"/>
      <c r="AC26" s="84"/>
      <c r="AD26" s="85"/>
      <c r="AE26" s="88"/>
      <c r="AF26" s="94"/>
      <c r="AG26" s="84"/>
      <c r="AH26" s="85"/>
      <c r="AI26" s="101"/>
      <c r="AJ26" s="136"/>
      <c r="AK26" s="84"/>
      <c r="AL26" s="85"/>
      <c r="AM26" s="88"/>
      <c r="AN26" s="94"/>
      <c r="AO26" s="84"/>
      <c r="AP26" s="85"/>
      <c r="AQ26" s="85" t="s">
        <v>354</v>
      </c>
      <c r="AR26" s="100"/>
      <c r="AS26" s="136"/>
      <c r="AT26" s="85"/>
      <c r="AU26" s="85"/>
      <c r="AV26" s="87"/>
      <c r="AW26" s="94"/>
      <c r="AX26" s="85"/>
      <c r="AY26" s="85"/>
      <c r="AZ26" s="84"/>
      <c r="BA26" s="100"/>
      <c r="BB26" s="138"/>
      <c r="BC26" s="85"/>
      <c r="BD26" s="84"/>
      <c r="BE26" s="87"/>
      <c r="BF26" s="92"/>
      <c r="BG26" s="85"/>
      <c r="BH26" s="84"/>
      <c r="BI26" s="100"/>
      <c r="BJ26" s="138"/>
      <c r="BK26" s="85"/>
      <c r="BL26" s="536"/>
      <c r="BM26" s="536"/>
      <c r="BN26" s="93"/>
      <c r="BO26" s="212"/>
      <c r="BP26" s="41"/>
      <c r="BR26" s="634"/>
      <c r="BV26" s="43"/>
      <c r="BY26" s="46"/>
    </row>
    <row r="27" spans="1:77" ht="18.899999999999999" customHeight="1">
      <c r="A27" s="9"/>
      <c r="B27" s="8"/>
      <c r="C27" s="1101"/>
      <c r="D27" s="1101"/>
      <c r="E27" s="1101"/>
      <c r="F27" s="1102"/>
      <c r="G27" s="1039"/>
      <c r="H27" s="746" t="s">
        <v>911</v>
      </c>
      <c r="I27" s="194" t="s">
        <v>824</v>
      </c>
      <c r="J27" s="186">
        <v>1132130</v>
      </c>
      <c r="K27" s="525" t="s">
        <v>339</v>
      </c>
      <c r="L27" s="525">
        <v>2920</v>
      </c>
      <c r="M27" s="526" t="s">
        <v>506</v>
      </c>
      <c r="N27" s="525" t="s">
        <v>9</v>
      </c>
      <c r="O27" s="109"/>
      <c r="P27" s="84"/>
      <c r="Q27" s="84"/>
      <c r="R27" s="101"/>
      <c r="S27" s="138"/>
      <c r="T27" s="84"/>
      <c r="U27" s="84"/>
      <c r="V27" s="88"/>
      <c r="W27" s="92"/>
      <c r="X27" s="84"/>
      <c r="Y27" s="84"/>
      <c r="Z27" s="101"/>
      <c r="AA27" s="138"/>
      <c r="AB27" s="84"/>
      <c r="AC27" s="84"/>
      <c r="AD27" s="85"/>
      <c r="AE27" s="88"/>
      <c r="AF27" s="94"/>
      <c r="AG27" s="84"/>
      <c r="AH27" s="85"/>
      <c r="AI27" s="101"/>
      <c r="AJ27" s="136"/>
      <c r="AK27" s="84"/>
      <c r="AL27" s="85"/>
      <c r="AM27" s="88"/>
      <c r="AN27" s="94"/>
      <c r="AO27" s="84"/>
      <c r="AP27" s="85"/>
      <c r="AQ27" s="85"/>
      <c r="AR27" s="100"/>
      <c r="AS27" s="136"/>
      <c r="AT27" s="85"/>
      <c r="AU27" s="85"/>
      <c r="AV27" s="87"/>
      <c r="AW27" s="94"/>
      <c r="AX27" s="85"/>
      <c r="AY27" s="85"/>
      <c r="AZ27" s="84"/>
      <c r="BA27" s="100"/>
      <c r="BB27" s="138"/>
      <c r="BC27" s="85"/>
      <c r="BD27" s="84" t="s">
        <v>353</v>
      </c>
      <c r="BE27" s="87"/>
      <c r="BF27" s="92"/>
      <c r="BG27" s="85"/>
      <c r="BH27" s="84"/>
      <c r="BI27" s="100"/>
      <c r="BJ27" s="138"/>
      <c r="BK27" s="85"/>
      <c r="BL27" s="536"/>
      <c r="BM27" s="536"/>
      <c r="BN27" s="93"/>
      <c r="BO27" s="212"/>
      <c r="BP27" s="41"/>
      <c r="BR27" s="634"/>
      <c r="BV27" s="43"/>
      <c r="BY27" s="46"/>
    </row>
    <row r="28" spans="1:77" ht="18.899999999999999" customHeight="1">
      <c r="A28" s="9"/>
      <c r="B28" s="8"/>
      <c r="C28" s="1101"/>
      <c r="D28" s="1101"/>
      <c r="E28" s="1101"/>
      <c r="F28" s="1102"/>
      <c r="G28" s="1039"/>
      <c r="H28" s="705" t="s">
        <v>80</v>
      </c>
      <c r="I28" s="195" t="s">
        <v>821</v>
      </c>
      <c r="J28" s="186">
        <v>1132130</v>
      </c>
      <c r="K28" s="525" t="s">
        <v>339</v>
      </c>
      <c r="L28" s="525">
        <v>515</v>
      </c>
      <c r="M28" s="526" t="s">
        <v>506</v>
      </c>
      <c r="N28" s="525" t="s">
        <v>658</v>
      </c>
      <c r="O28" s="108"/>
      <c r="P28" s="84"/>
      <c r="Q28" s="84"/>
      <c r="R28" s="100"/>
      <c r="S28" s="136"/>
      <c r="T28" s="84"/>
      <c r="U28" s="84"/>
      <c r="V28" s="87"/>
      <c r="W28" s="92"/>
      <c r="X28" s="84"/>
      <c r="Y28" s="85"/>
      <c r="Z28" s="100"/>
      <c r="AA28" s="136"/>
      <c r="AB28" s="84"/>
      <c r="AC28" s="84"/>
      <c r="AD28" s="84"/>
      <c r="AE28" s="87"/>
      <c r="AF28" s="94"/>
      <c r="AG28" s="84"/>
      <c r="AH28" s="84"/>
      <c r="AI28" s="101"/>
      <c r="AJ28" s="136"/>
      <c r="AK28" s="85" t="s">
        <v>354</v>
      </c>
      <c r="AL28" s="84"/>
      <c r="AM28" s="87"/>
      <c r="AN28" s="94"/>
      <c r="AO28" s="84"/>
      <c r="AP28" s="84"/>
      <c r="AQ28" s="84"/>
      <c r="AR28" s="100"/>
      <c r="AS28" s="136"/>
      <c r="AT28" s="84"/>
      <c r="AU28" s="85"/>
      <c r="AV28" s="87"/>
      <c r="AW28" s="92"/>
      <c r="AX28" s="84"/>
      <c r="AY28" s="84"/>
      <c r="AZ28" s="84"/>
      <c r="BA28" s="100"/>
      <c r="BB28" s="136"/>
      <c r="BC28" s="84"/>
      <c r="BD28" s="84"/>
      <c r="BE28" s="87"/>
      <c r="BF28" s="94"/>
      <c r="BG28" s="85"/>
      <c r="BH28" s="84"/>
      <c r="BI28" s="101" t="s">
        <v>7</v>
      </c>
      <c r="BJ28" s="136"/>
      <c r="BK28" s="84"/>
      <c r="BL28" s="536"/>
      <c r="BM28" s="535"/>
      <c r="BN28" s="93"/>
      <c r="BO28" s="212"/>
      <c r="BP28" s="41"/>
      <c r="BR28" s="634"/>
      <c r="BV28" s="43"/>
    </row>
    <row r="29" spans="1:77" ht="18.899999999999999" customHeight="1">
      <c r="A29" s="9"/>
      <c r="B29" s="8"/>
      <c r="C29" s="1101"/>
      <c r="D29" s="1101"/>
      <c r="E29" s="1101"/>
      <c r="F29" s="1102"/>
      <c r="G29" s="1039"/>
      <c r="H29" s="706" t="s">
        <v>82</v>
      </c>
      <c r="I29" s="194" t="s">
        <v>820</v>
      </c>
      <c r="J29" s="186">
        <v>1132130</v>
      </c>
      <c r="K29" s="525" t="s">
        <v>339</v>
      </c>
      <c r="L29" s="525">
        <v>8760</v>
      </c>
      <c r="M29" s="526" t="s">
        <v>506</v>
      </c>
      <c r="N29" s="525" t="s">
        <v>9</v>
      </c>
      <c r="O29" s="108"/>
      <c r="P29" s="84"/>
      <c r="Q29" s="84"/>
      <c r="R29" s="101"/>
      <c r="S29" s="136"/>
      <c r="T29" s="84"/>
      <c r="U29" s="84"/>
      <c r="V29" s="87"/>
      <c r="W29" s="94"/>
      <c r="X29" s="84"/>
      <c r="Y29" s="84"/>
      <c r="Z29" s="100"/>
      <c r="AA29" s="136"/>
      <c r="AB29" s="84"/>
      <c r="AC29" s="84"/>
      <c r="AD29" s="85"/>
      <c r="AE29" s="87"/>
      <c r="AF29" s="94"/>
      <c r="AG29" s="84"/>
      <c r="AH29" s="84"/>
      <c r="AI29" s="100"/>
      <c r="AJ29" s="136"/>
      <c r="AK29" s="84"/>
      <c r="AL29" s="84"/>
      <c r="AM29" s="87"/>
      <c r="AN29" s="94"/>
      <c r="AO29" s="84"/>
      <c r="AP29" s="85"/>
      <c r="AQ29" s="84"/>
      <c r="AR29" s="100"/>
      <c r="AS29" s="136"/>
      <c r="AT29" s="84"/>
      <c r="AU29" s="84"/>
      <c r="AV29" s="87"/>
      <c r="AW29" s="94"/>
      <c r="AX29" s="84"/>
      <c r="AY29" s="84"/>
      <c r="AZ29" s="84"/>
      <c r="BA29" s="100"/>
      <c r="BB29" s="138"/>
      <c r="BC29" s="84"/>
      <c r="BD29" s="84"/>
      <c r="BE29" s="87" t="s">
        <v>9</v>
      </c>
      <c r="BF29" s="94"/>
      <c r="BG29" s="84"/>
      <c r="BH29" s="84"/>
      <c r="BI29" s="100"/>
      <c r="BJ29" s="136"/>
      <c r="BK29" s="84"/>
      <c r="BL29" s="536"/>
      <c r="BM29" s="536"/>
      <c r="BN29" s="93"/>
      <c r="BO29" s="212"/>
      <c r="BP29" s="41"/>
      <c r="BR29" s="634"/>
      <c r="BV29" s="43"/>
    </row>
    <row r="30" spans="1:77" ht="18.899999999999999" customHeight="1">
      <c r="A30" s="9" t="s">
        <v>27</v>
      </c>
      <c r="B30" s="8" t="s">
        <v>1</v>
      </c>
      <c r="C30" s="1101"/>
      <c r="D30" s="1101"/>
      <c r="E30" s="1101"/>
      <c r="F30" s="1102"/>
      <c r="G30" s="1039"/>
      <c r="H30" s="708" t="s">
        <v>84</v>
      </c>
      <c r="I30" s="200" t="s">
        <v>819</v>
      </c>
      <c r="J30" s="186">
        <v>1132130</v>
      </c>
      <c r="K30" s="525" t="s">
        <v>339</v>
      </c>
      <c r="L30" s="525">
        <v>258</v>
      </c>
      <c r="M30" s="526" t="s">
        <v>506</v>
      </c>
      <c r="N30" s="525" t="s">
        <v>5</v>
      </c>
      <c r="O30" s="108"/>
      <c r="P30" s="85"/>
      <c r="Q30" s="84"/>
      <c r="R30" s="100"/>
      <c r="S30" s="136"/>
      <c r="T30" s="84" t="s">
        <v>342</v>
      </c>
      <c r="U30" s="84"/>
      <c r="V30" s="87"/>
      <c r="W30" s="94"/>
      <c r="X30" s="84"/>
      <c r="Y30" s="84"/>
      <c r="Z30" s="100"/>
      <c r="AA30" s="136"/>
      <c r="AB30" s="85"/>
      <c r="AC30" s="84"/>
      <c r="AD30" s="84"/>
      <c r="AE30" s="87"/>
      <c r="AF30" s="94" t="s">
        <v>342</v>
      </c>
      <c r="AG30" s="84"/>
      <c r="AH30" s="84"/>
      <c r="AI30" s="100"/>
      <c r="AJ30" s="136"/>
      <c r="AK30" s="84"/>
      <c r="AL30" s="84"/>
      <c r="AM30" s="87"/>
      <c r="AN30" s="92"/>
      <c r="AO30" s="84"/>
      <c r="AP30" s="84"/>
      <c r="AQ30" s="84"/>
      <c r="AR30" s="100" t="s">
        <v>342</v>
      </c>
      <c r="AS30" s="136"/>
      <c r="AT30" s="84"/>
      <c r="AU30" s="84"/>
      <c r="AV30" s="87"/>
      <c r="AW30" s="94"/>
      <c r="AX30" s="84"/>
      <c r="AY30" s="84"/>
      <c r="AZ30" s="85"/>
      <c r="BA30" s="100"/>
      <c r="BB30" s="136"/>
      <c r="BC30" s="84"/>
      <c r="BD30" s="84" t="s">
        <v>5</v>
      </c>
      <c r="BE30" s="87"/>
      <c r="BF30" s="94"/>
      <c r="BG30" s="84"/>
      <c r="BH30" s="84"/>
      <c r="BI30" s="100"/>
      <c r="BJ30" s="136"/>
      <c r="BK30" s="84"/>
      <c r="BL30" s="536"/>
      <c r="BM30" s="536"/>
      <c r="BN30" s="93"/>
      <c r="BO30" s="212"/>
      <c r="BP30" s="41"/>
      <c r="BR30" s="634"/>
    </row>
    <row r="31" spans="1:77" ht="18.899999999999999" customHeight="1">
      <c r="A31" s="9" t="s">
        <v>27</v>
      </c>
      <c r="B31" s="8" t="s">
        <v>1</v>
      </c>
      <c r="C31" s="1101"/>
      <c r="D31" s="1101"/>
      <c r="E31" s="1101"/>
      <c r="F31" s="1102"/>
      <c r="G31" s="1039"/>
      <c r="H31" s="710" t="s">
        <v>86</v>
      </c>
      <c r="I31" s="200" t="s">
        <v>819</v>
      </c>
      <c r="J31" s="186">
        <v>1132130</v>
      </c>
      <c r="K31" s="525" t="s">
        <v>339</v>
      </c>
      <c r="L31" s="525">
        <v>398</v>
      </c>
      <c r="M31" s="526" t="s">
        <v>506</v>
      </c>
      <c r="N31" s="525" t="s">
        <v>5</v>
      </c>
      <c r="O31" s="108"/>
      <c r="P31" s="85"/>
      <c r="Q31" s="84"/>
      <c r="R31" s="100"/>
      <c r="S31" s="136"/>
      <c r="T31" s="84" t="s">
        <v>342</v>
      </c>
      <c r="U31" s="84"/>
      <c r="V31" s="87"/>
      <c r="W31" s="94"/>
      <c r="X31" s="84"/>
      <c r="Y31" s="84"/>
      <c r="Z31" s="100"/>
      <c r="AA31" s="136"/>
      <c r="AB31" s="85"/>
      <c r="AC31" s="84"/>
      <c r="AD31" s="84"/>
      <c r="AE31" s="87"/>
      <c r="AF31" s="94" t="s">
        <v>342</v>
      </c>
      <c r="AG31" s="84"/>
      <c r="AH31" s="84"/>
      <c r="AI31" s="100"/>
      <c r="AJ31" s="136"/>
      <c r="AK31" s="84"/>
      <c r="AL31" s="84"/>
      <c r="AM31" s="87"/>
      <c r="AN31" s="92"/>
      <c r="AO31" s="84"/>
      <c r="AP31" s="84"/>
      <c r="AQ31" s="84"/>
      <c r="AR31" s="100" t="s">
        <v>342</v>
      </c>
      <c r="AS31" s="136"/>
      <c r="AT31" s="84"/>
      <c r="AU31" s="84"/>
      <c r="AV31" s="87"/>
      <c r="AW31" s="94"/>
      <c r="AX31" s="84"/>
      <c r="AY31" s="84"/>
      <c r="AZ31" s="85"/>
      <c r="BA31" s="100"/>
      <c r="BB31" s="136"/>
      <c r="BC31" s="84"/>
      <c r="BD31" s="84" t="s">
        <v>5</v>
      </c>
      <c r="BE31" s="87"/>
      <c r="BF31" s="94"/>
      <c r="BG31" s="84"/>
      <c r="BH31" s="84"/>
      <c r="BI31" s="100"/>
      <c r="BJ31" s="136"/>
      <c r="BK31" s="84"/>
      <c r="BL31" s="536"/>
      <c r="BM31" s="536"/>
      <c r="BN31" s="93"/>
      <c r="BP31" s="41"/>
      <c r="BR31" s="634"/>
    </row>
    <row r="32" spans="1:77" ht="18.899999999999999" customHeight="1">
      <c r="A32" s="9"/>
      <c r="B32" s="8"/>
      <c r="C32" s="1101"/>
      <c r="D32" s="1101"/>
      <c r="E32" s="1101"/>
      <c r="F32" s="1102"/>
      <c r="G32" s="1039"/>
      <c r="H32" s="706" t="s">
        <v>88</v>
      </c>
      <c r="I32" s="194" t="s">
        <v>816</v>
      </c>
      <c r="J32" s="186">
        <v>1132130</v>
      </c>
      <c r="K32" s="525" t="s">
        <v>339</v>
      </c>
      <c r="L32" s="525">
        <v>156</v>
      </c>
      <c r="M32" s="526" t="s">
        <v>506</v>
      </c>
      <c r="N32" s="525" t="s">
        <v>5</v>
      </c>
      <c r="O32" s="108"/>
      <c r="P32" s="84"/>
      <c r="Q32" s="84"/>
      <c r="R32" s="100" t="s">
        <v>342</v>
      </c>
      <c r="S32" s="136"/>
      <c r="T32" s="84"/>
      <c r="U32" s="84"/>
      <c r="V32" s="87"/>
      <c r="W32" s="94"/>
      <c r="X32" s="84"/>
      <c r="Y32" s="84"/>
      <c r="Z32" s="100"/>
      <c r="AA32" s="136"/>
      <c r="AB32" s="84"/>
      <c r="AC32" s="84" t="s">
        <v>342</v>
      </c>
      <c r="AD32" s="84"/>
      <c r="AE32" s="87"/>
      <c r="AF32" s="94"/>
      <c r="AG32" s="84"/>
      <c r="AH32" s="84"/>
      <c r="AI32" s="100"/>
      <c r="AJ32" s="136"/>
      <c r="AK32" s="84"/>
      <c r="AL32" s="84"/>
      <c r="AM32" s="87"/>
      <c r="AN32" s="94"/>
      <c r="AO32" s="84" t="s">
        <v>342</v>
      </c>
      <c r="AP32" s="84"/>
      <c r="AQ32" s="84"/>
      <c r="AR32" s="100"/>
      <c r="AS32" s="136"/>
      <c r="AT32" s="84"/>
      <c r="AU32" s="84"/>
      <c r="AV32" s="87"/>
      <c r="AW32" s="94"/>
      <c r="AX32" s="84"/>
      <c r="AY32" s="84"/>
      <c r="AZ32" s="84"/>
      <c r="BA32" s="100"/>
      <c r="BB32" s="136" t="s">
        <v>342</v>
      </c>
      <c r="BC32" s="84"/>
      <c r="BD32" s="84"/>
      <c r="BE32" s="87"/>
      <c r="BF32" s="94"/>
      <c r="BG32" s="84"/>
      <c r="BH32" s="84"/>
      <c r="BI32" s="100"/>
      <c r="BJ32" s="136"/>
      <c r="BK32" s="84"/>
      <c r="BL32" s="536"/>
      <c r="BM32" s="536"/>
      <c r="BN32" s="93"/>
      <c r="BP32" s="41"/>
      <c r="BR32" s="634"/>
    </row>
    <row r="33" spans="1:70" ht="18.899999999999999" customHeight="1">
      <c r="A33" s="9"/>
      <c r="B33" s="8"/>
      <c r="C33" s="1101"/>
      <c r="D33" s="1101"/>
      <c r="E33" s="1101"/>
      <c r="F33" s="1102"/>
      <c r="G33" s="1039"/>
      <c r="H33" s="705" t="s">
        <v>91</v>
      </c>
      <c r="I33" s="194" t="s">
        <v>818</v>
      </c>
      <c r="J33" s="186">
        <v>1132130</v>
      </c>
      <c r="K33" s="525" t="s">
        <v>339</v>
      </c>
      <c r="L33" s="525">
        <v>1752</v>
      </c>
      <c r="M33" s="526" t="s">
        <v>659</v>
      </c>
      <c r="N33" s="525" t="s">
        <v>9</v>
      </c>
      <c r="O33" s="108"/>
      <c r="P33" s="84"/>
      <c r="Q33" s="84"/>
      <c r="R33" s="100"/>
      <c r="S33" s="136"/>
      <c r="T33" s="84"/>
      <c r="U33" s="84"/>
      <c r="V33" s="87"/>
      <c r="W33" s="94"/>
      <c r="X33" s="84"/>
      <c r="Y33" s="84"/>
      <c r="Z33" s="100"/>
      <c r="AA33" s="136"/>
      <c r="AB33" s="84"/>
      <c r="AC33" s="84"/>
      <c r="AD33" s="84"/>
      <c r="AE33" s="87"/>
      <c r="AF33" s="94"/>
      <c r="AG33" s="84"/>
      <c r="AH33" s="84"/>
      <c r="AI33" s="100"/>
      <c r="AJ33" s="136"/>
      <c r="AK33" s="84"/>
      <c r="AL33" s="84"/>
      <c r="AM33" s="87"/>
      <c r="AN33" s="94"/>
      <c r="AO33" s="84"/>
      <c r="AP33" s="84"/>
      <c r="AQ33" s="84"/>
      <c r="AR33" s="100"/>
      <c r="AS33" s="136"/>
      <c r="AT33" s="84"/>
      <c r="AU33" s="84"/>
      <c r="AV33" s="87"/>
      <c r="AW33" s="94"/>
      <c r="AX33" s="84"/>
      <c r="AY33" s="84"/>
      <c r="AZ33" s="84"/>
      <c r="BA33" s="100"/>
      <c r="BB33" s="136"/>
      <c r="BC33" s="84"/>
      <c r="BD33" s="84"/>
      <c r="BE33" s="87" t="s">
        <v>9</v>
      </c>
      <c r="BF33" s="94"/>
      <c r="BG33" s="84"/>
      <c r="BH33" s="84"/>
      <c r="BI33" s="100"/>
      <c r="BJ33" s="136"/>
      <c r="BK33" s="84"/>
      <c r="BL33" s="536"/>
      <c r="BM33" s="536"/>
      <c r="BN33" s="93"/>
      <c r="BP33" s="41"/>
      <c r="BR33" s="634"/>
    </row>
    <row r="34" spans="1:70" ht="18.899999999999999" customHeight="1">
      <c r="A34" s="9"/>
      <c r="B34" s="8"/>
      <c r="C34" s="1101"/>
      <c r="D34" s="1101"/>
      <c r="E34" s="1101"/>
      <c r="F34" s="1102"/>
      <c r="G34" s="1039"/>
      <c r="H34" s="705" t="s">
        <v>89</v>
      </c>
      <c r="I34" s="194" t="s">
        <v>817</v>
      </c>
      <c r="J34" s="154">
        <v>1132130</v>
      </c>
      <c r="K34" s="525" t="s">
        <v>339</v>
      </c>
      <c r="L34" s="525">
        <v>1460</v>
      </c>
      <c r="M34" s="526" t="s">
        <v>506</v>
      </c>
      <c r="N34" s="525" t="s">
        <v>5</v>
      </c>
      <c r="O34" s="108"/>
      <c r="P34" s="84"/>
      <c r="Q34" s="84"/>
      <c r="R34" s="100"/>
      <c r="S34" s="136"/>
      <c r="T34" s="84"/>
      <c r="U34" s="84"/>
      <c r="V34" s="87" t="s">
        <v>342</v>
      </c>
      <c r="W34" s="94"/>
      <c r="X34" s="84"/>
      <c r="Y34" s="84"/>
      <c r="Z34" s="100"/>
      <c r="AA34" s="136"/>
      <c r="AB34" s="84"/>
      <c r="AC34" s="84"/>
      <c r="AD34" s="84"/>
      <c r="AE34" s="87"/>
      <c r="AF34" s="94"/>
      <c r="AG34" s="84" t="s">
        <v>342</v>
      </c>
      <c r="AH34" s="84"/>
      <c r="AI34" s="100"/>
      <c r="AJ34" s="136"/>
      <c r="AK34" s="84"/>
      <c r="AL34" s="84"/>
      <c r="AM34" s="87"/>
      <c r="AN34" s="94"/>
      <c r="AO34" s="84"/>
      <c r="AP34" s="84"/>
      <c r="AQ34" s="84"/>
      <c r="AR34" s="100"/>
      <c r="AS34" s="136"/>
      <c r="AT34" s="84" t="s">
        <v>342</v>
      </c>
      <c r="AU34" s="84"/>
      <c r="AV34" s="87"/>
      <c r="AW34" s="94"/>
      <c r="AX34" s="84"/>
      <c r="AY34" s="84"/>
      <c r="AZ34" s="84"/>
      <c r="BA34" s="100"/>
      <c r="BB34" s="136"/>
      <c r="BC34" s="84"/>
      <c r="BD34" s="84"/>
      <c r="BE34" s="87"/>
      <c r="BF34" s="94" t="s">
        <v>5</v>
      </c>
      <c r="BG34" s="84"/>
      <c r="BH34" s="84"/>
      <c r="BI34" s="100"/>
      <c r="BJ34" s="136"/>
      <c r="BK34" s="84"/>
      <c r="BL34" s="536"/>
      <c r="BM34" s="536"/>
      <c r="BN34" s="93"/>
      <c r="BP34" s="41"/>
      <c r="BR34" s="634"/>
    </row>
    <row r="35" spans="1:70" ht="18.899999999999999" customHeight="1" thickBot="1">
      <c r="A35" s="9" t="s">
        <v>28</v>
      </c>
      <c r="B35" s="8" t="s">
        <v>1</v>
      </c>
      <c r="C35" s="1101"/>
      <c r="D35" s="1101"/>
      <c r="E35" s="1101"/>
      <c r="F35" s="1102"/>
      <c r="G35" s="1040"/>
      <c r="H35" s="711" t="s">
        <v>93</v>
      </c>
      <c r="I35" s="201" t="s">
        <v>817</v>
      </c>
      <c r="J35" s="187">
        <v>1132130</v>
      </c>
      <c r="K35" s="533" t="s">
        <v>339</v>
      </c>
      <c r="L35" s="533">
        <v>137</v>
      </c>
      <c r="M35" s="534" t="s">
        <v>506</v>
      </c>
      <c r="N35" s="533" t="s">
        <v>5</v>
      </c>
      <c r="O35" s="110"/>
      <c r="P35" s="123"/>
      <c r="Q35" s="97"/>
      <c r="R35" s="102"/>
      <c r="S35" s="137"/>
      <c r="T35" s="97"/>
      <c r="U35" s="97"/>
      <c r="V35" s="141"/>
      <c r="W35" s="96"/>
      <c r="X35" s="97"/>
      <c r="Y35" s="97"/>
      <c r="Z35" s="102"/>
      <c r="AA35" s="137" t="s">
        <v>342</v>
      </c>
      <c r="AB35" s="123"/>
      <c r="AC35" s="97"/>
      <c r="AD35" s="97"/>
      <c r="AE35" s="141"/>
      <c r="AF35" s="96"/>
      <c r="AG35" s="97"/>
      <c r="AH35" s="97"/>
      <c r="AI35" s="102"/>
      <c r="AJ35" s="137"/>
      <c r="AK35" s="97"/>
      <c r="AL35" s="97"/>
      <c r="AM35" s="141"/>
      <c r="AN35" s="199" t="s">
        <v>342</v>
      </c>
      <c r="AO35" s="97"/>
      <c r="AP35" s="97"/>
      <c r="AQ35" s="97"/>
      <c r="AR35" s="102"/>
      <c r="AS35" s="137"/>
      <c r="AT35" s="97"/>
      <c r="AU35" s="97"/>
      <c r="AV35" s="141"/>
      <c r="AW35" s="96"/>
      <c r="AX35" s="97"/>
      <c r="AY35" s="97" t="s">
        <v>342</v>
      </c>
      <c r="AZ35" s="123"/>
      <c r="BA35" s="102"/>
      <c r="BB35" s="137"/>
      <c r="BC35" s="97"/>
      <c r="BD35" s="97"/>
      <c r="BE35" s="141"/>
      <c r="BF35" s="96"/>
      <c r="BG35" s="97"/>
      <c r="BH35" s="97"/>
      <c r="BI35" s="102"/>
      <c r="BJ35" s="137"/>
      <c r="BK35" s="97" t="s">
        <v>5</v>
      </c>
      <c r="BL35" s="545"/>
      <c r="BM35" s="545"/>
      <c r="BN35" s="98"/>
      <c r="BP35" s="41"/>
      <c r="BR35" s="634"/>
    </row>
    <row r="36" spans="1:70" ht="18.899999999999999" customHeight="1">
      <c r="A36" s="7" t="s">
        <v>28</v>
      </c>
      <c r="B36" s="8" t="s">
        <v>1</v>
      </c>
      <c r="C36" s="1101"/>
      <c r="D36" s="1101"/>
      <c r="E36" s="1101"/>
      <c r="F36" s="1102"/>
      <c r="G36" s="1038" t="s">
        <v>94</v>
      </c>
      <c r="H36" s="712" t="s">
        <v>95</v>
      </c>
      <c r="I36" s="207" t="s">
        <v>829</v>
      </c>
      <c r="J36" s="190">
        <v>1132161</v>
      </c>
      <c r="K36" s="527" t="s">
        <v>339</v>
      </c>
      <c r="L36" s="527">
        <v>1460</v>
      </c>
      <c r="M36" s="528" t="s">
        <v>506</v>
      </c>
      <c r="N36" s="527" t="s">
        <v>658</v>
      </c>
      <c r="O36" s="122"/>
      <c r="P36" s="90"/>
      <c r="Q36" s="90"/>
      <c r="R36" s="99" t="s">
        <v>354</v>
      </c>
      <c r="S36" s="135"/>
      <c r="T36" s="90"/>
      <c r="U36" s="90"/>
      <c r="V36" s="146"/>
      <c r="W36" s="103"/>
      <c r="X36" s="90"/>
      <c r="Y36" s="90"/>
      <c r="Z36" s="99"/>
      <c r="AA36" s="135"/>
      <c r="AB36" s="90"/>
      <c r="AC36" s="90"/>
      <c r="AD36" s="90"/>
      <c r="AE36" s="146"/>
      <c r="AF36" s="103"/>
      <c r="AG36" s="90"/>
      <c r="AH36" s="90"/>
      <c r="AI36" s="99"/>
      <c r="AJ36" s="135"/>
      <c r="AK36" s="90"/>
      <c r="AL36" s="90"/>
      <c r="AM36" s="146"/>
      <c r="AN36" s="103"/>
      <c r="AO36" s="90"/>
      <c r="AP36" s="90"/>
      <c r="AQ36" s="90" t="s">
        <v>354</v>
      </c>
      <c r="AR36" s="99"/>
      <c r="AS36" s="135"/>
      <c r="AT36" s="90"/>
      <c r="AU36" s="90"/>
      <c r="AV36" s="146"/>
      <c r="AW36" s="103"/>
      <c r="AX36" s="90"/>
      <c r="AY36" s="90"/>
      <c r="AZ36" s="90"/>
      <c r="BA36" s="99"/>
      <c r="BB36" s="135"/>
      <c r="BC36" s="90"/>
      <c r="BD36" s="90"/>
      <c r="BE36" s="146"/>
      <c r="BF36" s="103"/>
      <c r="BG36" s="90"/>
      <c r="BH36" s="90"/>
      <c r="BI36" s="99"/>
      <c r="BJ36" s="135"/>
      <c r="BK36" s="90"/>
      <c r="BL36" s="544"/>
      <c r="BM36" s="544"/>
      <c r="BN36" s="91"/>
      <c r="BP36" s="5"/>
      <c r="BR36" s="634"/>
    </row>
    <row r="37" spans="1:70" ht="18.899999999999999" customHeight="1">
      <c r="A37" s="7" t="s">
        <v>28</v>
      </c>
      <c r="B37" s="8" t="s">
        <v>1</v>
      </c>
      <c r="C37" s="1101"/>
      <c r="D37" s="1101"/>
      <c r="E37" s="1101"/>
      <c r="F37" s="1102"/>
      <c r="G37" s="1039"/>
      <c r="H37" s="706" t="s">
        <v>97</v>
      </c>
      <c r="I37" s="194" t="s">
        <v>835</v>
      </c>
      <c r="J37" s="186">
        <v>1132161</v>
      </c>
      <c r="K37" s="525" t="s">
        <v>339</v>
      </c>
      <c r="L37" s="525">
        <v>4380</v>
      </c>
      <c r="M37" s="532" t="s">
        <v>506</v>
      </c>
      <c r="N37" s="531" t="s">
        <v>658</v>
      </c>
      <c r="O37" s="109"/>
      <c r="P37" s="84"/>
      <c r="Q37" s="84"/>
      <c r="R37" s="101" t="s">
        <v>354</v>
      </c>
      <c r="S37" s="138"/>
      <c r="T37" s="84"/>
      <c r="U37" s="84"/>
      <c r="V37" s="88"/>
      <c r="W37" s="92"/>
      <c r="X37" s="84"/>
      <c r="Y37" s="84"/>
      <c r="Z37" s="101"/>
      <c r="AA37" s="138"/>
      <c r="AB37" s="84"/>
      <c r="AC37" s="84"/>
      <c r="AD37" s="85"/>
      <c r="AE37" s="88"/>
      <c r="AF37" s="94"/>
      <c r="AG37" s="84"/>
      <c r="AH37" s="85"/>
      <c r="AI37" s="101"/>
      <c r="AJ37" s="136"/>
      <c r="AK37" s="84"/>
      <c r="AL37" s="85"/>
      <c r="AM37" s="88"/>
      <c r="AN37" s="94"/>
      <c r="AO37" s="84"/>
      <c r="AP37" s="85"/>
      <c r="AQ37" s="85" t="s">
        <v>354</v>
      </c>
      <c r="AR37" s="100"/>
      <c r="AS37" s="136"/>
      <c r="AT37" s="85"/>
      <c r="AU37" s="85"/>
      <c r="AV37" s="87"/>
      <c r="AW37" s="94"/>
      <c r="AX37" s="85"/>
      <c r="AY37" s="85"/>
      <c r="AZ37" s="84"/>
      <c r="BA37" s="100"/>
      <c r="BB37" s="138"/>
      <c r="BC37" s="85"/>
      <c r="BD37" s="84"/>
      <c r="BE37" s="87"/>
      <c r="BF37" s="92"/>
      <c r="BG37" s="85"/>
      <c r="BH37" s="84"/>
      <c r="BI37" s="100"/>
      <c r="BJ37" s="138"/>
      <c r="BK37" s="85"/>
      <c r="BL37" s="536"/>
      <c r="BM37" s="536"/>
      <c r="BN37" s="93"/>
      <c r="BP37" s="5"/>
      <c r="BR37" s="634"/>
    </row>
    <row r="38" spans="1:70" ht="18.899999999999999" customHeight="1">
      <c r="A38" s="7"/>
      <c r="B38" s="8"/>
      <c r="C38" s="1101"/>
      <c r="D38" s="1101"/>
      <c r="E38" s="1101"/>
      <c r="F38" s="1102"/>
      <c r="G38" s="1039"/>
      <c r="H38" s="710" t="s">
        <v>99</v>
      </c>
      <c r="I38" s="200" t="s">
        <v>837</v>
      </c>
      <c r="J38" s="186">
        <v>1132161</v>
      </c>
      <c r="K38" s="525" t="s">
        <v>339</v>
      </c>
      <c r="L38" s="525">
        <v>8760</v>
      </c>
      <c r="M38" s="526" t="s">
        <v>506</v>
      </c>
      <c r="N38" s="525" t="s">
        <v>7</v>
      </c>
      <c r="O38" s="108"/>
      <c r="P38" s="84"/>
      <c r="Q38" s="84"/>
      <c r="R38" s="100" t="s">
        <v>354</v>
      </c>
      <c r="S38" s="136"/>
      <c r="T38" s="84"/>
      <c r="U38" s="84"/>
      <c r="V38" s="87"/>
      <c r="W38" s="92"/>
      <c r="X38" s="84"/>
      <c r="Y38" s="85"/>
      <c r="Z38" s="100"/>
      <c r="AA38" s="136"/>
      <c r="AB38" s="84"/>
      <c r="AC38" s="84"/>
      <c r="AD38" s="84"/>
      <c r="AE38" s="87"/>
      <c r="AF38" s="94"/>
      <c r="AG38" s="84"/>
      <c r="AH38" s="84"/>
      <c r="AI38" s="101"/>
      <c r="AJ38" s="136"/>
      <c r="AK38" s="85"/>
      <c r="AL38" s="84"/>
      <c r="AM38" s="87"/>
      <c r="AN38" s="94"/>
      <c r="AO38" s="84"/>
      <c r="AP38" s="84"/>
      <c r="AQ38" s="84" t="s">
        <v>354</v>
      </c>
      <c r="AR38" s="100"/>
      <c r="AS38" s="136"/>
      <c r="AT38" s="84"/>
      <c r="AU38" s="85"/>
      <c r="AV38" s="87"/>
      <c r="AW38" s="92"/>
      <c r="AX38" s="84"/>
      <c r="AY38" s="84"/>
      <c r="AZ38" s="84"/>
      <c r="BA38" s="100"/>
      <c r="BB38" s="136"/>
      <c r="BC38" s="84"/>
      <c r="BD38" s="84"/>
      <c r="BE38" s="87"/>
      <c r="BF38" s="94"/>
      <c r="BG38" s="85"/>
      <c r="BH38" s="84"/>
      <c r="BI38" s="101"/>
      <c r="BJ38" s="136"/>
      <c r="BK38" s="84"/>
      <c r="BL38" s="536"/>
      <c r="BM38" s="535"/>
      <c r="BN38" s="93"/>
      <c r="BP38" s="5"/>
      <c r="BR38" s="634"/>
    </row>
    <row r="39" spans="1:70" ht="18.899999999999999" customHeight="1">
      <c r="A39" s="10"/>
      <c r="B39" s="8" t="s">
        <v>1</v>
      </c>
      <c r="C39" s="1101"/>
      <c r="D39" s="1101"/>
      <c r="E39" s="1101"/>
      <c r="F39" s="1102"/>
      <c r="G39" s="1039"/>
      <c r="H39" s="710" t="s">
        <v>101</v>
      </c>
      <c r="I39" s="200" t="s">
        <v>838</v>
      </c>
      <c r="J39" s="186">
        <v>1132161</v>
      </c>
      <c r="K39" s="525" t="s">
        <v>339</v>
      </c>
      <c r="L39" s="525">
        <v>8760</v>
      </c>
      <c r="M39" s="526" t="s">
        <v>506</v>
      </c>
      <c r="N39" s="525" t="s">
        <v>660</v>
      </c>
      <c r="O39" s="108"/>
      <c r="P39" s="85"/>
      <c r="Q39" s="84"/>
      <c r="R39" s="100"/>
      <c r="S39" s="136"/>
      <c r="T39" s="84"/>
      <c r="U39" s="84"/>
      <c r="V39" s="87"/>
      <c r="W39" s="94"/>
      <c r="X39" s="84" t="s">
        <v>353</v>
      </c>
      <c r="Y39" s="84"/>
      <c r="Z39" s="100"/>
      <c r="AA39" s="136"/>
      <c r="AB39" s="85"/>
      <c r="AC39" s="84"/>
      <c r="AD39" s="84"/>
      <c r="AE39" s="87"/>
      <c r="AF39" s="94"/>
      <c r="AG39" s="84"/>
      <c r="AH39" s="84"/>
      <c r="AI39" s="100"/>
      <c r="AJ39" s="136"/>
      <c r="AK39" s="84"/>
      <c r="AL39" s="84"/>
      <c r="AM39" s="87"/>
      <c r="AN39" s="92"/>
      <c r="AO39" s="84"/>
      <c r="AP39" s="84"/>
      <c r="AQ39" s="84"/>
      <c r="AR39" s="100"/>
      <c r="AS39" s="136"/>
      <c r="AT39" s="84"/>
      <c r="AU39" s="84"/>
      <c r="AV39" s="87"/>
      <c r="AW39" s="94"/>
      <c r="AX39" s="84"/>
      <c r="AY39" s="84"/>
      <c r="AZ39" s="85"/>
      <c r="BA39" s="100"/>
      <c r="BB39" s="136"/>
      <c r="BC39" s="84"/>
      <c r="BD39" s="84"/>
      <c r="BE39" s="87"/>
      <c r="BF39" s="94"/>
      <c r="BG39" s="84"/>
      <c r="BH39" s="84"/>
      <c r="BI39" s="100"/>
      <c r="BJ39" s="136"/>
      <c r="BK39" s="84"/>
      <c r="BL39" s="536"/>
      <c r="BM39" s="536"/>
      <c r="BN39" s="93"/>
      <c r="BP39" s="11"/>
      <c r="BR39" s="634"/>
    </row>
    <row r="40" spans="1:70" ht="18.899999999999999" customHeight="1">
      <c r="A40" s="10"/>
      <c r="B40" s="8" t="s">
        <v>1</v>
      </c>
      <c r="C40" s="1101"/>
      <c r="D40" s="1101"/>
      <c r="E40" s="1101"/>
      <c r="F40" s="1102"/>
      <c r="G40" s="1039"/>
      <c r="H40" s="710" t="s">
        <v>103</v>
      </c>
      <c r="I40" s="200" t="s">
        <v>839</v>
      </c>
      <c r="J40" s="186">
        <v>1132161</v>
      </c>
      <c r="K40" s="525" t="s">
        <v>339</v>
      </c>
      <c r="L40" s="525">
        <v>438</v>
      </c>
      <c r="M40" s="526" t="s">
        <v>506</v>
      </c>
      <c r="N40" s="525" t="s">
        <v>5</v>
      </c>
      <c r="O40" s="108"/>
      <c r="P40" s="84"/>
      <c r="Q40" s="84"/>
      <c r="R40" s="100"/>
      <c r="S40" s="136"/>
      <c r="T40" s="84"/>
      <c r="U40" s="84"/>
      <c r="V40" s="87"/>
      <c r="W40" s="94"/>
      <c r="X40" s="84" t="s">
        <v>342</v>
      </c>
      <c r="Y40" s="84"/>
      <c r="Z40" s="100"/>
      <c r="AA40" s="138"/>
      <c r="AB40" s="84"/>
      <c r="AC40" s="84"/>
      <c r="AD40" s="84"/>
      <c r="AE40" s="87"/>
      <c r="AF40" s="94"/>
      <c r="AG40" s="84"/>
      <c r="AH40" s="84"/>
      <c r="AI40" s="100"/>
      <c r="AJ40" s="136" t="s">
        <v>342</v>
      </c>
      <c r="AK40" s="84"/>
      <c r="AL40" s="84"/>
      <c r="AM40" s="88"/>
      <c r="AN40" s="94"/>
      <c r="AO40" s="84"/>
      <c r="AP40" s="84"/>
      <c r="AQ40" s="84"/>
      <c r="AR40" s="100"/>
      <c r="AS40" s="136"/>
      <c r="AT40" s="84"/>
      <c r="AU40" s="84" t="s">
        <v>342</v>
      </c>
      <c r="AV40" s="87"/>
      <c r="AW40" s="94"/>
      <c r="AX40" s="84"/>
      <c r="AY40" s="85"/>
      <c r="AZ40" s="84"/>
      <c r="BA40" s="100"/>
      <c r="BB40" s="136"/>
      <c r="BC40" s="84"/>
      <c r="BD40" s="84"/>
      <c r="BE40" s="87"/>
      <c r="BF40" s="94"/>
      <c r="BG40" s="84"/>
      <c r="BH40" s="84" t="s">
        <v>5</v>
      </c>
      <c r="BI40" s="100"/>
      <c r="BJ40" s="136"/>
      <c r="BK40" s="85"/>
      <c r="BL40" s="536"/>
      <c r="BM40" s="536"/>
      <c r="BN40" s="93"/>
      <c r="BP40" s="11"/>
      <c r="BR40" s="634"/>
    </row>
    <row r="41" spans="1:70" ht="18.899999999999999" customHeight="1">
      <c r="A41" s="9"/>
      <c r="B41" s="8" t="s">
        <v>1</v>
      </c>
      <c r="C41" s="1101"/>
      <c r="D41" s="1101"/>
      <c r="E41" s="1101"/>
      <c r="F41" s="1102"/>
      <c r="G41" s="1039"/>
      <c r="H41" s="708" t="s">
        <v>105</v>
      </c>
      <c r="I41" s="194" t="s">
        <v>835</v>
      </c>
      <c r="J41" s="186">
        <v>1132161</v>
      </c>
      <c r="K41" s="525" t="s">
        <v>339</v>
      </c>
      <c r="L41" s="525">
        <v>1460</v>
      </c>
      <c r="M41" s="532" t="s">
        <v>506</v>
      </c>
      <c r="N41" s="531" t="s">
        <v>658</v>
      </c>
      <c r="O41" s="108"/>
      <c r="P41" s="84"/>
      <c r="Q41" s="84"/>
      <c r="R41" s="100"/>
      <c r="S41" s="136"/>
      <c r="T41" s="84"/>
      <c r="U41" s="84"/>
      <c r="V41" s="546"/>
      <c r="W41" s="94"/>
      <c r="X41" s="84"/>
      <c r="Y41" s="84"/>
      <c r="Z41" s="100"/>
      <c r="AA41" s="136"/>
      <c r="AB41" s="84"/>
      <c r="AC41" s="84" t="s">
        <v>354</v>
      </c>
      <c r="AD41" s="84"/>
      <c r="AE41" s="87"/>
      <c r="AF41" s="94"/>
      <c r="AG41" s="84"/>
      <c r="AH41" s="86"/>
      <c r="AI41" s="100"/>
      <c r="AJ41" s="136"/>
      <c r="AK41" s="84"/>
      <c r="AL41" s="84"/>
      <c r="AM41" s="87"/>
      <c r="AN41" s="94"/>
      <c r="AO41" s="84"/>
      <c r="AP41" s="84"/>
      <c r="AQ41" s="84"/>
      <c r="AR41" s="100"/>
      <c r="AS41" s="136"/>
      <c r="AT41" s="86"/>
      <c r="AU41" s="84"/>
      <c r="AV41" s="87"/>
      <c r="AW41" s="94"/>
      <c r="AX41" s="84"/>
      <c r="AY41" s="84"/>
      <c r="AZ41" s="84"/>
      <c r="BA41" s="100"/>
      <c r="BB41" s="136"/>
      <c r="BC41" s="84" t="s">
        <v>354</v>
      </c>
      <c r="BD41" s="84"/>
      <c r="BE41" s="87"/>
      <c r="BF41" s="197"/>
      <c r="BG41" s="84"/>
      <c r="BH41" s="84"/>
      <c r="BI41" s="100"/>
      <c r="BJ41" s="136"/>
      <c r="BK41" s="84"/>
      <c r="BL41" s="536"/>
      <c r="BM41" s="536"/>
      <c r="BN41" s="93"/>
      <c r="BP41" s="11"/>
      <c r="BR41" s="634"/>
    </row>
    <row r="42" spans="1:70" ht="18.899999999999999" customHeight="1">
      <c r="A42" s="9"/>
      <c r="B42" s="8" t="s">
        <v>1</v>
      </c>
      <c r="C42" s="1101"/>
      <c r="D42" s="1101"/>
      <c r="E42" s="1101"/>
      <c r="F42" s="1102"/>
      <c r="G42" s="1039"/>
      <c r="H42" s="706" t="s">
        <v>107</v>
      </c>
      <c r="I42" s="194" t="s">
        <v>837</v>
      </c>
      <c r="J42" s="186">
        <v>1132161</v>
      </c>
      <c r="K42" s="525" t="s">
        <v>339</v>
      </c>
      <c r="L42" s="525">
        <v>8760</v>
      </c>
      <c r="M42" s="526" t="s">
        <v>506</v>
      </c>
      <c r="N42" s="525" t="s">
        <v>7</v>
      </c>
      <c r="O42" s="108"/>
      <c r="P42" s="84"/>
      <c r="Q42" s="84"/>
      <c r="R42" s="100"/>
      <c r="S42" s="136"/>
      <c r="T42" s="84"/>
      <c r="U42" s="84"/>
      <c r="V42" s="546"/>
      <c r="W42" s="94"/>
      <c r="X42" s="84"/>
      <c r="Y42" s="84"/>
      <c r="Z42" s="100"/>
      <c r="AA42" s="136"/>
      <c r="AB42" s="84"/>
      <c r="AC42" s="84" t="s">
        <v>354</v>
      </c>
      <c r="AD42" s="84"/>
      <c r="AE42" s="87"/>
      <c r="AF42" s="94"/>
      <c r="AG42" s="84"/>
      <c r="AH42" s="86"/>
      <c r="AI42" s="100"/>
      <c r="AJ42" s="136"/>
      <c r="AK42" s="84"/>
      <c r="AL42" s="84"/>
      <c r="AM42" s="87"/>
      <c r="AN42" s="94"/>
      <c r="AO42" s="84"/>
      <c r="AP42" s="84"/>
      <c r="AQ42" s="84"/>
      <c r="AR42" s="100"/>
      <c r="AS42" s="136"/>
      <c r="AT42" s="86"/>
      <c r="AU42" s="84"/>
      <c r="AV42" s="87"/>
      <c r="AW42" s="94"/>
      <c r="AX42" s="84"/>
      <c r="AY42" s="84"/>
      <c r="AZ42" s="84"/>
      <c r="BA42" s="100"/>
      <c r="BB42" s="136"/>
      <c r="BC42" s="84" t="s">
        <v>354</v>
      </c>
      <c r="BD42" s="84"/>
      <c r="BE42" s="87"/>
      <c r="BF42" s="197"/>
      <c r="BG42" s="84"/>
      <c r="BH42" s="84"/>
      <c r="BI42" s="100"/>
      <c r="BJ42" s="136"/>
      <c r="BK42" s="84"/>
      <c r="BL42" s="536"/>
      <c r="BM42" s="536"/>
      <c r="BN42" s="93"/>
      <c r="BP42" s="11"/>
      <c r="BR42" s="634"/>
    </row>
    <row r="43" spans="1:70" ht="18.75" customHeight="1">
      <c r="A43" s="7"/>
      <c r="B43" s="8" t="s">
        <v>1</v>
      </c>
      <c r="C43" s="1101"/>
      <c r="D43" s="1101"/>
      <c r="E43" s="1101"/>
      <c r="F43" s="1102"/>
      <c r="G43" s="1039"/>
      <c r="H43" s="708" t="s">
        <v>109</v>
      </c>
      <c r="I43" s="200" t="s">
        <v>821</v>
      </c>
      <c r="J43" s="186">
        <v>1132161</v>
      </c>
      <c r="K43" s="525" t="s">
        <v>339</v>
      </c>
      <c r="L43" s="525">
        <v>250</v>
      </c>
      <c r="M43" s="526" t="s">
        <v>506</v>
      </c>
      <c r="N43" s="525" t="s">
        <v>5</v>
      </c>
      <c r="O43" s="108"/>
      <c r="P43" s="84"/>
      <c r="Q43" s="84" t="s">
        <v>342</v>
      </c>
      <c r="R43" s="100"/>
      <c r="S43" s="136"/>
      <c r="T43" s="84"/>
      <c r="U43" s="84"/>
      <c r="V43" s="88"/>
      <c r="W43" s="94"/>
      <c r="X43" s="84"/>
      <c r="Y43" s="84"/>
      <c r="Z43" s="100"/>
      <c r="AA43" s="136"/>
      <c r="AB43" s="84"/>
      <c r="AC43" s="84" t="s">
        <v>342</v>
      </c>
      <c r="AD43" s="84"/>
      <c r="AE43" s="87"/>
      <c r="AF43" s="94"/>
      <c r="AG43" s="84"/>
      <c r="AH43" s="85"/>
      <c r="AI43" s="100"/>
      <c r="AJ43" s="136"/>
      <c r="AK43" s="84"/>
      <c r="AL43" s="84"/>
      <c r="AM43" s="87"/>
      <c r="AN43" s="94"/>
      <c r="AO43" s="84" t="s">
        <v>342</v>
      </c>
      <c r="AP43" s="84"/>
      <c r="AQ43" s="84"/>
      <c r="AR43" s="100"/>
      <c r="AS43" s="136"/>
      <c r="AT43" s="85"/>
      <c r="AU43" s="84"/>
      <c r="AV43" s="87"/>
      <c r="AW43" s="94"/>
      <c r="AX43" s="84"/>
      <c r="AY43" s="84"/>
      <c r="AZ43" s="84"/>
      <c r="BA43" s="100" t="s">
        <v>342</v>
      </c>
      <c r="BB43" s="136"/>
      <c r="BC43" s="84"/>
      <c r="BD43" s="84"/>
      <c r="BE43" s="87"/>
      <c r="BF43" s="92"/>
      <c r="BG43" s="84"/>
      <c r="BH43" s="84"/>
      <c r="BI43" s="100"/>
      <c r="BJ43" s="136"/>
      <c r="BK43" s="84"/>
      <c r="BL43" s="536"/>
      <c r="BM43" s="536"/>
      <c r="BN43" s="93"/>
      <c r="BP43" s="11"/>
      <c r="BR43" s="634"/>
    </row>
    <row r="44" spans="1:70" ht="18.75" customHeight="1">
      <c r="A44" s="7"/>
      <c r="B44" s="8" t="s">
        <v>1</v>
      </c>
      <c r="C44" s="1101"/>
      <c r="D44" s="1101"/>
      <c r="E44" s="1101"/>
      <c r="F44" s="1102"/>
      <c r="G44" s="1039"/>
      <c r="H44" s="710" t="s">
        <v>112</v>
      </c>
      <c r="I44" s="200" t="s">
        <v>821</v>
      </c>
      <c r="J44" s="186">
        <v>1132161</v>
      </c>
      <c r="K44" s="525" t="s">
        <v>339</v>
      </c>
      <c r="L44" s="525">
        <v>626</v>
      </c>
      <c r="M44" s="526" t="s">
        <v>506</v>
      </c>
      <c r="N44" s="525" t="s">
        <v>5</v>
      </c>
      <c r="O44" s="108"/>
      <c r="P44" s="84"/>
      <c r="Q44" s="84"/>
      <c r="R44" s="100" t="s">
        <v>342</v>
      </c>
      <c r="S44" s="136"/>
      <c r="T44" s="84"/>
      <c r="U44" s="84"/>
      <c r="V44" s="87"/>
      <c r="W44" s="94"/>
      <c r="X44" s="84"/>
      <c r="Y44" s="84"/>
      <c r="Z44" s="100"/>
      <c r="AA44" s="136"/>
      <c r="AB44" s="84"/>
      <c r="AC44" s="84" t="s">
        <v>342</v>
      </c>
      <c r="AD44" s="84"/>
      <c r="AE44" s="87"/>
      <c r="AF44" s="94"/>
      <c r="AG44" s="84"/>
      <c r="AH44" s="84"/>
      <c r="AI44" s="100"/>
      <c r="AJ44" s="136"/>
      <c r="AK44" s="84"/>
      <c r="AL44" s="84"/>
      <c r="AM44" s="87"/>
      <c r="AN44" s="94"/>
      <c r="AO44" s="84" t="s">
        <v>342</v>
      </c>
      <c r="AP44" s="84"/>
      <c r="AQ44" s="84"/>
      <c r="AR44" s="100"/>
      <c r="AS44" s="136"/>
      <c r="AT44" s="84"/>
      <c r="AU44" s="84"/>
      <c r="AV44" s="87"/>
      <c r="AW44" s="94"/>
      <c r="AX44" s="84"/>
      <c r="AY44" s="84"/>
      <c r="AZ44" s="84"/>
      <c r="BA44" s="100" t="s">
        <v>342</v>
      </c>
      <c r="BB44" s="136"/>
      <c r="BC44" s="84"/>
      <c r="BD44" s="84"/>
      <c r="BE44" s="87"/>
      <c r="BF44" s="94"/>
      <c r="BG44" s="84"/>
      <c r="BH44" s="84"/>
      <c r="BI44" s="100"/>
      <c r="BJ44" s="136"/>
      <c r="BK44" s="84"/>
      <c r="BL44" s="536"/>
      <c r="BM44" s="536"/>
      <c r="BN44" s="93"/>
      <c r="BP44" s="669"/>
      <c r="BR44" s="634"/>
    </row>
    <row r="45" spans="1:70" ht="18.75" customHeight="1">
      <c r="A45" s="7"/>
      <c r="B45" s="8" t="s">
        <v>1</v>
      </c>
      <c r="C45" s="1101"/>
      <c r="D45" s="1101"/>
      <c r="E45" s="1101"/>
      <c r="F45" s="1102"/>
      <c r="G45" s="1039"/>
      <c r="H45" s="713" t="s">
        <v>114</v>
      </c>
      <c r="I45" s="195" t="s">
        <v>840</v>
      </c>
      <c r="J45" s="186">
        <v>1132161</v>
      </c>
      <c r="K45" s="525" t="s">
        <v>339</v>
      </c>
      <c r="L45" s="525">
        <v>8760</v>
      </c>
      <c r="M45" s="526" t="s">
        <v>506</v>
      </c>
      <c r="N45" s="525" t="s">
        <v>7</v>
      </c>
      <c r="O45" s="108"/>
      <c r="P45" s="84"/>
      <c r="Q45" s="84" t="s">
        <v>354</v>
      </c>
      <c r="R45" s="100"/>
      <c r="S45" s="136"/>
      <c r="T45" s="84"/>
      <c r="U45" s="84"/>
      <c r="V45" s="87"/>
      <c r="W45" s="94"/>
      <c r="X45" s="84"/>
      <c r="Y45" s="84"/>
      <c r="Z45" s="100"/>
      <c r="AA45" s="136"/>
      <c r="AB45" s="84"/>
      <c r="AC45" s="84"/>
      <c r="AD45" s="84"/>
      <c r="AE45" s="87"/>
      <c r="AF45" s="94"/>
      <c r="AG45" s="84"/>
      <c r="AH45" s="84"/>
      <c r="AI45" s="100"/>
      <c r="AJ45" s="136"/>
      <c r="AK45" s="84"/>
      <c r="AL45" s="84"/>
      <c r="AM45" s="87"/>
      <c r="AN45" s="94"/>
      <c r="AO45" s="84" t="s">
        <v>354</v>
      </c>
      <c r="AP45" s="84"/>
      <c r="AQ45" s="84"/>
      <c r="AR45" s="100"/>
      <c r="AS45" s="136"/>
      <c r="AT45" s="84"/>
      <c r="AU45" s="84"/>
      <c r="AV45" s="87"/>
      <c r="AW45" s="94"/>
      <c r="AX45" s="84"/>
      <c r="AY45" s="84"/>
      <c r="AZ45" s="84"/>
      <c r="BA45" s="100"/>
      <c r="BB45" s="136"/>
      <c r="BC45" s="84"/>
      <c r="BD45" s="84"/>
      <c r="BE45" s="87"/>
      <c r="BF45" s="94"/>
      <c r="BG45" s="84"/>
      <c r="BH45" s="84"/>
      <c r="BI45" s="100"/>
      <c r="BJ45" s="136"/>
      <c r="BK45" s="84"/>
      <c r="BL45" s="536"/>
      <c r="BM45" s="536"/>
      <c r="BN45" s="93"/>
      <c r="BP45" s="11"/>
      <c r="BR45" s="634"/>
    </row>
    <row r="46" spans="1:70" ht="18.75" customHeight="1">
      <c r="A46" s="7"/>
      <c r="B46" s="8"/>
      <c r="C46" s="1101"/>
      <c r="D46" s="1101"/>
      <c r="E46" s="1101"/>
      <c r="F46" s="1102"/>
      <c r="G46" s="1039"/>
      <c r="H46" s="706" t="s">
        <v>110</v>
      </c>
      <c r="I46" s="194" t="s">
        <v>838</v>
      </c>
      <c r="J46" s="186">
        <v>1132161</v>
      </c>
      <c r="K46" s="525" t="s">
        <v>339</v>
      </c>
      <c r="L46" s="525">
        <v>8760</v>
      </c>
      <c r="M46" s="532" t="s">
        <v>506</v>
      </c>
      <c r="N46" s="531" t="s">
        <v>671</v>
      </c>
      <c r="O46" s="108"/>
      <c r="P46" s="84"/>
      <c r="Q46" s="84"/>
      <c r="R46" s="100"/>
      <c r="S46" s="136"/>
      <c r="T46" s="84"/>
      <c r="U46" s="84"/>
      <c r="V46" s="87"/>
      <c r="W46" s="94"/>
      <c r="X46" s="84"/>
      <c r="Y46" s="84"/>
      <c r="Z46" s="100"/>
      <c r="AA46" s="136"/>
      <c r="AB46" s="84"/>
      <c r="AC46" s="84"/>
      <c r="AD46" s="84"/>
      <c r="AE46" s="87"/>
      <c r="AF46" s="94"/>
      <c r="AG46" s="84"/>
      <c r="AH46" s="84"/>
      <c r="AI46" s="100"/>
      <c r="AJ46" s="136"/>
      <c r="AK46" s="84"/>
      <c r="AL46" s="84"/>
      <c r="AM46" s="87"/>
      <c r="AN46" s="94"/>
      <c r="AO46" s="84"/>
      <c r="AP46" s="84"/>
      <c r="AQ46" s="84"/>
      <c r="AR46" s="100"/>
      <c r="AS46" s="136"/>
      <c r="AT46" s="84"/>
      <c r="AU46" s="84"/>
      <c r="AV46" s="87"/>
      <c r="AW46" s="94"/>
      <c r="AX46" s="84"/>
      <c r="AY46" s="84"/>
      <c r="AZ46" s="84"/>
      <c r="BA46" s="100" t="s">
        <v>353</v>
      </c>
      <c r="BB46" s="136"/>
      <c r="BC46" s="84"/>
      <c r="BD46" s="84"/>
      <c r="BE46" s="87"/>
      <c r="BF46" s="94"/>
      <c r="BG46" s="84"/>
      <c r="BH46" s="84"/>
      <c r="BI46" s="100"/>
      <c r="BJ46" s="136"/>
      <c r="BK46" s="84"/>
      <c r="BL46" s="536"/>
      <c r="BM46" s="536"/>
      <c r="BN46" s="93"/>
      <c r="BP46" s="11"/>
      <c r="BR46" s="634"/>
    </row>
    <row r="47" spans="1:70" ht="18.899999999999999" customHeight="1">
      <c r="A47" s="7"/>
      <c r="B47" s="8"/>
      <c r="C47" s="1101"/>
      <c r="D47" s="1101"/>
      <c r="E47" s="1101"/>
      <c r="F47" s="1102"/>
      <c r="G47" s="1039"/>
      <c r="H47" s="706" t="s">
        <v>116</v>
      </c>
      <c r="I47" s="194" t="s">
        <v>835</v>
      </c>
      <c r="J47" s="186">
        <v>1132161</v>
      </c>
      <c r="K47" s="525" t="s">
        <v>339</v>
      </c>
      <c r="L47" s="525">
        <v>626</v>
      </c>
      <c r="M47" s="532" t="s">
        <v>506</v>
      </c>
      <c r="N47" s="531" t="s">
        <v>658</v>
      </c>
      <c r="O47" s="108"/>
      <c r="P47" s="84"/>
      <c r="Q47" s="84"/>
      <c r="R47" s="100"/>
      <c r="S47" s="136"/>
      <c r="T47" s="84"/>
      <c r="U47" s="84"/>
      <c r="V47" s="87"/>
      <c r="W47" s="94"/>
      <c r="X47" s="84"/>
      <c r="Y47" s="84"/>
      <c r="Z47" s="100"/>
      <c r="AA47" s="136"/>
      <c r="AB47" s="84" t="s">
        <v>354</v>
      </c>
      <c r="AC47" s="84"/>
      <c r="AD47" s="84"/>
      <c r="AE47" s="87"/>
      <c r="AF47" s="94"/>
      <c r="AG47" s="84"/>
      <c r="AH47" s="84"/>
      <c r="AI47" s="100"/>
      <c r="AJ47" s="136"/>
      <c r="AK47" s="84"/>
      <c r="AL47" s="84"/>
      <c r="AM47" s="87"/>
      <c r="AN47" s="94"/>
      <c r="AO47" s="84"/>
      <c r="AP47" s="84"/>
      <c r="AQ47" s="84"/>
      <c r="AR47" s="100"/>
      <c r="AS47" s="136"/>
      <c r="AT47" s="84"/>
      <c r="AU47" s="84"/>
      <c r="AV47" s="87"/>
      <c r="AW47" s="94"/>
      <c r="AX47" s="84"/>
      <c r="AY47" s="84" t="s">
        <v>354</v>
      </c>
      <c r="AZ47" s="84"/>
      <c r="BA47" s="100"/>
      <c r="BB47" s="136"/>
      <c r="BC47" s="84"/>
      <c r="BD47" s="84"/>
      <c r="BE47" s="87"/>
      <c r="BF47" s="94"/>
      <c r="BG47" s="84"/>
      <c r="BH47" s="84"/>
      <c r="BI47" s="100"/>
      <c r="BJ47" s="136"/>
      <c r="BK47" s="84"/>
      <c r="BL47" s="536"/>
      <c r="BM47" s="536"/>
      <c r="BN47" s="93"/>
      <c r="BP47" s="11"/>
      <c r="BR47" s="634"/>
    </row>
    <row r="48" spans="1:70" ht="18.899999999999999" customHeight="1">
      <c r="A48" s="7" t="s">
        <v>28</v>
      </c>
      <c r="B48" s="8" t="s">
        <v>1</v>
      </c>
      <c r="C48" s="1101"/>
      <c r="D48" s="1101"/>
      <c r="E48" s="1101"/>
      <c r="F48" s="1102"/>
      <c r="G48" s="1039"/>
      <c r="H48" s="710" t="s">
        <v>118</v>
      </c>
      <c r="I48" s="200" t="s">
        <v>837</v>
      </c>
      <c r="J48" s="186">
        <v>1132161</v>
      </c>
      <c r="K48" s="525" t="s">
        <v>339</v>
      </c>
      <c r="L48" s="525">
        <v>8760</v>
      </c>
      <c r="M48" s="526" t="s">
        <v>506</v>
      </c>
      <c r="N48" s="525" t="s">
        <v>7</v>
      </c>
      <c r="O48" s="108"/>
      <c r="P48" s="84"/>
      <c r="Q48" s="84"/>
      <c r="R48" s="100"/>
      <c r="S48" s="136"/>
      <c r="T48" s="84"/>
      <c r="U48" s="84"/>
      <c r="V48" s="88"/>
      <c r="W48" s="94"/>
      <c r="X48" s="84"/>
      <c r="Y48" s="84"/>
      <c r="Z48" s="100"/>
      <c r="AA48" s="136"/>
      <c r="AB48" s="84" t="s">
        <v>354</v>
      </c>
      <c r="AC48" s="84"/>
      <c r="AD48" s="84"/>
      <c r="AE48" s="87"/>
      <c r="AF48" s="94"/>
      <c r="AG48" s="84"/>
      <c r="AH48" s="85"/>
      <c r="AI48" s="100"/>
      <c r="AJ48" s="136"/>
      <c r="AK48" s="84"/>
      <c r="AL48" s="84"/>
      <c r="AM48" s="87"/>
      <c r="AN48" s="94"/>
      <c r="AO48" s="84"/>
      <c r="AP48" s="84"/>
      <c r="AQ48" s="84"/>
      <c r="AR48" s="100"/>
      <c r="AS48" s="136"/>
      <c r="AT48" s="85"/>
      <c r="AU48" s="84"/>
      <c r="AV48" s="87"/>
      <c r="AW48" s="94"/>
      <c r="AX48" s="84"/>
      <c r="AY48" s="84"/>
      <c r="AZ48" s="84" t="s">
        <v>354</v>
      </c>
      <c r="BA48" s="100"/>
      <c r="BB48" s="136"/>
      <c r="BC48" s="84"/>
      <c r="BD48" s="84"/>
      <c r="BE48" s="87"/>
      <c r="BF48" s="92"/>
      <c r="BG48" s="84"/>
      <c r="BH48" s="84"/>
      <c r="BI48" s="100"/>
      <c r="BJ48" s="136"/>
      <c r="BK48" s="84"/>
      <c r="BL48" s="536"/>
      <c r="BM48" s="536"/>
      <c r="BN48" s="93"/>
      <c r="BP48" s="11"/>
      <c r="BR48" s="634"/>
    </row>
    <row r="49" spans="1:70" ht="18.899999999999999" customHeight="1">
      <c r="A49" s="7"/>
      <c r="B49" s="8"/>
      <c r="C49" s="1101"/>
      <c r="D49" s="1101"/>
      <c r="E49" s="1101"/>
      <c r="F49" s="1102"/>
      <c r="G49" s="1039"/>
      <c r="H49" s="710" t="s">
        <v>929</v>
      </c>
      <c r="I49" s="200" t="s">
        <v>969</v>
      </c>
      <c r="J49" s="186">
        <v>1132161</v>
      </c>
      <c r="K49" s="525" t="s">
        <v>339</v>
      </c>
      <c r="L49" s="525">
        <v>8760</v>
      </c>
      <c r="M49" s="526" t="s">
        <v>659</v>
      </c>
      <c r="N49" s="525" t="s">
        <v>671</v>
      </c>
      <c r="O49" s="108"/>
      <c r="P49" s="84"/>
      <c r="Q49" s="84"/>
      <c r="R49" s="100"/>
      <c r="S49" s="136"/>
      <c r="T49" s="84"/>
      <c r="U49" s="84"/>
      <c r="V49" s="88"/>
      <c r="W49" s="94"/>
      <c r="X49" s="84"/>
      <c r="Y49" s="84"/>
      <c r="Z49" s="100"/>
      <c r="AA49" s="136"/>
      <c r="AB49" s="84"/>
      <c r="AC49" s="84"/>
      <c r="AD49" s="84"/>
      <c r="AE49" s="87"/>
      <c r="AF49" s="94"/>
      <c r="AG49" s="84"/>
      <c r="AH49" s="85"/>
      <c r="AI49" s="100"/>
      <c r="AJ49" s="136"/>
      <c r="AK49" s="84"/>
      <c r="AL49" s="84"/>
      <c r="AM49" s="87"/>
      <c r="AN49" s="94"/>
      <c r="AO49" s="84"/>
      <c r="AP49" s="84"/>
      <c r="AQ49" s="84"/>
      <c r="AR49" s="100"/>
      <c r="AS49" s="136"/>
      <c r="AT49" s="85"/>
      <c r="AU49" s="84"/>
      <c r="AV49" s="87"/>
      <c r="AW49" s="94"/>
      <c r="AX49" s="84"/>
      <c r="AY49" s="84"/>
      <c r="AZ49" s="84"/>
      <c r="BA49" s="100"/>
      <c r="BB49" s="136"/>
      <c r="BC49" s="84"/>
      <c r="BD49" s="84"/>
      <c r="BE49" s="87"/>
      <c r="BF49" s="92"/>
      <c r="BG49" s="84"/>
      <c r="BH49" s="84"/>
      <c r="BI49" s="100"/>
      <c r="BJ49" s="136"/>
      <c r="BK49" s="84"/>
      <c r="BL49" s="536"/>
      <c r="BM49" s="536"/>
      <c r="BN49" s="93"/>
      <c r="BP49" s="11"/>
      <c r="BR49" s="634"/>
    </row>
    <row r="50" spans="1:70" ht="18.899999999999999" customHeight="1">
      <c r="A50" s="7" t="s">
        <v>28</v>
      </c>
      <c r="B50" s="8" t="s">
        <v>1</v>
      </c>
      <c r="C50" s="1101"/>
      <c r="D50" s="1101"/>
      <c r="E50" s="1101"/>
      <c r="F50" s="1102"/>
      <c r="G50" s="1039"/>
      <c r="H50" s="706" t="s">
        <v>120</v>
      </c>
      <c r="I50" s="195" t="s">
        <v>841</v>
      </c>
      <c r="J50" s="186">
        <v>1132161</v>
      </c>
      <c r="K50" s="525" t="s">
        <v>339</v>
      </c>
      <c r="L50" s="525">
        <v>231</v>
      </c>
      <c r="M50" s="526" t="s">
        <v>506</v>
      </c>
      <c r="N50" s="525" t="s">
        <v>5</v>
      </c>
      <c r="O50" s="108"/>
      <c r="P50" s="84"/>
      <c r="Q50" s="84"/>
      <c r="R50" s="100"/>
      <c r="S50" s="136"/>
      <c r="T50" s="84"/>
      <c r="U50" s="84" t="s">
        <v>342</v>
      </c>
      <c r="V50" s="87"/>
      <c r="W50" s="94"/>
      <c r="X50" s="84"/>
      <c r="Y50" s="84"/>
      <c r="Z50" s="100"/>
      <c r="AA50" s="136"/>
      <c r="AB50" s="84"/>
      <c r="AC50" s="84"/>
      <c r="AD50" s="84"/>
      <c r="AE50" s="87"/>
      <c r="AF50" s="94"/>
      <c r="AG50" s="84" t="s">
        <v>342</v>
      </c>
      <c r="AH50" s="84"/>
      <c r="AI50" s="100"/>
      <c r="AJ50" s="136"/>
      <c r="AK50" s="84"/>
      <c r="AL50" s="84"/>
      <c r="AM50" s="87"/>
      <c r="AN50" s="94"/>
      <c r="AO50" s="84"/>
      <c r="AP50" s="84"/>
      <c r="AQ50" s="84"/>
      <c r="AR50" s="100"/>
      <c r="AS50" s="136" t="s">
        <v>353</v>
      </c>
      <c r="AT50" s="84"/>
      <c r="AU50" s="84"/>
      <c r="AV50" s="87"/>
      <c r="AW50" s="94"/>
      <c r="AX50" s="84"/>
      <c r="AY50" s="84"/>
      <c r="AZ50" s="84"/>
      <c r="BA50" s="100"/>
      <c r="BB50" s="136"/>
      <c r="BC50" s="84"/>
      <c r="BD50" s="84"/>
      <c r="BE50" s="87" t="s">
        <v>5</v>
      </c>
      <c r="BF50" s="94"/>
      <c r="BG50" s="84"/>
      <c r="BH50" s="84"/>
      <c r="BI50" s="100"/>
      <c r="BJ50" s="136"/>
      <c r="BK50" s="84"/>
      <c r="BL50" s="536"/>
      <c r="BM50" s="536"/>
      <c r="BN50" s="93"/>
      <c r="BP50" s="11"/>
      <c r="BR50" s="634"/>
    </row>
    <row r="51" spans="1:70" ht="18.899999999999999" customHeight="1">
      <c r="A51" s="7" t="s">
        <v>28</v>
      </c>
      <c r="B51" s="8" t="s">
        <v>1</v>
      </c>
      <c r="C51" s="1101"/>
      <c r="D51" s="1101"/>
      <c r="E51" s="1101"/>
      <c r="F51" s="1102"/>
      <c r="G51" s="1039"/>
      <c r="H51" s="708" t="s">
        <v>122</v>
      </c>
      <c r="I51" s="194" t="s">
        <v>844</v>
      </c>
      <c r="J51" s="186">
        <v>1132161</v>
      </c>
      <c r="K51" s="525" t="s">
        <v>339</v>
      </c>
      <c r="L51" s="525">
        <v>1752</v>
      </c>
      <c r="M51" s="526" t="s">
        <v>506</v>
      </c>
      <c r="N51" s="525" t="s">
        <v>7</v>
      </c>
      <c r="O51" s="108"/>
      <c r="P51" s="84"/>
      <c r="Q51" s="84"/>
      <c r="R51" s="100"/>
      <c r="S51" s="136"/>
      <c r="T51" s="84"/>
      <c r="U51" s="84"/>
      <c r="V51" s="87" t="s">
        <v>354</v>
      </c>
      <c r="W51" s="94"/>
      <c r="X51" s="84"/>
      <c r="Y51" s="84"/>
      <c r="Z51" s="100"/>
      <c r="AA51" s="136"/>
      <c r="AB51" s="84"/>
      <c r="AC51" s="84"/>
      <c r="AD51" s="84"/>
      <c r="AE51" s="87"/>
      <c r="AF51" s="94"/>
      <c r="AG51" s="84"/>
      <c r="AH51" s="84"/>
      <c r="AI51" s="100"/>
      <c r="AJ51" s="136"/>
      <c r="AK51" s="84"/>
      <c r="AL51" s="84"/>
      <c r="AM51" s="87"/>
      <c r="AN51" s="94"/>
      <c r="AO51" s="84"/>
      <c r="AP51" s="84"/>
      <c r="AQ51" s="84"/>
      <c r="AR51" s="100"/>
      <c r="AS51" s="136" t="s">
        <v>354</v>
      </c>
      <c r="AT51" s="84"/>
      <c r="AU51" s="84"/>
      <c r="AV51" s="87"/>
      <c r="AW51" s="94"/>
      <c r="AX51" s="84"/>
      <c r="AY51" s="84"/>
      <c r="AZ51" s="84"/>
      <c r="BA51" s="100"/>
      <c r="BB51" s="136"/>
      <c r="BC51" s="84"/>
      <c r="BD51" s="84"/>
      <c r="BE51" s="87"/>
      <c r="BF51" s="94"/>
      <c r="BG51" s="84"/>
      <c r="BH51" s="84"/>
      <c r="BI51" s="100"/>
      <c r="BJ51" s="136"/>
      <c r="BK51" s="84"/>
      <c r="BL51" s="536"/>
      <c r="BM51" s="536"/>
      <c r="BN51" s="93"/>
      <c r="BP51" s="11"/>
      <c r="BR51" s="634"/>
    </row>
    <row r="52" spans="1:70" ht="18.899999999999999" customHeight="1">
      <c r="A52" s="7"/>
      <c r="B52" s="8"/>
      <c r="C52" s="1101"/>
      <c r="D52" s="1101"/>
      <c r="E52" s="1101"/>
      <c r="F52" s="1102"/>
      <c r="G52" s="1039"/>
      <c r="H52" s="708" t="s">
        <v>931</v>
      </c>
      <c r="I52" s="200" t="s">
        <v>1040</v>
      </c>
      <c r="J52" s="186">
        <v>1132161</v>
      </c>
      <c r="K52" s="525" t="s">
        <v>339</v>
      </c>
      <c r="L52" s="525">
        <v>8720</v>
      </c>
      <c r="M52" s="526" t="s">
        <v>506</v>
      </c>
      <c r="N52" s="525" t="s">
        <v>671</v>
      </c>
      <c r="O52" s="108"/>
      <c r="P52" s="84"/>
      <c r="Q52" s="84"/>
      <c r="R52" s="100"/>
      <c r="S52" s="136"/>
      <c r="T52" s="84"/>
      <c r="U52" s="84"/>
      <c r="V52" s="87"/>
      <c r="W52" s="94"/>
      <c r="X52" s="84"/>
      <c r="Y52" s="84"/>
      <c r="Z52" s="100"/>
      <c r="AA52" s="136"/>
      <c r="AB52" s="84"/>
      <c r="AC52" s="84"/>
      <c r="AD52" s="84"/>
      <c r="AE52" s="87"/>
      <c r="AF52" s="94"/>
      <c r="AG52" s="84"/>
      <c r="AH52" s="84"/>
      <c r="AI52" s="100"/>
      <c r="AJ52" s="136"/>
      <c r="AK52" s="84"/>
      <c r="AL52" s="84"/>
      <c r="AM52" s="87"/>
      <c r="AN52" s="94"/>
      <c r="AO52" s="84"/>
      <c r="AP52" s="84"/>
      <c r="AQ52" s="84"/>
      <c r="AR52" s="100"/>
      <c r="AS52" s="136"/>
      <c r="AT52" s="84"/>
      <c r="AU52" s="84"/>
      <c r="AV52" s="87"/>
      <c r="AW52" s="94"/>
      <c r="AX52" s="84"/>
      <c r="AY52" s="84"/>
      <c r="AZ52" s="84"/>
      <c r="BA52" s="100"/>
      <c r="BB52" s="136"/>
      <c r="BC52" s="84"/>
      <c r="BD52" s="84"/>
      <c r="BE52" s="87"/>
      <c r="BF52" s="94"/>
      <c r="BG52" s="84"/>
      <c r="BH52" s="84"/>
      <c r="BI52" s="100"/>
      <c r="BJ52" s="136"/>
      <c r="BK52" s="84"/>
      <c r="BL52" s="536"/>
      <c r="BM52" s="536"/>
      <c r="BN52" s="93"/>
      <c r="BP52" s="11"/>
      <c r="BR52" s="634"/>
    </row>
    <row r="53" spans="1:70" ht="18.75" customHeight="1">
      <c r="A53" s="9" t="s">
        <v>28</v>
      </c>
      <c r="B53" s="8" t="s">
        <v>1</v>
      </c>
      <c r="C53" s="1101"/>
      <c r="D53" s="1101"/>
      <c r="E53" s="1101"/>
      <c r="F53" s="1102"/>
      <c r="G53" s="1039"/>
      <c r="H53" s="710" t="s">
        <v>124</v>
      </c>
      <c r="I53" s="200" t="s">
        <v>842</v>
      </c>
      <c r="J53" s="186">
        <v>1132161</v>
      </c>
      <c r="K53" s="525" t="s">
        <v>339</v>
      </c>
      <c r="L53" s="525">
        <v>4380</v>
      </c>
      <c r="M53" s="526" t="s">
        <v>506</v>
      </c>
      <c r="N53" s="525" t="s">
        <v>658</v>
      </c>
      <c r="O53" s="108"/>
      <c r="P53" s="84"/>
      <c r="Q53" s="84"/>
      <c r="R53" s="100"/>
      <c r="S53" s="136"/>
      <c r="T53" s="84"/>
      <c r="U53" s="84"/>
      <c r="V53" s="87"/>
      <c r="W53" s="94"/>
      <c r="X53" s="84"/>
      <c r="Y53" s="84"/>
      <c r="Z53" s="100"/>
      <c r="AA53" s="136"/>
      <c r="AB53" s="84"/>
      <c r="AC53" s="84"/>
      <c r="AD53" s="84"/>
      <c r="AE53" s="87"/>
      <c r="AF53" s="94"/>
      <c r="AG53" s="84" t="s">
        <v>354</v>
      </c>
      <c r="AH53" s="84"/>
      <c r="AI53" s="100"/>
      <c r="AJ53" s="136"/>
      <c r="AK53" s="84"/>
      <c r="AL53" s="84"/>
      <c r="AM53" s="87"/>
      <c r="AN53" s="94"/>
      <c r="AO53" s="84"/>
      <c r="AP53" s="84"/>
      <c r="AQ53" s="84"/>
      <c r="AR53" s="100"/>
      <c r="AS53" s="136"/>
      <c r="AT53" s="84"/>
      <c r="AU53" s="84"/>
      <c r="AV53" s="87"/>
      <c r="AW53" s="94"/>
      <c r="AX53" s="84"/>
      <c r="AY53" s="84"/>
      <c r="AZ53" s="84"/>
      <c r="BA53" s="100"/>
      <c r="BB53" s="136"/>
      <c r="BC53" s="84"/>
      <c r="BD53" s="84"/>
      <c r="BE53" s="87" t="s">
        <v>7</v>
      </c>
      <c r="BF53" s="94"/>
      <c r="BG53" s="84"/>
      <c r="BH53" s="84"/>
      <c r="BI53" s="100"/>
      <c r="BJ53" s="136"/>
      <c r="BK53" s="84"/>
      <c r="BL53" s="536"/>
      <c r="BM53" s="536"/>
      <c r="BN53" s="93"/>
      <c r="BP53" s="11"/>
      <c r="BR53" s="634"/>
    </row>
    <row r="54" spans="1:70" ht="18.899999999999999" customHeight="1">
      <c r="A54" s="9" t="s">
        <v>28</v>
      </c>
      <c r="B54" s="8" t="s">
        <v>1</v>
      </c>
      <c r="C54" s="1101"/>
      <c r="D54" s="1101"/>
      <c r="E54" s="1101"/>
      <c r="F54" s="1102"/>
      <c r="G54" s="1039"/>
      <c r="H54" s="706" t="s">
        <v>126</v>
      </c>
      <c r="I54" s="194" t="s">
        <v>843</v>
      </c>
      <c r="J54" s="186">
        <v>1132161</v>
      </c>
      <c r="K54" s="525" t="s">
        <v>339</v>
      </c>
      <c r="L54" s="525">
        <v>8720</v>
      </c>
      <c r="M54" s="526" t="s">
        <v>506</v>
      </c>
      <c r="N54" s="525" t="s">
        <v>658</v>
      </c>
      <c r="O54" s="108"/>
      <c r="P54" s="84"/>
      <c r="Q54" s="84"/>
      <c r="R54" s="100"/>
      <c r="S54" s="136"/>
      <c r="T54" s="84"/>
      <c r="U54" s="84"/>
      <c r="V54" s="87"/>
      <c r="W54" s="94"/>
      <c r="X54" s="84"/>
      <c r="Y54" s="84"/>
      <c r="Z54" s="100"/>
      <c r="AA54" s="136"/>
      <c r="AB54" s="84"/>
      <c r="AC54" s="84"/>
      <c r="AD54" s="84"/>
      <c r="AE54" s="87"/>
      <c r="AF54" s="94"/>
      <c r="AG54" s="84" t="s">
        <v>354</v>
      </c>
      <c r="AH54" s="84"/>
      <c r="AI54" s="100"/>
      <c r="AJ54" s="136"/>
      <c r="AK54" s="84"/>
      <c r="AL54" s="84"/>
      <c r="AM54" s="87"/>
      <c r="AN54" s="94"/>
      <c r="AO54" s="84"/>
      <c r="AP54" s="84"/>
      <c r="AQ54" s="84"/>
      <c r="AR54" s="100"/>
      <c r="AS54" s="136"/>
      <c r="AT54" s="84"/>
      <c r="AU54" s="84"/>
      <c r="AV54" s="87"/>
      <c r="AW54" s="94"/>
      <c r="AX54" s="84"/>
      <c r="AY54" s="84"/>
      <c r="AZ54" s="84"/>
      <c r="BA54" s="100"/>
      <c r="BB54" s="136"/>
      <c r="BC54" s="84"/>
      <c r="BD54" s="84"/>
      <c r="BE54" s="87" t="s">
        <v>7</v>
      </c>
      <c r="BF54" s="94"/>
      <c r="BG54" s="84"/>
      <c r="BH54" s="84"/>
      <c r="BI54" s="100"/>
      <c r="BJ54" s="136"/>
      <c r="BK54" s="84"/>
      <c r="BL54" s="536"/>
      <c r="BM54" s="536"/>
      <c r="BN54" s="93"/>
      <c r="BP54" s="11"/>
      <c r="BR54" s="634"/>
    </row>
    <row r="55" spans="1:70" ht="18.899999999999999" customHeight="1">
      <c r="A55" s="9"/>
      <c r="B55" s="8"/>
      <c r="C55" s="1101"/>
      <c r="D55" s="1101"/>
      <c r="E55" s="1101"/>
      <c r="F55" s="1102"/>
      <c r="G55" s="1039"/>
      <c r="H55" s="708" t="s">
        <v>128</v>
      </c>
      <c r="I55" s="200" t="s">
        <v>847</v>
      </c>
      <c r="J55" s="186">
        <v>1132161</v>
      </c>
      <c r="K55" s="525" t="s">
        <v>339</v>
      </c>
      <c r="L55" s="525">
        <v>1251</v>
      </c>
      <c r="M55" s="526" t="s">
        <v>506</v>
      </c>
      <c r="N55" s="525" t="s">
        <v>658</v>
      </c>
      <c r="O55" s="108"/>
      <c r="P55" s="84"/>
      <c r="Q55" s="84"/>
      <c r="R55" s="100"/>
      <c r="S55" s="136"/>
      <c r="T55" s="84"/>
      <c r="U55" s="85"/>
      <c r="V55" s="87" t="s">
        <v>354</v>
      </c>
      <c r="W55" s="94"/>
      <c r="X55" s="84"/>
      <c r="Y55" s="84"/>
      <c r="Z55" s="100"/>
      <c r="AA55" s="136"/>
      <c r="AB55" s="84"/>
      <c r="AC55" s="84"/>
      <c r="AD55" s="84"/>
      <c r="AE55" s="87"/>
      <c r="AF55" s="94"/>
      <c r="AG55" s="85"/>
      <c r="AH55" s="84"/>
      <c r="AI55" s="100"/>
      <c r="AJ55" s="136"/>
      <c r="AK55" s="84"/>
      <c r="AL55" s="84"/>
      <c r="AM55" s="87"/>
      <c r="AN55" s="94"/>
      <c r="AO55" s="84"/>
      <c r="AP55" s="84"/>
      <c r="AQ55" s="84"/>
      <c r="AR55" s="100"/>
      <c r="AS55" s="138" t="s">
        <v>354</v>
      </c>
      <c r="AT55" s="84"/>
      <c r="AU55" s="84"/>
      <c r="AV55" s="87"/>
      <c r="AW55" s="94"/>
      <c r="AX55" s="84"/>
      <c r="AY55" s="84"/>
      <c r="AZ55" s="84"/>
      <c r="BA55" s="100"/>
      <c r="BB55" s="136"/>
      <c r="BC55" s="84"/>
      <c r="BD55" s="84"/>
      <c r="BE55" s="88"/>
      <c r="BF55" s="94"/>
      <c r="BG55" s="84"/>
      <c r="BH55" s="84"/>
      <c r="BI55" s="100"/>
      <c r="BJ55" s="136"/>
      <c r="BK55" s="84"/>
      <c r="BL55" s="536"/>
      <c r="BM55" s="536"/>
      <c r="BN55" s="93"/>
      <c r="BP55" s="11"/>
      <c r="BR55" s="634"/>
    </row>
    <row r="56" spans="1:70" ht="18.899999999999999" customHeight="1">
      <c r="A56" s="9"/>
      <c r="B56" s="8"/>
      <c r="C56" s="1101"/>
      <c r="D56" s="1101"/>
      <c r="E56" s="1101"/>
      <c r="F56" s="1102"/>
      <c r="G56" s="1039"/>
      <c r="H56" s="708" t="s">
        <v>138</v>
      </c>
      <c r="I56" s="200" t="s">
        <v>836</v>
      </c>
      <c r="J56" s="186">
        <v>1132161</v>
      </c>
      <c r="K56" s="525" t="s">
        <v>339</v>
      </c>
      <c r="L56" s="525">
        <v>8760</v>
      </c>
      <c r="M56" s="526" t="s">
        <v>506</v>
      </c>
      <c r="N56" s="525" t="s">
        <v>660</v>
      </c>
      <c r="O56" s="108"/>
      <c r="P56" s="84"/>
      <c r="Q56" s="84"/>
      <c r="R56" s="100"/>
      <c r="S56" s="136"/>
      <c r="T56" s="84"/>
      <c r="U56" s="85"/>
      <c r="V56" s="87"/>
      <c r="W56" s="94"/>
      <c r="X56" s="84"/>
      <c r="Y56" s="84"/>
      <c r="Z56" s="100"/>
      <c r="AA56" s="136"/>
      <c r="AB56" s="84"/>
      <c r="AC56" s="84"/>
      <c r="AD56" s="84"/>
      <c r="AE56" s="87"/>
      <c r="AF56" s="94"/>
      <c r="AG56" s="85"/>
      <c r="AH56" s="84"/>
      <c r="AI56" s="100"/>
      <c r="AJ56" s="136"/>
      <c r="AK56" s="84"/>
      <c r="AL56" s="84"/>
      <c r="AM56" s="87"/>
      <c r="AN56" s="94"/>
      <c r="AO56" s="84"/>
      <c r="AP56" s="84"/>
      <c r="AQ56" s="84"/>
      <c r="AR56" s="100"/>
      <c r="AS56" s="138"/>
      <c r="AT56" s="84"/>
      <c r="AU56" s="84"/>
      <c r="AV56" s="87"/>
      <c r="AW56" s="94" t="s">
        <v>353</v>
      </c>
      <c r="AX56" s="84"/>
      <c r="AY56" s="84"/>
      <c r="AZ56" s="84"/>
      <c r="BA56" s="100"/>
      <c r="BB56" s="136"/>
      <c r="BC56" s="84"/>
      <c r="BD56" s="84"/>
      <c r="BE56" s="88"/>
      <c r="BF56" s="94"/>
      <c r="BG56" s="84"/>
      <c r="BH56" s="84"/>
      <c r="BI56" s="100"/>
      <c r="BJ56" s="136"/>
      <c r="BK56" s="84"/>
      <c r="BL56" s="536"/>
      <c r="BM56" s="536"/>
      <c r="BN56" s="93"/>
      <c r="BP56" s="11"/>
      <c r="BR56" s="634"/>
    </row>
    <row r="57" spans="1:70" ht="18.75" customHeight="1">
      <c r="A57" s="9"/>
      <c r="B57" s="8"/>
      <c r="C57" s="1101"/>
      <c r="D57" s="1101"/>
      <c r="E57" s="1101"/>
      <c r="F57" s="1102"/>
      <c r="G57" s="1039"/>
      <c r="H57" s="710" t="s">
        <v>130</v>
      </c>
      <c r="I57" s="200" t="s">
        <v>848</v>
      </c>
      <c r="J57" s="186">
        <v>1132161</v>
      </c>
      <c r="K57" s="525" t="s">
        <v>339</v>
      </c>
      <c r="L57" s="525">
        <v>417</v>
      </c>
      <c r="M57" s="526" t="s">
        <v>506</v>
      </c>
      <c r="N57" s="525" t="s">
        <v>5</v>
      </c>
      <c r="O57" s="108"/>
      <c r="P57" s="84"/>
      <c r="Q57" s="84"/>
      <c r="R57" s="100"/>
      <c r="S57" s="136"/>
      <c r="T57" s="84"/>
      <c r="U57" s="84"/>
      <c r="V57" s="87"/>
      <c r="W57" s="94"/>
      <c r="X57" s="84"/>
      <c r="Y57" s="84"/>
      <c r="Z57" s="100" t="s">
        <v>342</v>
      </c>
      <c r="AA57" s="136"/>
      <c r="AB57" s="84"/>
      <c r="AC57" s="84"/>
      <c r="AD57" s="84"/>
      <c r="AE57" s="87"/>
      <c r="AF57" s="94"/>
      <c r="AG57" s="84"/>
      <c r="AH57" s="84"/>
      <c r="AI57" s="100"/>
      <c r="AJ57" s="136"/>
      <c r="AK57" s="84"/>
      <c r="AL57" s="84" t="s">
        <v>342</v>
      </c>
      <c r="AM57" s="87"/>
      <c r="AN57" s="94"/>
      <c r="AO57" s="84"/>
      <c r="AP57" s="84"/>
      <c r="AQ57" s="84"/>
      <c r="AR57" s="100"/>
      <c r="AS57" s="136"/>
      <c r="AT57" s="84"/>
      <c r="AU57" s="84"/>
      <c r="AV57" s="87"/>
      <c r="AW57" s="94"/>
      <c r="AX57" s="84" t="s">
        <v>342</v>
      </c>
      <c r="AY57" s="84"/>
      <c r="AZ57" s="84"/>
      <c r="BA57" s="100"/>
      <c r="BB57" s="136"/>
      <c r="BC57" s="84"/>
      <c r="BD57" s="84"/>
      <c r="BE57" s="87"/>
      <c r="BF57" s="94"/>
      <c r="BG57" s="84"/>
      <c r="BH57" s="84"/>
      <c r="BI57" s="100"/>
      <c r="BJ57" s="136" t="s">
        <v>5</v>
      </c>
      <c r="BK57" s="84"/>
      <c r="BL57" s="536"/>
      <c r="BM57" s="536"/>
      <c r="BN57" s="93"/>
      <c r="BP57" s="11"/>
      <c r="BR57" s="634"/>
    </row>
    <row r="58" spans="1:70" ht="18.899999999999999" customHeight="1">
      <c r="A58" s="9"/>
      <c r="B58" s="8"/>
      <c r="C58" s="1101"/>
      <c r="D58" s="1101"/>
      <c r="E58" s="1101"/>
      <c r="F58" s="1102"/>
      <c r="G58" s="1039"/>
      <c r="H58" s="710" t="s">
        <v>132</v>
      </c>
      <c r="I58" s="200" t="s">
        <v>849</v>
      </c>
      <c r="J58" s="186">
        <v>1132161</v>
      </c>
      <c r="K58" s="525" t="s">
        <v>339</v>
      </c>
      <c r="L58" s="525">
        <v>876</v>
      </c>
      <c r="M58" s="526" t="s">
        <v>506</v>
      </c>
      <c r="N58" s="525" t="s">
        <v>658</v>
      </c>
      <c r="O58" s="108"/>
      <c r="P58" s="84"/>
      <c r="Q58" s="84"/>
      <c r="R58" s="100"/>
      <c r="S58" s="136"/>
      <c r="T58" s="84"/>
      <c r="U58" s="84"/>
      <c r="V58" s="87"/>
      <c r="W58" s="94"/>
      <c r="X58" s="84"/>
      <c r="Y58" s="84"/>
      <c r="Z58" s="100"/>
      <c r="AA58" s="136" t="s">
        <v>354</v>
      </c>
      <c r="AB58" s="84"/>
      <c r="AC58" s="84"/>
      <c r="AD58" s="84"/>
      <c r="AE58" s="87"/>
      <c r="AF58" s="94"/>
      <c r="AG58" s="84"/>
      <c r="AH58" s="84"/>
      <c r="AI58" s="100"/>
      <c r="AJ58" s="136"/>
      <c r="AK58" s="84"/>
      <c r="AL58" s="84"/>
      <c r="AM58" s="87"/>
      <c r="AN58" s="94"/>
      <c r="AO58" s="84"/>
      <c r="AP58" s="84"/>
      <c r="AQ58" s="84"/>
      <c r="AR58" s="100"/>
      <c r="AS58" s="136"/>
      <c r="AT58" s="84"/>
      <c r="AU58" s="84"/>
      <c r="AV58" s="87"/>
      <c r="AW58" s="94"/>
      <c r="AX58" s="84"/>
      <c r="AY58" s="84"/>
      <c r="AZ58" s="84" t="s">
        <v>354</v>
      </c>
      <c r="BA58" s="100"/>
      <c r="BB58" s="136"/>
      <c r="BC58" s="84"/>
      <c r="BD58" s="84"/>
      <c r="BE58" s="87"/>
      <c r="BF58" s="94"/>
      <c r="BG58" s="84"/>
      <c r="BH58" s="84"/>
      <c r="BI58" s="100"/>
      <c r="BJ58" s="136"/>
      <c r="BK58" s="84"/>
      <c r="BL58" s="536"/>
      <c r="BM58" s="536"/>
      <c r="BN58" s="93"/>
      <c r="BP58" s="11"/>
      <c r="BR58" s="634"/>
    </row>
    <row r="59" spans="1:70" ht="18.899999999999999" customHeight="1">
      <c r="A59" s="9" t="s">
        <v>28</v>
      </c>
      <c r="B59" s="8" t="s">
        <v>1</v>
      </c>
      <c r="C59" s="1101"/>
      <c r="D59" s="1101"/>
      <c r="E59" s="1101"/>
      <c r="F59" s="1102"/>
      <c r="G59" s="1039"/>
      <c r="H59" s="713" t="s">
        <v>134</v>
      </c>
      <c r="I59" s="195" t="s">
        <v>850</v>
      </c>
      <c r="J59" s="186">
        <v>1132161</v>
      </c>
      <c r="K59" s="525" t="s">
        <v>339</v>
      </c>
      <c r="L59" s="525">
        <v>2190</v>
      </c>
      <c r="M59" s="526" t="s">
        <v>506</v>
      </c>
      <c r="N59" s="525" t="s">
        <v>7</v>
      </c>
      <c r="O59" s="108"/>
      <c r="P59" s="84"/>
      <c r="Q59" s="84"/>
      <c r="R59" s="100"/>
      <c r="S59" s="136"/>
      <c r="T59" s="84"/>
      <c r="U59" s="84"/>
      <c r="V59" s="87"/>
      <c r="W59" s="94"/>
      <c r="X59" s="84"/>
      <c r="Y59" s="84"/>
      <c r="Z59" s="100"/>
      <c r="AA59" s="136" t="s">
        <v>354</v>
      </c>
      <c r="AB59" s="84"/>
      <c r="AC59" s="84"/>
      <c r="AD59" s="84"/>
      <c r="AE59" s="87"/>
      <c r="AF59" s="94"/>
      <c r="AG59" s="84"/>
      <c r="AH59" s="84"/>
      <c r="AI59" s="100"/>
      <c r="AJ59" s="136"/>
      <c r="AK59" s="84"/>
      <c r="AL59" s="84"/>
      <c r="AM59" s="87"/>
      <c r="AN59" s="94"/>
      <c r="AO59" s="84"/>
      <c r="AP59" s="84"/>
      <c r="AQ59" s="84"/>
      <c r="AR59" s="100"/>
      <c r="AS59" s="136"/>
      <c r="AT59" s="84"/>
      <c r="AU59" s="84"/>
      <c r="AV59" s="87"/>
      <c r="AW59" s="94"/>
      <c r="AX59" s="84"/>
      <c r="AY59" s="84" t="s">
        <v>354</v>
      </c>
      <c r="AZ59" s="84"/>
      <c r="BA59" s="100"/>
      <c r="BB59" s="136"/>
      <c r="BC59" s="84"/>
      <c r="BD59" s="84"/>
      <c r="BE59" s="87"/>
      <c r="BF59" s="94"/>
      <c r="BG59" s="84"/>
      <c r="BH59" s="84"/>
      <c r="BI59" s="100"/>
      <c r="BJ59" s="136"/>
      <c r="BK59" s="84"/>
      <c r="BL59" s="536"/>
      <c r="BM59" s="536"/>
      <c r="BN59" s="93"/>
      <c r="BP59" s="11"/>
      <c r="BR59" s="634"/>
    </row>
    <row r="60" spans="1:70" ht="18.899999999999999" customHeight="1" thickBot="1">
      <c r="A60" s="9"/>
      <c r="B60" s="8"/>
      <c r="C60" s="1101"/>
      <c r="D60" s="1101"/>
      <c r="E60" s="1101"/>
      <c r="F60" s="1102"/>
      <c r="G60" s="1039"/>
      <c r="H60" s="714" t="s">
        <v>136</v>
      </c>
      <c r="I60" s="201" t="s">
        <v>851</v>
      </c>
      <c r="J60" s="189">
        <v>1132161</v>
      </c>
      <c r="K60" s="533" t="s">
        <v>339</v>
      </c>
      <c r="L60" s="533">
        <v>1251</v>
      </c>
      <c r="M60" s="534" t="s">
        <v>506</v>
      </c>
      <c r="N60" s="533" t="s">
        <v>658</v>
      </c>
      <c r="O60" s="110"/>
      <c r="P60" s="97" t="s">
        <v>354</v>
      </c>
      <c r="Q60" s="97"/>
      <c r="R60" s="102"/>
      <c r="S60" s="137"/>
      <c r="T60" s="97"/>
      <c r="U60" s="97"/>
      <c r="V60" s="141"/>
      <c r="W60" s="96"/>
      <c r="X60" s="97"/>
      <c r="Y60" s="97"/>
      <c r="Z60" s="102"/>
      <c r="AA60" s="137"/>
      <c r="AB60" s="97"/>
      <c r="AC60" s="97"/>
      <c r="AD60" s="97"/>
      <c r="AE60" s="141"/>
      <c r="AF60" s="96"/>
      <c r="AG60" s="97"/>
      <c r="AH60" s="97"/>
      <c r="AI60" s="102"/>
      <c r="AJ60" s="137"/>
      <c r="AK60" s="97"/>
      <c r="AL60" s="97"/>
      <c r="AM60" s="141"/>
      <c r="AN60" s="96" t="s">
        <v>354</v>
      </c>
      <c r="AO60" s="97"/>
      <c r="AP60" s="97"/>
      <c r="AQ60" s="97"/>
      <c r="AR60" s="102"/>
      <c r="AS60" s="137"/>
      <c r="AT60" s="97"/>
      <c r="AU60" s="97"/>
      <c r="AV60" s="141"/>
      <c r="AW60" s="96"/>
      <c r="AX60" s="97"/>
      <c r="AY60" s="97"/>
      <c r="AZ60" s="97"/>
      <c r="BA60" s="102"/>
      <c r="BB60" s="137"/>
      <c r="BC60" s="97"/>
      <c r="BD60" s="97"/>
      <c r="BE60" s="141"/>
      <c r="BF60" s="96"/>
      <c r="BG60" s="97"/>
      <c r="BH60" s="97"/>
      <c r="BI60" s="102"/>
      <c r="BJ60" s="137"/>
      <c r="BK60" s="97"/>
      <c r="BL60" s="545"/>
      <c r="BM60" s="545"/>
      <c r="BN60" s="98"/>
      <c r="BP60" s="11"/>
      <c r="BR60" s="634"/>
    </row>
    <row r="61" spans="1:70" ht="18.899999999999999" customHeight="1">
      <c r="A61" s="9"/>
      <c r="B61" s="8"/>
      <c r="C61" s="1101"/>
      <c r="D61" s="1101"/>
      <c r="E61" s="1101"/>
      <c r="F61" s="1102"/>
      <c r="G61" s="1038" t="s">
        <v>139</v>
      </c>
      <c r="H61" s="715" t="s">
        <v>140</v>
      </c>
      <c r="I61" s="195" t="s">
        <v>780</v>
      </c>
      <c r="J61" s="154">
        <v>1132120</v>
      </c>
      <c r="K61" s="527" t="s">
        <v>339</v>
      </c>
      <c r="L61" s="527">
        <v>179</v>
      </c>
      <c r="M61" s="528" t="s">
        <v>506</v>
      </c>
      <c r="N61" s="527" t="s">
        <v>5</v>
      </c>
      <c r="O61" s="122"/>
      <c r="P61" s="90"/>
      <c r="Q61" s="90"/>
      <c r="R61" s="99"/>
      <c r="S61" s="135"/>
      <c r="T61" s="90"/>
      <c r="U61" s="90"/>
      <c r="V61" s="146"/>
      <c r="W61" s="103"/>
      <c r="X61" s="90" t="s">
        <v>342</v>
      </c>
      <c r="Y61" s="90"/>
      <c r="Z61" s="99"/>
      <c r="AA61" s="135"/>
      <c r="AB61" s="90"/>
      <c r="AC61" s="90"/>
      <c r="AD61" s="90"/>
      <c r="AE61" s="146"/>
      <c r="AF61" s="103"/>
      <c r="AG61" s="90"/>
      <c r="AH61" s="90"/>
      <c r="AI61" s="99"/>
      <c r="AJ61" s="135" t="s">
        <v>342</v>
      </c>
      <c r="AK61" s="90"/>
      <c r="AL61" s="90"/>
      <c r="AM61" s="146"/>
      <c r="AN61" s="103"/>
      <c r="AO61" s="90"/>
      <c r="AP61" s="90"/>
      <c r="AQ61" s="90"/>
      <c r="AR61" s="99"/>
      <c r="AS61" s="135"/>
      <c r="AT61" s="90"/>
      <c r="AU61" s="90" t="s">
        <v>342</v>
      </c>
      <c r="AV61" s="146"/>
      <c r="AW61" s="103"/>
      <c r="AX61" s="90"/>
      <c r="AY61" s="90"/>
      <c r="AZ61" s="90"/>
      <c r="BA61" s="99"/>
      <c r="BB61" s="135"/>
      <c r="BC61" s="90"/>
      <c r="BD61" s="90"/>
      <c r="BE61" s="146"/>
      <c r="BF61" s="103"/>
      <c r="BG61" s="90"/>
      <c r="BH61" s="90" t="s">
        <v>5</v>
      </c>
      <c r="BI61" s="99"/>
      <c r="BJ61" s="135"/>
      <c r="BK61" s="90"/>
      <c r="BL61" s="544"/>
      <c r="BM61" s="544"/>
      <c r="BN61" s="91"/>
      <c r="BP61" s="11"/>
      <c r="BR61" s="634"/>
    </row>
    <row r="62" spans="1:70" ht="18.899999999999999" customHeight="1">
      <c r="A62" s="9"/>
      <c r="B62" s="8"/>
      <c r="C62" s="1101"/>
      <c r="D62" s="1101"/>
      <c r="E62" s="1101"/>
      <c r="F62" s="1102"/>
      <c r="G62" s="1039"/>
      <c r="H62" s="706" t="s">
        <v>142</v>
      </c>
      <c r="I62" s="194" t="s">
        <v>783</v>
      </c>
      <c r="J62" s="188">
        <v>1132120</v>
      </c>
      <c r="K62" s="525" t="s">
        <v>339</v>
      </c>
      <c r="L62" s="525">
        <v>8760</v>
      </c>
      <c r="M62" s="526" t="s">
        <v>506</v>
      </c>
      <c r="N62" s="525" t="s">
        <v>9</v>
      </c>
      <c r="O62" s="108"/>
      <c r="P62" s="84"/>
      <c r="Q62" s="84"/>
      <c r="R62" s="100"/>
      <c r="S62" s="136"/>
      <c r="T62" s="84"/>
      <c r="U62" s="84"/>
      <c r="V62" s="87"/>
      <c r="W62" s="94"/>
      <c r="X62" s="84"/>
      <c r="Y62" s="84" t="s">
        <v>353</v>
      </c>
      <c r="Z62" s="100"/>
      <c r="AA62" s="136"/>
      <c r="AB62" s="84"/>
      <c r="AC62" s="84"/>
      <c r="AD62" s="84"/>
      <c r="AE62" s="87"/>
      <c r="AF62" s="94"/>
      <c r="AG62" s="84"/>
      <c r="AH62" s="84"/>
      <c r="AI62" s="100"/>
      <c r="AJ62" s="136"/>
      <c r="AK62" s="84"/>
      <c r="AL62" s="84"/>
      <c r="AM62" s="87"/>
      <c r="AN62" s="94"/>
      <c r="AO62" s="84"/>
      <c r="AP62" s="84"/>
      <c r="AQ62" s="84"/>
      <c r="AR62" s="100"/>
      <c r="AS62" s="136"/>
      <c r="AT62" s="84"/>
      <c r="AU62" s="84"/>
      <c r="AV62" s="87"/>
      <c r="AW62" s="94"/>
      <c r="AX62" s="84"/>
      <c r="AY62" s="84"/>
      <c r="AZ62" s="84"/>
      <c r="BA62" s="100"/>
      <c r="BB62" s="136"/>
      <c r="BC62" s="84"/>
      <c r="BD62" s="84"/>
      <c r="BE62" s="87"/>
      <c r="BF62" s="94"/>
      <c r="BG62" s="84"/>
      <c r="BH62" s="84"/>
      <c r="BI62" s="100"/>
      <c r="BJ62" s="136"/>
      <c r="BK62" s="84"/>
      <c r="BL62" s="536"/>
      <c r="BM62" s="536"/>
      <c r="BN62" s="93"/>
      <c r="BP62" s="11"/>
      <c r="BR62" s="634"/>
    </row>
    <row r="63" spans="1:70" ht="18.899999999999999" customHeight="1">
      <c r="A63" s="9"/>
      <c r="B63" s="8"/>
      <c r="C63" s="1101"/>
      <c r="D63" s="1101"/>
      <c r="E63" s="1101"/>
      <c r="F63" s="1102"/>
      <c r="G63" s="1039"/>
      <c r="H63" s="709" t="s">
        <v>144</v>
      </c>
      <c r="I63" s="200" t="s">
        <v>785</v>
      </c>
      <c r="J63" s="186">
        <v>1132120</v>
      </c>
      <c r="K63" s="525" t="s">
        <v>339</v>
      </c>
      <c r="L63" s="525">
        <v>8760</v>
      </c>
      <c r="M63" s="526" t="s">
        <v>506</v>
      </c>
      <c r="N63" s="525" t="s">
        <v>658</v>
      </c>
      <c r="O63" s="108"/>
      <c r="P63" s="84"/>
      <c r="Q63" s="84"/>
      <c r="R63" s="100"/>
      <c r="S63" s="136"/>
      <c r="T63" s="84"/>
      <c r="U63" s="84"/>
      <c r="V63" s="87"/>
      <c r="W63" s="94"/>
      <c r="X63" s="84"/>
      <c r="Y63" s="84"/>
      <c r="Z63" s="100"/>
      <c r="AA63" s="136"/>
      <c r="AB63" s="84"/>
      <c r="AC63" s="84"/>
      <c r="AD63" s="84"/>
      <c r="AE63" s="87"/>
      <c r="AF63" s="94"/>
      <c r="AG63" s="84"/>
      <c r="AH63" s="84"/>
      <c r="AI63" s="100"/>
      <c r="AJ63" s="136" t="s">
        <v>354</v>
      </c>
      <c r="AK63" s="84"/>
      <c r="AL63" s="84"/>
      <c r="AM63" s="87"/>
      <c r="AN63" s="94"/>
      <c r="AO63" s="84"/>
      <c r="AP63" s="84"/>
      <c r="AQ63" s="84"/>
      <c r="AR63" s="100"/>
      <c r="AS63" s="136"/>
      <c r="AT63" s="84"/>
      <c r="AU63" s="84"/>
      <c r="AV63" s="87"/>
      <c r="AW63" s="94"/>
      <c r="AX63" s="84"/>
      <c r="AY63" s="84"/>
      <c r="AZ63" s="84"/>
      <c r="BA63" s="100"/>
      <c r="BB63" s="136"/>
      <c r="BC63" s="84"/>
      <c r="BD63" s="84"/>
      <c r="BE63" s="87"/>
      <c r="BF63" s="94"/>
      <c r="BG63" s="84"/>
      <c r="BH63" s="84" t="s">
        <v>7</v>
      </c>
      <c r="BI63" s="100"/>
      <c r="BJ63" s="136"/>
      <c r="BK63" s="84"/>
      <c r="BL63" s="536"/>
      <c r="BM63" s="536"/>
      <c r="BN63" s="93"/>
      <c r="BP63" s="11"/>
      <c r="BR63" s="634"/>
    </row>
    <row r="64" spans="1:70" ht="18.899999999999999" customHeight="1">
      <c r="A64" s="9"/>
      <c r="B64" s="8"/>
      <c r="C64" s="1101"/>
      <c r="D64" s="1101"/>
      <c r="E64" s="1101"/>
      <c r="F64" s="1102"/>
      <c r="G64" s="1039"/>
      <c r="H64" s="710" t="s">
        <v>146</v>
      </c>
      <c r="I64" s="200" t="s">
        <v>779</v>
      </c>
      <c r="J64" s="188">
        <v>1132120</v>
      </c>
      <c r="K64" s="525" t="s">
        <v>339</v>
      </c>
      <c r="L64" s="525">
        <v>156</v>
      </c>
      <c r="M64" s="526" t="s">
        <v>506</v>
      </c>
      <c r="N64" s="525" t="s">
        <v>5</v>
      </c>
      <c r="O64" s="108"/>
      <c r="P64" s="84"/>
      <c r="Q64" s="84"/>
      <c r="R64" s="100"/>
      <c r="S64" s="136"/>
      <c r="T64" s="84"/>
      <c r="U64" s="84"/>
      <c r="V64" s="87"/>
      <c r="W64" s="94"/>
      <c r="X64" s="84"/>
      <c r="Y64" s="84" t="s">
        <v>342</v>
      </c>
      <c r="Z64" s="100"/>
      <c r="AA64" s="136"/>
      <c r="AB64" s="84"/>
      <c r="AC64" s="84"/>
      <c r="AD64" s="84"/>
      <c r="AE64" s="87"/>
      <c r="AF64" s="94"/>
      <c r="AG64" s="84"/>
      <c r="AH64" s="84"/>
      <c r="AI64" s="100"/>
      <c r="AJ64" s="136"/>
      <c r="AK64" s="84" t="s">
        <v>342</v>
      </c>
      <c r="AL64" s="84"/>
      <c r="AM64" s="87"/>
      <c r="AN64" s="94"/>
      <c r="AO64" s="84"/>
      <c r="AP64" s="84"/>
      <c r="AQ64" s="84"/>
      <c r="AR64" s="100"/>
      <c r="AS64" s="136"/>
      <c r="AT64" s="84"/>
      <c r="AU64" s="84"/>
      <c r="AV64" s="87"/>
      <c r="AW64" s="94" t="s">
        <v>342</v>
      </c>
      <c r="AX64" s="84"/>
      <c r="AY64" s="84"/>
      <c r="AZ64" s="84"/>
      <c r="BA64" s="100"/>
      <c r="BB64" s="136"/>
      <c r="BC64" s="84"/>
      <c r="BD64" s="84"/>
      <c r="BE64" s="87"/>
      <c r="BF64" s="94"/>
      <c r="BG64" s="84"/>
      <c r="BH64" s="84"/>
      <c r="BI64" s="100" t="s">
        <v>5</v>
      </c>
      <c r="BJ64" s="136"/>
      <c r="BK64" s="84"/>
      <c r="BL64" s="536"/>
      <c r="BM64" s="536"/>
      <c r="BN64" s="93"/>
      <c r="BP64" s="11"/>
      <c r="BR64" s="634"/>
    </row>
    <row r="65" spans="1:70" ht="18.899999999999999" customHeight="1">
      <c r="A65" s="9"/>
      <c r="B65" s="8"/>
      <c r="C65" s="1101"/>
      <c r="D65" s="1101"/>
      <c r="E65" s="1101"/>
      <c r="F65" s="1102"/>
      <c r="G65" s="1039"/>
      <c r="H65" s="710" t="s">
        <v>148</v>
      </c>
      <c r="I65" s="200" t="s">
        <v>782</v>
      </c>
      <c r="J65" s="186">
        <v>1132120</v>
      </c>
      <c r="K65" s="525" t="s">
        <v>339</v>
      </c>
      <c r="L65" s="525">
        <v>8760</v>
      </c>
      <c r="M65" s="526" t="s">
        <v>506</v>
      </c>
      <c r="N65" s="525" t="s">
        <v>9</v>
      </c>
      <c r="O65" s="108"/>
      <c r="P65" s="84"/>
      <c r="Q65" s="84"/>
      <c r="R65" s="100"/>
      <c r="S65" s="136"/>
      <c r="T65" s="84"/>
      <c r="U65" s="84"/>
      <c r="V65" s="87"/>
      <c r="W65" s="94"/>
      <c r="X65" s="84"/>
      <c r="Y65" s="84" t="s">
        <v>353</v>
      </c>
      <c r="Z65" s="100"/>
      <c r="AA65" s="136"/>
      <c r="AB65" s="84"/>
      <c r="AC65" s="84"/>
      <c r="AD65" s="84"/>
      <c r="AE65" s="87"/>
      <c r="AF65" s="94"/>
      <c r="AG65" s="84"/>
      <c r="AH65" s="84"/>
      <c r="AI65" s="100"/>
      <c r="AJ65" s="136"/>
      <c r="AK65" s="84"/>
      <c r="AL65" s="84"/>
      <c r="AM65" s="87"/>
      <c r="AN65" s="94"/>
      <c r="AO65" s="84"/>
      <c r="AP65" s="84"/>
      <c r="AQ65" s="84"/>
      <c r="AR65" s="100"/>
      <c r="AS65" s="136"/>
      <c r="AT65" s="84"/>
      <c r="AU65" s="84"/>
      <c r="AV65" s="87"/>
      <c r="AW65" s="94"/>
      <c r="AX65" s="84"/>
      <c r="AY65" s="84"/>
      <c r="AZ65" s="84"/>
      <c r="BA65" s="100"/>
      <c r="BB65" s="136"/>
      <c r="BC65" s="84"/>
      <c r="BD65" s="84"/>
      <c r="BE65" s="87"/>
      <c r="BF65" s="94"/>
      <c r="BG65" s="84"/>
      <c r="BH65" s="84"/>
      <c r="BI65" s="100"/>
      <c r="BJ65" s="136"/>
      <c r="BK65" s="84"/>
      <c r="BL65" s="536"/>
      <c r="BM65" s="536"/>
      <c r="BN65" s="93"/>
      <c r="BP65" s="11"/>
      <c r="BR65" s="634"/>
    </row>
    <row r="66" spans="1:70" ht="18.899999999999999" customHeight="1">
      <c r="A66" s="9"/>
      <c r="B66" s="8"/>
      <c r="C66" s="1101"/>
      <c r="D66" s="1101"/>
      <c r="E66" s="1101"/>
      <c r="F66" s="1102"/>
      <c r="G66" s="1039"/>
      <c r="H66" s="709" t="s">
        <v>150</v>
      </c>
      <c r="I66" s="200" t="s">
        <v>785</v>
      </c>
      <c r="J66" s="186">
        <v>1132120</v>
      </c>
      <c r="K66" s="525" t="s">
        <v>339</v>
      </c>
      <c r="L66" s="525">
        <v>1752</v>
      </c>
      <c r="M66" s="526" t="s">
        <v>506</v>
      </c>
      <c r="N66" s="525" t="s">
        <v>658</v>
      </c>
      <c r="O66" s="108"/>
      <c r="P66" s="84"/>
      <c r="Q66" s="84"/>
      <c r="R66" s="100"/>
      <c r="S66" s="136"/>
      <c r="T66" s="84"/>
      <c r="U66" s="84"/>
      <c r="V66" s="87"/>
      <c r="W66" s="94"/>
      <c r="X66" s="84"/>
      <c r="Y66" s="84"/>
      <c r="Z66" s="100"/>
      <c r="AA66" s="136"/>
      <c r="AB66" s="84"/>
      <c r="AC66" s="84"/>
      <c r="AD66" s="84"/>
      <c r="AE66" s="87"/>
      <c r="AF66" s="94"/>
      <c r="AG66" s="84"/>
      <c r="AH66" s="84"/>
      <c r="AI66" s="100"/>
      <c r="AJ66" s="136"/>
      <c r="AK66" s="84" t="s">
        <v>354</v>
      </c>
      <c r="AL66" s="84"/>
      <c r="AM66" s="87"/>
      <c r="AN66" s="94"/>
      <c r="AO66" s="84"/>
      <c r="AP66" s="84"/>
      <c r="AQ66" s="84"/>
      <c r="AR66" s="100"/>
      <c r="AS66" s="136"/>
      <c r="AT66" s="84"/>
      <c r="AU66" s="84"/>
      <c r="AV66" s="87"/>
      <c r="AW66" s="94"/>
      <c r="AX66" s="84"/>
      <c r="AY66" s="84"/>
      <c r="AZ66" s="84"/>
      <c r="BA66" s="100"/>
      <c r="BB66" s="136"/>
      <c r="BC66" s="84"/>
      <c r="BD66" s="84"/>
      <c r="BE66" s="87"/>
      <c r="BF66" s="94"/>
      <c r="BG66" s="84"/>
      <c r="BH66" s="84"/>
      <c r="BI66" s="100" t="s">
        <v>7</v>
      </c>
      <c r="BJ66" s="136"/>
      <c r="BK66" s="84"/>
      <c r="BL66" s="536"/>
      <c r="BM66" s="536"/>
      <c r="BN66" s="93"/>
      <c r="BP66" s="11"/>
      <c r="BR66" s="634"/>
    </row>
    <row r="67" spans="1:70" ht="18.899999999999999" customHeight="1">
      <c r="A67" s="9"/>
      <c r="B67" s="8"/>
      <c r="C67" s="1101"/>
      <c r="D67" s="1101"/>
      <c r="E67" s="1101"/>
      <c r="F67" s="1102"/>
      <c r="G67" s="1039"/>
      <c r="H67" s="713" t="s">
        <v>152</v>
      </c>
      <c r="I67" s="195" t="s">
        <v>779</v>
      </c>
      <c r="J67" s="154">
        <v>1132121</v>
      </c>
      <c r="K67" s="525" t="s">
        <v>339</v>
      </c>
      <c r="L67" s="525">
        <v>265</v>
      </c>
      <c r="M67" s="526" t="s">
        <v>506</v>
      </c>
      <c r="N67" s="525" t="s">
        <v>5</v>
      </c>
      <c r="O67" s="108"/>
      <c r="P67" s="84"/>
      <c r="Q67" s="84"/>
      <c r="R67" s="100"/>
      <c r="S67" s="136"/>
      <c r="T67" s="84"/>
      <c r="U67" s="84"/>
      <c r="V67" s="87"/>
      <c r="W67" s="94"/>
      <c r="X67" s="84"/>
      <c r="Y67" s="84"/>
      <c r="Z67" s="100" t="s">
        <v>342</v>
      </c>
      <c r="AA67" s="136"/>
      <c r="AB67" s="84"/>
      <c r="AC67" s="84"/>
      <c r="AD67" s="84"/>
      <c r="AE67" s="87"/>
      <c r="AF67" s="94"/>
      <c r="AG67" s="84"/>
      <c r="AH67" s="84"/>
      <c r="AI67" s="100"/>
      <c r="AJ67" s="136"/>
      <c r="AK67" s="84"/>
      <c r="AL67" s="84" t="s">
        <v>342</v>
      </c>
      <c r="AM67" s="87"/>
      <c r="AN67" s="94"/>
      <c r="AO67" s="84"/>
      <c r="AP67" s="84"/>
      <c r="AQ67" s="84"/>
      <c r="AR67" s="100"/>
      <c r="AS67" s="136"/>
      <c r="AT67" s="84"/>
      <c r="AU67" s="84"/>
      <c r="AV67" s="87"/>
      <c r="AW67" s="94"/>
      <c r="AX67" s="84" t="s">
        <v>342</v>
      </c>
      <c r="AY67" s="84"/>
      <c r="AZ67" s="84"/>
      <c r="BA67" s="100"/>
      <c r="BB67" s="136"/>
      <c r="BC67" s="84"/>
      <c r="BD67" s="84"/>
      <c r="BE67" s="87"/>
      <c r="BF67" s="94"/>
      <c r="BG67" s="84"/>
      <c r="BH67" s="84"/>
      <c r="BI67" s="100"/>
      <c r="BJ67" s="136" t="s">
        <v>5</v>
      </c>
      <c r="BK67" s="84"/>
      <c r="BL67" s="536"/>
      <c r="BM67" s="536"/>
      <c r="BN67" s="93"/>
      <c r="BP67" s="11"/>
      <c r="BR67" s="634"/>
    </row>
    <row r="68" spans="1:70" ht="18.899999999999999" customHeight="1">
      <c r="A68" s="9"/>
      <c r="B68" s="8"/>
      <c r="C68" s="1101"/>
      <c r="D68" s="1101"/>
      <c r="E68" s="1101"/>
      <c r="F68" s="1102"/>
      <c r="G68" s="1039"/>
      <c r="H68" s="706" t="s">
        <v>154</v>
      </c>
      <c r="I68" s="194" t="s">
        <v>872</v>
      </c>
      <c r="J68" s="188">
        <v>1132121</v>
      </c>
      <c r="K68" s="525" t="s">
        <v>339</v>
      </c>
      <c r="L68" s="525">
        <v>8760</v>
      </c>
      <c r="M68" s="526" t="s">
        <v>506</v>
      </c>
      <c r="N68" s="525" t="s">
        <v>9</v>
      </c>
      <c r="O68" s="108"/>
      <c r="P68" s="84"/>
      <c r="Q68" s="84"/>
      <c r="R68" s="100"/>
      <c r="S68" s="136"/>
      <c r="T68" s="84"/>
      <c r="U68" s="84"/>
      <c r="V68" s="87"/>
      <c r="W68" s="94"/>
      <c r="X68" s="84"/>
      <c r="Y68" s="84"/>
      <c r="Z68" s="100" t="s">
        <v>353</v>
      </c>
      <c r="AA68" s="136"/>
      <c r="AB68" s="84"/>
      <c r="AC68" s="84"/>
      <c r="AD68" s="84"/>
      <c r="AE68" s="87"/>
      <c r="AF68" s="94"/>
      <c r="AG68" s="84"/>
      <c r="AH68" s="84"/>
      <c r="AI68" s="100"/>
      <c r="AJ68" s="136"/>
      <c r="AK68" s="84"/>
      <c r="AL68" s="84"/>
      <c r="AM68" s="87"/>
      <c r="AN68" s="94"/>
      <c r="AO68" s="84"/>
      <c r="AP68" s="84"/>
      <c r="AQ68" s="84"/>
      <c r="AR68" s="100"/>
      <c r="AS68" s="136"/>
      <c r="AT68" s="84"/>
      <c r="AU68" s="84"/>
      <c r="AV68" s="87"/>
      <c r="AW68" s="94"/>
      <c r="AX68" s="84"/>
      <c r="AY68" s="84"/>
      <c r="AZ68" s="84"/>
      <c r="BA68" s="100"/>
      <c r="BB68" s="136"/>
      <c r="BC68" s="84"/>
      <c r="BD68" s="84"/>
      <c r="BE68" s="87"/>
      <c r="BF68" s="94"/>
      <c r="BG68" s="84"/>
      <c r="BH68" s="84"/>
      <c r="BI68" s="100"/>
      <c r="BJ68" s="136"/>
      <c r="BK68" s="84"/>
      <c r="BL68" s="536"/>
      <c r="BM68" s="536"/>
      <c r="BN68" s="93"/>
      <c r="BP68" s="11"/>
      <c r="BR68" s="634"/>
    </row>
    <row r="69" spans="1:70" ht="18.899999999999999" customHeight="1">
      <c r="A69" s="9"/>
      <c r="B69" s="8"/>
      <c r="C69" s="1101"/>
      <c r="D69" s="1101"/>
      <c r="E69" s="1101"/>
      <c r="F69" s="1102"/>
      <c r="G69" s="1039"/>
      <c r="H69" s="709" t="s">
        <v>156</v>
      </c>
      <c r="I69" s="200" t="s">
        <v>785</v>
      </c>
      <c r="J69" s="186">
        <v>1132121</v>
      </c>
      <c r="K69" s="525" t="s">
        <v>339</v>
      </c>
      <c r="L69" s="525">
        <v>2190</v>
      </c>
      <c r="M69" s="526" t="s">
        <v>506</v>
      </c>
      <c r="N69" s="525" t="s">
        <v>658</v>
      </c>
      <c r="O69" s="108"/>
      <c r="P69" s="84"/>
      <c r="Q69" s="84"/>
      <c r="R69" s="100"/>
      <c r="S69" s="136"/>
      <c r="T69" s="84"/>
      <c r="U69" s="84"/>
      <c r="V69" s="87"/>
      <c r="W69" s="94"/>
      <c r="X69" s="84"/>
      <c r="Y69" s="84"/>
      <c r="Z69" s="100"/>
      <c r="AA69" s="136"/>
      <c r="AB69" s="84"/>
      <c r="AC69" s="84"/>
      <c r="AD69" s="84"/>
      <c r="AE69" s="87"/>
      <c r="AF69" s="94"/>
      <c r="AG69" s="84"/>
      <c r="AH69" s="84"/>
      <c r="AI69" s="100"/>
      <c r="AJ69" s="136"/>
      <c r="AK69" s="84"/>
      <c r="AL69" s="84" t="s">
        <v>354</v>
      </c>
      <c r="AM69" s="87"/>
      <c r="AN69" s="94"/>
      <c r="AO69" s="84"/>
      <c r="AP69" s="84"/>
      <c r="AQ69" s="84"/>
      <c r="AR69" s="100"/>
      <c r="AS69" s="136"/>
      <c r="AT69" s="84"/>
      <c r="AU69" s="84"/>
      <c r="AV69" s="87"/>
      <c r="AW69" s="94"/>
      <c r="AX69" s="84"/>
      <c r="AY69" s="84"/>
      <c r="AZ69" s="84"/>
      <c r="BA69" s="100"/>
      <c r="BB69" s="136"/>
      <c r="BC69" s="84"/>
      <c r="BD69" s="84"/>
      <c r="BE69" s="87"/>
      <c r="BF69" s="94"/>
      <c r="BG69" s="84"/>
      <c r="BH69" s="84"/>
      <c r="BI69" s="100"/>
      <c r="BJ69" s="136" t="s">
        <v>7</v>
      </c>
      <c r="BK69" s="84"/>
      <c r="BL69" s="536"/>
      <c r="BM69" s="536"/>
      <c r="BN69" s="93"/>
      <c r="BP69" s="11"/>
      <c r="BR69" s="634"/>
    </row>
    <row r="70" spans="1:70" ht="18.899999999999999" customHeight="1">
      <c r="A70" s="9"/>
      <c r="B70" s="8"/>
      <c r="C70" s="1101"/>
      <c r="D70" s="1101"/>
      <c r="E70" s="1101"/>
      <c r="F70" s="1102"/>
      <c r="G70" s="1039"/>
      <c r="H70" s="706" t="s">
        <v>158</v>
      </c>
      <c r="I70" s="194" t="s">
        <v>781</v>
      </c>
      <c r="J70" s="186">
        <v>1132120</v>
      </c>
      <c r="K70" s="525" t="s">
        <v>339</v>
      </c>
      <c r="L70" s="525">
        <v>114</v>
      </c>
      <c r="M70" s="526" t="s">
        <v>506</v>
      </c>
      <c r="N70" s="525" t="s">
        <v>5</v>
      </c>
      <c r="O70" s="108"/>
      <c r="P70" s="84"/>
      <c r="Q70" s="84"/>
      <c r="R70" s="100"/>
      <c r="S70" s="136"/>
      <c r="T70" s="84"/>
      <c r="U70" s="84"/>
      <c r="V70" s="87"/>
      <c r="W70" s="94"/>
      <c r="X70" s="84"/>
      <c r="Y70" s="84"/>
      <c r="Z70" s="100"/>
      <c r="AA70" s="136" t="s">
        <v>342</v>
      </c>
      <c r="AB70" s="84"/>
      <c r="AC70" s="84"/>
      <c r="AD70" s="84"/>
      <c r="AE70" s="87"/>
      <c r="AF70" s="94"/>
      <c r="AG70" s="84"/>
      <c r="AH70" s="84"/>
      <c r="AI70" s="100"/>
      <c r="AJ70" s="136"/>
      <c r="AK70" s="84"/>
      <c r="AL70" s="84"/>
      <c r="AM70" s="87"/>
      <c r="AN70" s="94" t="s">
        <v>342</v>
      </c>
      <c r="AO70" s="84"/>
      <c r="AP70" s="84"/>
      <c r="AQ70" s="84"/>
      <c r="AR70" s="100"/>
      <c r="AS70" s="136"/>
      <c r="AT70" s="84"/>
      <c r="AU70" s="84"/>
      <c r="AV70" s="87"/>
      <c r="AW70" s="94"/>
      <c r="AX70" s="84"/>
      <c r="AY70" s="84" t="s">
        <v>342</v>
      </c>
      <c r="AZ70" s="84"/>
      <c r="BA70" s="100"/>
      <c r="BB70" s="136"/>
      <c r="BC70" s="84"/>
      <c r="BD70" s="84"/>
      <c r="BE70" s="87"/>
      <c r="BF70" s="94"/>
      <c r="BG70" s="84"/>
      <c r="BH70" s="84"/>
      <c r="BI70" s="100"/>
      <c r="BJ70" s="136"/>
      <c r="BK70" s="84" t="s">
        <v>5</v>
      </c>
      <c r="BL70" s="536"/>
      <c r="BM70" s="536"/>
      <c r="BN70" s="93"/>
      <c r="BP70" s="11"/>
      <c r="BR70" s="634"/>
    </row>
    <row r="71" spans="1:70" ht="18.899999999999999" customHeight="1">
      <c r="A71" s="9"/>
      <c r="B71" s="8"/>
      <c r="C71" s="1101"/>
      <c r="D71" s="1101"/>
      <c r="E71" s="1101"/>
      <c r="F71" s="1102"/>
      <c r="G71" s="1039"/>
      <c r="H71" s="709" t="s">
        <v>160</v>
      </c>
      <c r="I71" s="200" t="s">
        <v>784</v>
      </c>
      <c r="J71" s="186">
        <v>1132120</v>
      </c>
      <c r="K71" s="525" t="s">
        <v>339</v>
      </c>
      <c r="L71" s="525">
        <v>8760</v>
      </c>
      <c r="M71" s="526" t="s">
        <v>506</v>
      </c>
      <c r="N71" s="525" t="s">
        <v>9</v>
      </c>
      <c r="O71" s="108"/>
      <c r="P71" s="84"/>
      <c r="Q71" s="84"/>
      <c r="R71" s="100"/>
      <c r="S71" s="136"/>
      <c r="T71" s="84"/>
      <c r="U71" s="84"/>
      <c r="V71" s="87"/>
      <c r="W71" s="94"/>
      <c r="X71" s="84"/>
      <c r="Y71" s="84"/>
      <c r="Z71" s="100"/>
      <c r="AA71" s="136" t="s">
        <v>353</v>
      </c>
      <c r="AB71" s="84"/>
      <c r="AC71" s="84"/>
      <c r="AD71" s="84"/>
      <c r="AE71" s="87"/>
      <c r="AF71" s="94"/>
      <c r="AG71" s="84"/>
      <c r="AH71" s="84"/>
      <c r="AI71" s="100"/>
      <c r="AJ71" s="136"/>
      <c r="AK71" s="84"/>
      <c r="AL71" s="84"/>
      <c r="AM71" s="87"/>
      <c r="AN71" s="94"/>
      <c r="AO71" s="84"/>
      <c r="AP71" s="84"/>
      <c r="AQ71" s="84"/>
      <c r="AR71" s="100"/>
      <c r="AS71" s="136"/>
      <c r="AT71" s="84"/>
      <c r="AU71" s="84"/>
      <c r="AV71" s="87"/>
      <c r="AW71" s="94"/>
      <c r="AX71" s="84"/>
      <c r="AY71" s="84"/>
      <c r="AZ71" s="84"/>
      <c r="BA71" s="100"/>
      <c r="BB71" s="136"/>
      <c r="BC71" s="84"/>
      <c r="BD71" s="84"/>
      <c r="BE71" s="87"/>
      <c r="BF71" s="94"/>
      <c r="BG71" s="84"/>
      <c r="BH71" s="84"/>
      <c r="BI71" s="100"/>
      <c r="BJ71" s="136"/>
      <c r="BK71" s="84"/>
      <c r="BL71" s="536"/>
      <c r="BM71" s="536"/>
      <c r="BN71" s="93"/>
      <c r="BP71" s="11"/>
      <c r="BR71" s="634"/>
    </row>
    <row r="72" spans="1:70" ht="18.899999999999999" customHeight="1">
      <c r="A72" s="9"/>
      <c r="B72" s="8"/>
      <c r="C72" s="1101"/>
      <c r="D72" s="1101"/>
      <c r="E72" s="1101"/>
      <c r="F72" s="1102"/>
      <c r="G72" s="1039"/>
      <c r="H72" s="709" t="s">
        <v>1036</v>
      </c>
      <c r="I72" s="200" t="s">
        <v>1046</v>
      </c>
      <c r="J72" s="186">
        <v>1132120</v>
      </c>
      <c r="K72" s="525" t="s">
        <v>339</v>
      </c>
      <c r="L72" s="525" t="s">
        <v>993</v>
      </c>
      <c r="M72" s="526" t="s">
        <v>506</v>
      </c>
      <c r="N72" s="525" t="s">
        <v>667</v>
      </c>
      <c r="O72" s="108"/>
      <c r="P72" s="84"/>
      <c r="Q72" s="84"/>
      <c r="R72" s="100"/>
      <c r="S72" s="136"/>
      <c r="T72" s="84"/>
      <c r="U72" s="84"/>
      <c r="V72" s="87"/>
      <c r="W72" s="94"/>
      <c r="X72" s="84"/>
      <c r="Y72" s="84"/>
      <c r="Z72" s="100"/>
      <c r="AA72" s="136"/>
      <c r="AB72" s="84"/>
      <c r="AC72" s="84"/>
      <c r="AD72" s="84"/>
      <c r="AE72" s="87"/>
      <c r="AF72" s="94"/>
      <c r="AG72" s="84"/>
      <c r="AH72" s="84"/>
      <c r="AI72" s="100"/>
      <c r="AJ72" s="136"/>
      <c r="AK72" s="84"/>
      <c r="AL72" s="84"/>
      <c r="AM72" s="87"/>
      <c r="AN72" s="94"/>
      <c r="AO72" s="84"/>
      <c r="AP72" s="84"/>
      <c r="AQ72" s="84"/>
      <c r="AR72" s="100"/>
      <c r="AS72" s="136"/>
      <c r="AT72" s="84"/>
      <c r="AU72" s="84"/>
      <c r="AV72" s="87"/>
      <c r="AW72" s="94"/>
      <c r="AX72" s="84"/>
      <c r="AY72" s="84"/>
      <c r="AZ72" s="84"/>
      <c r="BA72" s="100"/>
      <c r="BB72" s="136"/>
      <c r="BC72" s="84"/>
      <c r="BD72" s="84"/>
      <c r="BE72" s="87"/>
      <c r="BF72" s="94"/>
      <c r="BG72" s="84"/>
      <c r="BH72" s="84"/>
      <c r="BI72" s="100"/>
      <c r="BJ72" s="136"/>
      <c r="BK72" s="84"/>
      <c r="BL72" s="536"/>
      <c r="BM72" s="536"/>
      <c r="BN72" s="93"/>
      <c r="BP72" s="11"/>
      <c r="BR72" s="634"/>
    </row>
    <row r="73" spans="1:70" ht="18.899999999999999" customHeight="1">
      <c r="A73" s="9"/>
      <c r="B73" s="8"/>
      <c r="C73" s="1101"/>
      <c r="D73" s="1101"/>
      <c r="E73" s="1101"/>
      <c r="F73" s="1102"/>
      <c r="G73" s="1039"/>
      <c r="H73" s="709" t="s">
        <v>1037</v>
      </c>
      <c r="I73" s="200" t="s">
        <v>1047</v>
      </c>
      <c r="J73" s="186">
        <v>1132120</v>
      </c>
      <c r="K73" s="525" t="s">
        <v>339</v>
      </c>
      <c r="L73" s="525" t="s">
        <v>993</v>
      </c>
      <c r="M73" s="526" t="s">
        <v>506</v>
      </c>
      <c r="N73" s="525" t="s">
        <v>667</v>
      </c>
      <c r="O73" s="108"/>
      <c r="P73" s="84"/>
      <c r="Q73" s="84"/>
      <c r="R73" s="100"/>
      <c r="S73" s="136"/>
      <c r="T73" s="84"/>
      <c r="U73" s="84"/>
      <c r="V73" s="87"/>
      <c r="W73" s="94"/>
      <c r="X73" s="84"/>
      <c r="Y73" s="84"/>
      <c r="Z73" s="100"/>
      <c r="AA73" s="136"/>
      <c r="AB73" s="84"/>
      <c r="AC73" s="84"/>
      <c r="AD73" s="84"/>
      <c r="AE73" s="87"/>
      <c r="AF73" s="94"/>
      <c r="AG73" s="84"/>
      <c r="AH73" s="84"/>
      <c r="AI73" s="100"/>
      <c r="AJ73" s="136"/>
      <c r="AK73" s="84"/>
      <c r="AL73" s="84"/>
      <c r="AM73" s="87"/>
      <c r="AN73" s="94"/>
      <c r="AO73" s="84"/>
      <c r="AP73" s="84"/>
      <c r="AQ73" s="84"/>
      <c r="AR73" s="100"/>
      <c r="AS73" s="136"/>
      <c r="AT73" s="84"/>
      <c r="AU73" s="84"/>
      <c r="AV73" s="87"/>
      <c r="AW73" s="94"/>
      <c r="AX73" s="84"/>
      <c r="AY73" s="84"/>
      <c r="AZ73" s="84"/>
      <c r="BA73" s="100"/>
      <c r="BB73" s="136"/>
      <c r="BC73" s="84"/>
      <c r="BD73" s="84"/>
      <c r="BE73" s="87"/>
      <c r="BF73" s="94"/>
      <c r="BG73" s="84"/>
      <c r="BH73" s="84"/>
      <c r="BI73" s="100"/>
      <c r="BJ73" s="136"/>
      <c r="BK73" s="84"/>
      <c r="BL73" s="536"/>
      <c r="BM73" s="536"/>
      <c r="BN73" s="93"/>
      <c r="BP73" s="11"/>
      <c r="BR73" s="634"/>
    </row>
    <row r="74" spans="1:70" ht="18.899999999999999" customHeight="1">
      <c r="A74" s="9"/>
      <c r="B74" s="8"/>
      <c r="C74" s="1101"/>
      <c r="D74" s="1101"/>
      <c r="E74" s="1101"/>
      <c r="F74" s="1102"/>
      <c r="G74" s="1039"/>
      <c r="H74" s="709" t="s">
        <v>1038</v>
      </c>
      <c r="I74" s="200" t="s">
        <v>960</v>
      </c>
      <c r="J74" s="186">
        <v>1132120</v>
      </c>
      <c r="K74" s="525" t="s">
        <v>339</v>
      </c>
      <c r="L74" s="525" t="s">
        <v>993</v>
      </c>
      <c r="M74" s="526" t="s">
        <v>506</v>
      </c>
      <c r="N74" s="525" t="s">
        <v>667</v>
      </c>
      <c r="O74" s="108"/>
      <c r="P74" s="84"/>
      <c r="Q74" s="84"/>
      <c r="R74" s="100"/>
      <c r="S74" s="136"/>
      <c r="T74" s="84"/>
      <c r="U74" s="84"/>
      <c r="V74" s="87"/>
      <c r="W74" s="94"/>
      <c r="X74" s="84"/>
      <c r="Y74" s="84"/>
      <c r="Z74" s="100"/>
      <c r="AA74" s="136"/>
      <c r="AB74" s="84"/>
      <c r="AC74" s="84"/>
      <c r="AD74" s="84"/>
      <c r="AE74" s="87"/>
      <c r="AF74" s="94"/>
      <c r="AG74" s="84"/>
      <c r="AH74" s="84"/>
      <c r="AI74" s="100"/>
      <c r="AJ74" s="136"/>
      <c r="AK74" s="84"/>
      <c r="AL74" s="84"/>
      <c r="AM74" s="87"/>
      <c r="AN74" s="94"/>
      <c r="AO74" s="84"/>
      <c r="AP74" s="84"/>
      <c r="AQ74" s="84"/>
      <c r="AR74" s="100"/>
      <c r="AS74" s="136"/>
      <c r="AT74" s="84"/>
      <c r="AU74" s="84"/>
      <c r="AV74" s="87"/>
      <c r="AW74" s="94"/>
      <c r="AX74" s="84"/>
      <c r="AY74" s="84"/>
      <c r="AZ74" s="84"/>
      <c r="BA74" s="100"/>
      <c r="BB74" s="136"/>
      <c r="BC74" s="84"/>
      <c r="BD74" s="84"/>
      <c r="BE74" s="87"/>
      <c r="BF74" s="94"/>
      <c r="BG74" s="84"/>
      <c r="BH74" s="84"/>
      <c r="BI74" s="100"/>
      <c r="BJ74" s="136"/>
      <c r="BK74" s="84"/>
      <c r="BL74" s="536"/>
      <c r="BM74" s="536"/>
      <c r="BN74" s="93"/>
      <c r="BP74" s="11"/>
      <c r="BR74" s="634"/>
    </row>
    <row r="75" spans="1:70" ht="18.899999999999999" customHeight="1">
      <c r="A75" s="9"/>
      <c r="B75" s="8"/>
      <c r="C75" s="1101"/>
      <c r="D75" s="1101"/>
      <c r="E75" s="1101"/>
      <c r="F75" s="1102"/>
      <c r="G75" s="1039"/>
      <c r="H75" s="709" t="s">
        <v>1039</v>
      </c>
      <c r="I75" s="200" t="s">
        <v>1043</v>
      </c>
      <c r="J75" s="186">
        <v>1132120</v>
      </c>
      <c r="K75" s="525" t="s">
        <v>339</v>
      </c>
      <c r="L75" s="525" t="s">
        <v>993</v>
      </c>
      <c r="M75" s="526" t="s">
        <v>659</v>
      </c>
      <c r="N75" s="525" t="s">
        <v>667</v>
      </c>
      <c r="O75" s="108"/>
      <c r="P75" s="84"/>
      <c r="Q75" s="84"/>
      <c r="R75" s="100"/>
      <c r="S75" s="136"/>
      <c r="T75" s="84"/>
      <c r="U75" s="84"/>
      <c r="V75" s="87"/>
      <c r="W75" s="94"/>
      <c r="X75" s="84"/>
      <c r="Y75" s="84"/>
      <c r="Z75" s="100"/>
      <c r="AA75" s="136"/>
      <c r="AB75" s="84"/>
      <c r="AC75" s="84"/>
      <c r="AD75" s="84"/>
      <c r="AE75" s="87"/>
      <c r="AF75" s="94"/>
      <c r="AG75" s="84"/>
      <c r="AH75" s="84"/>
      <c r="AI75" s="100"/>
      <c r="AJ75" s="136"/>
      <c r="AK75" s="84"/>
      <c r="AL75" s="84"/>
      <c r="AM75" s="87"/>
      <c r="AN75" s="94"/>
      <c r="AO75" s="84"/>
      <c r="AP75" s="84"/>
      <c r="AQ75" s="84"/>
      <c r="AR75" s="100"/>
      <c r="AS75" s="136"/>
      <c r="AT75" s="84"/>
      <c r="AU75" s="84"/>
      <c r="AV75" s="87"/>
      <c r="AW75" s="94"/>
      <c r="AX75" s="84"/>
      <c r="AY75" s="84"/>
      <c r="AZ75" s="84"/>
      <c r="BA75" s="100"/>
      <c r="BB75" s="136"/>
      <c r="BC75" s="84"/>
      <c r="BD75" s="84"/>
      <c r="BE75" s="87"/>
      <c r="BF75" s="94"/>
      <c r="BG75" s="84"/>
      <c r="BH75" s="84"/>
      <c r="BI75" s="100"/>
      <c r="BJ75" s="136"/>
      <c r="BK75" s="84"/>
      <c r="BL75" s="536"/>
      <c r="BM75" s="536"/>
      <c r="BN75" s="93"/>
      <c r="BP75" s="11"/>
      <c r="BR75" s="634"/>
    </row>
    <row r="76" spans="1:70" ht="18.899999999999999" customHeight="1" thickBot="1">
      <c r="A76" s="9"/>
      <c r="B76" s="8"/>
      <c r="C76" s="1101"/>
      <c r="D76" s="1101"/>
      <c r="E76" s="1101"/>
      <c r="F76" s="1102"/>
      <c r="G76" s="1040"/>
      <c r="H76" s="716" t="s">
        <v>162</v>
      </c>
      <c r="I76" s="202" t="s">
        <v>786</v>
      </c>
      <c r="J76" s="189">
        <v>1132120</v>
      </c>
      <c r="K76" s="533" t="s">
        <v>339</v>
      </c>
      <c r="L76" s="533">
        <v>548</v>
      </c>
      <c r="M76" s="534" t="s">
        <v>506</v>
      </c>
      <c r="N76" s="533" t="s">
        <v>658</v>
      </c>
      <c r="O76" s="110"/>
      <c r="P76" s="97"/>
      <c r="Q76" s="97"/>
      <c r="R76" s="102"/>
      <c r="S76" s="137"/>
      <c r="T76" s="97"/>
      <c r="U76" s="97"/>
      <c r="V76" s="141"/>
      <c r="W76" s="96"/>
      <c r="X76" s="97"/>
      <c r="Y76" s="97"/>
      <c r="Z76" s="102"/>
      <c r="AA76" s="137"/>
      <c r="AB76" s="97" t="s">
        <v>354</v>
      </c>
      <c r="AC76" s="97"/>
      <c r="AD76" s="97"/>
      <c r="AE76" s="141"/>
      <c r="AF76" s="96"/>
      <c r="AG76" s="97"/>
      <c r="AH76" s="97"/>
      <c r="AI76" s="102"/>
      <c r="AJ76" s="137"/>
      <c r="AK76" s="97"/>
      <c r="AL76" s="97"/>
      <c r="AM76" s="141"/>
      <c r="AN76" s="96"/>
      <c r="AO76" s="97"/>
      <c r="AP76" s="97"/>
      <c r="AQ76" s="97"/>
      <c r="AR76" s="102"/>
      <c r="AS76" s="137"/>
      <c r="AT76" s="97"/>
      <c r="AU76" s="97"/>
      <c r="AV76" s="141"/>
      <c r="AW76" s="96"/>
      <c r="AX76" s="97"/>
      <c r="AY76" s="97" t="s">
        <v>354</v>
      </c>
      <c r="AZ76" s="97"/>
      <c r="BA76" s="102"/>
      <c r="BB76" s="137"/>
      <c r="BC76" s="97"/>
      <c r="BD76" s="97"/>
      <c r="BE76" s="141"/>
      <c r="BF76" s="96"/>
      <c r="BG76" s="97"/>
      <c r="BH76" s="97"/>
      <c r="BI76" s="102"/>
      <c r="BJ76" s="137"/>
      <c r="BK76" s="97"/>
      <c r="BL76" s="545"/>
      <c r="BM76" s="545"/>
      <c r="BN76" s="98"/>
      <c r="BP76" s="11"/>
      <c r="BR76" s="634"/>
    </row>
    <row r="77" spans="1:70" ht="18.899999999999999" customHeight="1">
      <c r="A77" s="9"/>
      <c r="B77" s="8"/>
      <c r="C77" s="1101"/>
      <c r="D77" s="1101"/>
      <c r="E77" s="1101"/>
      <c r="F77" s="1102"/>
      <c r="G77" s="1038" t="s">
        <v>164</v>
      </c>
      <c r="H77" s="717" t="s">
        <v>165</v>
      </c>
      <c r="I77" s="203" t="s">
        <v>718</v>
      </c>
      <c r="J77" s="190">
        <v>1131802</v>
      </c>
      <c r="K77" s="531" t="s">
        <v>339</v>
      </c>
      <c r="L77" s="531">
        <v>283</v>
      </c>
      <c r="M77" s="532" t="s">
        <v>506</v>
      </c>
      <c r="N77" s="531" t="s">
        <v>5</v>
      </c>
      <c r="O77" s="122"/>
      <c r="P77" s="90"/>
      <c r="Q77" s="90"/>
      <c r="R77" s="99"/>
      <c r="S77" s="135"/>
      <c r="T77" s="90"/>
      <c r="U77" s="90"/>
      <c r="V77" s="146"/>
      <c r="W77" s="103"/>
      <c r="X77" s="90"/>
      <c r="Y77" s="90" t="s">
        <v>342</v>
      </c>
      <c r="Z77" s="99"/>
      <c r="AA77" s="135"/>
      <c r="AB77" s="90"/>
      <c r="AC77" s="90"/>
      <c r="AD77" s="90"/>
      <c r="AE77" s="146"/>
      <c r="AF77" s="103"/>
      <c r="AG77" s="90"/>
      <c r="AH77" s="90"/>
      <c r="AI77" s="99"/>
      <c r="AJ77" s="135"/>
      <c r="AK77" s="90" t="s">
        <v>354</v>
      </c>
      <c r="AL77" s="90"/>
      <c r="AM77" s="146"/>
      <c r="AN77" s="103"/>
      <c r="AO77" s="90"/>
      <c r="AP77" s="90"/>
      <c r="AQ77" s="90"/>
      <c r="AR77" s="99"/>
      <c r="AS77" s="135"/>
      <c r="AT77" s="90"/>
      <c r="AU77" s="90"/>
      <c r="AV77" s="146"/>
      <c r="AW77" s="103" t="s">
        <v>342</v>
      </c>
      <c r="AX77" s="90"/>
      <c r="AY77" s="90"/>
      <c r="AZ77" s="90"/>
      <c r="BA77" s="99"/>
      <c r="BB77" s="135"/>
      <c r="BC77" s="90"/>
      <c r="BD77" s="90"/>
      <c r="BE77" s="146"/>
      <c r="BF77" s="103"/>
      <c r="BG77" s="90"/>
      <c r="BH77" s="90"/>
      <c r="BI77" s="99" t="s">
        <v>5</v>
      </c>
      <c r="BJ77" s="135"/>
      <c r="BK77" s="90"/>
      <c r="BL77" s="544"/>
      <c r="BM77" s="544"/>
      <c r="BN77" s="91"/>
      <c r="BP77" s="11"/>
      <c r="BR77" s="634"/>
    </row>
    <row r="78" spans="1:70" ht="18.899999999999999" customHeight="1">
      <c r="A78" s="9"/>
      <c r="B78" s="8"/>
      <c r="C78" s="1101"/>
      <c r="D78" s="1101"/>
      <c r="E78" s="1101"/>
      <c r="F78" s="1102"/>
      <c r="G78" s="1039"/>
      <c r="H78" s="709" t="s">
        <v>167</v>
      </c>
      <c r="I78" s="200" t="s">
        <v>718</v>
      </c>
      <c r="J78" s="186">
        <v>1132140</v>
      </c>
      <c r="K78" s="525" t="s">
        <v>339</v>
      </c>
      <c r="L78" s="525">
        <v>283</v>
      </c>
      <c r="M78" s="526" t="s">
        <v>506</v>
      </c>
      <c r="N78" s="525" t="s">
        <v>5</v>
      </c>
      <c r="O78" s="108"/>
      <c r="P78" s="84"/>
      <c r="Q78" s="84"/>
      <c r="R78" s="100"/>
      <c r="S78" s="136"/>
      <c r="T78" s="84"/>
      <c r="U78" s="84"/>
      <c r="V78" s="87"/>
      <c r="W78" s="94"/>
      <c r="X78" s="84"/>
      <c r="Y78" s="84" t="s">
        <v>342</v>
      </c>
      <c r="Z78" s="100"/>
      <c r="AA78" s="136"/>
      <c r="AB78" s="84"/>
      <c r="AC78" s="84"/>
      <c r="AD78" s="84"/>
      <c r="AE78" s="87"/>
      <c r="AF78" s="94"/>
      <c r="AG78" s="84"/>
      <c r="AH78" s="84"/>
      <c r="AI78" s="100"/>
      <c r="AJ78" s="136"/>
      <c r="AK78" s="84" t="s">
        <v>354</v>
      </c>
      <c r="AL78" s="84"/>
      <c r="AM78" s="87"/>
      <c r="AN78" s="94"/>
      <c r="AO78" s="84"/>
      <c r="AP78" s="84"/>
      <c r="AQ78" s="84"/>
      <c r="AR78" s="100"/>
      <c r="AS78" s="136"/>
      <c r="AT78" s="84"/>
      <c r="AU78" s="84"/>
      <c r="AV78" s="87"/>
      <c r="AW78" s="94" t="s">
        <v>342</v>
      </c>
      <c r="AX78" s="84"/>
      <c r="AY78" s="84"/>
      <c r="AZ78" s="84"/>
      <c r="BA78" s="100"/>
      <c r="BB78" s="136"/>
      <c r="BC78" s="84"/>
      <c r="BD78" s="84"/>
      <c r="BE78" s="87"/>
      <c r="BF78" s="94"/>
      <c r="BG78" s="84"/>
      <c r="BH78" s="84"/>
      <c r="BI78" s="100" t="s">
        <v>5</v>
      </c>
      <c r="BJ78" s="136"/>
      <c r="BK78" s="84"/>
      <c r="BL78" s="536"/>
      <c r="BM78" s="536"/>
      <c r="BN78" s="93"/>
      <c r="BP78" s="11"/>
      <c r="BR78" s="634"/>
    </row>
    <row r="79" spans="1:70" ht="18.899999999999999" customHeight="1">
      <c r="A79" s="9"/>
      <c r="B79" s="8"/>
      <c r="C79" s="1101"/>
      <c r="D79" s="1101"/>
      <c r="E79" s="1101"/>
      <c r="F79" s="1102"/>
      <c r="G79" s="1039"/>
      <c r="H79" s="709" t="s">
        <v>169</v>
      </c>
      <c r="I79" s="200" t="s">
        <v>722</v>
      </c>
      <c r="J79" s="186">
        <v>1132140</v>
      </c>
      <c r="K79" s="525" t="s">
        <v>339</v>
      </c>
      <c r="L79" s="525">
        <v>172</v>
      </c>
      <c r="M79" s="526" t="s">
        <v>506</v>
      </c>
      <c r="N79" s="525" t="s">
        <v>5</v>
      </c>
      <c r="O79" s="108"/>
      <c r="P79" s="84"/>
      <c r="Q79" s="84"/>
      <c r="R79" s="100"/>
      <c r="S79" s="136"/>
      <c r="T79" s="84"/>
      <c r="U79" s="84"/>
      <c r="V79" s="87"/>
      <c r="W79" s="94"/>
      <c r="X79" s="84"/>
      <c r="Y79" s="84"/>
      <c r="Z79" s="100"/>
      <c r="AA79" s="136" t="s">
        <v>342</v>
      </c>
      <c r="AB79" s="84"/>
      <c r="AC79" s="84"/>
      <c r="AD79" s="84"/>
      <c r="AE79" s="87"/>
      <c r="AF79" s="94"/>
      <c r="AG79" s="84"/>
      <c r="AH79" s="84"/>
      <c r="AI79" s="100"/>
      <c r="AJ79" s="136"/>
      <c r="AK79" s="84"/>
      <c r="AL79" s="84"/>
      <c r="AM79" s="87" t="s">
        <v>342</v>
      </c>
      <c r="AN79" s="94"/>
      <c r="AO79" s="84"/>
      <c r="AP79" s="84"/>
      <c r="AQ79" s="84"/>
      <c r="AR79" s="100"/>
      <c r="AS79" s="136"/>
      <c r="AT79" s="84"/>
      <c r="AU79" s="84"/>
      <c r="AV79" s="87"/>
      <c r="AW79" s="94"/>
      <c r="AX79" s="84" t="s">
        <v>342</v>
      </c>
      <c r="AY79" s="84"/>
      <c r="AZ79" s="84"/>
      <c r="BA79" s="100"/>
      <c r="BB79" s="136"/>
      <c r="BC79" s="84"/>
      <c r="BD79" s="84"/>
      <c r="BE79" s="87"/>
      <c r="BF79" s="94"/>
      <c r="BG79" s="84"/>
      <c r="BH79" s="84"/>
      <c r="BI79" s="100"/>
      <c r="BJ79" s="136"/>
      <c r="BK79" s="84" t="s">
        <v>5</v>
      </c>
      <c r="BL79" s="536"/>
      <c r="BM79" s="536"/>
      <c r="BN79" s="93"/>
      <c r="BP79" s="11"/>
      <c r="BR79" s="634"/>
    </row>
    <row r="80" spans="1:70" ht="18.899999999999999" customHeight="1">
      <c r="A80" s="9"/>
      <c r="B80" s="8"/>
      <c r="C80" s="1101"/>
      <c r="D80" s="1101"/>
      <c r="E80" s="1101"/>
      <c r="F80" s="1102"/>
      <c r="G80" s="1039"/>
      <c r="H80" s="709" t="s">
        <v>171</v>
      </c>
      <c r="I80" s="200" t="s">
        <v>723</v>
      </c>
      <c r="J80" s="186">
        <v>1132140</v>
      </c>
      <c r="K80" s="525" t="s">
        <v>339</v>
      </c>
      <c r="L80" s="525">
        <v>2190</v>
      </c>
      <c r="M80" s="526" t="s">
        <v>506</v>
      </c>
      <c r="N80" s="525" t="s">
        <v>7</v>
      </c>
      <c r="O80" s="108"/>
      <c r="P80" s="84"/>
      <c r="Q80" s="84"/>
      <c r="R80" s="100"/>
      <c r="S80" s="136"/>
      <c r="T80" s="84"/>
      <c r="U80" s="84"/>
      <c r="V80" s="87"/>
      <c r="W80" s="94"/>
      <c r="X80" s="84"/>
      <c r="Y80" s="84"/>
      <c r="Z80" s="100"/>
      <c r="AA80" s="136"/>
      <c r="AB80" s="84"/>
      <c r="AC80" s="84"/>
      <c r="AD80" s="84"/>
      <c r="AE80" s="87"/>
      <c r="AF80" s="94"/>
      <c r="AG80" s="84"/>
      <c r="AH80" s="84"/>
      <c r="AI80" s="100"/>
      <c r="AJ80" s="136"/>
      <c r="AK80" s="84"/>
      <c r="AL80" s="84"/>
      <c r="AM80" s="87" t="s">
        <v>354</v>
      </c>
      <c r="AN80" s="94"/>
      <c r="AO80" s="84"/>
      <c r="AP80" s="84"/>
      <c r="AQ80" s="84"/>
      <c r="AR80" s="100"/>
      <c r="AS80" s="136"/>
      <c r="AT80" s="84"/>
      <c r="AU80" s="84"/>
      <c r="AV80" s="87"/>
      <c r="AW80" s="94"/>
      <c r="AX80" s="84"/>
      <c r="AY80" s="84"/>
      <c r="AZ80" s="84"/>
      <c r="BA80" s="100"/>
      <c r="BB80" s="136"/>
      <c r="BC80" s="84"/>
      <c r="BD80" s="84"/>
      <c r="BE80" s="87"/>
      <c r="BF80" s="94"/>
      <c r="BG80" s="84"/>
      <c r="BH80" s="84"/>
      <c r="BI80" s="100"/>
      <c r="BJ80" s="136"/>
      <c r="BK80" s="84" t="s">
        <v>7</v>
      </c>
      <c r="BL80" s="536"/>
      <c r="BM80" s="536"/>
      <c r="BN80" s="93"/>
      <c r="BP80" s="11"/>
      <c r="BR80" s="634"/>
    </row>
    <row r="81" spans="1:70" ht="18.899999999999999" customHeight="1">
      <c r="A81" s="9"/>
      <c r="B81" s="8"/>
      <c r="C81" s="1101"/>
      <c r="D81" s="1101"/>
      <c r="E81" s="1101"/>
      <c r="F81" s="1102"/>
      <c r="G81" s="1039"/>
      <c r="H81" s="709" t="s">
        <v>173</v>
      </c>
      <c r="I81" s="200" t="s">
        <v>719</v>
      </c>
      <c r="J81" s="186">
        <v>1132140</v>
      </c>
      <c r="K81" s="525" t="s">
        <v>339</v>
      </c>
      <c r="L81" s="525">
        <v>179</v>
      </c>
      <c r="M81" s="526" t="s">
        <v>506</v>
      </c>
      <c r="N81" s="525" t="s">
        <v>5</v>
      </c>
      <c r="O81" s="108"/>
      <c r="P81" s="84"/>
      <c r="Q81" s="84"/>
      <c r="R81" s="100"/>
      <c r="S81" s="136"/>
      <c r="T81" s="84"/>
      <c r="U81" s="84"/>
      <c r="V81" s="87"/>
      <c r="W81" s="94" t="s">
        <v>342</v>
      </c>
      <c r="X81" s="84"/>
      <c r="Y81" s="84"/>
      <c r="Z81" s="100"/>
      <c r="AA81" s="136"/>
      <c r="AB81" s="84"/>
      <c r="AC81" s="84"/>
      <c r="AD81" s="84"/>
      <c r="AE81" s="87"/>
      <c r="AF81" s="94"/>
      <c r="AG81" s="84"/>
      <c r="AH81" s="84"/>
      <c r="AI81" s="100" t="s">
        <v>342</v>
      </c>
      <c r="AJ81" s="136"/>
      <c r="AK81" s="84"/>
      <c r="AL81" s="84"/>
      <c r="AM81" s="87"/>
      <c r="AN81" s="94"/>
      <c r="AO81" s="84"/>
      <c r="AP81" s="84"/>
      <c r="AQ81" s="84"/>
      <c r="AR81" s="100"/>
      <c r="AS81" s="136"/>
      <c r="AT81" s="84"/>
      <c r="AU81" s="84" t="s">
        <v>342</v>
      </c>
      <c r="AV81" s="87"/>
      <c r="AW81" s="94"/>
      <c r="AX81" s="84"/>
      <c r="AY81" s="84"/>
      <c r="AZ81" s="84"/>
      <c r="BA81" s="100"/>
      <c r="BB81" s="136"/>
      <c r="BC81" s="84"/>
      <c r="BD81" s="84"/>
      <c r="BE81" s="87"/>
      <c r="BF81" s="94"/>
      <c r="BG81" s="84" t="s">
        <v>5</v>
      </c>
      <c r="BH81" s="84"/>
      <c r="BI81" s="100"/>
      <c r="BJ81" s="136"/>
      <c r="BK81" s="84"/>
      <c r="BL81" s="536"/>
      <c r="BM81" s="536"/>
      <c r="BN81" s="93"/>
      <c r="BP81" s="11"/>
      <c r="BR81" s="634"/>
    </row>
    <row r="82" spans="1:70" ht="18.899999999999999" customHeight="1">
      <c r="A82" s="9"/>
      <c r="B82" s="8"/>
      <c r="C82" s="1101"/>
      <c r="D82" s="1101"/>
      <c r="E82" s="1101"/>
      <c r="F82" s="1102"/>
      <c r="G82" s="1039"/>
      <c r="H82" s="709" t="s">
        <v>175</v>
      </c>
      <c r="I82" s="200" t="s">
        <v>724</v>
      </c>
      <c r="J82" s="186">
        <v>1132140</v>
      </c>
      <c r="K82" s="525" t="s">
        <v>339</v>
      </c>
      <c r="L82" s="525">
        <v>8760</v>
      </c>
      <c r="M82" s="526" t="s">
        <v>506</v>
      </c>
      <c r="N82" s="525" t="s">
        <v>7</v>
      </c>
      <c r="O82" s="108"/>
      <c r="P82" s="84"/>
      <c r="Q82" s="84"/>
      <c r="R82" s="100"/>
      <c r="S82" s="136"/>
      <c r="T82" s="84"/>
      <c r="U82" s="84"/>
      <c r="V82" s="87"/>
      <c r="W82" s="94"/>
      <c r="X82" s="84"/>
      <c r="Y82" s="84"/>
      <c r="Z82" s="100"/>
      <c r="AA82" s="136"/>
      <c r="AB82" s="84"/>
      <c r="AC82" s="84"/>
      <c r="AD82" s="84"/>
      <c r="AE82" s="87"/>
      <c r="AF82" s="94"/>
      <c r="AG82" s="84"/>
      <c r="AH82" s="84"/>
      <c r="AI82" s="100" t="s">
        <v>354</v>
      </c>
      <c r="AJ82" s="136"/>
      <c r="AK82" s="84"/>
      <c r="AL82" s="84"/>
      <c r="AM82" s="87"/>
      <c r="AN82" s="94"/>
      <c r="AO82" s="84"/>
      <c r="AP82" s="84"/>
      <c r="AQ82" s="84"/>
      <c r="AR82" s="100"/>
      <c r="AS82" s="136"/>
      <c r="AT82" s="84"/>
      <c r="AU82" s="84"/>
      <c r="AV82" s="87"/>
      <c r="AW82" s="94"/>
      <c r="AX82" s="84"/>
      <c r="AY82" s="84"/>
      <c r="AZ82" s="84"/>
      <c r="BA82" s="100"/>
      <c r="BB82" s="136"/>
      <c r="BC82" s="84"/>
      <c r="BD82" s="84"/>
      <c r="BE82" s="87"/>
      <c r="BF82" s="94"/>
      <c r="BG82" s="84" t="s">
        <v>7</v>
      </c>
      <c r="BH82" s="84"/>
      <c r="BI82" s="100"/>
      <c r="BJ82" s="136"/>
      <c r="BK82" s="84"/>
      <c r="BL82" s="536"/>
      <c r="BM82" s="536"/>
      <c r="BN82" s="93"/>
      <c r="BP82" s="11"/>
      <c r="BR82" s="634"/>
    </row>
    <row r="83" spans="1:70" ht="18.899999999999999" customHeight="1">
      <c r="A83" s="9"/>
      <c r="B83" s="8"/>
      <c r="C83" s="1101"/>
      <c r="D83" s="1101"/>
      <c r="E83" s="1101"/>
      <c r="F83" s="1102"/>
      <c r="G83" s="1039"/>
      <c r="H83" s="709" t="s">
        <v>177</v>
      </c>
      <c r="I83" s="200" t="s">
        <v>720</v>
      </c>
      <c r="J83" s="186">
        <v>1132140</v>
      </c>
      <c r="K83" s="525" t="s">
        <v>339</v>
      </c>
      <c r="L83" s="525">
        <v>548</v>
      </c>
      <c r="M83" s="526" t="s">
        <v>506</v>
      </c>
      <c r="N83" s="525" t="s">
        <v>5</v>
      </c>
      <c r="O83" s="108"/>
      <c r="P83" s="84"/>
      <c r="Q83" s="84"/>
      <c r="R83" s="100"/>
      <c r="S83" s="136"/>
      <c r="T83" s="84"/>
      <c r="U83" s="84"/>
      <c r="V83" s="87"/>
      <c r="W83" s="94"/>
      <c r="X83" s="84"/>
      <c r="Y83" s="84"/>
      <c r="Z83" s="100" t="s">
        <v>342</v>
      </c>
      <c r="AA83" s="136"/>
      <c r="AB83" s="84"/>
      <c r="AC83" s="84"/>
      <c r="AD83" s="84"/>
      <c r="AE83" s="87"/>
      <c r="AF83" s="94"/>
      <c r="AG83" s="84"/>
      <c r="AH83" s="84"/>
      <c r="AI83" s="100"/>
      <c r="AJ83" s="136"/>
      <c r="AK83" s="84"/>
      <c r="AL83" s="84"/>
      <c r="AM83" s="87" t="s">
        <v>342</v>
      </c>
      <c r="AN83" s="94"/>
      <c r="AO83" s="84"/>
      <c r="AP83" s="84"/>
      <c r="AQ83" s="84"/>
      <c r="AR83" s="100"/>
      <c r="AS83" s="136"/>
      <c r="AT83" s="84"/>
      <c r="AU83" s="84"/>
      <c r="AV83" s="87"/>
      <c r="AW83" s="94"/>
      <c r="AX83" s="84" t="s">
        <v>342</v>
      </c>
      <c r="AY83" s="84"/>
      <c r="AZ83" s="84"/>
      <c r="BA83" s="100"/>
      <c r="BB83" s="136"/>
      <c r="BC83" s="84"/>
      <c r="BD83" s="84"/>
      <c r="BE83" s="87"/>
      <c r="BF83" s="94"/>
      <c r="BG83" s="84"/>
      <c r="BH83" s="84"/>
      <c r="BI83" s="100"/>
      <c r="BJ83" s="136" t="s">
        <v>5</v>
      </c>
      <c r="BK83" s="84"/>
      <c r="BL83" s="536"/>
      <c r="BM83" s="536"/>
      <c r="BN83" s="93"/>
      <c r="BP83" s="11"/>
      <c r="BR83" s="634"/>
    </row>
    <row r="84" spans="1:70" ht="18.899999999999999" customHeight="1">
      <c r="A84" s="9"/>
      <c r="B84" s="8"/>
      <c r="C84" s="1101"/>
      <c r="D84" s="1101"/>
      <c r="E84" s="1101"/>
      <c r="F84" s="1102"/>
      <c r="G84" s="1039"/>
      <c r="H84" s="709" t="s">
        <v>179</v>
      </c>
      <c r="I84" s="200" t="s">
        <v>721</v>
      </c>
      <c r="J84" s="186">
        <v>1132140</v>
      </c>
      <c r="K84" s="525" t="s">
        <v>339</v>
      </c>
      <c r="L84" s="525">
        <v>796</v>
      </c>
      <c r="M84" s="526" t="s">
        <v>506</v>
      </c>
      <c r="N84" s="525" t="s">
        <v>5</v>
      </c>
      <c r="O84" s="108"/>
      <c r="P84" s="84"/>
      <c r="Q84" s="84"/>
      <c r="R84" s="100"/>
      <c r="S84" s="136"/>
      <c r="T84" s="84"/>
      <c r="U84" s="84"/>
      <c r="V84" s="87"/>
      <c r="W84" s="94"/>
      <c r="X84" s="84"/>
      <c r="Y84" s="84"/>
      <c r="Z84" s="100" t="s">
        <v>342</v>
      </c>
      <c r="AA84" s="136"/>
      <c r="AB84" s="84"/>
      <c r="AC84" s="84"/>
      <c r="AD84" s="84"/>
      <c r="AE84" s="87"/>
      <c r="AF84" s="94"/>
      <c r="AG84" s="84"/>
      <c r="AH84" s="84"/>
      <c r="AI84" s="100"/>
      <c r="AJ84" s="136"/>
      <c r="AK84" s="84"/>
      <c r="AL84" s="84"/>
      <c r="AM84" s="87" t="s">
        <v>342</v>
      </c>
      <c r="AN84" s="94"/>
      <c r="AO84" s="84"/>
      <c r="AP84" s="84"/>
      <c r="AQ84" s="84"/>
      <c r="AR84" s="100"/>
      <c r="AS84" s="136"/>
      <c r="AT84" s="84"/>
      <c r="AU84" s="84"/>
      <c r="AV84" s="87"/>
      <c r="AW84" s="94"/>
      <c r="AX84" s="84" t="s">
        <v>342</v>
      </c>
      <c r="AY84" s="84"/>
      <c r="AZ84" s="84"/>
      <c r="BA84" s="100"/>
      <c r="BB84" s="136"/>
      <c r="BC84" s="84"/>
      <c r="BD84" s="84"/>
      <c r="BE84" s="87"/>
      <c r="BF84" s="94"/>
      <c r="BG84" s="84"/>
      <c r="BH84" s="84"/>
      <c r="BI84" s="100"/>
      <c r="BJ84" s="136" t="s">
        <v>5</v>
      </c>
      <c r="BK84" s="84"/>
      <c r="BL84" s="536"/>
      <c r="BM84" s="536"/>
      <c r="BN84" s="93"/>
      <c r="BP84" s="11"/>
      <c r="BR84" s="634"/>
    </row>
    <row r="85" spans="1:70" ht="18.899999999999999" customHeight="1">
      <c r="A85" s="9"/>
      <c r="B85" s="8"/>
      <c r="C85" s="1101"/>
      <c r="D85" s="1101"/>
      <c r="E85" s="1101"/>
      <c r="F85" s="1102"/>
      <c r="G85" s="1039"/>
      <c r="H85" s="709" t="s">
        <v>181</v>
      </c>
      <c r="I85" s="200" t="s">
        <v>714</v>
      </c>
      <c r="J85" s="186">
        <v>1131802</v>
      </c>
      <c r="K85" s="525" t="s">
        <v>339</v>
      </c>
      <c r="L85" s="525">
        <v>626</v>
      </c>
      <c r="M85" s="526" t="s">
        <v>506</v>
      </c>
      <c r="N85" s="525" t="s">
        <v>5</v>
      </c>
      <c r="O85" s="108"/>
      <c r="P85" s="84" t="s">
        <v>342</v>
      </c>
      <c r="Q85" s="84"/>
      <c r="R85" s="100"/>
      <c r="S85" s="136"/>
      <c r="T85" s="84"/>
      <c r="U85" s="84"/>
      <c r="V85" s="87"/>
      <c r="W85" s="94"/>
      <c r="X85" s="84"/>
      <c r="Y85" s="84"/>
      <c r="Z85" s="100"/>
      <c r="AA85" s="136"/>
      <c r="AB85" s="84" t="s">
        <v>342</v>
      </c>
      <c r="AC85" s="84"/>
      <c r="AD85" s="84"/>
      <c r="AE85" s="87"/>
      <c r="AF85" s="94"/>
      <c r="AG85" s="84"/>
      <c r="AH85" s="84"/>
      <c r="AI85" s="100"/>
      <c r="AJ85" s="136"/>
      <c r="AK85" s="84"/>
      <c r="AL85" s="84"/>
      <c r="AM85" s="87"/>
      <c r="AN85" s="94" t="s">
        <v>342</v>
      </c>
      <c r="AO85" s="84"/>
      <c r="AP85" s="84"/>
      <c r="AQ85" s="84"/>
      <c r="AR85" s="100"/>
      <c r="AS85" s="136"/>
      <c r="AT85" s="84"/>
      <c r="AU85" s="84"/>
      <c r="AV85" s="87"/>
      <c r="AW85" s="94"/>
      <c r="AX85" s="84"/>
      <c r="AY85" s="84" t="s">
        <v>342</v>
      </c>
      <c r="AZ85" s="84"/>
      <c r="BA85" s="100"/>
      <c r="BB85" s="136"/>
      <c r="BC85" s="84"/>
      <c r="BD85" s="84"/>
      <c r="BE85" s="87"/>
      <c r="BF85" s="94"/>
      <c r="BG85" s="84"/>
      <c r="BH85" s="84"/>
      <c r="BI85" s="100"/>
      <c r="BJ85" s="136"/>
      <c r="BK85" s="84"/>
      <c r="BL85" s="536"/>
      <c r="BM85" s="536"/>
      <c r="BN85" s="93"/>
      <c r="BP85" s="11"/>
      <c r="BR85" s="634"/>
    </row>
    <row r="86" spans="1:70" ht="18.899999999999999" customHeight="1">
      <c r="A86" s="9"/>
      <c r="B86" s="8"/>
      <c r="C86" s="1101"/>
      <c r="D86" s="1101"/>
      <c r="E86" s="1101"/>
      <c r="F86" s="1102"/>
      <c r="G86" s="1039"/>
      <c r="H86" s="709" t="s">
        <v>183</v>
      </c>
      <c r="I86" s="200" t="s">
        <v>714</v>
      </c>
      <c r="J86" s="186">
        <v>1131802</v>
      </c>
      <c r="K86" s="525" t="s">
        <v>339</v>
      </c>
      <c r="L86" s="525">
        <v>265</v>
      </c>
      <c r="M86" s="526" t="s">
        <v>506</v>
      </c>
      <c r="N86" s="525" t="s">
        <v>5</v>
      </c>
      <c r="O86" s="108"/>
      <c r="P86" s="84"/>
      <c r="Q86" s="84"/>
      <c r="R86" s="100" t="s">
        <v>342</v>
      </c>
      <c r="S86" s="136"/>
      <c r="T86" s="84"/>
      <c r="U86" s="84"/>
      <c r="V86" s="87"/>
      <c r="W86" s="94"/>
      <c r="X86" s="84"/>
      <c r="Y86" s="84"/>
      <c r="Z86" s="100"/>
      <c r="AA86" s="136"/>
      <c r="AB86" s="84" t="s">
        <v>342</v>
      </c>
      <c r="AC86" s="84"/>
      <c r="AD86" s="84"/>
      <c r="AE86" s="87"/>
      <c r="AF86" s="94"/>
      <c r="AG86" s="84"/>
      <c r="AH86" s="84"/>
      <c r="AI86" s="100"/>
      <c r="AJ86" s="136"/>
      <c r="AK86" s="84"/>
      <c r="AL86" s="84"/>
      <c r="AM86" s="87"/>
      <c r="AN86" s="94" t="s">
        <v>342</v>
      </c>
      <c r="AO86" s="84"/>
      <c r="AP86" s="84"/>
      <c r="AQ86" s="84"/>
      <c r="AR86" s="100"/>
      <c r="AS86" s="136"/>
      <c r="AT86" s="84"/>
      <c r="AU86" s="84"/>
      <c r="AV86" s="87"/>
      <c r="AW86" s="94"/>
      <c r="AX86" s="84"/>
      <c r="AY86" s="84" t="s">
        <v>342</v>
      </c>
      <c r="AZ86" s="84"/>
      <c r="BA86" s="100"/>
      <c r="BB86" s="136"/>
      <c r="BC86" s="84"/>
      <c r="BD86" s="84"/>
      <c r="BE86" s="87"/>
      <c r="BF86" s="94"/>
      <c r="BG86" s="84"/>
      <c r="BH86" s="84"/>
      <c r="BI86" s="100"/>
      <c r="BJ86" s="136"/>
      <c r="BK86" s="84"/>
      <c r="BL86" s="536"/>
      <c r="BM86" s="536"/>
      <c r="BN86" s="93"/>
      <c r="BP86" s="11"/>
      <c r="BR86" s="634"/>
    </row>
    <row r="87" spans="1:70" ht="18.899999999999999" customHeight="1" thickBot="1">
      <c r="A87" s="9"/>
      <c r="B87" s="8"/>
      <c r="C87" s="1101"/>
      <c r="D87" s="1101"/>
      <c r="E87" s="1101"/>
      <c r="F87" s="1102"/>
      <c r="G87" s="1040"/>
      <c r="H87" s="711" t="s">
        <v>185</v>
      </c>
      <c r="I87" s="201" t="s">
        <v>715</v>
      </c>
      <c r="J87" s="187">
        <v>1131802</v>
      </c>
      <c r="K87" s="529" t="s">
        <v>339</v>
      </c>
      <c r="L87" s="529">
        <v>8760</v>
      </c>
      <c r="M87" s="530" t="s">
        <v>506</v>
      </c>
      <c r="N87" s="529" t="s">
        <v>7</v>
      </c>
      <c r="O87" s="110"/>
      <c r="P87" s="97" t="s">
        <v>354</v>
      </c>
      <c r="Q87" s="97"/>
      <c r="R87" s="102"/>
      <c r="S87" s="137"/>
      <c r="T87" s="97"/>
      <c r="U87" s="97"/>
      <c r="V87" s="141"/>
      <c r="W87" s="96"/>
      <c r="X87" s="97"/>
      <c r="Y87" s="97"/>
      <c r="Z87" s="102"/>
      <c r="AA87" s="137"/>
      <c r="AB87" s="97"/>
      <c r="AC87" s="97"/>
      <c r="AD87" s="97"/>
      <c r="AE87" s="141"/>
      <c r="AF87" s="96"/>
      <c r="AG87" s="97"/>
      <c r="AH87" s="97"/>
      <c r="AI87" s="102"/>
      <c r="AJ87" s="137"/>
      <c r="AK87" s="97"/>
      <c r="AL87" s="97"/>
      <c r="AM87" s="141"/>
      <c r="AN87" s="96" t="s">
        <v>354</v>
      </c>
      <c r="AO87" s="97"/>
      <c r="AP87" s="97"/>
      <c r="AQ87" s="97"/>
      <c r="AR87" s="102"/>
      <c r="AS87" s="137"/>
      <c r="AT87" s="97"/>
      <c r="AU87" s="97"/>
      <c r="AV87" s="141"/>
      <c r="AW87" s="96"/>
      <c r="AX87" s="97"/>
      <c r="AY87" s="97"/>
      <c r="AZ87" s="97"/>
      <c r="BA87" s="102"/>
      <c r="BB87" s="137"/>
      <c r="BC87" s="97"/>
      <c r="BD87" s="97"/>
      <c r="BE87" s="141"/>
      <c r="BF87" s="96"/>
      <c r="BG87" s="97"/>
      <c r="BH87" s="97"/>
      <c r="BI87" s="102"/>
      <c r="BJ87" s="137"/>
      <c r="BK87" s="97"/>
      <c r="BL87" s="545"/>
      <c r="BM87" s="545"/>
      <c r="BN87" s="98"/>
      <c r="BP87" s="11"/>
      <c r="BR87" s="634"/>
    </row>
    <row r="88" spans="1:70" ht="18.899999999999999" customHeight="1">
      <c r="A88" s="9"/>
      <c r="B88" s="8"/>
      <c r="C88" s="1101"/>
      <c r="D88" s="1101"/>
      <c r="E88" s="1101"/>
      <c r="F88" s="1102"/>
      <c r="G88" s="1039" t="s">
        <v>189</v>
      </c>
      <c r="H88" s="709" t="s">
        <v>190</v>
      </c>
      <c r="I88" s="200" t="s">
        <v>714</v>
      </c>
      <c r="J88" s="186">
        <v>1132160</v>
      </c>
      <c r="K88" s="527" t="s">
        <v>339</v>
      </c>
      <c r="L88" s="527">
        <v>487</v>
      </c>
      <c r="M88" s="528" t="s">
        <v>506</v>
      </c>
      <c r="N88" s="527" t="s">
        <v>5</v>
      </c>
      <c r="O88" s="122"/>
      <c r="P88" s="90"/>
      <c r="Q88" s="90"/>
      <c r="R88" s="99" t="s">
        <v>342</v>
      </c>
      <c r="S88" s="135"/>
      <c r="T88" s="90"/>
      <c r="U88" s="90"/>
      <c r="V88" s="146"/>
      <c r="W88" s="103"/>
      <c r="X88" s="90"/>
      <c r="Y88" s="90"/>
      <c r="Z88" s="99"/>
      <c r="AA88" s="135"/>
      <c r="AB88" s="90"/>
      <c r="AC88" s="90" t="s">
        <v>342</v>
      </c>
      <c r="AD88" s="90"/>
      <c r="AE88" s="146"/>
      <c r="AF88" s="103"/>
      <c r="AG88" s="90"/>
      <c r="AH88" s="90"/>
      <c r="AI88" s="99"/>
      <c r="AJ88" s="135"/>
      <c r="AK88" s="90"/>
      <c r="AL88" s="90"/>
      <c r="AM88" s="146"/>
      <c r="AN88" s="103"/>
      <c r="AO88" s="90" t="s">
        <v>342</v>
      </c>
      <c r="AP88" s="90"/>
      <c r="AQ88" s="90"/>
      <c r="AR88" s="99"/>
      <c r="AS88" s="135"/>
      <c r="AT88" s="90"/>
      <c r="AU88" s="90"/>
      <c r="AV88" s="146"/>
      <c r="AW88" s="103"/>
      <c r="AX88" s="90"/>
      <c r="AY88" s="90"/>
      <c r="AZ88" s="90"/>
      <c r="BA88" s="99" t="s">
        <v>342</v>
      </c>
      <c r="BB88" s="135"/>
      <c r="BC88" s="90"/>
      <c r="BD88" s="90"/>
      <c r="BE88" s="146"/>
      <c r="BF88" s="103"/>
      <c r="BG88" s="90"/>
      <c r="BH88" s="90"/>
      <c r="BI88" s="99"/>
      <c r="BJ88" s="135"/>
      <c r="BK88" s="90"/>
      <c r="BL88" s="544"/>
      <c r="BM88" s="544"/>
      <c r="BN88" s="91"/>
      <c r="BP88" s="11"/>
      <c r="BR88" s="634"/>
    </row>
    <row r="89" spans="1:70" ht="18.899999999999999" customHeight="1">
      <c r="A89" s="9"/>
      <c r="B89" s="8"/>
      <c r="C89" s="1101"/>
      <c r="D89" s="1101"/>
      <c r="E89" s="1101"/>
      <c r="F89" s="1102"/>
      <c r="G89" s="1039"/>
      <c r="H89" s="709" t="s">
        <v>192</v>
      </c>
      <c r="I89" s="200" t="s">
        <v>714</v>
      </c>
      <c r="J89" s="186">
        <v>1132160</v>
      </c>
      <c r="K89" s="525" t="s">
        <v>339</v>
      </c>
      <c r="L89" s="525">
        <v>515</v>
      </c>
      <c r="M89" s="526" t="s">
        <v>506</v>
      </c>
      <c r="N89" s="525" t="s">
        <v>5</v>
      </c>
      <c r="O89" s="108"/>
      <c r="P89" s="84" t="s">
        <v>342</v>
      </c>
      <c r="Q89" s="84"/>
      <c r="R89" s="100"/>
      <c r="S89" s="136"/>
      <c r="T89" s="84"/>
      <c r="U89" s="84"/>
      <c r="V89" s="87"/>
      <c r="W89" s="94"/>
      <c r="X89" s="84"/>
      <c r="Y89" s="84"/>
      <c r="Z89" s="100"/>
      <c r="AA89" s="136"/>
      <c r="AB89" s="84"/>
      <c r="AC89" s="84" t="s">
        <v>342</v>
      </c>
      <c r="AD89" s="84"/>
      <c r="AE89" s="87"/>
      <c r="AF89" s="94"/>
      <c r="AG89" s="84"/>
      <c r="AH89" s="84"/>
      <c r="AI89" s="100"/>
      <c r="AJ89" s="136"/>
      <c r="AK89" s="84"/>
      <c r="AL89" s="84"/>
      <c r="AM89" s="87"/>
      <c r="AN89" s="94"/>
      <c r="AO89" s="84" t="s">
        <v>342</v>
      </c>
      <c r="AP89" s="84"/>
      <c r="AQ89" s="84"/>
      <c r="AR89" s="100"/>
      <c r="AS89" s="136"/>
      <c r="AT89" s="84"/>
      <c r="AU89" s="84"/>
      <c r="AV89" s="87"/>
      <c r="AW89" s="94"/>
      <c r="AX89" s="84"/>
      <c r="AY89" s="84"/>
      <c r="AZ89" s="84"/>
      <c r="BA89" s="100" t="s">
        <v>342</v>
      </c>
      <c r="BB89" s="136"/>
      <c r="BC89" s="84"/>
      <c r="BD89" s="84"/>
      <c r="BE89" s="87"/>
      <c r="BF89" s="94"/>
      <c r="BG89" s="84"/>
      <c r="BH89" s="84"/>
      <c r="BI89" s="100"/>
      <c r="BJ89" s="136"/>
      <c r="BK89" s="84"/>
      <c r="BL89" s="536"/>
      <c r="BM89" s="536"/>
      <c r="BN89" s="93"/>
      <c r="BP89" s="11"/>
      <c r="BR89" s="634"/>
    </row>
    <row r="90" spans="1:70" ht="18.899999999999999" customHeight="1">
      <c r="A90" s="9"/>
      <c r="B90" s="8"/>
      <c r="C90" s="1101"/>
      <c r="D90" s="1101"/>
      <c r="E90" s="1101"/>
      <c r="F90" s="1102"/>
      <c r="G90" s="1039"/>
      <c r="H90" s="709" t="s">
        <v>194</v>
      </c>
      <c r="I90" s="200" t="s">
        <v>714</v>
      </c>
      <c r="J90" s="186">
        <v>1132160</v>
      </c>
      <c r="K90" s="525" t="s">
        <v>339</v>
      </c>
      <c r="L90" s="525">
        <v>292</v>
      </c>
      <c r="M90" s="526" t="s">
        <v>506</v>
      </c>
      <c r="N90" s="525" t="s">
        <v>5</v>
      </c>
      <c r="O90" s="108"/>
      <c r="P90" s="84"/>
      <c r="Q90" s="84"/>
      <c r="R90" s="100" t="s">
        <v>342</v>
      </c>
      <c r="S90" s="136"/>
      <c r="T90" s="84"/>
      <c r="U90" s="84"/>
      <c r="V90" s="87"/>
      <c r="W90" s="94"/>
      <c r="X90" s="84"/>
      <c r="Y90" s="84"/>
      <c r="Z90" s="100"/>
      <c r="AA90" s="136"/>
      <c r="AB90" s="84"/>
      <c r="AC90" s="84" t="s">
        <v>342</v>
      </c>
      <c r="AD90" s="84"/>
      <c r="AE90" s="87"/>
      <c r="AF90" s="94"/>
      <c r="AG90" s="84"/>
      <c r="AH90" s="84"/>
      <c r="AI90" s="100"/>
      <c r="AJ90" s="136"/>
      <c r="AK90" s="84"/>
      <c r="AL90" s="84"/>
      <c r="AM90" s="87"/>
      <c r="AN90" s="94"/>
      <c r="AO90" s="84"/>
      <c r="AP90" s="84" t="s">
        <v>342</v>
      </c>
      <c r="AQ90" s="84"/>
      <c r="AR90" s="100"/>
      <c r="AS90" s="136"/>
      <c r="AT90" s="84"/>
      <c r="AU90" s="84"/>
      <c r="AV90" s="87"/>
      <c r="AW90" s="94"/>
      <c r="AX90" s="84"/>
      <c r="AY90" s="84"/>
      <c r="AZ90" s="84"/>
      <c r="BA90" s="100"/>
      <c r="BB90" s="136" t="s">
        <v>342</v>
      </c>
      <c r="BC90" s="84"/>
      <c r="BD90" s="84"/>
      <c r="BE90" s="87"/>
      <c r="BF90" s="94"/>
      <c r="BG90" s="84"/>
      <c r="BH90" s="84"/>
      <c r="BI90" s="100"/>
      <c r="BJ90" s="136"/>
      <c r="BK90" s="84"/>
      <c r="BL90" s="536"/>
      <c r="BM90" s="536"/>
      <c r="BN90" s="93"/>
      <c r="BP90" s="11"/>
      <c r="BR90" s="634"/>
    </row>
    <row r="91" spans="1:70" ht="18.899999999999999" customHeight="1">
      <c r="A91" s="9"/>
      <c r="B91" s="8"/>
      <c r="C91" s="1101"/>
      <c r="D91" s="1101"/>
      <c r="E91" s="1101"/>
      <c r="F91" s="1102"/>
      <c r="G91" s="1039"/>
      <c r="H91" s="709" t="s">
        <v>195</v>
      </c>
      <c r="I91" s="200" t="s">
        <v>830</v>
      </c>
      <c r="J91" s="186">
        <v>1132160</v>
      </c>
      <c r="K91" s="525" t="s">
        <v>339</v>
      </c>
      <c r="L91" s="525">
        <v>8760</v>
      </c>
      <c r="M91" s="526" t="s">
        <v>506</v>
      </c>
      <c r="N91" s="525" t="s">
        <v>7</v>
      </c>
      <c r="O91" s="108"/>
      <c r="P91" s="84"/>
      <c r="Q91" s="84" t="s">
        <v>354</v>
      </c>
      <c r="R91" s="100"/>
      <c r="S91" s="136"/>
      <c r="T91" s="84"/>
      <c r="U91" s="84"/>
      <c r="V91" s="87"/>
      <c r="W91" s="94"/>
      <c r="X91" s="84"/>
      <c r="Y91" s="84"/>
      <c r="Z91" s="100"/>
      <c r="AA91" s="136"/>
      <c r="AB91" s="84"/>
      <c r="AC91" s="84"/>
      <c r="AD91" s="84"/>
      <c r="AE91" s="87"/>
      <c r="AF91" s="94"/>
      <c r="AG91" s="84"/>
      <c r="AH91" s="84"/>
      <c r="AI91" s="100"/>
      <c r="AJ91" s="136"/>
      <c r="AK91" s="84"/>
      <c r="AL91" s="84"/>
      <c r="AM91" s="87"/>
      <c r="AN91" s="94"/>
      <c r="AO91" s="84"/>
      <c r="AP91" s="84" t="s">
        <v>354</v>
      </c>
      <c r="AQ91" s="84"/>
      <c r="AR91" s="100"/>
      <c r="AS91" s="136"/>
      <c r="AT91" s="84"/>
      <c r="AU91" s="84"/>
      <c r="AV91" s="87"/>
      <c r="AW91" s="94"/>
      <c r="AX91" s="84"/>
      <c r="AY91" s="84"/>
      <c r="AZ91" s="84"/>
      <c r="BA91" s="100"/>
      <c r="BB91" s="136"/>
      <c r="BC91" s="84"/>
      <c r="BD91" s="84"/>
      <c r="BE91" s="87"/>
      <c r="BF91" s="94"/>
      <c r="BG91" s="84"/>
      <c r="BH91" s="84"/>
      <c r="BI91" s="100"/>
      <c r="BJ91" s="136"/>
      <c r="BK91" s="84"/>
      <c r="BL91" s="536"/>
      <c r="BM91" s="536"/>
      <c r="BN91" s="93"/>
      <c r="BP91" s="11"/>
      <c r="BR91" s="634"/>
    </row>
    <row r="92" spans="1:70" ht="18.899999999999999" customHeight="1">
      <c r="A92" s="9"/>
      <c r="B92" s="8"/>
      <c r="C92" s="1101"/>
      <c r="D92" s="1101"/>
      <c r="E92" s="1101"/>
      <c r="F92" s="1102"/>
      <c r="G92" s="1039"/>
      <c r="H92" s="709" t="s">
        <v>197</v>
      </c>
      <c r="I92" s="200" t="s">
        <v>714</v>
      </c>
      <c r="J92" s="186">
        <v>1132160</v>
      </c>
      <c r="K92" s="525" t="s">
        <v>339</v>
      </c>
      <c r="L92" s="525">
        <v>302</v>
      </c>
      <c r="M92" s="526" t="s">
        <v>506</v>
      </c>
      <c r="N92" s="525" t="s">
        <v>5</v>
      </c>
      <c r="O92" s="108"/>
      <c r="P92" s="84"/>
      <c r="Q92" s="84"/>
      <c r="R92" s="100" t="s">
        <v>342</v>
      </c>
      <c r="S92" s="136"/>
      <c r="T92" s="84"/>
      <c r="U92" s="84"/>
      <c r="V92" s="87"/>
      <c r="W92" s="94"/>
      <c r="X92" s="84"/>
      <c r="Y92" s="84"/>
      <c r="Z92" s="100"/>
      <c r="AA92" s="136"/>
      <c r="AB92" s="84"/>
      <c r="AC92" s="84" t="s">
        <v>342</v>
      </c>
      <c r="AD92" s="84"/>
      <c r="AE92" s="87"/>
      <c r="AF92" s="94"/>
      <c r="AG92" s="84"/>
      <c r="AH92" s="84"/>
      <c r="AI92" s="100"/>
      <c r="AJ92" s="136"/>
      <c r="AK92" s="84"/>
      <c r="AL92" s="84"/>
      <c r="AM92" s="87"/>
      <c r="AN92" s="94"/>
      <c r="AO92" s="84"/>
      <c r="AP92" s="84" t="s">
        <v>342</v>
      </c>
      <c r="AQ92" s="84"/>
      <c r="AR92" s="100"/>
      <c r="AS92" s="136"/>
      <c r="AT92" s="84"/>
      <c r="AU92" s="84"/>
      <c r="AV92" s="87"/>
      <c r="AW92" s="94"/>
      <c r="AX92" s="84"/>
      <c r="AY92" s="84"/>
      <c r="AZ92" s="84"/>
      <c r="BA92" s="100" t="s">
        <v>342</v>
      </c>
      <c r="BB92" s="136"/>
      <c r="BC92" s="84"/>
      <c r="BD92" s="84"/>
      <c r="BE92" s="87"/>
      <c r="BF92" s="94"/>
      <c r="BG92" s="84"/>
      <c r="BH92" s="84"/>
      <c r="BI92" s="100"/>
      <c r="BJ92" s="136"/>
      <c r="BK92" s="84"/>
      <c r="BL92" s="536"/>
      <c r="BM92" s="536"/>
      <c r="BN92" s="93"/>
      <c r="BP92" s="11"/>
      <c r="BR92" s="634"/>
    </row>
    <row r="93" spans="1:70" ht="18.899999999999999" customHeight="1">
      <c r="A93" s="9"/>
      <c r="B93" s="8"/>
      <c r="C93" s="1101"/>
      <c r="D93" s="1101"/>
      <c r="E93" s="1101"/>
      <c r="F93" s="1102"/>
      <c r="G93" s="1039"/>
      <c r="H93" s="709" t="s">
        <v>187</v>
      </c>
      <c r="I93" s="200" t="s">
        <v>873</v>
      </c>
      <c r="J93" s="186">
        <v>1132140</v>
      </c>
      <c r="K93" s="525" t="s">
        <v>339</v>
      </c>
      <c r="L93" s="525">
        <v>8760</v>
      </c>
      <c r="M93" s="526" t="s">
        <v>506</v>
      </c>
      <c r="N93" s="525" t="s">
        <v>7</v>
      </c>
      <c r="O93" s="108"/>
      <c r="P93" s="84"/>
      <c r="Q93" s="84"/>
      <c r="R93" s="100"/>
      <c r="S93" s="136"/>
      <c r="T93" s="84"/>
      <c r="U93" s="84"/>
      <c r="V93" s="87"/>
      <c r="W93" s="94"/>
      <c r="X93" s="84"/>
      <c r="Y93" s="84"/>
      <c r="Z93" s="100"/>
      <c r="AA93" s="136"/>
      <c r="AB93" s="84"/>
      <c r="AC93" s="84" t="s">
        <v>354</v>
      </c>
      <c r="AD93" s="84"/>
      <c r="AE93" s="87"/>
      <c r="AF93" s="94"/>
      <c r="AG93" s="84"/>
      <c r="AH93" s="84"/>
      <c r="AI93" s="100"/>
      <c r="AJ93" s="136"/>
      <c r="AK93" s="84"/>
      <c r="AL93" s="84"/>
      <c r="AM93" s="87"/>
      <c r="AN93" s="94"/>
      <c r="AO93" s="84"/>
      <c r="AP93" s="84"/>
      <c r="AQ93" s="84"/>
      <c r="AR93" s="100"/>
      <c r="AS93" s="136"/>
      <c r="AT93" s="84"/>
      <c r="AU93" s="84"/>
      <c r="AV93" s="87"/>
      <c r="AW93" s="94"/>
      <c r="AX93" s="84"/>
      <c r="AY93" s="84"/>
      <c r="AZ93" s="84"/>
      <c r="BA93" s="100" t="s">
        <v>354</v>
      </c>
      <c r="BB93" s="136"/>
      <c r="BC93" s="84"/>
      <c r="BD93" s="84"/>
      <c r="BE93" s="87"/>
      <c r="BF93" s="94"/>
      <c r="BG93" s="84"/>
      <c r="BH93" s="84"/>
      <c r="BI93" s="100"/>
      <c r="BJ93" s="136"/>
      <c r="BK93" s="84"/>
      <c r="BL93" s="536"/>
      <c r="BM93" s="536"/>
      <c r="BN93" s="93"/>
      <c r="BP93" s="11"/>
      <c r="BR93" s="634"/>
    </row>
    <row r="94" spans="1:70" ht="18.899999999999999" customHeight="1">
      <c r="A94" s="9"/>
      <c r="B94" s="8"/>
      <c r="C94" s="1101"/>
      <c r="D94" s="1101"/>
      <c r="E94" s="1101"/>
      <c r="F94" s="1102"/>
      <c r="G94" s="1039"/>
      <c r="H94" s="709" t="s">
        <v>199</v>
      </c>
      <c r="I94" s="200" t="s">
        <v>714</v>
      </c>
      <c r="J94" s="186">
        <v>1132160</v>
      </c>
      <c r="K94" s="525" t="s">
        <v>339</v>
      </c>
      <c r="L94" s="525">
        <v>487</v>
      </c>
      <c r="M94" s="526" t="s">
        <v>506</v>
      </c>
      <c r="N94" s="525" t="s">
        <v>5</v>
      </c>
      <c r="O94" s="108"/>
      <c r="P94" s="84"/>
      <c r="Q94" s="84"/>
      <c r="R94" s="100"/>
      <c r="S94" s="136"/>
      <c r="T94" s="84"/>
      <c r="U94" s="84"/>
      <c r="V94" s="87" t="s">
        <v>342</v>
      </c>
      <c r="W94" s="94"/>
      <c r="X94" s="84"/>
      <c r="Y94" s="84"/>
      <c r="Z94" s="100"/>
      <c r="AA94" s="136"/>
      <c r="AB94" s="84"/>
      <c r="AC94" s="84"/>
      <c r="AD94" s="84"/>
      <c r="AE94" s="87"/>
      <c r="AF94" s="94"/>
      <c r="AG94" s="84"/>
      <c r="AH94" s="84" t="s">
        <v>342</v>
      </c>
      <c r="AI94" s="100"/>
      <c r="AJ94" s="136"/>
      <c r="AK94" s="84"/>
      <c r="AL94" s="84"/>
      <c r="AM94" s="87"/>
      <c r="AN94" s="94"/>
      <c r="AO94" s="84"/>
      <c r="AP94" s="84"/>
      <c r="AQ94" s="84"/>
      <c r="AR94" s="100"/>
      <c r="AS94" s="136"/>
      <c r="AT94" s="84" t="s">
        <v>342</v>
      </c>
      <c r="AU94" s="84"/>
      <c r="AV94" s="87"/>
      <c r="AW94" s="94"/>
      <c r="AX94" s="84"/>
      <c r="AY94" s="84"/>
      <c r="AZ94" s="84"/>
      <c r="BA94" s="100"/>
      <c r="BB94" s="136"/>
      <c r="BC94" s="84"/>
      <c r="BD94" s="84"/>
      <c r="BE94" s="87"/>
      <c r="BF94" s="94" t="s">
        <v>5</v>
      </c>
      <c r="BG94" s="84"/>
      <c r="BH94" s="84"/>
      <c r="BI94" s="100"/>
      <c r="BJ94" s="136"/>
      <c r="BK94" s="84"/>
      <c r="BL94" s="536"/>
      <c r="BM94" s="536"/>
      <c r="BN94" s="93"/>
      <c r="BP94" s="11"/>
      <c r="BR94" s="634"/>
    </row>
    <row r="95" spans="1:70" ht="18.899999999999999" customHeight="1">
      <c r="A95" s="9"/>
      <c r="B95" s="8"/>
      <c r="C95" s="1101"/>
      <c r="D95" s="1101"/>
      <c r="E95" s="1101"/>
      <c r="F95" s="1102"/>
      <c r="G95" s="1039"/>
      <c r="H95" s="709" t="s">
        <v>200</v>
      </c>
      <c r="I95" s="200" t="s">
        <v>833</v>
      </c>
      <c r="J95" s="186">
        <v>1132160</v>
      </c>
      <c r="K95" s="525" t="s">
        <v>339</v>
      </c>
      <c r="L95" s="525">
        <v>4380</v>
      </c>
      <c r="M95" s="526" t="s">
        <v>506</v>
      </c>
      <c r="N95" s="525" t="s">
        <v>7</v>
      </c>
      <c r="O95" s="108"/>
      <c r="P95" s="84"/>
      <c r="Q95" s="84"/>
      <c r="R95" s="100"/>
      <c r="S95" s="136"/>
      <c r="T95" s="84"/>
      <c r="U95" s="84"/>
      <c r="V95" s="87" t="s">
        <v>354</v>
      </c>
      <c r="W95" s="94"/>
      <c r="X95" s="84"/>
      <c r="Y95" s="84"/>
      <c r="Z95" s="100"/>
      <c r="AA95" s="136"/>
      <c r="AB95" s="84"/>
      <c r="AC95" s="84"/>
      <c r="AD95" s="84"/>
      <c r="AE95" s="87"/>
      <c r="AF95" s="94"/>
      <c r="AG95" s="84"/>
      <c r="AH95" s="84"/>
      <c r="AI95" s="100"/>
      <c r="AJ95" s="136"/>
      <c r="AK95" s="84"/>
      <c r="AL95" s="84"/>
      <c r="AM95" s="87"/>
      <c r="AN95" s="94"/>
      <c r="AO95" s="84"/>
      <c r="AP95" s="84"/>
      <c r="AQ95" s="84"/>
      <c r="AR95" s="100"/>
      <c r="AS95" s="136"/>
      <c r="AT95" s="84" t="s">
        <v>354</v>
      </c>
      <c r="AU95" s="84"/>
      <c r="AV95" s="87"/>
      <c r="AW95" s="94"/>
      <c r="AX95" s="84"/>
      <c r="AY95" s="84"/>
      <c r="AZ95" s="84"/>
      <c r="BA95" s="100"/>
      <c r="BB95" s="136"/>
      <c r="BC95" s="84"/>
      <c r="BD95" s="84"/>
      <c r="BE95" s="87"/>
      <c r="BF95" s="94"/>
      <c r="BG95" s="84"/>
      <c r="BH95" s="84"/>
      <c r="BI95" s="100"/>
      <c r="BJ95" s="136"/>
      <c r="BK95" s="84"/>
      <c r="BL95" s="536"/>
      <c r="BM95" s="536"/>
      <c r="BN95" s="93"/>
      <c r="BP95" s="11"/>
      <c r="BR95" s="634"/>
    </row>
    <row r="96" spans="1:70" ht="18.899999999999999" customHeight="1">
      <c r="A96" s="9"/>
      <c r="B96" s="8"/>
      <c r="C96" s="1101"/>
      <c r="D96" s="1101"/>
      <c r="E96" s="1101"/>
      <c r="F96" s="1102"/>
      <c r="G96" s="1039"/>
      <c r="H96" s="709" t="s">
        <v>202</v>
      </c>
      <c r="I96" s="200" t="s">
        <v>834</v>
      </c>
      <c r="J96" s="186">
        <v>1132160</v>
      </c>
      <c r="K96" s="525" t="s">
        <v>339</v>
      </c>
      <c r="L96" s="525">
        <v>4380</v>
      </c>
      <c r="M96" s="526" t="s">
        <v>506</v>
      </c>
      <c r="N96" s="525" t="s">
        <v>660</v>
      </c>
      <c r="O96" s="108"/>
      <c r="P96" s="84"/>
      <c r="Q96" s="84"/>
      <c r="R96" s="100"/>
      <c r="S96" s="136"/>
      <c r="T96" s="84"/>
      <c r="U96" s="84"/>
      <c r="V96" s="87"/>
      <c r="W96" s="94"/>
      <c r="X96" s="84"/>
      <c r="Y96" s="84"/>
      <c r="Z96" s="100"/>
      <c r="AA96" s="136"/>
      <c r="AB96" s="84"/>
      <c r="AC96" s="84"/>
      <c r="AD96" s="84"/>
      <c r="AE96" s="87"/>
      <c r="AF96" s="94"/>
      <c r="AG96" s="84"/>
      <c r="AH96" s="84" t="s">
        <v>353</v>
      </c>
      <c r="AI96" s="100"/>
      <c r="AJ96" s="136"/>
      <c r="AK96" s="84"/>
      <c r="AL96" s="84"/>
      <c r="AM96" s="87"/>
      <c r="AN96" s="94"/>
      <c r="AO96" s="84"/>
      <c r="AP96" s="84"/>
      <c r="AQ96" s="84"/>
      <c r="AR96" s="100"/>
      <c r="AS96" s="136"/>
      <c r="AT96" s="84"/>
      <c r="AU96" s="84"/>
      <c r="AV96" s="87"/>
      <c r="AW96" s="94"/>
      <c r="AX96" s="84"/>
      <c r="AY96" s="84"/>
      <c r="AZ96" s="84"/>
      <c r="BA96" s="100"/>
      <c r="BB96" s="136"/>
      <c r="BC96" s="84"/>
      <c r="BD96" s="84"/>
      <c r="BE96" s="87"/>
      <c r="BF96" s="94"/>
      <c r="BG96" s="84"/>
      <c r="BH96" s="84"/>
      <c r="BI96" s="100"/>
      <c r="BJ96" s="136"/>
      <c r="BK96" s="84"/>
      <c r="BL96" s="536"/>
      <c r="BM96" s="536"/>
      <c r="BN96" s="93"/>
      <c r="BP96" s="11"/>
      <c r="BR96" s="634"/>
    </row>
    <row r="97" spans="1:70" ht="18.899999999999999" customHeight="1">
      <c r="A97" s="9"/>
      <c r="B97" s="8"/>
      <c r="C97" s="1101"/>
      <c r="D97" s="1101"/>
      <c r="E97" s="1101"/>
      <c r="F97" s="1102"/>
      <c r="G97" s="1039"/>
      <c r="H97" s="710" t="s">
        <v>203</v>
      </c>
      <c r="I97" s="194" t="s">
        <v>831</v>
      </c>
      <c r="J97" s="268">
        <v>1132160</v>
      </c>
      <c r="K97" s="529" t="s">
        <v>339</v>
      </c>
      <c r="L97" s="529">
        <v>231</v>
      </c>
      <c r="M97" s="530" t="s">
        <v>506</v>
      </c>
      <c r="N97" s="529" t="s">
        <v>5</v>
      </c>
      <c r="O97" s="108"/>
      <c r="P97" s="84"/>
      <c r="Q97" s="84"/>
      <c r="R97" s="100"/>
      <c r="S97" s="136" t="s">
        <v>342</v>
      </c>
      <c r="T97" s="84"/>
      <c r="U97" s="84"/>
      <c r="V97" s="87"/>
      <c r="W97" s="94"/>
      <c r="X97" s="84"/>
      <c r="Y97" s="84"/>
      <c r="Z97" s="100"/>
      <c r="AA97" s="136"/>
      <c r="AB97" s="84"/>
      <c r="AC97" s="84" t="s">
        <v>342</v>
      </c>
      <c r="AD97" s="84"/>
      <c r="AE97" s="87"/>
      <c r="AF97" s="94"/>
      <c r="AG97" s="84"/>
      <c r="AH97" s="84"/>
      <c r="AI97" s="100"/>
      <c r="AJ97" s="136"/>
      <c r="AK97" s="84"/>
      <c r="AL97" s="84"/>
      <c r="AM97" s="87"/>
      <c r="AN97" s="94"/>
      <c r="AO97" s="84"/>
      <c r="AP97" s="84"/>
      <c r="AQ97" s="84" t="s">
        <v>342</v>
      </c>
      <c r="AR97" s="100"/>
      <c r="AS97" s="136"/>
      <c r="AT97" s="84"/>
      <c r="AU97" s="84"/>
      <c r="AV97" s="87"/>
      <c r="AW97" s="94"/>
      <c r="AX97" s="84"/>
      <c r="AY97" s="84"/>
      <c r="AZ97" s="84"/>
      <c r="BA97" s="100"/>
      <c r="BB97" s="136"/>
      <c r="BC97" s="84" t="s">
        <v>342</v>
      </c>
      <c r="BD97" s="84"/>
      <c r="BE97" s="87"/>
      <c r="BF97" s="94"/>
      <c r="BG97" s="84"/>
      <c r="BH97" s="84"/>
      <c r="BI97" s="100"/>
      <c r="BJ97" s="136"/>
      <c r="BK97" s="84"/>
      <c r="BL97" s="536"/>
      <c r="BM97" s="536"/>
      <c r="BN97" s="93"/>
      <c r="BP97" s="11"/>
      <c r="BR97" s="634"/>
    </row>
    <row r="98" spans="1:70" ht="18.899999999999999" customHeight="1" thickBot="1">
      <c r="A98" s="9"/>
      <c r="B98" s="8"/>
      <c r="C98" s="1101"/>
      <c r="D98" s="1101"/>
      <c r="E98" s="1101"/>
      <c r="F98" s="1102"/>
      <c r="G98" s="1040"/>
      <c r="H98" s="716" t="s">
        <v>672</v>
      </c>
      <c r="I98" s="202" t="s">
        <v>832</v>
      </c>
      <c r="J98" s="189">
        <v>1132160</v>
      </c>
      <c r="K98" s="533" t="s">
        <v>339</v>
      </c>
      <c r="L98" s="533">
        <v>2190</v>
      </c>
      <c r="M98" s="762" t="s">
        <v>506</v>
      </c>
      <c r="N98" s="533" t="s">
        <v>667</v>
      </c>
      <c r="O98" s="110"/>
      <c r="P98" s="97"/>
      <c r="Q98" s="97"/>
      <c r="R98" s="102"/>
      <c r="S98" s="137"/>
      <c r="T98" s="97"/>
      <c r="U98" s="97"/>
      <c r="V98" s="141"/>
      <c r="W98" s="96"/>
      <c r="X98" s="97"/>
      <c r="Y98" s="97"/>
      <c r="Z98" s="102"/>
      <c r="AA98" s="137"/>
      <c r="AB98" s="97"/>
      <c r="AC98" s="97" t="s">
        <v>354</v>
      </c>
      <c r="AD98" s="97"/>
      <c r="AE98" s="141"/>
      <c r="AF98" s="96"/>
      <c r="AG98" s="97"/>
      <c r="AH98" s="97"/>
      <c r="AI98" s="102"/>
      <c r="AJ98" s="137"/>
      <c r="AK98" s="97"/>
      <c r="AL98" s="97"/>
      <c r="AM98" s="141"/>
      <c r="AN98" s="96"/>
      <c r="AO98" s="97"/>
      <c r="AP98" s="97"/>
      <c r="AQ98" s="97"/>
      <c r="AR98" s="102"/>
      <c r="AS98" s="137"/>
      <c r="AT98" s="97"/>
      <c r="AU98" s="97"/>
      <c r="AV98" s="141"/>
      <c r="AW98" s="96"/>
      <c r="AX98" s="97"/>
      <c r="AY98" s="97"/>
      <c r="AZ98" s="97"/>
      <c r="BA98" s="102"/>
      <c r="BB98" s="137"/>
      <c r="BC98" s="97" t="s">
        <v>354</v>
      </c>
      <c r="BD98" s="97"/>
      <c r="BE98" s="141"/>
      <c r="BF98" s="96"/>
      <c r="BG98" s="97"/>
      <c r="BH98" s="97"/>
      <c r="BI98" s="102"/>
      <c r="BJ98" s="137"/>
      <c r="BK98" s="97"/>
      <c r="BL98" s="545"/>
      <c r="BM98" s="545"/>
      <c r="BN98" s="98"/>
      <c r="BP98" s="11"/>
      <c r="BR98" s="634"/>
    </row>
    <row r="99" spans="1:70" ht="18.899999999999999" customHeight="1">
      <c r="A99" s="9"/>
      <c r="B99" s="8"/>
      <c r="C99" s="1101"/>
      <c r="D99" s="1101"/>
      <c r="E99" s="1101"/>
      <c r="F99" s="1102"/>
      <c r="G99" s="1013" t="s">
        <v>205</v>
      </c>
      <c r="H99" s="712" t="s">
        <v>206</v>
      </c>
      <c r="I99" s="203" t="s">
        <v>808</v>
      </c>
      <c r="J99" s="190">
        <v>1131806</v>
      </c>
      <c r="K99" s="527" t="s">
        <v>339</v>
      </c>
      <c r="L99" s="527">
        <v>1251</v>
      </c>
      <c r="M99" s="528" t="s">
        <v>506</v>
      </c>
      <c r="N99" s="527" t="s">
        <v>658</v>
      </c>
      <c r="O99" s="122"/>
      <c r="P99" s="90"/>
      <c r="Q99" s="90"/>
      <c r="R99" s="99"/>
      <c r="S99" s="135"/>
      <c r="T99" s="90"/>
      <c r="U99" s="90"/>
      <c r="V99" s="146" t="s">
        <v>354</v>
      </c>
      <c r="W99" s="103"/>
      <c r="X99" s="90"/>
      <c r="Y99" s="90"/>
      <c r="Z99" s="99"/>
      <c r="AA99" s="135"/>
      <c r="AB99" s="90"/>
      <c r="AC99" s="90"/>
      <c r="AD99" s="90"/>
      <c r="AE99" s="146"/>
      <c r="AF99" s="103"/>
      <c r="AG99" s="90"/>
      <c r="AH99" s="90"/>
      <c r="AI99" s="99"/>
      <c r="AJ99" s="135"/>
      <c r="AK99" s="90"/>
      <c r="AL99" s="90"/>
      <c r="AM99" s="146"/>
      <c r="AN99" s="103"/>
      <c r="AO99" s="90"/>
      <c r="AP99" s="90"/>
      <c r="AQ99" s="90"/>
      <c r="AR99" s="99"/>
      <c r="AS99" s="135"/>
      <c r="AT99" s="90"/>
      <c r="AU99" s="90" t="s">
        <v>354</v>
      </c>
      <c r="AV99" s="146"/>
      <c r="AW99" s="103"/>
      <c r="AX99" s="90"/>
      <c r="AY99" s="90"/>
      <c r="AZ99" s="90"/>
      <c r="BA99" s="99"/>
      <c r="BB99" s="135"/>
      <c r="BC99" s="90"/>
      <c r="BD99" s="90"/>
      <c r="BE99" s="146"/>
      <c r="BF99" s="103"/>
      <c r="BG99" s="90"/>
      <c r="BH99" s="90"/>
      <c r="BI99" s="99"/>
      <c r="BJ99" s="135"/>
      <c r="BK99" s="90"/>
      <c r="BL99" s="544"/>
      <c r="BM99" s="544"/>
      <c r="BN99" s="91"/>
      <c r="BP99" s="11"/>
      <c r="BR99" s="634"/>
    </row>
    <row r="100" spans="1:70" ht="18.899999999999999" customHeight="1">
      <c r="A100" s="9"/>
      <c r="B100" s="8"/>
      <c r="C100" s="1101"/>
      <c r="D100" s="1101"/>
      <c r="E100" s="1101"/>
      <c r="F100" s="1102"/>
      <c r="G100" s="1014"/>
      <c r="H100" s="708" t="s">
        <v>208</v>
      </c>
      <c r="I100" s="200" t="s">
        <v>808</v>
      </c>
      <c r="J100" s="186">
        <v>1131806</v>
      </c>
      <c r="K100" s="525" t="s">
        <v>339</v>
      </c>
      <c r="L100" s="525">
        <v>1752</v>
      </c>
      <c r="M100" s="526" t="s">
        <v>506</v>
      </c>
      <c r="N100" s="525" t="s">
        <v>658</v>
      </c>
      <c r="O100" s="108"/>
      <c r="P100" s="84"/>
      <c r="Q100" s="84"/>
      <c r="R100" s="100"/>
      <c r="S100" s="136"/>
      <c r="T100" s="84"/>
      <c r="U100" s="84"/>
      <c r="V100" s="87" t="s">
        <v>354</v>
      </c>
      <c r="W100" s="94"/>
      <c r="X100" s="84"/>
      <c r="Y100" s="84"/>
      <c r="Z100" s="100"/>
      <c r="AA100" s="136"/>
      <c r="AB100" s="84"/>
      <c r="AC100" s="84"/>
      <c r="AD100" s="84"/>
      <c r="AE100" s="87"/>
      <c r="AF100" s="94"/>
      <c r="AG100" s="84"/>
      <c r="AH100" s="84"/>
      <c r="AI100" s="100"/>
      <c r="AJ100" s="136"/>
      <c r="AK100" s="84"/>
      <c r="AL100" s="84"/>
      <c r="AM100" s="87"/>
      <c r="AN100" s="94"/>
      <c r="AO100" s="84"/>
      <c r="AP100" s="84"/>
      <c r="AQ100" s="84"/>
      <c r="AR100" s="100"/>
      <c r="AS100" s="136"/>
      <c r="AT100" s="84"/>
      <c r="AU100" s="84" t="s">
        <v>354</v>
      </c>
      <c r="AV100" s="87"/>
      <c r="AW100" s="94"/>
      <c r="AX100" s="84"/>
      <c r="AY100" s="84"/>
      <c r="AZ100" s="84"/>
      <c r="BA100" s="100"/>
      <c r="BB100" s="136"/>
      <c r="BC100" s="84"/>
      <c r="BD100" s="84"/>
      <c r="BE100" s="87"/>
      <c r="BF100" s="94"/>
      <c r="BG100" s="84"/>
      <c r="BH100" s="84"/>
      <c r="BI100" s="100"/>
      <c r="BJ100" s="136"/>
      <c r="BK100" s="84"/>
      <c r="BL100" s="536"/>
      <c r="BM100" s="536"/>
      <c r="BN100" s="93"/>
      <c r="BP100" s="11"/>
      <c r="BR100" s="634"/>
    </row>
    <row r="101" spans="1:70" ht="18.899999999999999" customHeight="1">
      <c r="A101" s="9"/>
      <c r="B101" s="8"/>
      <c r="C101" s="1101"/>
      <c r="D101" s="1101"/>
      <c r="E101" s="1101"/>
      <c r="F101" s="1102"/>
      <c r="G101" s="1014"/>
      <c r="H101" s="708" t="s">
        <v>210</v>
      </c>
      <c r="I101" s="200" t="s">
        <v>808</v>
      </c>
      <c r="J101" s="186">
        <v>1131806</v>
      </c>
      <c r="K101" s="525" t="s">
        <v>339</v>
      </c>
      <c r="L101" s="525">
        <v>2920</v>
      </c>
      <c r="M101" s="526" t="s">
        <v>506</v>
      </c>
      <c r="N101" s="525" t="s">
        <v>658</v>
      </c>
      <c r="O101" s="108"/>
      <c r="P101" s="84"/>
      <c r="Q101" s="84"/>
      <c r="R101" s="100"/>
      <c r="S101" s="136"/>
      <c r="T101" s="84"/>
      <c r="U101" s="84"/>
      <c r="V101" s="87"/>
      <c r="W101" s="94"/>
      <c r="X101" s="84"/>
      <c r="Y101" s="84" t="s">
        <v>354</v>
      </c>
      <c r="Z101" s="100"/>
      <c r="AA101" s="136"/>
      <c r="AB101" s="84"/>
      <c r="AC101" s="84"/>
      <c r="AD101" s="84"/>
      <c r="AE101" s="87"/>
      <c r="AF101" s="94"/>
      <c r="AG101" s="84"/>
      <c r="AH101" s="84"/>
      <c r="AI101" s="100"/>
      <c r="AJ101" s="136"/>
      <c r="AK101" s="84"/>
      <c r="AL101" s="84"/>
      <c r="AM101" s="87"/>
      <c r="AN101" s="94"/>
      <c r="AO101" s="84"/>
      <c r="AP101" s="84"/>
      <c r="AQ101" s="84"/>
      <c r="AR101" s="100"/>
      <c r="AS101" s="136"/>
      <c r="AT101" s="84"/>
      <c r="AU101" s="84" t="s">
        <v>354</v>
      </c>
      <c r="AV101" s="87"/>
      <c r="AW101" s="94"/>
      <c r="AX101" s="84"/>
      <c r="AY101" s="84"/>
      <c r="AZ101" s="84"/>
      <c r="BA101" s="100"/>
      <c r="BB101" s="136"/>
      <c r="BC101" s="84"/>
      <c r="BD101" s="84"/>
      <c r="BE101" s="87"/>
      <c r="BF101" s="94"/>
      <c r="BG101" s="84"/>
      <c r="BH101" s="84"/>
      <c r="BI101" s="100"/>
      <c r="BJ101" s="136"/>
      <c r="BK101" s="84"/>
      <c r="BL101" s="536"/>
      <c r="BM101" s="536"/>
      <c r="BN101" s="93"/>
      <c r="BP101" s="11"/>
      <c r="BR101" s="634"/>
    </row>
    <row r="102" spans="1:70" ht="18.899999999999999" customHeight="1">
      <c r="A102" s="9"/>
      <c r="B102" s="8"/>
      <c r="C102" s="1101"/>
      <c r="D102" s="1101"/>
      <c r="E102" s="1101"/>
      <c r="F102" s="1102"/>
      <c r="G102" s="1014"/>
      <c r="H102" s="708" t="s">
        <v>213</v>
      </c>
      <c r="I102" s="200" t="s">
        <v>811</v>
      </c>
      <c r="J102" s="186">
        <v>1131806</v>
      </c>
      <c r="K102" s="525" t="s">
        <v>339</v>
      </c>
      <c r="L102" s="525">
        <v>417</v>
      </c>
      <c r="M102" s="526" t="s">
        <v>506</v>
      </c>
      <c r="N102" s="525" t="s">
        <v>5</v>
      </c>
      <c r="O102" s="108"/>
      <c r="P102" s="84"/>
      <c r="Q102" s="84"/>
      <c r="R102" s="100" t="s">
        <v>342</v>
      </c>
      <c r="S102" s="136"/>
      <c r="T102" s="84"/>
      <c r="U102" s="84"/>
      <c r="V102" s="87"/>
      <c r="W102" s="94"/>
      <c r="X102" s="84"/>
      <c r="Y102" s="84"/>
      <c r="Z102" s="100"/>
      <c r="AA102" s="136"/>
      <c r="AB102" s="84"/>
      <c r="AC102" s="84" t="s">
        <v>342</v>
      </c>
      <c r="AD102" s="84"/>
      <c r="AE102" s="87"/>
      <c r="AF102" s="94"/>
      <c r="AG102" s="84"/>
      <c r="AH102" s="84"/>
      <c r="AI102" s="100"/>
      <c r="AJ102" s="136"/>
      <c r="AK102" s="84"/>
      <c r="AL102" s="84"/>
      <c r="AM102" s="87"/>
      <c r="AN102" s="94"/>
      <c r="AO102" s="84"/>
      <c r="AP102" s="84"/>
      <c r="AQ102" s="84" t="s">
        <v>342</v>
      </c>
      <c r="AR102" s="100"/>
      <c r="AS102" s="136"/>
      <c r="AT102" s="84"/>
      <c r="AU102" s="84"/>
      <c r="AV102" s="87"/>
      <c r="AW102" s="94"/>
      <c r="AX102" s="84"/>
      <c r="AY102" s="84"/>
      <c r="AZ102" s="84"/>
      <c r="BA102" s="100"/>
      <c r="BB102" s="136"/>
      <c r="BC102" s="84" t="s">
        <v>342</v>
      </c>
      <c r="BD102" s="84"/>
      <c r="BE102" s="87"/>
      <c r="BF102" s="94"/>
      <c r="BG102" s="84"/>
      <c r="BH102" s="84"/>
      <c r="BI102" s="100"/>
      <c r="BJ102" s="136"/>
      <c r="BK102" s="84"/>
      <c r="BL102" s="536"/>
      <c r="BM102" s="536"/>
      <c r="BN102" s="93"/>
      <c r="BP102" s="11"/>
      <c r="BR102" s="634"/>
    </row>
    <row r="103" spans="1:70" ht="18.899999999999999" customHeight="1">
      <c r="A103" s="9"/>
      <c r="B103" s="8"/>
      <c r="C103" s="1101"/>
      <c r="D103" s="1101"/>
      <c r="E103" s="1101"/>
      <c r="F103" s="1102"/>
      <c r="G103" s="1014"/>
      <c r="H103" s="708" t="s">
        <v>217</v>
      </c>
      <c r="I103" s="200" t="s">
        <v>810</v>
      </c>
      <c r="J103" s="186">
        <v>1131806</v>
      </c>
      <c r="K103" s="525" t="s">
        <v>339</v>
      </c>
      <c r="L103" s="525">
        <v>8760</v>
      </c>
      <c r="M103" s="526" t="s">
        <v>506</v>
      </c>
      <c r="N103" s="525" t="s">
        <v>658</v>
      </c>
      <c r="O103" s="108"/>
      <c r="P103" s="84"/>
      <c r="Q103" s="84"/>
      <c r="R103" s="100"/>
      <c r="S103" s="136"/>
      <c r="T103" s="84"/>
      <c r="U103" s="84"/>
      <c r="V103" s="87"/>
      <c r="W103" s="94"/>
      <c r="X103" s="84"/>
      <c r="Y103" s="84"/>
      <c r="Z103" s="100" t="s">
        <v>354</v>
      </c>
      <c r="AA103" s="136"/>
      <c r="AB103" s="84"/>
      <c r="AC103" s="84"/>
      <c r="AD103" s="84"/>
      <c r="AE103" s="87"/>
      <c r="AF103" s="94"/>
      <c r="AG103" s="84"/>
      <c r="AH103" s="84"/>
      <c r="AI103" s="100"/>
      <c r="AJ103" s="136"/>
      <c r="AK103" s="84"/>
      <c r="AL103" s="84"/>
      <c r="AM103" s="87"/>
      <c r="AN103" s="94"/>
      <c r="AO103" s="84"/>
      <c r="AP103" s="84"/>
      <c r="AQ103" s="84"/>
      <c r="AR103" s="100"/>
      <c r="AS103" s="136"/>
      <c r="AT103" s="84"/>
      <c r="AU103" s="84"/>
      <c r="AV103" s="87"/>
      <c r="AW103" s="94"/>
      <c r="AX103" s="84" t="s">
        <v>354</v>
      </c>
      <c r="AY103" s="84"/>
      <c r="AZ103" s="84"/>
      <c r="BA103" s="100"/>
      <c r="BB103" s="136"/>
      <c r="BC103" s="84"/>
      <c r="BD103" s="84"/>
      <c r="BE103" s="87"/>
      <c r="BF103" s="94"/>
      <c r="BG103" s="84"/>
      <c r="BH103" s="84"/>
      <c r="BI103" s="100"/>
      <c r="BJ103" s="136"/>
      <c r="BK103" s="84"/>
      <c r="BL103" s="536"/>
      <c r="BM103" s="536"/>
      <c r="BN103" s="93"/>
      <c r="BP103" s="11"/>
      <c r="BR103" s="634"/>
    </row>
    <row r="104" spans="1:70" ht="18.899999999999999" customHeight="1">
      <c r="A104" s="9"/>
      <c r="B104" s="8"/>
      <c r="C104" s="1101"/>
      <c r="D104" s="1101"/>
      <c r="E104" s="1101"/>
      <c r="F104" s="1102"/>
      <c r="G104" s="1014"/>
      <c r="H104" s="708" t="s">
        <v>219</v>
      </c>
      <c r="I104" s="200" t="s">
        <v>809</v>
      </c>
      <c r="J104" s="186">
        <v>1131806</v>
      </c>
      <c r="K104" s="525" t="s">
        <v>339</v>
      </c>
      <c r="L104" s="525">
        <v>1095</v>
      </c>
      <c r="M104" s="526" t="s">
        <v>506</v>
      </c>
      <c r="N104" s="525" t="s">
        <v>658</v>
      </c>
      <c r="O104" s="108"/>
      <c r="P104" s="84"/>
      <c r="Q104" s="84"/>
      <c r="R104" s="100"/>
      <c r="S104" s="136"/>
      <c r="T104" s="84"/>
      <c r="U104" s="84"/>
      <c r="V104" s="87"/>
      <c r="W104" s="94"/>
      <c r="X104" s="84"/>
      <c r="Y104" s="84"/>
      <c r="Z104" s="100"/>
      <c r="AA104" s="136" t="s">
        <v>354</v>
      </c>
      <c r="AB104" s="84"/>
      <c r="AC104" s="84"/>
      <c r="AD104" s="84"/>
      <c r="AE104" s="87"/>
      <c r="AF104" s="94"/>
      <c r="AG104" s="84"/>
      <c r="AH104" s="84"/>
      <c r="AI104" s="100"/>
      <c r="AJ104" s="136"/>
      <c r="AK104" s="84"/>
      <c r="AL104" s="84"/>
      <c r="AM104" s="87"/>
      <c r="AN104" s="94"/>
      <c r="AO104" s="84"/>
      <c r="AP104" s="84"/>
      <c r="AQ104" s="84"/>
      <c r="AR104" s="100"/>
      <c r="AS104" s="136"/>
      <c r="AT104" s="84"/>
      <c r="AU104" s="84"/>
      <c r="AV104" s="87"/>
      <c r="AW104" s="94"/>
      <c r="AX104" s="84"/>
      <c r="AY104" s="84" t="s">
        <v>354</v>
      </c>
      <c r="AZ104" s="84"/>
      <c r="BA104" s="100"/>
      <c r="BB104" s="136"/>
      <c r="BC104" s="84"/>
      <c r="BD104" s="84"/>
      <c r="BE104" s="87"/>
      <c r="BF104" s="94"/>
      <c r="BG104" s="84"/>
      <c r="BH104" s="84"/>
      <c r="BI104" s="100"/>
      <c r="BJ104" s="136"/>
      <c r="BK104" s="84"/>
      <c r="BL104" s="536"/>
      <c r="BM104" s="536"/>
      <c r="BN104" s="93"/>
      <c r="BP104" s="11"/>
      <c r="BR104" s="634"/>
    </row>
    <row r="105" spans="1:70" ht="18.899999999999999" customHeight="1">
      <c r="A105" s="9"/>
      <c r="B105" s="8"/>
      <c r="C105" s="1101"/>
      <c r="D105" s="1101"/>
      <c r="E105" s="1101"/>
      <c r="F105" s="1102"/>
      <c r="G105" s="1014"/>
      <c r="H105" s="708" t="s">
        <v>221</v>
      </c>
      <c r="I105" s="200" t="s">
        <v>882</v>
      </c>
      <c r="J105" s="186">
        <v>1131812</v>
      </c>
      <c r="K105" s="525" t="s">
        <v>339</v>
      </c>
      <c r="L105" s="525">
        <v>8760</v>
      </c>
      <c r="M105" s="526" t="s">
        <v>506</v>
      </c>
      <c r="N105" s="525" t="s">
        <v>658</v>
      </c>
      <c r="O105" s="108"/>
      <c r="P105" s="84"/>
      <c r="Q105" s="84"/>
      <c r="R105" s="100"/>
      <c r="S105" s="136"/>
      <c r="T105" s="84"/>
      <c r="U105" s="84"/>
      <c r="V105" s="87"/>
      <c r="W105" s="94"/>
      <c r="X105" s="84"/>
      <c r="Y105" s="84"/>
      <c r="Z105" s="100"/>
      <c r="AA105" s="136" t="s">
        <v>354</v>
      </c>
      <c r="AB105" s="84"/>
      <c r="AC105" s="84"/>
      <c r="AD105" s="84"/>
      <c r="AE105" s="87"/>
      <c r="AF105" s="94"/>
      <c r="AG105" s="84"/>
      <c r="AH105" s="84"/>
      <c r="AI105" s="100"/>
      <c r="AJ105" s="136"/>
      <c r="AK105" s="84"/>
      <c r="AL105" s="84"/>
      <c r="AM105" s="87"/>
      <c r="AN105" s="94"/>
      <c r="AO105" s="84"/>
      <c r="AP105" s="84"/>
      <c r="AQ105" s="84"/>
      <c r="AR105" s="100"/>
      <c r="AS105" s="136"/>
      <c r="AT105" s="84"/>
      <c r="AU105" s="84"/>
      <c r="AV105" s="87"/>
      <c r="AW105" s="94"/>
      <c r="AX105" s="84"/>
      <c r="AY105" s="84" t="s">
        <v>354</v>
      </c>
      <c r="AZ105" s="84"/>
      <c r="BA105" s="100"/>
      <c r="BB105" s="136"/>
      <c r="BC105" s="84"/>
      <c r="BD105" s="84"/>
      <c r="BE105" s="87"/>
      <c r="BF105" s="94"/>
      <c r="BG105" s="84"/>
      <c r="BH105" s="84"/>
      <c r="BI105" s="100"/>
      <c r="BJ105" s="136"/>
      <c r="BK105" s="84"/>
      <c r="BL105" s="536"/>
      <c r="BM105" s="536"/>
      <c r="BN105" s="93"/>
      <c r="BP105" s="11"/>
      <c r="BR105" s="634"/>
    </row>
    <row r="106" spans="1:70" ht="18.899999999999999" customHeight="1">
      <c r="A106" s="9"/>
      <c r="B106" s="8"/>
      <c r="C106" s="1101"/>
      <c r="D106" s="1101"/>
      <c r="E106" s="1101"/>
      <c r="F106" s="1102"/>
      <c r="G106" s="1014"/>
      <c r="H106" s="708" t="s">
        <v>222</v>
      </c>
      <c r="I106" s="200" t="s">
        <v>809</v>
      </c>
      <c r="J106" s="186">
        <v>1131806</v>
      </c>
      <c r="K106" s="525" t="s">
        <v>339</v>
      </c>
      <c r="L106" s="525">
        <v>417</v>
      </c>
      <c r="M106" s="526" t="s">
        <v>506</v>
      </c>
      <c r="N106" s="525" t="s">
        <v>658</v>
      </c>
      <c r="O106" s="108"/>
      <c r="P106" s="84"/>
      <c r="Q106" s="84"/>
      <c r="R106" s="100"/>
      <c r="S106" s="136"/>
      <c r="T106" s="84"/>
      <c r="U106" s="84"/>
      <c r="V106" s="87"/>
      <c r="W106" s="94"/>
      <c r="X106" s="84"/>
      <c r="Y106" s="84"/>
      <c r="Z106" s="100"/>
      <c r="AA106" s="136"/>
      <c r="AB106" s="84"/>
      <c r="AC106" s="84"/>
      <c r="AD106" s="84"/>
      <c r="AE106" s="87"/>
      <c r="AF106" s="94"/>
      <c r="AG106" s="84"/>
      <c r="AH106" s="84"/>
      <c r="AI106" s="100"/>
      <c r="AJ106" s="136"/>
      <c r="AK106" s="84" t="s">
        <v>354</v>
      </c>
      <c r="AL106" s="84"/>
      <c r="AM106" s="87"/>
      <c r="AN106" s="94"/>
      <c r="AO106" s="84"/>
      <c r="AP106" s="84"/>
      <c r="AQ106" s="84"/>
      <c r="AR106" s="100"/>
      <c r="AS106" s="136"/>
      <c r="AT106" s="84"/>
      <c r="AU106" s="84"/>
      <c r="AV106" s="87"/>
      <c r="AW106" s="94"/>
      <c r="AX106" s="84"/>
      <c r="AY106" s="84"/>
      <c r="AZ106" s="84"/>
      <c r="BA106" s="100"/>
      <c r="BB106" s="136"/>
      <c r="BC106" s="84"/>
      <c r="BD106" s="84"/>
      <c r="BE106" s="87"/>
      <c r="BF106" s="94"/>
      <c r="BG106" s="84"/>
      <c r="BH106" s="84"/>
      <c r="BI106" s="100" t="s">
        <v>7</v>
      </c>
      <c r="BJ106" s="136"/>
      <c r="BK106" s="84"/>
      <c r="BL106" s="536"/>
      <c r="BM106" s="536"/>
      <c r="BN106" s="93"/>
      <c r="BP106" s="11"/>
      <c r="BR106" s="634"/>
    </row>
    <row r="107" spans="1:70" ht="18.899999999999999" customHeight="1">
      <c r="A107" s="9"/>
      <c r="B107" s="8"/>
      <c r="C107" s="1101"/>
      <c r="D107" s="1101"/>
      <c r="E107" s="1101"/>
      <c r="F107" s="1102"/>
      <c r="G107" s="1014"/>
      <c r="H107" s="708" t="s">
        <v>224</v>
      </c>
      <c r="I107" s="200" t="s">
        <v>809</v>
      </c>
      <c r="J107" s="186">
        <v>1131812</v>
      </c>
      <c r="K107" s="525" t="s">
        <v>339</v>
      </c>
      <c r="L107" s="525">
        <v>548</v>
      </c>
      <c r="M107" s="526" t="s">
        <v>506</v>
      </c>
      <c r="N107" s="525" t="s">
        <v>658</v>
      </c>
      <c r="O107" s="108"/>
      <c r="P107" s="84"/>
      <c r="Q107" s="84"/>
      <c r="R107" s="100"/>
      <c r="S107" s="136"/>
      <c r="T107" s="84" t="s">
        <v>342</v>
      </c>
      <c r="U107" s="84"/>
      <c r="V107" s="87"/>
      <c r="W107" s="94"/>
      <c r="X107" s="84"/>
      <c r="Y107" s="84"/>
      <c r="Z107" s="100"/>
      <c r="AA107" s="136"/>
      <c r="AB107" s="84"/>
      <c r="AC107" s="84"/>
      <c r="AD107" s="84"/>
      <c r="AE107" s="87"/>
      <c r="AF107" s="94" t="s">
        <v>342</v>
      </c>
      <c r="AG107" s="84"/>
      <c r="AH107" s="84"/>
      <c r="AI107" s="100"/>
      <c r="AJ107" s="136"/>
      <c r="AK107" s="84"/>
      <c r="AL107" s="84"/>
      <c r="AM107" s="87"/>
      <c r="AN107" s="94"/>
      <c r="AO107" s="84"/>
      <c r="AP107" s="84"/>
      <c r="AQ107" s="84"/>
      <c r="AR107" s="100" t="s">
        <v>342</v>
      </c>
      <c r="AS107" s="136"/>
      <c r="AT107" s="84"/>
      <c r="AU107" s="84"/>
      <c r="AV107" s="87"/>
      <c r="AW107" s="94"/>
      <c r="AX107" s="84"/>
      <c r="AY107" s="84"/>
      <c r="AZ107" s="84"/>
      <c r="BA107" s="100"/>
      <c r="BB107" s="136"/>
      <c r="BC107" s="84"/>
      <c r="BD107" s="84" t="s">
        <v>342</v>
      </c>
      <c r="BE107" s="87"/>
      <c r="BF107" s="94"/>
      <c r="BG107" s="84"/>
      <c r="BH107" s="84"/>
      <c r="BI107" s="100"/>
      <c r="BJ107" s="136"/>
      <c r="BK107" s="84"/>
      <c r="BL107" s="536"/>
      <c r="BM107" s="536"/>
      <c r="BN107" s="93"/>
      <c r="BP107" s="11"/>
      <c r="BR107" s="634"/>
    </row>
    <row r="108" spans="1:70" ht="18.899999999999999" customHeight="1">
      <c r="A108" s="9"/>
      <c r="B108" s="8"/>
      <c r="C108" s="1101"/>
      <c r="D108" s="1101"/>
      <c r="E108" s="1101"/>
      <c r="F108" s="1102"/>
      <c r="G108" s="1014"/>
      <c r="H108" s="708" t="s">
        <v>225</v>
      </c>
      <c r="I108" s="200" t="s">
        <v>813</v>
      </c>
      <c r="J108" s="186">
        <v>1131812</v>
      </c>
      <c r="K108" s="525" t="s">
        <v>339</v>
      </c>
      <c r="L108" s="525">
        <v>4380</v>
      </c>
      <c r="M108" s="526" t="s">
        <v>506</v>
      </c>
      <c r="N108" s="525" t="s">
        <v>658</v>
      </c>
      <c r="O108" s="108"/>
      <c r="P108" s="84"/>
      <c r="Q108" s="84"/>
      <c r="R108" s="100"/>
      <c r="S108" s="136"/>
      <c r="T108" s="84" t="s">
        <v>342</v>
      </c>
      <c r="U108" s="84"/>
      <c r="V108" s="87"/>
      <c r="W108" s="94"/>
      <c r="X108" s="84"/>
      <c r="Y108" s="84"/>
      <c r="Z108" s="100"/>
      <c r="AA108" s="136"/>
      <c r="AB108" s="84"/>
      <c r="AC108" s="84"/>
      <c r="AD108" s="84"/>
      <c r="AE108" s="87"/>
      <c r="AF108" s="94" t="s">
        <v>342</v>
      </c>
      <c r="AG108" s="84"/>
      <c r="AH108" s="84"/>
      <c r="AI108" s="100"/>
      <c r="AJ108" s="136"/>
      <c r="AK108" s="84"/>
      <c r="AL108" s="84"/>
      <c r="AM108" s="87"/>
      <c r="AN108" s="94"/>
      <c r="AO108" s="84"/>
      <c r="AP108" s="84"/>
      <c r="AQ108" s="84"/>
      <c r="AR108" s="100" t="s">
        <v>342</v>
      </c>
      <c r="AS108" s="136"/>
      <c r="AT108" s="84"/>
      <c r="AU108" s="84"/>
      <c r="AV108" s="87"/>
      <c r="AW108" s="94"/>
      <c r="AX108" s="84"/>
      <c r="AY108" s="84"/>
      <c r="AZ108" s="84"/>
      <c r="BA108" s="100"/>
      <c r="BB108" s="136"/>
      <c r="BC108" s="84"/>
      <c r="BD108" s="84" t="s">
        <v>342</v>
      </c>
      <c r="BE108" s="87"/>
      <c r="BF108" s="94"/>
      <c r="BG108" s="84"/>
      <c r="BH108" s="84"/>
      <c r="BI108" s="100"/>
      <c r="BJ108" s="136"/>
      <c r="BK108" s="84"/>
      <c r="BL108" s="536"/>
      <c r="BM108" s="536"/>
      <c r="BN108" s="93"/>
      <c r="BP108" s="11"/>
      <c r="BR108" s="634"/>
    </row>
    <row r="109" spans="1:70" ht="18.899999999999999" customHeight="1">
      <c r="A109" s="9"/>
      <c r="B109" s="8"/>
      <c r="C109" s="1101"/>
      <c r="D109" s="1101"/>
      <c r="E109" s="1101"/>
      <c r="F109" s="1102"/>
      <c r="G109" s="1014"/>
      <c r="H109" s="708" t="s">
        <v>355</v>
      </c>
      <c r="I109" s="200" t="s">
        <v>898</v>
      </c>
      <c r="J109" s="186">
        <v>1131807</v>
      </c>
      <c r="K109" s="525" t="s">
        <v>339</v>
      </c>
      <c r="L109" s="525">
        <v>1752</v>
      </c>
      <c r="M109" s="526" t="s">
        <v>506</v>
      </c>
      <c r="N109" s="525" t="s">
        <v>5</v>
      </c>
      <c r="O109" s="108"/>
      <c r="P109" s="84"/>
      <c r="Q109" s="84" t="s">
        <v>342</v>
      </c>
      <c r="R109" s="100"/>
      <c r="S109" s="136"/>
      <c r="T109" s="84"/>
      <c r="U109" s="84"/>
      <c r="V109" s="87"/>
      <c r="W109" s="94"/>
      <c r="X109" s="84"/>
      <c r="Y109" s="84"/>
      <c r="Z109" s="100"/>
      <c r="AA109" s="136"/>
      <c r="AB109" s="84"/>
      <c r="AC109" s="84" t="s">
        <v>342</v>
      </c>
      <c r="AD109" s="84"/>
      <c r="AE109" s="87"/>
      <c r="AF109" s="94"/>
      <c r="AG109" s="84"/>
      <c r="AH109" s="84"/>
      <c r="AI109" s="100"/>
      <c r="AJ109" s="136"/>
      <c r="AK109" s="84"/>
      <c r="AL109" s="84"/>
      <c r="AM109" s="87"/>
      <c r="AN109" s="94"/>
      <c r="AO109" s="84"/>
      <c r="AP109" s="84" t="s">
        <v>342</v>
      </c>
      <c r="AQ109" s="84"/>
      <c r="AR109" s="100"/>
      <c r="AS109" s="136"/>
      <c r="AT109" s="84"/>
      <c r="AU109" s="84"/>
      <c r="AV109" s="87"/>
      <c r="AW109" s="94"/>
      <c r="AX109" s="84"/>
      <c r="AY109" s="84"/>
      <c r="AZ109" s="84"/>
      <c r="BA109" s="100"/>
      <c r="BB109" s="136" t="s">
        <v>353</v>
      </c>
      <c r="BC109" s="84"/>
      <c r="BD109" s="84"/>
      <c r="BE109" s="87"/>
      <c r="BF109" s="94"/>
      <c r="BG109" s="84"/>
      <c r="BH109" s="84"/>
      <c r="BI109" s="100"/>
      <c r="BJ109" s="136"/>
      <c r="BK109" s="84"/>
      <c r="BL109" s="536"/>
      <c r="BM109" s="536"/>
      <c r="BN109" s="93"/>
      <c r="BP109" s="11"/>
      <c r="BR109" s="634"/>
    </row>
    <row r="110" spans="1:70" ht="18.899999999999999" customHeight="1">
      <c r="A110" s="9"/>
      <c r="B110" s="8"/>
      <c r="C110" s="1101"/>
      <c r="D110" s="1101"/>
      <c r="E110" s="1101"/>
      <c r="F110" s="1102"/>
      <c r="G110" s="1014"/>
      <c r="H110" s="715" t="s">
        <v>212</v>
      </c>
      <c r="I110" s="195" t="s">
        <v>812</v>
      </c>
      <c r="J110" s="154">
        <v>1131806</v>
      </c>
      <c r="K110" s="529" t="s">
        <v>339</v>
      </c>
      <c r="L110" s="529">
        <v>381</v>
      </c>
      <c r="M110" s="530" t="s">
        <v>506</v>
      </c>
      <c r="N110" s="529" t="s">
        <v>5</v>
      </c>
      <c r="O110" s="108"/>
      <c r="P110" s="84"/>
      <c r="Q110" s="84"/>
      <c r="R110" s="100"/>
      <c r="S110" s="136"/>
      <c r="T110" s="84"/>
      <c r="U110" s="84" t="s">
        <v>342</v>
      </c>
      <c r="V110" s="87"/>
      <c r="W110" s="94"/>
      <c r="X110" s="84"/>
      <c r="Y110" s="84"/>
      <c r="Z110" s="100"/>
      <c r="AA110" s="136"/>
      <c r="AB110" s="84"/>
      <c r="AC110" s="84"/>
      <c r="AD110" s="84"/>
      <c r="AE110" s="87"/>
      <c r="AF110" s="94"/>
      <c r="AG110" s="84" t="s">
        <v>342</v>
      </c>
      <c r="AH110" s="84"/>
      <c r="AI110" s="100"/>
      <c r="AJ110" s="136"/>
      <c r="AK110" s="84"/>
      <c r="AL110" s="84"/>
      <c r="AM110" s="87"/>
      <c r="AN110" s="94"/>
      <c r="AO110" s="84"/>
      <c r="AP110" s="84"/>
      <c r="AQ110" s="84"/>
      <c r="AR110" s="100"/>
      <c r="AS110" s="136" t="s">
        <v>342</v>
      </c>
      <c r="AT110" s="84"/>
      <c r="AU110" s="84"/>
      <c r="AV110" s="87"/>
      <c r="AW110" s="94"/>
      <c r="AX110" s="84"/>
      <c r="AY110" s="84"/>
      <c r="AZ110" s="84"/>
      <c r="BA110" s="100"/>
      <c r="BB110" s="136"/>
      <c r="BC110" s="84"/>
      <c r="BD110" s="84"/>
      <c r="BE110" s="87" t="s">
        <v>5</v>
      </c>
      <c r="BF110" s="94"/>
      <c r="BG110" s="84"/>
      <c r="BH110" s="84"/>
      <c r="BI110" s="100"/>
      <c r="BJ110" s="136"/>
      <c r="BK110" s="84"/>
      <c r="BL110" s="536"/>
      <c r="BM110" s="536"/>
      <c r="BN110" s="93"/>
      <c r="BP110" s="11"/>
      <c r="BR110" s="634"/>
    </row>
    <row r="111" spans="1:70" ht="18.899999999999999" customHeight="1" thickBot="1">
      <c r="A111" s="9"/>
      <c r="B111" s="8"/>
      <c r="C111" s="1101"/>
      <c r="D111" s="1101"/>
      <c r="E111" s="1101"/>
      <c r="F111" s="1102"/>
      <c r="G111" s="1014"/>
      <c r="H111" s="714" t="s">
        <v>669</v>
      </c>
      <c r="I111" s="201" t="s">
        <v>882</v>
      </c>
      <c r="J111" s="187">
        <v>1131806</v>
      </c>
      <c r="K111" s="533" t="s">
        <v>339</v>
      </c>
      <c r="L111" s="533">
        <v>1251</v>
      </c>
      <c r="M111" s="534" t="s">
        <v>506</v>
      </c>
      <c r="N111" s="533" t="s">
        <v>658</v>
      </c>
      <c r="O111" s="110"/>
      <c r="P111" s="97"/>
      <c r="Q111" s="97"/>
      <c r="R111" s="102"/>
      <c r="S111" s="137"/>
      <c r="T111" s="97" t="s">
        <v>342</v>
      </c>
      <c r="U111" s="97"/>
      <c r="V111" s="141"/>
      <c r="W111" s="96"/>
      <c r="X111" s="97"/>
      <c r="Y111" s="97"/>
      <c r="Z111" s="102"/>
      <c r="AA111" s="137"/>
      <c r="AB111" s="97"/>
      <c r="AC111" s="97"/>
      <c r="AD111" s="97"/>
      <c r="AE111" s="141"/>
      <c r="AF111" s="96"/>
      <c r="AG111" s="97" t="s">
        <v>342</v>
      </c>
      <c r="AH111" s="97"/>
      <c r="AI111" s="102"/>
      <c r="AJ111" s="137"/>
      <c r="AK111" s="97"/>
      <c r="AL111" s="97"/>
      <c r="AM111" s="688"/>
      <c r="AN111" s="689"/>
      <c r="AO111" s="97"/>
      <c r="AP111" s="97"/>
      <c r="AQ111" s="97"/>
      <c r="AR111" s="102"/>
      <c r="AS111" s="137" t="s">
        <v>342</v>
      </c>
      <c r="AT111" s="97"/>
      <c r="AU111" s="97"/>
      <c r="AV111" s="141"/>
      <c r="AW111" s="96"/>
      <c r="AX111" s="97"/>
      <c r="AY111" s="97"/>
      <c r="AZ111" s="97"/>
      <c r="BA111" s="102"/>
      <c r="BB111" s="137"/>
      <c r="BC111" s="97"/>
      <c r="BD111" s="97"/>
      <c r="BE111" s="141" t="s">
        <v>5</v>
      </c>
      <c r="BF111" s="96"/>
      <c r="BG111" s="97"/>
      <c r="BH111" s="97"/>
      <c r="BI111" s="102"/>
      <c r="BJ111" s="137"/>
      <c r="BK111" s="97"/>
      <c r="BL111" s="545"/>
      <c r="BM111" s="545"/>
      <c r="BN111" s="98"/>
      <c r="BP111" s="11"/>
      <c r="BR111" s="634"/>
    </row>
    <row r="112" spans="1:70" ht="18.899999999999999" customHeight="1" thickBot="1">
      <c r="A112" s="9"/>
      <c r="B112" s="8"/>
      <c r="C112" s="1101"/>
      <c r="D112" s="1101"/>
      <c r="E112" s="1101"/>
      <c r="F112" s="1102"/>
      <c r="G112" s="613" t="s">
        <v>226</v>
      </c>
      <c r="H112" s="709" t="s">
        <v>692</v>
      </c>
      <c r="I112" s="200" t="s">
        <v>814</v>
      </c>
      <c r="J112" s="703">
        <v>1131812</v>
      </c>
      <c r="K112" s="527" t="s">
        <v>339</v>
      </c>
      <c r="L112" s="527">
        <v>417</v>
      </c>
      <c r="M112" s="528" t="s">
        <v>507</v>
      </c>
      <c r="N112" s="587" t="s">
        <v>5</v>
      </c>
      <c r="O112" s="652"/>
      <c r="P112" s="653"/>
      <c r="Q112" s="653"/>
      <c r="R112" s="654"/>
      <c r="S112" s="310" t="s">
        <v>342</v>
      </c>
      <c r="T112" s="653"/>
      <c r="U112" s="653"/>
      <c r="V112" s="309"/>
      <c r="W112" s="657"/>
      <c r="X112" s="653"/>
      <c r="Y112" s="653"/>
      <c r="Z112" s="654"/>
      <c r="AA112" s="310"/>
      <c r="AB112" s="653"/>
      <c r="AC112" s="653"/>
      <c r="AD112" s="653"/>
      <c r="AE112" s="309"/>
      <c r="AF112" s="657" t="s">
        <v>342</v>
      </c>
      <c r="AG112" s="653"/>
      <c r="AH112" s="653"/>
      <c r="AI112" s="654"/>
      <c r="AJ112" s="310"/>
      <c r="AK112" s="653"/>
      <c r="AL112" s="653"/>
      <c r="AM112" s="309"/>
      <c r="AN112" s="657"/>
      <c r="AO112" s="653"/>
      <c r="AP112" s="653"/>
      <c r="AQ112" s="653"/>
      <c r="AR112" s="654" t="s">
        <v>342</v>
      </c>
      <c r="AS112" s="310"/>
      <c r="AT112" s="653"/>
      <c r="AU112" s="653"/>
      <c r="AV112" s="309"/>
      <c r="AW112" s="657"/>
      <c r="AX112" s="653"/>
      <c r="AY112" s="653"/>
      <c r="AZ112" s="653"/>
      <c r="BA112" s="654"/>
      <c r="BB112" s="310"/>
      <c r="BC112" s="653"/>
      <c r="BD112" s="653" t="s">
        <v>342</v>
      </c>
      <c r="BE112" s="309"/>
      <c r="BF112" s="657"/>
      <c r="BG112" s="653"/>
      <c r="BH112" s="653"/>
      <c r="BI112" s="654"/>
      <c r="BJ112" s="310"/>
      <c r="BK112" s="653"/>
      <c r="BL112" s="662"/>
      <c r="BM112" s="662"/>
      <c r="BN112" s="664"/>
      <c r="BP112" s="11"/>
      <c r="BR112" s="634"/>
    </row>
    <row r="113" spans="1:70" ht="18.899999999999999" customHeight="1">
      <c r="A113" s="9"/>
      <c r="B113" s="8"/>
      <c r="C113" s="1101"/>
      <c r="D113" s="1101"/>
      <c r="E113" s="1101"/>
      <c r="F113" s="1102"/>
      <c r="G113" s="1013" t="s">
        <v>231</v>
      </c>
      <c r="H113" s="718" t="s">
        <v>697</v>
      </c>
      <c r="I113" s="203" t="s">
        <v>892</v>
      </c>
      <c r="J113" s="186">
        <v>1131822</v>
      </c>
      <c r="K113" s="531" t="s">
        <v>339</v>
      </c>
      <c r="L113" s="531">
        <v>58</v>
      </c>
      <c r="M113" s="532" t="s">
        <v>507</v>
      </c>
      <c r="N113" s="531" t="s">
        <v>5</v>
      </c>
      <c r="O113" s="115"/>
      <c r="P113" s="116"/>
      <c r="Q113" s="116"/>
      <c r="R113" s="117"/>
      <c r="S113" s="150"/>
      <c r="T113" s="116"/>
      <c r="U113" s="116"/>
      <c r="V113" s="147"/>
      <c r="W113" s="118"/>
      <c r="X113" s="116"/>
      <c r="Y113" s="116" t="s">
        <v>342</v>
      </c>
      <c r="Z113" s="117"/>
      <c r="AA113" s="150"/>
      <c r="AB113" s="116"/>
      <c r="AC113" s="116"/>
      <c r="AD113" s="116"/>
      <c r="AE113" s="147"/>
      <c r="AF113" s="118"/>
      <c r="AG113" s="116"/>
      <c r="AH113" s="116"/>
      <c r="AI113" s="117"/>
      <c r="AJ113" s="150"/>
      <c r="AK113" s="116" t="s">
        <v>342</v>
      </c>
      <c r="AL113" s="116"/>
      <c r="AM113" s="147"/>
      <c r="AN113" s="118"/>
      <c r="AO113" s="116"/>
      <c r="AP113" s="116"/>
      <c r="AQ113" s="116"/>
      <c r="AR113" s="117"/>
      <c r="AS113" s="150"/>
      <c r="AT113" s="116"/>
      <c r="AU113" s="116"/>
      <c r="AV113" s="147"/>
      <c r="AW113" s="118" t="s">
        <v>342</v>
      </c>
      <c r="AX113" s="116"/>
      <c r="AY113" s="116"/>
      <c r="AZ113" s="116"/>
      <c r="BA113" s="117"/>
      <c r="BB113" s="150"/>
      <c r="BC113" s="116"/>
      <c r="BD113" s="116"/>
      <c r="BE113" s="147"/>
      <c r="BF113" s="118"/>
      <c r="BG113" s="116"/>
      <c r="BH113" s="116"/>
      <c r="BI113" s="117" t="s">
        <v>5</v>
      </c>
      <c r="BJ113" s="150"/>
      <c r="BK113" s="116"/>
      <c r="BL113" s="588"/>
      <c r="BM113" s="588"/>
      <c r="BN113" s="119"/>
      <c r="BP113" s="11"/>
      <c r="BR113" s="634"/>
    </row>
    <row r="114" spans="1:70" ht="18.899999999999999" customHeight="1">
      <c r="A114" s="9"/>
      <c r="B114" s="8"/>
      <c r="C114" s="1101"/>
      <c r="D114" s="1101"/>
      <c r="E114" s="1101"/>
      <c r="F114" s="1102"/>
      <c r="G114" s="1014"/>
      <c r="H114" s="709" t="s">
        <v>1026</v>
      </c>
      <c r="I114" s="200" t="s">
        <v>1027</v>
      </c>
      <c r="J114" s="186">
        <v>1131822</v>
      </c>
      <c r="K114" s="531" t="s">
        <v>339</v>
      </c>
      <c r="L114" s="531">
        <v>4380</v>
      </c>
      <c r="M114" s="532" t="s">
        <v>507</v>
      </c>
      <c r="N114" s="531" t="s">
        <v>671</v>
      </c>
      <c r="O114" s="115"/>
      <c r="P114" s="116"/>
      <c r="Q114" s="116"/>
      <c r="R114" s="117"/>
      <c r="S114" s="150"/>
      <c r="T114" s="116"/>
      <c r="U114" s="116"/>
      <c r="V114" s="147"/>
      <c r="W114" s="118"/>
      <c r="X114" s="116"/>
      <c r="Y114" s="116"/>
      <c r="Z114" s="117"/>
      <c r="AA114" s="150"/>
      <c r="AB114" s="116"/>
      <c r="AC114" s="116"/>
      <c r="AD114" s="116"/>
      <c r="AE114" s="147"/>
      <c r="AF114" s="118"/>
      <c r="AG114" s="116"/>
      <c r="AH114" s="116"/>
      <c r="AI114" s="117"/>
      <c r="AJ114" s="150"/>
      <c r="AK114" s="116"/>
      <c r="AL114" s="116"/>
      <c r="AM114" s="147"/>
      <c r="AN114" s="118"/>
      <c r="AO114" s="116"/>
      <c r="AP114" s="116"/>
      <c r="AQ114" s="116"/>
      <c r="AR114" s="117"/>
      <c r="AS114" s="150"/>
      <c r="AT114" s="116"/>
      <c r="AU114" s="116"/>
      <c r="AV114" s="147"/>
      <c r="AW114" s="118"/>
      <c r="AX114" s="116"/>
      <c r="AY114" s="116"/>
      <c r="AZ114" s="116"/>
      <c r="BA114" s="117"/>
      <c r="BB114" s="150"/>
      <c r="BC114" s="116"/>
      <c r="BD114" s="116"/>
      <c r="BE114" s="147"/>
      <c r="BF114" s="118" t="s">
        <v>9</v>
      </c>
      <c r="BG114" s="116"/>
      <c r="BH114" s="116"/>
      <c r="BI114" s="117"/>
      <c r="BJ114" s="150"/>
      <c r="BK114" s="116"/>
      <c r="BL114" s="588"/>
      <c r="BM114" s="588"/>
      <c r="BN114" s="119"/>
      <c r="BP114" s="11"/>
      <c r="BR114" s="634"/>
    </row>
    <row r="115" spans="1:70" ht="18.899999999999999" customHeight="1">
      <c r="A115" s="9"/>
      <c r="B115" s="8"/>
      <c r="C115" s="1101"/>
      <c r="D115" s="1101"/>
      <c r="E115" s="1101"/>
      <c r="F115" s="1102"/>
      <c r="G115" s="1014"/>
      <c r="H115" s="709" t="s">
        <v>236</v>
      </c>
      <c r="I115" s="200" t="s">
        <v>893</v>
      </c>
      <c r="J115" s="186">
        <v>1131822</v>
      </c>
      <c r="K115" s="525" t="s">
        <v>339</v>
      </c>
      <c r="L115" s="525">
        <v>156</v>
      </c>
      <c r="M115" s="526" t="s">
        <v>507</v>
      </c>
      <c r="N115" s="525" t="s">
        <v>5</v>
      </c>
      <c r="O115" s="108"/>
      <c r="P115" s="84"/>
      <c r="Q115" s="84"/>
      <c r="R115" s="100"/>
      <c r="S115" s="136"/>
      <c r="T115" s="84"/>
      <c r="U115" s="84"/>
      <c r="V115" s="87"/>
      <c r="W115" s="94"/>
      <c r="X115" s="84" t="s">
        <v>342</v>
      </c>
      <c r="Y115" s="84"/>
      <c r="Z115" s="100"/>
      <c r="AA115" s="136"/>
      <c r="AB115" s="84"/>
      <c r="AC115" s="84"/>
      <c r="AD115" s="84"/>
      <c r="AE115" s="87"/>
      <c r="AF115" s="94"/>
      <c r="AG115" s="84"/>
      <c r="AH115" s="84"/>
      <c r="AI115" s="100"/>
      <c r="AJ115" s="136"/>
      <c r="AK115" s="84" t="s">
        <v>342</v>
      </c>
      <c r="AL115" s="84"/>
      <c r="AM115" s="87"/>
      <c r="AN115" s="94"/>
      <c r="AO115" s="84"/>
      <c r="AP115" s="84"/>
      <c r="AQ115" s="84"/>
      <c r="AR115" s="100"/>
      <c r="AS115" s="136"/>
      <c r="AT115" s="84"/>
      <c r="AU115" s="84"/>
      <c r="AV115" s="87" t="s">
        <v>342</v>
      </c>
      <c r="AW115" s="94"/>
      <c r="AX115" s="84"/>
      <c r="AY115" s="84"/>
      <c r="AZ115" s="84"/>
      <c r="BA115" s="100"/>
      <c r="BB115" s="136"/>
      <c r="BC115" s="84"/>
      <c r="BD115" s="84"/>
      <c r="BE115" s="87"/>
      <c r="BF115" s="94"/>
      <c r="BG115" s="84"/>
      <c r="BH115" s="84" t="s">
        <v>5</v>
      </c>
      <c r="BI115" s="100"/>
      <c r="BJ115" s="136"/>
      <c r="BK115" s="84"/>
      <c r="BL115" s="536"/>
      <c r="BM115" s="536"/>
      <c r="BN115" s="93"/>
      <c r="BP115" s="11"/>
      <c r="BR115" s="634"/>
    </row>
    <row r="116" spans="1:70" ht="18.899999999999999" customHeight="1" thickBot="1">
      <c r="A116" s="9"/>
      <c r="B116" s="8"/>
      <c r="C116" s="1101"/>
      <c r="D116" s="1101"/>
      <c r="E116" s="1101"/>
      <c r="F116" s="1102"/>
      <c r="G116" s="1076"/>
      <c r="H116" s="716" t="s">
        <v>238</v>
      </c>
      <c r="I116" s="202" t="s">
        <v>815</v>
      </c>
      <c r="J116" s="189">
        <v>1131812</v>
      </c>
      <c r="K116" s="529" t="s">
        <v>339</v>
      </c>
      <c r="L116" s="529">
        <v>796</v>
      </c>
      <c r="M116" s="530" t="s">
        <v>507</v>
      </c>
      <c r="N116" s="529" t="s">
        <v>658</v>
      </c>
      <c r="O116" s="124"/>
      <c r="P116" s="125"/>
      <c r="Q116" s="125"/>
      <c r="R116" s="126"/>
      <c r="S116" s="144"/>
      <c r="T116" s="125"/>
      <c r="U116" s="125"/>
      <c r="V116" s="148" t="s">
        <v>342</v>
      </c>
      <c r="W116" s="127"/>
      <c r="X116" s="125"/>
      <c r="Y116" s="125"/>
      <c r="Z116" s="126"/>
      <c r="AA116" s="144"/>
      <c r="AB116" s="125"/>
      <c r="AC116" s="125"/>
      <c r="AD116" s="125"/>
      <c r="AE116" s="148"/>
      <c r="AF116" s="127"/>
      <c r="AG116" s="125"/>
      <c r="AH116" s="125" t="s">
        <v>342</v>
      </c>
      <c r="AI116" s="126"/>
      <c r="AJ116" s="144"/>
      <c r="AK116" s="125"/>
      <c r="AL116" s="125"/>
      <c r="AM116" s="148"/>
      <c r="AN116" s="127"/>
      <c r="AO116" s="125"/>
      <c r="AP116" s="125"/>
      <c r="AQ116" s="125"/>
      <c r="AR116" s="126"/>
      <c r="AS116" s="144"/>
      <c r="AT116" s="125" t="s">
        <v>342</v>
      </c>
      <c r="AU116" s="125"/>
      <c r="AV116" s="148"/>
      <c r="AW116" s="127"/>
      <c r="AX116" s="125"/>
      <c r="AY116" s="125"/>
      <c r="AZ116" s="125"/>
      <c r="BA116" s="126"/>
      <c r="BB116" s="144"/>
      <c r="BC116" s="125"/>
      <c r="BD116" s="125"/>
      <c r="BE116" s="148"/>
      <c r="BF116" s="127" t="s">
        <v>5</v>
      </c>
      <c r="BG116" s="125"/>
      <c r="BH116" s="125"/>
      <c r="BI116" s="126"/>
      <c r="BJ116" s="144"/>
      <c r="BK116" s="125"/>
      <c r="BL116" s="616"/>
      <c r="BM116" s="616"/>
      <c r="BN116" s="128"/>
      <c r="BP116" s="11"/>
      <c r="BR116" s="634"/>
    </row>
    <row r="117" spans="1:70" ht="18.899999999999999" customHeight="1">
      <c r="A117" s="9"/>
      <c r="B117" s="8"/>
      <c r="C117" s="1101"/>
      <c r="D117" s="1101"/>
      <c r="E117" s="1101"/>
      <c r="F117" s="1102"/>
      <c r="G117" s="1013" t="s">
        <v>240</v>
      </c>
      <c r="H117" s="709" t="s">
        <v>241</v>
      </c>
      <c r="I117" s="200" t="s">
        <v>891</v>
      </c>
      <c r="J117" s="186">
        <v>1131807</v>
      </c>
      <c r="K117" s="527" t="s">
        <v>339</v>
      </c>
      <c r="L117" s="527">
        <v>81</v>
      </c>
      <c r="M117" s="528" t="s">
        <v>507</v>
      </c>
      <c r="N117" s="527" t="s">
        <v>5</v>
      </c>
      <c r="O117" s="122"/>
      <c r="P117" s="90"/>
      <c r="Q117" s="90"/>
      <c r="R117" s="99"/>
      <c r="S117" s="135"/>
      <c r="T117" s="90" t="s">
        <v>342</v>
      </c>
      <c r="U117" s="90"/>
      <c r="V117" s="146"/>
      <c r="W117" s="103"/>
      <c r="X117" s="90"/>
      <c r="Y117" s="90"/>
      <c r="Z117" s="99"/>
      <c r="AA117" s="135"/>
      <c r="AB117" s="90"/>
      <c r="AC117" s="90"/>
      <c r="AD117" s="90"/>
      <c r="AE117" s="146"/>
      <c r="AF117" s="103" t="s">
        <v>342</v>
      </c>
      <c r="AG117" s="90"/>
      <c r="AH117" s="90"/>
      <c r="AI117" s="99"/>
      <c r="AJ117" s="135"/>
      <c r="AK117" s="90"/>
      <c r="AL117" s="90"/>
      <c r="AM117" s="146"/>
      <c r="AN117" s="103"/>
      <c r="AO117" s="90"/>
      <c r="AP117" s="90"/>
      <c r="AQ117" s="90"/>
      <c r="AR117" s="99" t="s">
        <v>342</v>
      </c>
      <c r="AS117" s="135"/>
      <c r="AT117" s="90"/>
      <c r="AU117" s="90"/>
      <c r="AV117" s="146"/>
      <c r="AW117" s="103"/>
      <c r="AX117" s="90"/>
      <c r="AY117" s="90"/>
      <c r="AZ117" s="90"/>
      <c r="BA117" s="99"/>
      <c r="BB117" s="135"/>
      <c r="BC117" s="90"/>
      <c r="BD117" s="90" t="s">
        <v>342</v>
      </c>
      <c r="BE117" s="146"/>
      <c r="BF117" s="103"/>
      <c r="BG117" s="90"/>
      <c r="BH117" s="90"/>
      <c r="BI117" s="99"/>
      <c r="BJ117" s="135"/>
      <c r="BK117" s="90"/>
      <c r="BL117" s="544"/>
      <c r="BM117" s="544"/>
      <c r="BN117" s="91"/>
      <c r="BP117" s="11"/>
      <c r="BR117" s="634"/>
    </row>
    <row r="118" spans="1:70" ht="18.899999999999999" customHeight="1">
      <c r="A118" s="9"/>
      <c r="B118" s="8"/>
      <c r="C118" s="1101"/>
      <c r="D118" s="1101"/>
      <c r="E118" s="1101"/>
      <c r="F118" s="1102"/>
      <c r="G118" s="1014"/>
      <c r="H118" s="709" t="s">
        <v>243</v>
      </c>
      <c r="I118" s="200" t="s">
        <v>890</v>
      </c>
      <c r="J118" s="186">
        <v>1131807</v>
      </c>
      <c r="K118" s="525" t="s">
        <v>339</v>
      </c>
      <c r="L118" s="525">
        <v>88</v>
      </c>
      <c r="M118" s="526" t="s">
        <v>507</v>
      </c>
      <c r="N118" s="525" t="s">
        <v>5</v>
      </c>
      <c r="O118" s="108"/>
      <c r="P118" s="84"/>
      <c r="Q118" s="84"/>
      <c r="R118" s="100"/>
      <c r="S118" s="136"/>
      <c r="T118" s="84"/>
      <c r="U118" s="84"/>
      <c r="V118" s="87"/>
      <c r="W118" s="94" t="s">
        <v>342</v>
      </c>
      <c r="X118" s="84"/>
      <c r="Y118" s="84"/>
      <c r="Z118" s="100"/>
      <c r="AA118" s="136"/>
      <c r="AB118" s="84"/>
      <c r="AC118" s="84"/>
      <c r="AD118" s="84"/>
      <c r="AE118" s="87"/>
      <c r="AF118" s="94"/>
      <c r="AG118" s="84"/>
      <c r="AH118" s="84"/>
      <c r="AI118" s="100" t="s">
        <v>342</v>
      </c>
      <c r="AJ118" s="136"/>
      <c r="AK118" s="84"/>
      <c r="AL118" s="84"/>
      <c r="AM118" s="87"/>
      <c r="AN118" s="94"/>
      <c r="AO118" s="84"/>
      <c r="AP118" s="84"/>
      <c r="AQ118" s="84"/>
      <c r="AR118" s="100"/>
      <c r="AS118" s="136"/>
      <c r="AT118" s="84"/>
      <c r="AU118" s="84" t="s">
        <v>342</v>
      </c>
      <c r="AV118" s="87"/>
      <c r="AW118" s="94"/>
      <c r="AX118" s="84"/>
      <c r="AY118" s="84"/>
      <c r="AZ118" s="84"/>
      <c r="BA118" s="100"/>
      <c r="BB118" s="136"/>
      <c r="BC118" s="84"/>
      <c r="BD118" s="84"/>
      <c r="BE118" s="87"/>
      <c r="BF118" s="94"/>
      <c r="BG118" s="84" t="s">
        <v>5</v>
      </c>
      <c r="BH118" s="84"/>
      <c r="BI118" s="100"/>
      <c r="BJ118" s="136"/>
      <c r="BK118" s="84"/>
      <c r="BL118" s="536"/>
      <c r="BM118" s="536"/>
      <c r="BN118" s="93"/>
      <c r="BP118" s="11"/>
      <c r="BR118" s="634"/>
    </row>
    <row r="119" spans="1:70" ht="18.899999999999999" customHeight="1">
      <c r="A119" s="9"/>
      <c r="B119" s="8"/>
      <c r="C119" s="1101"/>
      <c r="D119" s="1101"/>
      <c r="E119" s="1101"/>
      <c r="F119" s="1102"/>
      <c r="G119" s="1014"/>
      <c r="H119" s="709" t="s">
        <v>245</v>
      </c>
      <c r="I119" s="200" t="s">
        <v>889</v>
      </c>
      <c r="J119" s="186">
        <v>1131807</v>
      </c>
      <c r="K119" s="525" t="s">
        <v>339</v>
      </c>
      <c r="L119" s="525">
        <v>29</v>
      </c>
      <c r="M119" s="526" t="s">
        <v>507</v>
      </c>
      <c r="N119" s="525" t="s">
        <v>5</v>
      </c>
      <c r="O119" s="108"/>
      <c r="P119" s="84"/>
      <c r="Q119" s="84"/>
      <c r="R119" s="100"/>
      <c r="S119" s="136"/>
      <c r="T119" s="84"/>
      <c r="U119" s="84"/>
      <c r="V119" s="87"/>
      <c r="W119" s="94" t="s">
        <v>342</v>
      </c>
      <c r="X119" s="84"/>
      <c r="Y119" s="84"/>
      <c r="Z119" s="100"/>
      <c r="AA119" s="136"/>
      <c r="AB119" s="84"/>
      <c r="AC119" s="84"/>
      <c r="AD119" s="84"/>
      <c r="AE119" s="87"/>
      <c r="AF119" s="94"/>
      <c r="AG119" s="84"/>
      <c r="AH119" s="84"/>
      <c r="AI119" s="100" t="s">
        <v>342</v>
      </c>
      <c r="AJ119" s="136"/>
      <c r="AK119" s="84"/>
      <c r="AL119" s="84"/>
      <c r="AM119" s="87"/>
      <c r="AN119" s="94"/>
      <c r="AO119" s="84"/>
      <c r="AP119" s="84"/>
      <c r="AQ119" s="84"/>
      <c r="AR119" s="100"/>
      <c r="AS119" s="136"/>
      <c r="AT119" s="84"/>
      <c r="AU119" s="84" t="s">
        <v>342</v>
      </c>
      <c r="AV119" s="87"/>
      <c r="AW119" s="94"/>
      <c r="AX119" s="84"/>
      <c r="AY119" s="84"/>
      <c r="AZ119" s="84"/>
      <c r="BA119" s="100"/>
      <c r="BB119" s="136"/>
      <c r="BC119" s="84"/>
      <c r="BD119" s="84"/>
      <c r="BE119" s="87"/>
      <c r="BF119" s="94"/>
      <c r="BG119" s="84" t="s">
        <v>5</v>
      </c>
      <c r="BH119" s="84"/>
      <c r="BI119" s="100"/>
      <c r="BJ119" s="136"/>
      <c r="BK119" s="84"/>
      <c r="BL119" s="536"/>
      <c r="BM119" s="536"/>
      <c r="BN119" s="93"/>
      <c r="BP119" s="11"/>
      <c r="BR119" s="634"/>
    </row>
    <row r="120" spans="1:70" ht="18.899999999999999" customHeight="1" thickBot="1">
      <c r="A120" s="9"/>
      <c r="B120" s="8"/>
      <c r="C120" s="1101"/>
      <c r="D120" s="1101"/>
      <c r="E120" s="1101"/>
      <c r="F120" s="1102"/>
      <c r="G120" s="1076"/>
      <c r="H120" s="719" t="s">
        <v>247</v>
      </c>
      <c r="I120" s="202" t="s">
        <v>888</v>
      </c>
      <c r="J120" s="189">
        <v>1131807</v>
      </c>
      <c r="K120" s="533" t="s">
        <v>339</v>
      </c>
      <c r="L120" s="533">
        <v>28</v>
      </c>
      <c r="M120" s="534" t="s">
        <v>507</v>
      </c>
      <c r="N120" s="533" t="s">
        <v>5</v>
      </c>
      <c r="O120" s="110"/>
      <c r="P120" s="97"/>
      <c r="Q120" s="97"/>
      <c r="R120" s="102"/>
      <c r="S120" s="137"/>
      <c r="T120" s="97"/>
      <c r="U120" s="97"/>
      <c r="V120" s="141"/>
      <c r="W120" s="96" t="s">
        <v>342</v>
      </c>
      <c r="X120" s="97"/>
      <c r="Y120" s="97"/>
      <c r="Z120" s="102"/>
      <c r="AA120" s="137"/>
      <c r="AB120" s="97"/>
      <c r="AC120" s="97"/>
      <c r="AD120" s="97"/>
      <c r="AE120" s="141"/>
      <c r="AF120" s="96"/>
      <c r="AG120" s="97" t="s">
        <v>342</v>
      </c>
      <c r="AH120" s="97"/>
      <c r="AI120" s="102"/>
      <c r="AJ120" s="137"/>
      <c r="AK120" s="97"/>
      <c r="AL120" s="97"/>
      <c r="AM120" s="141"/>
      <c r="AN120" s="96"/>
      <c r="AO120" s="97"/>
      <c r="AP120" s="97"/>
      <c r="AQ120" s="97"/>
      <c r="AR120" s="102"/>
      <c r="AS120" s="137"/>
      <c r="AT120" s="97" t="s">
        <v>342</v>
      </c>
      <c r="AU120" s="97"/>
      <c r="AV120" s="141"/>
      <c r="AW120" s="96"/>
      <c r="AX120" s="97"/>
      <c r="AY120" s="97"/>
      <c r="AZ120" s="97"/>
      <c r="BA120" s="102"/>
      <c r="BB120" s="137"/>
      <c r="BC120" s="97"/>
      <c r="BD120" s="97"/>
      <c r="BE120" s="141"/>
      <c r="BF120" s="96" t="s">
        <v>5</v>
      </c>
      <c r="BG120" s="97"/>
      <c r="BH120" s="97"/>
      <c r="BI120" s="102"/>
      <c r="BJ120" s="137"/>
      <c r="BK120" s="97"/>
      <c r="BL120" s="545"/>
      <c r="BM120" s="545"/>
      <c r="BN120" s="98"/>
      <c r="BP120" s="11"/>
      <c r="BR120" s="634"/>
    </row>
    <row r="121" spans="1:70" ht="18.899999999999999" customHeight="1">
      <c r="A121" s="9"/>
      <c r="B121" s="8"/>
      <c r="C121" s="1101"/>
      <c r="D121" s="1101"/>
      <c r="E121" s="1101"/>
      <c r="F121" s="1102"/>
      <c r="G121" s="1013" t="s">
        <v>249</v>
      </c>
      <c r="H121" s="709" t="s">
        <v>250</v>
      </c>
      <c r="I121" s="200" t="s">
        <v>858</v>
      </c>
      <c r="J121" s="190">
        <v>1132210</v>
      </c>
      <c r="K121" s="531" t="s">
        <v>339</v>
      </c>
      <c r="L121" s="531">
        <v>25</v>
      </c>
      <c r="M121" s="532" t="s">
        <v>507</v>
      </c>
      <c r="N121" s="531" t="s">
        <v>5</v>
      </c>
      <c r="O121" s="122"/>
      <c r="P121" s="90"/>
      <c r="Q121" s="90" t="s">
        <v>342</v>
      </c>
      <c r="R121" s="99"/>
      <c r="S121" s="135"/>
      <c r="T121" s="90"/>
      <c r="U121" s="90"/>
      <c r="V121" s="146"/>
      <c r="W121" s="103"/>
      <c r="X121" s="90"/>
      <c r="Y121" s="90"/>
      <c r="Z121" s="99"/>
      <c r="AA121" s="135"/>
      <c r="AB121" s="90"/>
      <c r="AC121" s="90" t="s">
        <v>342</v>
      </c>
      <c r="AD121" s="90"/>
      <c r="AE121" s="146"/>
      <c r="AF121" s="103"/>
      <c r="AG121" s="90"/>
      <c r="AH121" s="90"/>
      <c r="AI121" s="99"/>
      <c r="AJ121" s="135"/>
      <c r="AK121" s="90"/>
      <c r="AL121" s="90"/>
      <c r="AM121" s="146"/>
      <c r="AN121" s="103"/>
      <c r="AO121" s="90" t="s">
        <v>342</v>
      </c>
      <c r="AP121" s="90"/>
      <c r="AQ121" s="90"/>
      <c r="AR121" s="99"/>
      <c r="AS121" s="135"/>
      <c r="AT121" s="90"/>
      <c r="AU121" s="90"/>
      <c r="AV121" s="146"/>
      <c r="AW121" s="103"/>
      <c r="AX121" s="90"/>
      <c r="AY121" s="90"/>
      <c r="AZ121" s="90"/>
      <c r="BA121" s="99" t="s">
        <v>342</v>
      </c>
      <c r="BB121" s="135"/>
      <c r="BC121" s="90"/>
      <c r="BD121" s="90"/>
      <c r="BE121" s="146"/>
      <c r="BF121" s="103"/>
      <c r="BG121" s="90"/>
      <c r="BH121" s="90"/>
      <c r="BI121" s="99"/>
      <c r="BJ121" s="135"/>
      <c r="BK121" s="90"/>
      <c r="BL121" s="544"/>
      <c r="BM121" s="544"/>
      <c r="BN121" s="91"/>
      <c r="BP121" s="11"/>
      <c r="BR121" s="634"/>
    </row>
    <row r="122" spans="1:70" ht="18.899999999999999" customHeight="1">
      <c r="A122" s="9"/>
      <c r="B122" s="8"/>
      <c r="C122" s="1101"/>
      <c r="D122" s="1101"/>
      <c r="E122" s="1101"/>
      <c r="F122" s="1102"/>
      <c r="G122" s="1014"/>
      <c r="H122" s="706" t="s">
        <v>1000</v>
      </c>
      <c r="I122" s="200" t="s">
        <v>852</v>
      </c>
      <c r="J122" s="188">
        <v>1132210</v>
      </c>
      <c r="K122" s="1083" t="s">
        <v>339</v>
      </c>
      <c r="L122" s="1083">
        <f>(8760*4)/348</f>
        <v>100.68965517241379</v>
      </c>
      <c r="M122" s="526" t="s">
        <v>507</v>
      </c>
      <c r="N122" s="525" t="s">
        <v>5</v>
      </c>
      <c r="O122" s="108"/>
      <c r="P122" s="84"/>
      <c r="Q122" s="84"/>
      <c r="R122" s="100"/>
      <c r="S122" s="136" t="s">
        <v>342</v>
      </c>
      <c r="T122" s="84"/>
      <c r="U122" s="84"/>
      <c r="V122" s="87"/>
      <c r="W122" s="94"/>
      <c r="X122" s="84"/>
      <c r="Y122" s="84"/>
      <c r="Z122" s="100"/>
      <c r="AA122" s="136"/>
      <c r="AB122" s="84"/>
      <c r="AC122" s="84" t="s">
        <v>342</v>
      </c>
      <c r="AD122" s="84"/>
      <c r="AE122" s="87"/>
      <c r="AF122" s="94"/>
      <c r="AG122" s="84"/>
      <c r="AH122" s="84"/>
      <c r="AI122" s="100"/>
      <c r="AJ122" s="136"/>
      <c r="AK122" s="84"/>
      <c r="AL122" s="84"/>
      <c r="AM122" s="87"/>
      <c r="AN122" s="94"/>
      <c r="AO122" s="84" t="s">
        <v>342</v>
      </c>
      <c r="AP122" s="84"/>
      <c r="AQ122" s="84"/>
      <c r="AR122" s="100"/>
      <c r="AS122" s="136"/>
      <c r="AT122" s="84"/>
      <c r="AU122" s="84"/>
      <c r="AV122" s="87"/>
      <c r="AW122" s="94"/>
      <c r="AX122" s="84"/>
      <c r="AY122" s="84"/>
      <c r="AZ122" s="84"/>
      <c r="BA122" s="100"/>
      <c r="BB122" s="136"/>
      <c r="BC122" s="84" t="s">
        <v>342</v>
      </c>
      <c r="BD122" s="84"/>
      <c r="BE122" s="87"/>
      <c r="BF122" s="94"/>
      <c r="BG122" s="84"/>
      <c r="BH122" s="84"/>
      <c r="BI122" s="100"/>
      <c r="BJ122" s="136"/>
      <c r="BK122" s="84"/>
      <c r="BL122" s="536"/>
      <c r="BM122" s="536"/>
      <c r="BN122" s="93"/>
      <c r="BP122" s="11"/>
      <c r="BR122" s="634"/>
    </row>
    <row r="123" spans="1:70" ht="18.899999999999999" customHeight="1">
      <c r="A123" s="9"/>
      <c r="B123" s="8"/>
      <c r="C123" s="1101"/>
      <c r="D123" s="1101"/>
      <c r="E123" s="1101"/>
      <c r="F123" s="1102"/>
      <c r="G123" s="1014"/>
      <c r="H123" s="706" t="s">
        <v>1001</v>
      </c>
      <c r="I123" s="200" t="s">
        <v>853</v>
      </c>
      <c r="J123" s="188">
        <v>1132210</v>
      </c>
      <c r="K123" s="1084"/>
      <c r="L123" s="1084"/>
      <c r="M123" s="526" t="s">
        <v>507</v>
      </c>
      <c r="N123" s="525" t="s">
        <v>5</v>
      </c>
      <c r="O123" s="108"/>
      <c r="P123" s="84"/>
      <c r="Q123" s="84"/>
      <c r="R123" s="100"/>
      <c r="S123" s="136" t="s">
        <v>342</v>
      </c>
      <c r="T123" s="84"/>
      <c r="U123" s="84"/>
      <c r="V123" s="87"/>
      <c r="W123" s="94"/>
      <c r="X123" s="84"/>
      <c r="Y123" s="84"/>
      <c r="Z123" s="100"/>
      <c r="AA123" s="136"/>
      <c r="AB123" s="84"/>
      <c r="AC123" s="84" t="s">
        <v>342</v>
      </c>
      <c r="AD123" s="84"/>
      <c r="AE123" s="87"/>
      <c r="AF123" s="94"/>
      <c r="AG123" s="84"/>
      <c r="AH123" s="84"/>
      <c r="AI123" s="100"/>
      <c r="AJ123" s="136"/>
      <c r="AK123" s="84"/>
      <c r="AL123" s="84"/>
      <c r="AM123" s="87"/>
      <c r="AN123" s="94"/>
      <c r="AO123" s="84"/>
      <c r="AP123" s="84"/>
      <c r="AQ123" s="84" t="s">
        <v>342</v>
      </c>
      <c r="AR123" s="100"/>
      <c r="AS123" s="136"/>
      <c r="AT123" s="84"/>
      <c r="AU123" s="84"/>
      <c r="AV123" s="87"/>
      <c r="AW123" s="94"/>
      <c r="AX123" s="84"/>
      <c r="AY123" s="84"/>
      <c r="AZ123" s="84"/>
      <c r="BA123" s="100"/>
      <c r="BB123" s="136"/>
      <c r="BC123" s="84" t="s">
        <v>342</v>
      </c>
      <c r="BD123" s="84"/>
      <c r="BE123" s="87"/>
      <c r="BF123" s="94"/>
      <c r="BG123" s="84"/>
      <c r="BH123" s="84"/>
      <c r="BI123" s="100"/>
      <c r="BJ123" s="136"/>
      <c r="BK123" s="84"/>
      <c r="BL123" s="536"/>
      <c r="BM123" s="536"/>
      <c r="BN123" s="93"/>
      <c r="BP123" s="11"/>
      <c r="BR123" s="634"/>
    </row>
    <row r="124" spans="1:70" ht="18.899999999999999" customHeight="1">
      <c r="A124" s="9"/>
      <c r="B124" s="8"/>
      <c r="C124" s="1101"/>
      <c r="D124" s="1101"/>
      <c r="E124" s="1101"/>
      <c r="F124" s="1102"/>
      <c r="G124" s="1014"/>
      <c r="H124" s="706" t="s">
        <v>1002</v>
      </c>
      <c r="I124" s="200" t="s">
        <v>854</v>
      </c>
      <c r="J124" s="188">
        <v>1132210</v>
      </c>
      <c r="K124" s="1084"/>
      <c r="L124" s="1084"/>
      <c r="M124" s="526" t="s">
        <v>507</v>
      </c>
      <c r="N124" s="525" t="s">
        <v>5</v>
      </c>
      <c r="O124" s="108"/>
      <c r="P124" s="84"/>
      <c r="Q124" s="84"/>
      <c r="R124" s="100"/>
      <c r="S124" s="136"/>
      <c r="T124" s="84" t="s">
        <v>342</v>
      </c>
      <c r="U124" s="84"/>
      <c r="V124" s="87"/>
      <c r="W124" s="94"/>
      <c r="X124" s="84"/>
      <c r="Y124" s="84"/>
      <c r="Z124" s="100"/>
      <c r="AA124" s="136"/>
      <c r="AB124" s="84"/>
      <c r="AC124" s="84"/>
      <c r="AD124" s="84"/>
      <c r="AE124" s="87"/>
      <c r="AF124" s="94" t="s">
        <v>342</v>
      </c>
      <c r="AG124" s="84"/>
      <c r="AH124" s="84"/>
      <c r="AI124" s="100"/>
      <c r="AJ124" s="136"/>
      <c r="AK124" s="84"/>
      <c r="AL124" s="84"/>
      <c r="AM124" s="87"/>
      <c r="AN124" s="94"/>
      <c r="AO124" s="84"/>
      <c r="AP124" s="84"/>
      <c r="AQ124" s="84"/>
      <c r="AR124" s="100" t="s">
        <v>342</v>
      </c>
      <c r="AS124" s="136"/>
      <c r="AT124" s="84"/>
      <c r="AU124" s="84"/>
      <c r="AV124" s="87"/>
      <c r="AW124" s="94"/>
      <c r="AX124" s="84"/>
      <c r="AY124" s="84"/>
      <c r="AZ124" s="84"/>
      <c r="BA124" s="100"/>
      <c r="BB124" s="136"/>
      <c r="BC124" s="84"/>
      <c r="BD124" s="84" t="s">
        <v>5</v>
      </c>
      <c r="BE124" s="87"/>
      <c r="BF124" s="94"/>
      <c r="BG124" s="84"/>
      <c r="BH124" s="84"/>
      <c r="BI124" s="100"/>
      <c r="BJ124" s="136"/>
      <c r="BK124" s="84"/>
      <c r="BL124" s="536"/>
      <c r="BM124" s="536"/>
      <c r="BN124" s="93"/>
      <c r="BP124" s="11"/>
      <c r="BR124" s="634"/>
    </row>
    <row r="125" spans="1:70" ht="18.899999999999999" customHeight="1">
      <c r="A125" s="9"/>
      <c r="B125" s="8"/>
      <c r="C125" s="1101"/>
      <c r="D125" s="1101"/>
      <c r="E125" s="1101"/>
      <c r="F125" s="1102"/>
      <c r="G125" s="1014"/>
      <c r="H125" s="706" t="s">
        <v>1003</v>
      </c>
      <c r="I125" s="200" t="s">
        <v>855</v>
      </c>
      <c r="J125" s="188">
        <v>1132210</v>
      </c>
      <c r="K125" s="1085"/>
      <c r="L125" s="1085"/>
      <c r="M125" s="526" t="s">
        <v>507</v>
      </c>
      <c r="N125" s="525" t="s">
        <v>5</v>
      </c>
      <c r="O125" s="108"/>
      <c r="P125" s="84"/>
      <c r="Q125" s="84"/>
      <c r="R125" s="100"/>
      <c r="S125" s="136"/>
      <c r="T125" s="84" t="s">
        <v>342</v>
      </c>
      <c r="U125" s="84"/>
      <c r="V125" s="87"/>
      <c r="W125" s="94"/>
      <c r="X125" s="84"/>
      <c r="Y125" s="84"/>
      <c r="Z125" s="100"/>
      <c r="AA125" s="136"/>
      <c r="AB125" s="84"/>
      <c r="AC125" s="84"/>
      <c r="AD125" s="84"/>
      <c r="AE125" s="87"/>
      <c r="AF125" s="94"/>
      <c r="AG125" s="84" t="s">
        <v>342</v>
      </c>
      <c r="AH125" s="84"/>
      <c r="AI125" s="100"/>
      <c r="AJ125" s="136"/>
      <c r="AK125" s="84"/>
      <c r="AL125" s="84"/>
      <c r="AM125" s="87"/>
      <c r="AN125" s="94"/>
      <c r="AO125" s="84"/>
      <c r="AP125" s="84"/>
      <c r="AQ125" s="84"/>
      <c r="AR125" s="100"/>
      <c r="AS125" s="136" t="s">
        <v>342</v>
      </c>
      <c r="AT125" s="84"/>
      <c r="AU125" s="84"/>
      <c r="AV125" s="87"/>
      <c r="AW125" s="94"/>
      <c r="AX125" s="84"/>
      <c r="AY125" s="84"/>
      <c r="AZ125" s="84"/>
      <c r="BA125" s="100"/>
      <c r="BB125" s="136"/>
      <c r="BC125" s="84"/>
      <c r="BD125" s="84"/>
      <c r="BE125" s="87" t="s">
        <v>5</v>
      </c>
      <c r="BF125" s="94"/>
      <c r="BG125" s="84"/>
      <c r="BH125" s="84"/>
      <c r="BI125" s="100"/>
      <c r="BJ125" s="136"/>
      <c r="BK125" s="84"/>
      <c r="BL125" s="536"/>
      <c r="BM125" s="536"/>
      <c r="BN125" s="93"/>
      <c r="BP125" s="11"/>
      <c r="BR125" s="634"/>
    </row>
    <row r="126" spans="1:70" ht="18.899999999999999" customHeight="1">
      <c r="A126" s="9"/>
      <c r="B126" s="8"/>
      <c r="C126" s="1101"/>
      <c r="D126" s="1101"/>
      <c r="E126" s="1101"/>
      <c r="F126" s="1102"/>
      <c r="G126" s="1014"/>
      <c r="H126" s="706" t="s">
        <v>257</v>
      </c>
      <c r="I126" s="194" t="s">
        <v>856</v>
      </c>
      <c r="J126" s="188">
        <v>1132210</v>
      </c>
      <c r="K126" s="525" t="s">
        <v>339</v>
      </c>
      <c r="L126" s="525">
        <v>8760</v>
      </c>
      <c r="M126" s="526" t="s">
        <v>507</v>
      </c>
      <c r="N126" s="525" t="s">
        <v>660</v>
      </c>
      <c r="O126" s="108"/>
      <c r="P126" s="84"/>
      <c r="Q126" s="84"/>
      <c r="R126" s="100"/>
      <c r="S126" s="136"/>
      <c r="T126" s="84"/>
      <c r="U126" s="84"/>
      <c r="V126" s="87"/>
      <c r="W126" s="94"/>
      <c r="X126" s="84"/>
      <c r="Y126" s="84"/>
      <c r="Z126" s="100"/>
      <c r="AA126" s="136"/>
      <c r="AB126" s="84"/>
      <c r="AC126" s="84"/>
      <c r="AD126" s="84"/>
      <c r="AE126" s="87"/>
      <c r="AF126" s="94"/>
      <c r="AG126" s="84"/>
      <c r="AH126" s="84"/>
      <c r="AI126" s="100"/>
      <c r="AJ126" s="136"/>
      <c r="AK126" s="84"/>
      <c r="AL126" s="84"/>
      <c r="AM126" s="87" t="s">
        <v>353</v>
      </c>
      <c r="AN126" s="94"/>
      <c r="AO126" s="84"/>
      <c r="AP126" s="84"/>
      <c r="AQ126" s="84"/>
      <c r="AR126" s="100"/>
      <c r="AS126" s="136"/>
      <c r="AT126" s="84"/>
      <c r="AU126" s="84"/>
      <c r="AV126" s="87"/>
      <c r="AW126" s="94"/>
      <c r="AX126" s="84"/>
      <c r="AY126" s="84"/>
      <c r="AZ126" s="84"/>
      <c r="BA126" s="100"/>
      <c r="BB126" s="136"/>
      <c r="BC126" s="84"/>
      <c r="BD126" s="84"/>
      <c r="BE126" s="87"/>
      <c r="BF126" s="94"/>
      <c r="BG126" s="84"/>
      <c r="BH126" s="84"/>
      <c r="BI126" s="100"/>
      <c r="BJ126" s="136"/>
      <c r="BK126" s="84"/>
      <c r="BL126" s="536"/>
      <c r="BM126" s="536"/>
      <c r="BN126" s="93"/>
      <c r="BP126" s="11"/>
      <c r="BR126" s="634"/>
    </row>
    <row r="127" spans="1:70" ht="18.899999999999999" customHeight="1" thickBot="1">
      <c r="A127" s="9"/>
      <c r="B127" s="8"/>
      <c r="C127" s="1101"/>
      <c r="D127" s="1101"/>
      <c r="E127" s="1101"/>
      <c r="F127" s="1102"/>
      <c r="G127" s="1076"/>
      <c r="H127" s="716" t="s">
        <v>259</v>
      </c>
      <c r="I127" s="202" t="s">
        <v>857</v>
      </c>
      <c r="J127" s="189">
        <v>1132210</v>
      </c>
      <c r="K127" s="529" t="s">
        <v>339</v>
      </c>
      <c r="L127" s="529">
        <v>4380</v>
      </c>
      <c r="M127" s="530" t="s">
        <v>659</v>
      </c>
      <c r="N127" s="529" t="s">
        <v>660</v>
      </c>
      <c r="O127" s="110"/>
      <c r="P127" s="97"/>
      <c r="Q127" s="97"/>
      <c r="R127" s="102"/>
      <c r="S127" s="137"/>
      <c r="T127" s="97"/>
      <c r="U127" s="97"/>
      <c r="V127" s="141"/>
      <c r="W127" s="96"/>
      <c r="X127" s="97"/>
      <c r="Y127" s="97"/>
      <c r="Z127" s="102"/>
      <c r="AA127" s="137"/>
      <c r="AB127" s="97"/>
      <c r="AC127" s="97"/>
      <c r="AD127" s="97"/>
      <c r="AE127" s="141"/>
      <c r="AF127" s="96"/>
      <c r="AG127" s="97"/>
      <c r="AH127" s="97"/>
      <c r="AI127" s="102"/>
      <c r="AJ127" s="137"/>
      <c r="AK127" s="97"/>
      <c r="AL127" s="97"/>
      <c r="AM127" s="141"/>
      <c r="AN127" s="96"/>
      <c r="AO127" s="97"/>
      <c r="AP127" s="97"/>
      <c r="AQ127" s="97"/>
      <c r="AR127" s="102"/>
      <c r="AS127" s="137"/>
      <c r="AT127" s="97"/>
      <c r="AU127" s="97"/>
      <c r="AV127" s="141"/>
      <c r="AW127" s="96"/>
      <c r="AX127" s="97"/>
      <c r="AY127" s="97" t="s">
        <v>353</v>
      </c>
      <c r="AZ127" s="97"/>
      <c r="BA127" s="102"/>
      <c r="BB127" s="137"/>
      <c r="BC127" s="97"/>
      <c r="BD127" s="97"/>
      <c r="BE127" s="141"/>
      <c r="BF127" s="96"/>
      <c r="BG127" s="97"/>
      <c r="BH127" s="97"/>
      <c r="BI127" s="102"/>
      <c r="BJ127" s="137"/>
      <c r="BK127" s="97"/>
      <c r="BL127" s="545"/>
      <c r="BM127" s="545"/>
      <c r="BN127" s="98"/>
      <c r="BP127" s="11"/>
      <c r="BR127" s="634"/>
    </row>
    <row r="128" spans="1:70" ht="18.899999999999999" customHeight="1">
      <c r="A128" s="9"/>
      <c r="B128" s="8"/>
      <c r="C128" s="1101"/>
      <c r="D128" s="1101"/>
      <c r="E128" s="1101"/>
      <c r="F128" s="1102"/>
      <c r="G128" s="1013" t="s">
        <v>983</v>
      </c>
      <c r="H128" s="709" t="s">
        <v>984</v>
      </c>
      <c r="I128" s="200" t="s">
        <v>988</v>
      </c>
      <c r="J128" s="186">
        <v>1132250</v>
      </c>
      <c r="K128" s="527" t="s">
        <v>339</v>
      </c>
      <c r="L128" s="527" t="s">
        <v>993</v>
      </c>
      <c r="M128" s="528" t="s">
        <v>507</v>
      </c>
      <c r="N128" s="527" t="s">
        <v>681</v>
      </c>
      <c r="O128" s="122"/>
      <c r="P128" s="90"/>
      <c r="Q128" s="90"/>
      <c r="R128" s="99"/>
      <c r="S128" s="135"/>
      <c r="T128" s="90"/>
      <c r="U128" s="90"/>
      <c r="V128" s="146"/>
      <c r="W128" s="103"/>
      <c r="X128" s="90"/>
      <c r="Y128" s="90"/>
      <c r="Z128" s="99"/>
      <c r="AA128" s="135"/>
      <c r="AB128" s="90"/>
      <c r="AC128" s="90"/>
      <c r="AD128" s="90"/>
      <c r="AE128" s="146"/>
      <c r="AF128" s="103"/>
      <c r="AG128" s="90"/>
      <c r="AH128" s="90"/>
      <c r="AI128" s="99"/>
      <c r="AJ128" s="135"/>
      <c r="AK128" s="90"/>
      <c r="AL128" s="90"/>
      <c r="AM128" s="146"/>
      <c r="AN128" s="103"/>
      <c r="AO128" s="90"/>
      <c r="AP128" s="90"/>
      <c r="AQ128" s="90"/>
      <c r="AR128" s="99"/>
      <c r="AS128" s="135"/>
      <c r="AT128" s="90"/>
      <c r="AU128" s="90"/>
      <c r="AV128" s="146"/>
      <c r="AW128" s="103"/>
      <c r="AX128" s="90"/>
      <c r="AY128" s="90"/>
      <c r="AZ128" s="90"/>
      <c r="BA128" s="99"/>
      <c r="BB128" s="135"/>
      <c r="BC128" s="90"/>
      <c r="BD128" s="90"/>
      <c r="BE128" s="146"/>
      <c r="BF128" s="103" t="s">
        <v>5</v>
      </c>
      <c r="BG128" s="90"/>
      <c r="BH128" s="90"/>
      <c r="BI128" s="99"/>
      <c r="BJ128" s="135"/>
      <c r="BK128" s="686"/>
      <c r="BL128" s="544"/>
      <c r="BM128" s="544"/>
      <c r="BN128" s="91"/>
      <c r="BP128" s="11"/>
      <c r="BR128" s="634"/>
    </row>
    <row r="129" spans="1:70" ht="18.899999999999999" customHeight="1">
      <c r="A129" s="9"/>
      <c r="B129" s="8"/>
      <c r="C129" s="1101"/>
      <c r="D129" s="1101"/>
      <c r="E129" s="1101"/>
      <c r="F129" s="1102"/>
      <c r="G129" s="1014"/>
      <c r="H129" s="710" t="s">
        <v>985</v>
      </c>
      <c r="I129" s="194" t="s">
        <v>989</v>
      </c>
      <c r="J129" s="188">
        <v>1132250</v>
      </c>
      <c r="K129" s="525" t="s">
        <v>339</v>
      </c>
      <c r="L129" s="525" t="s">
        <v>993</v>
      </c>
      <c r="M129" s="526" t="s">
        <v>507</v>
      </c>
      <c r="N129" s="525" t="s">
        <v>681</v>
      </c>
      <c r="O129" s="108"/>
      <c r="P129" s="84"/>
      <c r="Q129" s="84"/>
      <c r="R129" s="100"/>
      <c r="S129" s="136"/>
      <c r="T129" s="84"/>
      <c r="U129" s="84"/>
      <c r="V129" s="87"/>
      <c r="W129" s="94"/>
      <c r="X129" s="85"/>
      <c r="Y129" s="84"/>
      <c r="Z129" s="100"/>
      <c r="AA129" s="136"/>
      <c r="AB129" s="84"/>
      <c r="AC129" s="84"/>
      <c r="AD129" s="84"/>
      <c r="AE129" s="87"/>
      <c r="AF129" s="94"/>
      <c r="AG129" s="84"/>
      <c r="AH129" s="84"/>
      <c r="AI129" s="100"/>
      <c r="AJ129" s="136"/>
      <c r="AK129" s="84"/>
      <c r="AL129" s="84"/>
      <c r="AM129" s="87"/>
      <c r="AN129" s="94"/>
      <c r="AO129" s="84"/>
      <c r="AP129" s="84"/>
      <c r="AQ129" s="84"/>
      <c r="AR129" s="100"/>
      <c r="AS129" s="136"/>
      <c r="AT129" s="84"/>
      <c r="AU129" s="84"/>
      <c r="AV129" s="87"/>
      <c r="AW129" s="94"/>
      <c r="AX129" s="84"/>
      <c r="AY129" s="84"/>
      <c r="AZ129" s="218"/>
      <c r="BA129" s="100"/>
      <c r="BB129" s="136"/>
      <c r="BC129" s="84"/>
      <c r="BD129" s="84"/>
      <c r="BE129" s="87"/>
      <c r="BF129" s="94" t="s">
        <v>5</v>
      </c>
      <c r="BG129" s="84"/>
      <c r="BH129" s="84"/>
      <c r="BI129" s="100"/>
      <c r="BJ129" s="136"/>
      <c r="BK129" s="84"/>
      <c r="BL129" s="536"/>
      <c r="BM129" s="536"/>
      <c r="BN129" s="93"/>
      <c r="BP129" s="11"/>
      <c r="BR129" s="634"/>
    </row>
    <row r="130" spans="1:70" ht="18.899999999999999" customHeight="1">
      <c r="A130" s="9"/>
      <c r="B130" s="8"/>
      <c r="C130" s="1101"/>
      <c r="D130" s="1101"/>
      <c r="E130" s="1101"/>
      <c r="F130" s="1102"/>
      <c r="G130" s="1014"/>
      <c r="H130" s="710" t="s">
        <v>986</v>
      </c>
      <c r="I130" s="194" t="s">
        <v>990</v>
      </c>
      <c r="J130" s="188">
        <v>1132250</v>
      </c>
      <c r="K130" s="525" t="s">
        <v>339</v>
      </c>
      <c r="L130" s="525" t="s">
        <v>993</v>
      </c>
      <c r="M130" s="526" t="s">
        <v>507</v>
      </c>
      <c r="N130" s="525" t="s">
        <v>681</v>
      </c>
      <c r="O130" s="108"/>
      <c r="P130" s="84"/>
      <c r="Q130" s="84"/>
      <c r="R130" s="100"/>
      <c r="S130" s="136"/>
      <c r="T130" s="84"/>
      <c r="U130" s="84"/>
      <c r="V130" s="87"/>
      <c r="W130" s="94"/>
      <c r="X130" s="85"/>
      <c r="Y130" s="84"/>
      <c r="Z130" s="100"/>
      <c r="AA130" s="136"/>
      <c r="AB130" s="84"/>
      <c r="AC130" s="84"/>
      <c r="AD130" s="84"/>
      <c r="AE130" s="87"/>
      <c r="AF130" s="94"/>
      <c r="AG130" s="84"/>
      <c r="AH130" s="84"/>
      <c r="AI130" s="100"/>
      <c r="AJ130" s="136"/>
      <c r="AK130" s="84"/>
      <c r="AL130" s="84"/>
      <c r="AM130" s="87"/>
      <c r="AN130" s="216"/>
      <c r="AO130" s="84"/>
      <c r="AP130" s="84"/>
      <c r="AQ130" s="84"/>
      <c r="AR130" s="100"/>
      <c r="AS130" s="136"/>
      <c r="AT130" s="84"/>
      <c r="AU130" s="84"/>
      <c r="AV130" s="87"/>
      <c r="AW130" s="94"/>
      <c r="AX130" s="84"/>
      <c r="AY130" s="84"/>
      <c r="AZ130" s="218"/>
      <c r="BA130" s="100"/>
      <c r="BB130" s="136"/>
      <c r="BC130" s="84"/>
      <c r="BD130" s="84"/>
      <c r="BE130" s="87"/>
      <c r="BF130" s="94" t="s">
        <v>5</v>
      </c>
      <c r="BG130" s="84"/>
      <c r="BH130" s="84"/>
      <c r="BI130" s="100"/>
      <c r="BJ130" s="136"/>
      <c r="BK130" s="84"/>
      <c r="BL130" s="536"/>
      <c r="BM130" s="536"/>
      <c r="BN130" s="93"/>
      <c r="BP130" s="11"/>
      <c r="BR130" s="634"/>
    </row>
    <row r="131" spans="1:70" ht="18.899999999999999" customHeight="1" thickBot="1">
      <c r="A131" s="9"/>
      <c r="B131" s="8"/>
      <c r="C131" s="1101"/>
      <c r="D131" s="1101"/>
      <c r="E131" s="1101"/>
      <c r="F131" s="1102"/>
      <c r="G131" s="1076"/>
      <c r="H131" s="716" t="s">
        <v>987</v>
      </c>
      <c r="I131" s="202" t="s">
        <v>991</v>
      </c>
      <c r="J131" s="189">
        <v>1132250</v>
      </c>
      <c r="K131" s="533" t="s">
        <v>339</v>
      </c>
      <c r="L131" s="533" t="s">
        <v>993</v>
      </c>
      <c r="M131" s="534" t="s">
        <v>507</v>
      </c>
      <c r="N131" s="533" t="s">
        <v>681</v>
      </c>
      <c r="O131" s="110"/>
      <c r="P131" s="97"/>
      <c r="Q131" s="97"/>
      <c r="R131" s="102"/>
      <c r="S131" s="137"/>
      <c r="T131" s="97"/>
      <c r="U131" s="97"/>
      <c r="V131" s="141"/>
      <c r="W131" s="96"/>
      <c r="X131" s="106"/>
      <c r="Y131" s="97"/>
      <c r="Z131" s="102"/>
      <c r="AA131" s="137"/>
      <c r="AB131" s="97"/>
      <c r="AC131" s="97"/>
      <c r="AD131" s="97"/>
      <c r="AE131" s="141"/>
      <c r="AF131" s="96"/>
      <c r="AG131" s="97"/>
      <c r="AH131" s="97"/>
      <c r="AI131" s="102"/>
      <c r="AJ131" s="137"/>
      <c r="AK131" s="97"/>
      <c r="AL131" s="97"/>
      <c r="AM131" s="141"/>
      <c r="AN131" s="687"/>
      <c r="AO131" s="97"/>
      <c r="AP131" s="97"/>
      <c r="AQ131" s="97"/>
      <c r="AR131" s="102"/>
      <c r="AS131" s="137"/>
      <c r="AT131" s="97"/>
      <c r="AU131" s="97"/>
      <c r="AV131" s="141"/>
      <c r="AW131" s="96"/>
      <c r="AX131" s="97"/>
      <c r="AY131" s="97"/>
      <c r="AZ131" s="220"/>
      <c r="BA131" s="102"/>
      <c r="BB131" s="137"/>
      <c r="BC131" s="97"/>
      <c r="BD131" s="97"/>
      <c r="BE131" s="141"/>
      <c r="BF131" s="96" t="s">
        <v>7</v>
      </c>
      <c r="BG131" s="97"/>
      <c r="BH131" s="97"/>
      <c r="BI131" s="102"/>
      <c r="BJ131" s="137"/>
      <c r="BK131" s="97"/>
      <c r="BL131" s="545"/>
      <c r="BM131" s="545"/>
      <c r="BN131" s="98"/>
      <c r="BP131" s="11"/>
      <c r="BR131" s="634"/>
    </row>
    <row r="132" spans="1:70" ht="18.899999999999999" customHeight="1">
      <c r="A132" s="9"/>
      <c r="B132" s="8"/>
      <c r="C132" s="1101"/>
      <c r="D132" s="1101"/>
      <c r="E132" s="1101"/>
      <c r="F132" s="1102"/>
      <c r="G132" s="1013" t="s">
        <v>261</v>
      </c>
      <c r="H132" s="709" t="s">
        <v>456</v>
      </c>
      <c r="I132" s="200" t="s">
        <v>895</v>
      </c>
      <c r="J132" s="186">
        <v>1132220</v>
      </c>
      <c r="K132" s="527" t="s">
        <v>339</v>
      </c>
      <c r="L132" s="527">
        <v>231</v>
      </c>
      <c r="M132" s="528" t="s">
        <v>507</v>
      </c>
      <c r="N132" s="527" t="s">
        <v>5</v>
      </c>
      <c r="O132" s="122"/>
      <c r="P132" s="90"/>
      <c r="Q132" s="90"/>
      <c r="R132" s="99"/>
      <c r="S132" s="135" t="s">
        <v>342</v>
      </c>
      <c r="T132" s="90"/>
      <c r="U132" s="90"/>
      <c r="V132" s="146"/>
      <c r="W132" s="103"/>
      <c r="X132" s="90"/>
      <c r="Y132" s="90"/>
      <c r="Z132" s="99"/>
      <c r="AA132" s="135"/>
      <c r="AB132" s="90"/>
      <c r="AC132" s="90" t="s">
        <v>342</v>
      </c>
      <c r="AD132" s="90"/>
      <c r="AE132" s="146"/>
      <c r="AF132" s="103"/>
      <c r="AG132" s="90"/>
      <c r="AH132" s="90"/>
      <c r="AI132" s="99"/>
      <c r="AJ132" s="135"/>
      <c r="AK132" s="90"/>
      <c r="AL132" s="90"/>
      <c r="AM132" s="146"/>
      <c r="AN132" s="103"/>
      <c r="AO132" s="90" t="s">
        <v>342</v>
      </c>
      <c r="AP132" s="90"/>
      <c r="AQ132" s="90"/>
      <c r="AR132" s="99"/>
      <c r="AS132" s="135"/>
      <c r="AT132" s="90"/>
      <c r="AU132" s="90"/>
      <c r="AV132" s="146"/>
      <c r="AW132" s="103"/>
      <c r="AX132" s="90"/>
      <c r="AY132" s="90"/>
      <c r="AZ132" s="90"/>
      <c r="BA132" s="99" t="s">
        <v>342</v>
      </c>
      <c r="BB132" s="135"/>
      <c r="BC132" s="90"/>
      <c r="BD132" s="90"/>
      <c r="BE132" s="146"/>
      <c r="BF132" s="103"/>
      <c r="BG132" s="90"/>
      <c r="BH132" s="90"/>
      <c r="BI132" s="99"/>
      <c r="BJ132" s="135"/>
      <c r="BK132" s="90"/>
      <c r="BL132" s="544"/>
      <c r="BM132" s="544"/>
      <c r="BN132" s="91"/>
      <c r="BP132" s="11"/>
      <c r="BR132" s="634"/>
    </row>
    <row r="133" spans="1:70" ht="18.899999999999999" customHeight="1">
      <c r="A133" s="9"/>
      <c r="B133" s="8"/>
      <c r="C133" s="1101"/>
      <c r="D133" s="1101"/>
      <c r="E133" s="1101"/>
      <c r="F133" s="1102"/>
      <c r="G133" s="1014"/>
      <c r="H133" s="709" t="s">
        <v>268</v>
      </c>
      <c r="I133" s="200" t="s">
        <v>875</v>
      </c>
      <c r="J133" s="186">
        <v>1132220</v>
      </c>
      <c r="K133" s="525" t="s">
        <v>339</v>
      </c>
      <c r="L133" s="525">
        <v>118</v>
      </c>
      <c r="M133" s="526" t="s">
        <v>507</v>
      </c>
      <c r="N133" s="525" t="s">
        <v>5</v>
      </c>
      <c r="O133" s="108"/>
      <c r="P133" s="84"/>
      <c r="Q133" s="84"/>
      <c r="R133" s="100"/>
      <c r="S133" s="136" t="s">
        <v>342</v>
      </c>
      <c r="T133" s="84"/>
      <c r="U133" s="84"/>
      <c r="V133" s="87"/>
      <c r="W133" s="94"/>
      <c r="X133" s="84"/>
      <c r="Y133" s="84"/>
      <c r="Z133" s="100"/>
      <c r="AA133" s="136"/>
      <c r="AB133" s="84"/>
      <c r="AC133" s="84" t="s">
        <v>342</v>
      </c>
      <c r="AD133" s="84"/>
      <c r="AE133" s="87"/>
      <c r="AF133" s="94"/>
      <c r="AG133" s="84"/>
      <c r="AH133" s="84"/>
      <c r="AI133" s="100"/>
      <c r="AJ133" s="136"/>
      <c r="AK133" s="84"/>
      <c r="AL133" s="84"/>
      <c r="AM133" s="87"/>
      <c r="AN133" s="94"/>
      <c r="AO133" s="84"/>
      <c r="AP133" s="84" t="s">
        <v>342</v>
      </c>
      <c r="AQ133" s="84"/>
      <c r="AR133" s="100"/>
      <c r="AS133" s="136"/>
      <c r="AT133" s="84"/>
      <c r="AU133" s="84"/>
      <c r="AV133" s="87"/>
      <c r="AW133" s="94"/>
      <c r="AX133" s="84"/>
      <c r="AY133" s="84"/>
      <c r="AZ133" s="84"/>
      <c r="BA133" s="100"/>
      <c r="BB133" s="136" t="s">
        <v>342</v>
      </c>
      <c r="BC133" s="84"/>
      <c r="BD133" s="84"/>
      <c r="BE133" s="87"/>
      <c r="BF133" s="94"/>
      <c r="BG133" s="84"/>
      <c r="BH133" s="84"/>
      <c r="BI133" s="100"/>
      <c r="BJ133" s="136"/>
      <c r="BK133" s="84"/>
      <c r="BL133" s="536"/>
      <c r="BM133" s="536"/>
      <c r="BN133" s="93"/>
      <c r="BP133" s="11"/>
      <c r="BR133" s="634"/>
    </row>
    <row r="134" spans="1:70" ht="18.899999999999999" customHeight="1" thickBot="1">
      <c r="A134" s="9"/>
      <c r="B134" s="8"/>
      <c r="C134" s="1101"/>
      <c r="D134" s="1101"/>
      <c r="E134" s="1101"/>
      <c r="F134" s="1102"/>
      <c r="G134" s="1076"/>
      <c r="H134" s="709" t="s">
        <v>448</v>
      </c>
      <c r="I134" s="200" t="s">
        <v>894</v>
      </c>
      <c r="J134" s="186">
        <v>1132220</v>
      </c>
      <c r="K134" s="533" t="s">
        <v>339</v>
      </c>
      <c r="L134" s="533">
        <v>112</v>
      </c>
      <c r="M134" s="534" t="s">
        <v>507</v>
      </c>
      <c r="N134" s="533" t="s">
        <v>5</v>
      </c>
      <c r="O134" s="110"/>
      <c r="P134" s="97"/>
      <c r="Q134" s="97"/>
      <c r="R134" s="102"/>
      <c r="S134" s="137"/>
      <c r="T134" s="97"/>
      <c r="U134" s="97"/>
      <c r="V134" s="141" t="s">
        <v>342</v>
      </c>
      <c r="W134" s="96"/>
      <c r="X134" s="97"/>
      <c r="Y134" s="97"/>
      <c r="Z134" s="102"/>
      <c r="AA134" s="137"/>
      <c r="AB134" s="97"/>
      <c r="AC134" s="97"/>
      <c r="AD134" s="97"/>
      <c r="AE134" s="141"/>
      <c r="AF134" s="96"/>
      <c r="AG134" s="97"/>
      <c r="AH134" s="97" t="s">
        <v>342</v>
      </c>
      <c r="AI134" s="102"/>
      <c r="AJ134" s="137"/>
      <c r="AK134" s="97"/>
      <c r="AL134" s="97"/>
      <c r="AM134" s="141"/>
      <c r="AN134" s="96"/>
      <c r="AO134" s="97"/>
      <c r="AP134" s="97"/>
      <c r="AQ134" s="97"/>
      <c r="AR134" s="102"/>
      <c r="AS134" s="137"/>
      <c r="AT134" s="97"/>
      <c r="AU134" s="97" t="s">
        <v>342</v>
      </c>
      <c r="AV134" s="141"/>
      <c r="AW134" s="96"/>
      <c r="AX134" s="97"/>
      <c r="AY134" s="97"/>
      <c r="AZ134" s="97"/>
      <c r="BA134" s="102"/>
      <c r="BB134" s="137"/>
      <c r="BC134" s="97"/>
      <c r="BD134" s="97"/>
      <c r="BE134" s="141"/>
      <c r="BF134" s="96"/>
      <c r="BG134" s="97" t="s">
        <v>5</v>
      </c>
      <c r="BH134" s="97"/>
      <c r="BI134" s="102"/>
      <c r="BJ134" s="137"/>
      <c r="BK134" s="97"/>
      <c r="BL134" s="545"/>
      <c r="BM134" s="545"/>
      <c r="BN134" s="98"/>
      <c r="BP134" s="11"/>
      <c r="BR134" s="634"/>
    </row>
    <row r="135" spans="1:70" ht="18.899999999999999" customHeight="1">
      <c r="A135" s="9"/>
      <c r="B135" s="8"/>
      <c r="C135" s="1101"/>
      <c r="D135" s="1101"/>
      <c r="E135" s="1101"/>
      <c r="F135" s="1102"/>
      <c r="G135" s="1013" t="s">
        <v>271</v>
      </c>
      <c r="H135" s="712" t="s">
        <v>272</v>
      </c>
      <c r="I135" s="203" t="s">
        <v>876</v>
      </c>
      <c r="J135" s="190">
        <v>1132220</v>
      </c>
      <c r="K135" s="527" t="s">
        <v>339</v>
      </c>
      <c r="L135" s="527">
        <v>796</v>
      </c>
      <c r="M135" s="528" t="s">
        <v>507</v>
      </c>
      <c r="N135" s="527" t="s">
        <v>658</v>
      </c>
      <c r="O135" s="115"/>
      <c r="P135" s="116"/>
      <c r="Q135" s="116"/>
      <c r="R135" s="117"/>
      <c r="S135" s="150"/>
      <c r="T135" s="116"/>
      <c r="U135" s="116"/>
      <c r="V135" s="147"/>
      <c r="W135" s="118"/>
      <c r="X135" s="116"/>
      <c r="Y135" s="116" t="s">
        <v>354</v>
      </c>
      <c r="Z135" s="117"/>
      <c r="AA135" s="150"/>
      <c r="AB135" s="116"/>
      <c r="AC135" s="116"/>
      <c r="AD135" s="116"/>
      <c r="AE135" s="147"/>
      <c r="AF135" s="118"/>
      <c r="AG135" s="116"/>
      <c r="AH135" s="116"/>
      <c r="AI135" s="117"/>
      <c r="AJ135" s="150"/>
      <c r="AK135" s="116"/>
      <c r="AL135" s="116"/>
      <c r="AM135" s="147"/>
      <c r="AN135" s="118"/>
      <c r="AO135" s="116"/>
      <c r="AP135" s="116"/>
      <c r="AQ135" s="116"/>
      <c r="AR135" s="117"/>
      <c r="AS135" s="150"/>
      <c r="AT135" s="116"/>
      <c r="AU135" s="116" t="s">
        <v>354</v>
      </c>
      <c r="AV135" s="147"/>
      <c r="AW135" s="118"/>
      <c r="AX135" s="116"/>
      <c r="AY135" s="116"/>
      <c r="AZ135" s="116"/>
      <c r="BA135" s="117"/>
      <c r="BB135" s="150"/>
      <c r="BC135" s="116"/>
      <c r="BD135" s="116"/>
      <c r="BE135" s="147"/>
      <c r="BF135" s="118"/>
      <c r="BG135" s="116"/>
      <c r="BH135" s="116"/>
      <c r="BI135" s="117"/>
      <c r="BJ135" s="150"/>
      <c r="BK135" s="116"/>
      <c r="BL135" s="588"/>
      <c r="BM135" s="588"/>
      <c r="BN135" s="119"/>
      <c r="BP135" s="11"/>
      <c r="BR135" s="634"/>
    </row>
    <row r="136" spans="1:70" ht="18.899999999999999" customHeight="1" thickBot="1">
      <c r="A136" s="9"/>
      <c r="B136" s="8"/>
      <c r="C136" s="1101"/>
      <c r="D136" s="1101"/>
      <c r="E136" s="1101"/>
      <c r="F136" s="1102"/>
      <c r="G136" s="1076"/>
      <c r="H136" s="714" t="s">
        <v>274</v>
      </c>
      <c r="I136" s="201" t="s">
        <v>877</v>
      </c>
      <c r="J136" s="187">
        <v>1132220</v>
      </c>
      <c r="K136" s="533" t="s">
        <v>339</v>
      </c>
      <c r="L136" s="533">
        <v>27</v>
      </c>
      <c r="M136" s="534" t="s">
        <v>507</v>
      </c>
      <c r="N136" s="533" t="s">
        <v>5</v>
      </c>
      <c r="O136" s="124"/>
      <c r="P136" s="125"/>
      <c r="Q136" s="125"/>
      <c r="R136" s="126"/>
      <c r="S136" s="144"/>
      <c r="T136" s="125"/>
      <c r="U136" s="125"/>
      <c r="V136" s="148"/>
      <c r="W136" s="127" t="s">
        <v>342</v>
      </c>
      <c r="X136" s="125"/>
      <c r="Y136" s="125"/>
      <c r="Z136" s="126"/>
      <c r="AA136" s="144"/>
      <c r="AB136" s="125"/>
      <c r="AC136" s="125"/>
      <c r="AD136" s="125"/>
      <c r="AE136" s="148"/>
      <c r="AF136" s="127"/>
      <c r="AG136" s="125"/>
      <c r="AH136" s="125" t="s">
        <v>342</v>
      </c>
      <c r="AI136" s="126"/>
      <c r="AJ136" s="144"/>
      <c r="AK136" s="125"/>
      <c r="AL136" s="125"/>
      <c r="AM136" s="148"/>
      <c r="AN136" s="127"/>
      <c r="AO136" s="125"/>
      <c r="AP136" s="125"/>
      <c r="AQ136" s="125"/>
      <c r="AR136" s="126"/>
      <c r="AS136" s="144"/>
      <c r="AT136" s="125"/>
      <c r="AU136" s="125" t="s">
        <v>342</v>
      </c>
      <c r="AV136" s="148"/>
      <c r="AW136" s="127"/>
      <c r="AX136" s="125"/>
      <c r="AY136" s="125"/>
      <c r="AZ136" s="125"/>
      <c r="BA136" s="126"/>
      <c r="BB136" s="144"/>
      <c r="BC136" s="125"/>
      <c r="BD136" s="125"/>
      <c r="BE136" s="148"/>
      <c r="BF136" s="127"/>
      <c r="BG136" s="125" t="s">
        <v>5</v>
      </c>
      <c r="BH136" s="125"/>
      <c r="BI136" s="126"/>
      <c r="BJ136" s="144"/>
      <c r="BK136" s="125"/>
      <c r="BL136" s="616"/>
      <c r="BM136" s="616"/>
      <c r="BN136" s="128"/>
      <c r="BP136" s="11"/>
      <c r="BR136" s="634"/>
    </row>
    <row r="137" spans="1:70" ht="18.899999999999999" customHeight="1">
      <c r="A137" s="9"/>
      <c r="B137" s="8"/>
      <c r="C137" s="1101"/>
      <c r="D137" s="1101"/>
      <c r="E137" s="1101"/>
      <c r="F137" s="1102"/>
      <c r="G137" s="1013" t="s">
        <v>276</v>
      </c>
      <c r="H137" s="709" t="s">
        <v>694</v>
      </c>
      <c r="I137" s="200" t="s">
        <v>887</v>
      </c>
      <c r="J137" s="186">
        <v>1132230</v>
      </c>
      <c r="K137" s="527" t="s">
        <v>339</v>
      </c>
      <c r="L137" s="527">
        <v>51</v>
      </c>
      <c r="M137" s="528" t="s">
        <v>507</v>
      </c>
      <c r="N137" s="527" t="s">
        <v>5</v>
      </c>
      <c r="O137" s="122"/>
      <c r="P137" s="90" t="s">
        <v>342</v>
      </c>
      <c r="Q137" s="90"/>
      <c r="R137" s="99"/>
      <c r="S137" s="135"/>
      <c r="T137" s="90"/>
      <c r="U137" s="90"/>
      <c r="V137" s="146"/>
      <c r="W137" s="103"/>
      <c r="X137" s="90"/>
      <c r="Y137" s="90"/>
      <c r="Z137" s="99"/>
      <c r="AA137" s="135"/>
      <c r="AB137" s="90" t="s">
        <v>342</v>
      </c>
      <c r="AC137" s="90"/>
      <c r="AD137" s="90"/>
      <c r="AE137" s="146"/>
      <c r="AF137" s="103"/>
      <c r="AG137" s="90"/>
      <c r="AH137" s="90"/>
      <c r="AI137" s="99"/>
      <c r="AJ137" s="135"/>
      <c r="AK137" s="90"/>
      <c r="AL137" s="90"/>
      <c r="AM137" s="146"/>
      <c r="AN137" s="103"/>
      <c r="AO137" s="90"/>
      <c r="AP137" s="90"/>
      <c r="AQ137" s="90" t="s">
        <v>342</v>
      </c>
      <c r="AR137" s="99"/>
      <c r="AS137" s="135"/>
      <c r="AT137" s="90"/>
      <c r="AU137" s="90"/>
      <c r="AV137" s="146"/>
      <c r="AW137" s="103"/>
      <c r="AX137" s="90"/>
      <c r="AY137" s="90"/>
      <c r="AZ137" s="90" t="s">
        <v>342</v>
      </c>
      <c r="BA137" s="99"/>
      <c r="BB137" s="135"/>
      <c r="BC137" s="90"/>
      <c r="BD137" s="90"/>
      <c r="BE137" s="146"/>
      <c r="BF137" s="103"/>
      <c r="BG137" s="90"/>
      <c r="BH137" s="90"/>
      <c r="BI137" s="99"/>
      <c r="BJ137" s="135"/>
      <c r="BK137" s="686"/>
      <c r="BL137" s="544"/>
      <c r="BM137" s="544"/>
      <c r="BN137" s="91"/>
      <c r="BP137" s="11"/>
      <c r="BR137" s="634"/>
    </row>
    <row r="138" spans="1:70" ht="18.899999999999999" customHeight="1">
      <c r="A138" s="9"/>
      <c r="B138" s="8"/>
      <c r="C138" s="1101"/>
      <c r="D138" s="1101"/>
      <c r="E138" s="1101"/>
      <c r="F138" s="1102"/>
      <c r="G138" s="1014"/>
      <c r="H138" s="709" t="s">
        <v>936</v>
      </c>
      <c r="I138" s="200" t="s">
        <v>1041</v>
      </c>
      <c r="J138" s="188">
        <v>1132230</v>
      </c>
      <c r="K138" s="531" t="s">
        <v>339</v>
      </c>
      <c r="L138" s="531">
        <v>730</v>
      </c>
      <c r="M138" s="532" t="s">
        <v>1042</v>
      </c>
      <c r="N138" s="531" t="s">
        <v>667</v>
      </c>
      <c r="O138" s="115"/>
      <c r="P138" s="116"/>
      <c r="Q138" s="116"/>
      <c r="R138" s="117"/>
      <c r="S138" s="150"/>
      <c r="T138" s="116"/>
      <c r="U138" s="116"/>
      <c r="V138" s="147"/>
      <c r="W138" s="118"/>
      <c r="X138" s="116"/>
      <c r="Y138" s="116"/>
      <c r="Z138" s="117"/>
      <c r="AA138" s="150"/>
      <c r="AB138" s="116"/>
      <c r="AC138" s="116"/>
      <c r="AD138" s="116"/>
      <c r="AE138" s="147"/>
      <c r="AF138" s="118"/>
      <c r="AG138" s="116"/>
      <c r="AH138" s="116"/>
      <c r="AI138" s="117"/>
      <c r="AJ138" s="150"/>
      <c r="AK138" s="116"/>
      <c r="AL138" s="116"/>
      <c r="AM138" s="147"/>
      <c r="AN138" s="118"/>
      <c r="AO138" s="116"/>
      <c r="AP138" s="116"/>
      <c r="AQ138" s="116"/>
      <c r="AR138" s="117"/>
      <c r="AS138" s="150"/>
      <c r="AT138" s="116"/>
      <c r="AU138" s="116"/>
      <c r="AV138" s="147"/>
      <c r="AW138" s="118"/>
      <c r="AX138" s="116"/>
      <c r="AY138" s="116"/>
      <c r="AZ138" s="116"/>
      <c r="BA138" s="117"/>
      <c r="BB138" s="150"/>
      <c r="BC138" s="116"/>
      <c r="BD138" s="116"/>
      <c r="BE138" s="147"/>
      <c r="BF138" s="118"/>
      <c r="BG138" s="116"/>
      <c r="BH138" s="116"/>
      <c r="BI138" s="117"/>
      <c r="BJ138" s="150"/>
      <c r="BK138" s="741"/>
      <c r="BL138" s="588"/>
      <c r="BM138" s="588"/>
      <c r="BN138" s="119"/>
      <c r="BP138" s="11"/>
      <c r="BR138" s="634"/>
    </row>
    <row r="139" spans="1:70" ht="18.75" customHeight="1">
      <c r="A139" s="9"/>
      <c r="B139" s="8"/>
      <c r="C139" s="1101"/>
      <c r="D139" s="1101"/>
      <c r="E139" s="1101"/>
      <c r="F139" s="1102"/>
      <c r="G139" s="1014"/>
      <c r="H139" s="710" t="s">
        <v>281</v>
      </c>
      <c r="I139" s="194" t="s">
        <v>886</v>
      </c>
      <c r="J139" s="188">
        <v>1132230</v>
      </c>
      <c r="K139" s="525" t="s">
        <v>339</v>
      </c>
      <c r="L139" s="525">
        <v>796</v>
      </c>
      <c r="M139" s="526" t="s">
        <v>507</v>
      </c>
      <c r="N139" s="525" t="s">
        <v>658</v>
      </c>
      <c r="O139" s="108"/>
      <c r="P139" s="84" t="s">
        <v>354</v>
      </c>
      <c r="Q139" s="84"/>
      <c r="R139" s="100"/>
      <c r="S139" s="136"/>
      <c r="T139" s="84"/>
      <c r="U139" s="84"/>
      <c r="V139" s="87"/>
      <c r="W139" s="94"/>
      <c r="X139" s="85"/>
      <c r="Y139" s="84"/>
      <c r="Z139" s="100"/>
      <c r="AA139" s="136"/>
      <c r="AB139" s="84"/>
      <c r="AC139" s="84"/>
      <c r="AD139" s="84"/>
      <c r="AE139" s="87"/>
      <c r="AF139" s="94"/>
      <c r="AG139" s="84"/>
      <c r="AH139" s="84"/>
      <c r="AI139" s="100"/>
      <c r="AJ139" s="136"/>
      <c r="AK139" s="84"/>
      <c r="AL139" s="84"/>
      <c r="AM139" s="87"/>
      <c r="AN139" s="94" t="s">
        <v>354</v>
      </c>
      <c r="AO139" s="84"/>
      <c r="AP139" s="84"/>
      <c r="AQ139" s="84"/>
      <c r="AR139" s="100"/>
      <c r="AS139" s="136"/>
      <c r="AT139" s="84"/>
      <c r="AU139" s="84"/>
      <c r="AV139" s="87"/>
      <c r="AW139" s="94"/>
      <c r="AX139" s="84"/>
      <c r="AY139" s="84"/>
      <c r="AZ139" s="218"/>
      <c r="BA139" s="100"/>
      <c r="BB139" s="136"/>
      <c r="BC139" s="84"/>
      <c r="BD139" s="84"/>
      <c r="BE139" s="87"/>
      <c r="BF139" s="94"/>
      <c r="BG139" s="84"/>
      <c r="BH139" s="84"/>
      <c r="BI139" s="100"/>
      <c r="BJ139" s="136"/>
      <c r="BK139" s="84"/>
      <c r="BL139" s="536"/>
      <c r="BM139" s="536"/>
      <c r="BN139" s="93"/>
      <c r="BP139" s="11"/>
      <c r="BR139" s="634"/>
    </row>
    <row r="140" spans="1:70" ht="18.899999999999999" customHeight="1">
      <c r="A140" s="9"/>
      <c r="B140" s="8"/>
      <c r="C140" s="1101"/>
      <c r="D140" s="1101"/>
      <c r="E140" s="1101"/>
      <c r="F140" s="1102"/>
      <c r="G140" s="1014"/>
      <c r="H140" s="710" t="s">
        <v>283</v>
      </c>
      <c r="I140" s="194" t="s">
        <v>884</v>
      </c>
      <c r="J140" s="188">
        <v>1132230</v>
      </c>
      <c r="K140" s="525" t="s">
        <v>339</v>
      </c>
      <c r="L140" s="525">
        <v>18</v>
      </c>
      <c r="M140" s="526" t="s">
        <v>507</v>
      </c>
      <c r="N140" s="525" t="s">
        <v>5</v>
      </c>
      <c r="O140" s="108"/>
      <c r="P140" s="84"/>
      <c r="Q140" s="84"/>
      <c r="R140" s="100"/>
      <c r="S140" s="136"/>
      <c r="T140" s="84"/>
      <c r="U140" s="84"/>
      <c r="V140" s="87"/>
      <c r="W140" s="94" t="s">
        <v>342</v>
      </c>
      <c r="X140" s="85"/>
      <c r="Y140" s="84"/>
      <c r="Z140" s="100"/>
      <c r="AA140" s="136"/>
      <c r="AB140" s="84"/>
      <c r="AC140" s="84"/>
      <c r="AD140" s="84"/>
      <c r="AE140" s="87"/>
      <c r="AF140" s="94"/>
      <c r="AG140" s="84"/>
      <c r="AH140" s="84"/>
      <c r="AI140" s="100" t="s">
        <v>342</v>
      </c>
      <c r="AJ140" s="136"/>
      <c r="AK140" s="84"/>
      <c r="AL140" s="84"/>
      <c r="AM140" s="87"/>
      <c r="AN140" s="216"/>
      <c r="AO140" s="84"/>
      <c r="AP140" s="84"/>
      <c r="AQ140" s="84"/>
      <c r="AR140" s="100"/>
      <c r="AS140" s="136"/>
      <c r="AT140" s="84" t="s">
        <v>342</v>
      </c>
      <c r="AU140" s="84"/>
      <c r="AV140" s="87"/>
      <c r="AW140" s="94"/>
      <c r="AX140" s="84"/>
      <c r="AY140" s="84"/>
      <c r="AZ140" s="218"/>
      <c r="BA140" s="100"/>
      <c r="BB140" s="136"/>
      <c r="BC140" s="84"/>
      <c r="BD140" s="84"/>
      <c r="BE140" s="87"/>
      <c r="BF140" s="94" t="s">
        <v>5</v>
      </c>
      <c r="BG140" s="84"/>
      <c r="BH140" s="84"/>
      <c r="BI140" s="100"/>
      <c r="BJ140" s="136"/>
      <c r="BK140" s="84"/>
      <c r="BL140" s="536"/>
      <c r="BM140" s="536"/>
      <c r="BN140" s="93"/>
      <c r="BP140" s="11"/>
      <c r="BR140" s="634"/>
    </row>
    <row r="141" spans="1:70" ht="18.899999999999999" customHeight="1" thickBot="1">
      <c r="A141" s="9"/>
      <c r="B141" s="8"/>
      <c r="C141" s="1101"/>
      <c r="D141" s="1101"/>
      <c r="E141" s="1101"/>
      <c r="F141" s="1102"/>
      <c r="G141" s="1076"/>
      <c r="H141" s="716" t="s">
        <v>285</v>
      </c>
      <c r="I141" s="202" t="s">
        <v>885</v>
      </c>
      <c r="J141" s="189">
        <v>1132230</v>
      </c>
      <c r="K141" s="533" t="s">
        <v>339</v>
      </c>
      <c r="L141" s="533">
        <v>42</v>
      </c>
      <c r="M141" s="534" t="s">
        <v>507</v>
      </c>
      <c r="N141" s="533" t="s">
        <v>5</v>
      </c>
      <c r="O141" s="110"/>
      <c r="P141" s="97"/>
      <c r="Q141" s="97"/>
      <c r="R141" s="102"/>
      <c r="S141" s="137"/>
      <c r="T141" s="97"/>
      <c r="U141" s="97"/>
      <c r="V141" s="141"/>
      <c r="W141" s="96" t="s">
        <v>342</v>
      </c>
      <c r="X141" s="106"/>
      <c r="Y141" s="97"/>
      <c r="Z141" s="102"/>
      <c r="AA141" s="137"/>
      <c r="AB141" s="97"/>
      <c r="AC141" s="97"/>
      <c r="AD141" s="97"/>
      <c r="AE141" s="141"/>
      <c r="AF141" s="96"/>
      <c r="AG141" s="97"/>
      <c r="AH141" s="97"/>
      <c r="AI141" s="102" t="s">
        <v>342</v>
      </c>
      <c r="AJ141" s="137"/>
      <c r="AK141" s="97"/>
      <c r="AL141" s="97"/>
      <c r="AM141" s="141"/>
      <c r="AN141" s="687"/>
      <c r="AO141" s="97"/>
      <c r="AP141" s="97"/>
      <c r="AQ141" s="97"/>
      <c r="AR141" s="102"/>
      <c r="AS141" s="137"/>
      <c r="AT141" s="97" t="s">
        <v>342</v>
      </c>
      <c r="AU141" s="97"/>
      <c r="AV141" s="141"/>
      <c r="AW141" s="96"/>
      <c r="AX141" s="97"/>
      <c r="AY141" s="97"/>
      <c r="AZ141" s="220"/>
      <c r="BA141" s="102"/>
      <c r="BB141" s="137"/>
      <c r="BC141" s="97"/>
      <c r="BD141" s="97"/>
      <c r="BE141" s="141"/>
      <c r="BF141" s="96" t="s">
        <v>5</v>
      </c>
      <c r="BG141" s="97"/>
      <c r="BH141" s="97"/>
      <c r="BI141" s="102"/>
      <c r="BJ141" s="137"/>
      <c r="BK141" s="97"/>
      <c r="BL141" s="545"/>
      <c r="BM141" s="545"/>
      <c r="BN141" s="98"/>
      <c r="BP141" s="11"/>
      <c r="BR141" s="634"/>
    </row>
    <row r="142" spans="1:70" ht="18.899999999999999" customHeight="1">
      <c r="A142" s="9"/>
      <c r="B142" s="8"/>
      <c r="C142" s="1101"/>
      <c r="D142" s="1101"/>
      <c r="E142" s="1101"/>
      <c r="F142" s="1102"/>
      <c r="G142" s="1086" t="s">
        <v>315</v>
      </c>
      <c r="H142" s="732" t="s">
        <v>287</v>
      </c>
      <c r="I142" s="205" t="s">
        <v>878</v>
      </c>
      <c r="J142" s="152">
        <v>1132320</v>
      </c>
      <c r="K142" s="527" t="s">
        <v>339</v>
      </c>
      <c r="L142" s="527">
        <v>62</v>
      </c>
      <c r="M142" s="527" t="s">
        <v>508</v>
      </c>
      <c r="N142" s="527" t="s">
        <v>5</v>
      </c>
      <c r="O142" s="122"/>
      <c r="P142" s="90"/>
      <c r="Q142" s="90"/>
      <c r="R142" s="99"/>
      <c r="S142" s="135"/>
      <c r="T142" s="90"/>
      <c r="U142" s="90"/>
      <c r="V142" s="146"/>
      <c r="W142" s="633"/>
      <c r="X142" s="104"/>
      <c r="Y142" s="90"/>
      <c r="Z142" s="99"/>
      <c r="AA142" s="135" t="s">
        <v>342</v>
      </c>
      <c r="AB142" s="90"/>
      <c r="AC142" s="90"/>
      <c r="AD142" s="90"/>
      <c r="AE142" s="146"/>
      <c r="AF142" s="103"/>
      <c r="AG142" s="90"/>
      <c r="AH142" s="90"/>
      <c r="AI142" s="99"/>
      <c r="AJ142" s="135"/>
      <c r="AK142" s="90"/>
      <c r="AL142" s="90"/>
      <c r="AM142" s="146"/>
      <c r="AN142" s="103"/>
      <c r="AO142" s="90" t="s">
        <v>342</v>
      </c>
      <c r="AP142" s="90"/>
      <c r="AQ142" s="90"/>
      <c r="AR142" s="99"/>
      <c r="AS142" s="135"/>
      <c r="AT142" s="90"/>
      <c r="AU142" s="90"/>
      <c r="AV142" s="146"/>
      <c r="AW142" s="103"/>
      <c r="AX142" s="90"/>
      <c r="AY142" s="90"/>
      <c r="AZ142" s="90" t="s">
        <v>342</v>
      </c>
      <c r="BA142" s="99"/>
      <c r="BB142" s="135"/>
      <c r="BC142" s="90"/>
      <c r="BD142" s="90"/>
      <c r="BE142" s="146"/>
      <c r="BF142" s="103"/>
      <c r="BG142" s="90"/>
      <c r="BH142" s="90"/>
      <c r="BI142" s="99"/>
      <c r="BJ142" s="135"/>
      <c r="BK142" s="90" t="s">
        <v>5</v>
      </c>
      <c r="BL142" s="544"/>
      <c r="BM142" s="544"/>
      <c r="BN142" s="91"/>
      <c r="BP142" s="11"/>
      <c r="BR142" s="634"/>
    </row>
    <row r="143" spans="1:70" ht="18.899999999999999" customHeight="1" thickBot="1">
      <c r="A143" s="9"/>
      <c r="B143" s="8"/>
      <c r="C143" s="1101"/>
      <c r="D143" s="1101"/>
      <c r="E143" s="1101"/>
      <c r="F143" s="1102"/>
      <c r="G143" s="1086"/>
      <c r="H143" s="713" t="s">
        <v>289</v>
      </c>
      <c r="I143" s="204" t="s">
        <v>879</v>
      </c>
      <c r="J143" s="284">
        <v>1132320</v>
      </c>
      <c r="K143" s="533" t="s">
        <v>339</v>
      </c>
      <c r="L143" s="533">
        <v>1752</v>
      </c>
      <c r="M143" s="533" t="s">
        <v>659</v>
      </c>
      <c r="N143" s="533" t="s">
        <v>660</v>
      </c>
      <c r="O143" s="110"/>
      <c r="P143" s="97"/>
      <c r="Q143" s="97"/>
      <c r="R143" s="102"/>
      <c r="S143" s="137"/>
      <c r="T143" s="97"/>
      <c r="U143" s="97"/>
      <c r="V143" s="141"/>
      <c r="W143" s="632"/>
      <c r="X143" s="106"/>
      <c r="Y143" s="97"/>
      <c r="Z143" s="102"/>
      <c r="AA143" s="137"/>
      <c r="AB143" s="97"/>
      <c r="AC143" s="97"/>
      <c r="AD143" s="97"/>
      <c r="AE143" s="141"/>
      <c r="AF143" s="96" t="s">
        <v>353</v>
      </c>
      <c r="AG143" s="97"/>
      <c r="AH143" s="97"/>
      <c r="AI143" s="102"/>
      <c r="AJ143" s="137"/>
      <c r="AK143" s="97"/>
      <c r="AL143" s="97"/>
      <c r="AM143" s="141"/>
      <c r="AN143" s="96"/>
      <c r="AO143" s="97"/>
      <c r="AP143" s="97"/>
      <c r="AQ143" s="97"/>
      <c r="AR143" s="102"/>
      <c r="AS143" s="137"/>
      <c r="AT143" s="97"/>
      <c r="AU143" s="97"/>
      <c r="AV143" s="141"/>
      <c r="AW143" s="96"/>
      <c r="AX143" s="97"/>
      <c r="AY143" s="97"/>
      <c r="AZ143" s="97"/>
      <c r="BA143" s="102"/>
      <c r="BB143" s="137"/>
      <c r="BC143" s="97"/>
      <c r="BD143" s="97"/>
      <c r="BE143" s="141"/>
      <c r="BF143" s="96"/>
      <c r="BG143" s="97"/>
      <c r="BH143" s="97"/>
      <c r="BI143" s="102"/>
      <c r="BJ143" s="137"/>
      <c r="BK143" s="97"/>
      <c r="BL143" s="545"/>
      <c r="BM143" s="545"/>
      <c r="BN143" s="98"/>
      <c r="BP143" s="11"/>
      <c r="BR143" s="634"/>
    </row>
    <row r="144" spans="1:70" ht="18.899999999999999" customHeight="1" thickBot="1">
      <c r="A144" s="9"/>
      <c r="B144" s="8"/>
      <c r="C144" s="1101"/>
      <c r="D144" s="1101"/>
      <c r="E144" s="1101"/>
      <c r="F144" s="1102"/>
      <c r="G144" s="287" t="s">
        <v>291</v>
      </c>
      <c r="H144" s="732" t="s">
        <v>292</v>
      </c>
      <c r="I144" s="293" t="s">
        <v>293</v>
      </c>
      <c r="J144" s="523">
        <v>1132162</v>
      </c>
      <c r="K144" s="587" t="s">
        <v>339</v>
      </c>
      <c r="L144" s="587">
        <v>74</v>
      </c>
      <c r="M144" s="587" t="s">
        <v>508</v>
      </c>
      <c r="N144" s="587" t="s">
        <v>3</v>
      </c>
      <c r="O144" s="652"/>
      <c r="P144" s="653" t="s">
        <v>707</v>
      </c>
      <c r="Q144" s="653"/>
      <c r="R144" s="654"/>
      <c r="S144" s="310" t="s">
        <v>707</v>
      </c>
      <c r="T144" s="653"/>
      <c r="U144" s="653"/>
      <c r="V144" s="309"/>
      <c r="W144" s="685"/>
      <c r="X144" s="656" t="s">
        <v>707</v>
      </c>
      <c r="Y144" s="653"/>
      <c r="Z144" s="654"/>
      <c r="AA144" s="310"/>
      <c r="AB144" s="653"/>
      <c r="AC144" s="653" t="s">
        <v>707</v>
      </c>
      <c r="AD144" s="653"/>
      <c r="AE144" s="309"/>
      <c r="AF144" s="657" t="s">
        <v>707</v>
      </c>
      <c r="AG144" s="653"/>
      <c r="AH144" s="653" t="s">
        <v>354</v>
      </c>
      <c r="AI144" s="654"/>
      <c r="AJ144" s="310"/>
      <c r="AK144" s="653"/>
      <c r="AL144" s="653"/>
      <c r="AM144" s="309"/>
      <c r="AN144" s="657"/>
      <c r="AO144" s="653"/>
      <c r="AP144" s="653" t="s">
        <v>707</v>
      </c>
      <c r="AQ144" s="653"/>
      <c r="AR144" s="654"/>
      <c r="AS144" s="310" t="s">
        <v>707</v>
      </c>
      <c r="AT144" s="653"/>
      <c r="AU144" s="653" t="s">
        <v>707</v>
      </c>
      <c r="AV144" s="309"/>
      <c r="AW144" s="657"/>
      <c r="AX144" s="653"/>
      <c r="AY144" s="653"/>
      <c r="AZ144" s="653" t="s">
        <v>707</v>
      </c>
      <c r="BA144" s="654"/>
      <c r="BB144" s="310"/>
      <c r="BC144" s="653"/>
      <c r="BD144" s="653"/>
      <c r="BE144" s="309" t="s">
        <v>3</v>
      </c>
      <c r="BF144" s="657"/>
      <c r="BG144" s="653"/>
      <c r="BH144" s="653" t="s">
        <v>9</v>
      </c>
      <c r="BI144" s="654"/>
      <c r="BJ144" s="310"/>
      <c r="BK144" s="653"/>
      <c r="BL144" s="662"/>
      <c r="BM144" s="662"/>
      <c r="BN144" s="664"/>
      <c r="BP144" s="11"/>
      <c r="BR144" s="634"/>
    </row>
    <row r="145" spans="1:70" ht="18.899999999999999" customHeight="1" thickBot="1">
      <c r="A145" s="9"/>
      <c r="B145" s="8"/>
      <c r="C145" s="1101"/>
      <c r="D145" s="1101"/>
      <c r="E145" s="1101"/>
      <c r="F145" s="1102"/>
      <c r="G145" s="288" t="s">
        <v>459</v>
      </c>
      <c r="H145" s="731" t="s">
        <v>460</v>
      </c>
      <c r="I145" s="297" t="s">
        <v>883</v>
      </c>
      <c r="J145" s="299">
        <v>1131180</v>
      </c>
      <c r="K145" s="587" t="s">
        <v>339</v>
      </c>
      <c r="L145" s="587">
        <v>231</v>
      </c>
      <c r="M145" s="587" t="s">
        <v>506</v>
      </c>
      <c r="N145" s="587" t="s">
        <v>5</v>
      </c>
      <c r="O145" s="652"/>
      <c r="P145" s="653"/>
      <c r="Q145" s="653"/>
      <c r="R145" s="654"/>
      <c r="S145" s="310"/>
      <c r="T145" s="653"/>
      <c r="U145" s="653"/>
      <c r="V145" s="309"/>
      <c r="W145" s="685" t="s">
        <v>342</v>
      </c>
      <c r="X145" s="656"/>
      <c r="Y145" s="653"/>
      <c r="Z145" s="654"/>
      <c r="AA145" s="310"/>
      <c r="AB145" s="653"/>
      <c r="AC145" s="653"/>
      <c r="AD145" s="653"/>
      <c r="AE145" s="309"/>
      <c r="AF145" s="657"/>
      <c r="AG145" s="653"/>
      <c r="AH145" s="653" t="s">
        <v>342</v>
      </c>
      <c r="AI145" s="654"/>
      <c r="AJ145" s="310"/>
      <c r="AK145" s="653"/>
      <c r="AL145" s="653"/>
      <c r="AM145" s="309"/>
      <c r="AN145" s="657"/>
      <c r="AO145" s="653"/>
      <c r="AP145" s="653"/>
      <c r="AQ145" s="653"/>
      <c r="AR145" s="654"/>
      <c r="AS145" s="310"/>
      <c r="AT145" s="653"/>
      <c r="AU145" s="653" t="s">
        <v>353</v>
      </c>
      <c r="AV145" s="309"/>
      <c r="AW145" s="657"/>
      <c r="AX145" s="653"/>
      <c r="AY145" s="653"/>
      <c r="AZ145" s="653"/>
      <c r="BA145" s="654"/>
      <c r="BB145" s="310"/>
      <c r="BC145" s="653"/>
      <c r="BD145" s="653"/>
      <c r="BE145" s="309"/>
      <c r="BF145" s="657"/>
      <c r="BG145" s="653" t="s">
        <v>5</v>
      </c>
      <c r="BH145" s="653"/>
      <c r="BI145" s="654"/>
      <c r="BJ145" s="310"/>
      <c r="BK145" s="653"/>
      <c r="BL145" s="662"/>
      <c r="BM145" s="662"/>
      <c r="BN145" s="664"/>
      <c r="BP145" s="11"/>
      <c r="BR145" s="634"/>
    </row>
    <row r="146" spans="1:70" ht="18.899999999999999" customHeight="1">
      <c r="A146" s="9"/>
      <c r="B146" s="8"/>
      <c r="C146" s="1101"/>
      <c r="D146" s="1101"/>
      <c r="E146" s="1101"/>
      <c r="F146" s="1102"/>
      <c r="G146" s="1013" t="s">
        <v>462</v>
      </c>
      <c r="H146" s="718" t="s">
        <v>463</v>
      </c>
      <c r="I146" s="295" t="s">
        <v>881</v>
      </c>
      <c r="J146" s="190">
        <v>1131170</v>
      </c>
      <c r="K146" s="531" t="s">
        <v>339</v>
      </c>
      <c r="L146" s="531">
        <v>209</v>
      </c>
      <c r="M146" s="531" t="s">
        <v>506</v>
      </c>
      <c r="N146" s="531" t="s">
        <v>5</v>
      </c>
      <c r="O146" s="115"/>
      <c r="P146" s="116"/>
      <c r="Q146" s="116"/>
      <c r="R146" s="117"/>
      <c r="S146" s="150"/>
      <c r="T146" s="116"/>
      <c r="U146" s="116"/>
      <c r="V146" s="147"/>
      <c r="W146" s="683"/>
      <c r="X146" s="684"/>
      <c r="Y146" s="116"/>
      <c r="Z146" s="117" t="s">
        <v>342</v>
      </c>
      <c r="AA146" s="150"/>
      <c r="AB146" s="116"/>
      <c r="AC146" s="116"/>
      <c r="AD146" s="116"/>
      <c r="AE146" s="147"/>
      <c r="AF146" s="118"/>
      <c r="AG146" s="116"/>
      <c r="AH146" s="116"/>
      <c r="AI146" s="117"/>
      <c r="AJ146" s="150"/>
      <c r="AK146" s="116"/>
      <c r="AL146" s="116" t="s">
        <v>342</v>
      </c>
      <c r="AM146" s="147"/>
      <c r="AN146" s="118"/>
      <c r="AO146" s="116"/>
      <c r="AP146" s="116"/>
      <c r="AQ146" s="116"/>
      <c r="AR146" s="117"/>
      <c r="AS146" s="150"/>
      <c r="AT146" s="116"/>
      <c r="AU146" s="116"/>
      <c r="AV146" s="147"/>
      <c r="AW146" s="118"/>
      <c r="AX146" s="116" t="s">
        <v>342</v>
      </c>
      <c r="AY146" s="116"/>
      <c r="AZ146" s="116"/>
      <c r="BA146" s="117"/>
      <c r="BB146" s="150"/>
      <c r="BC146" s="116"/>
      <c r="BD146" s="116"/>
      <c r="BE146" s="147"/>
      <c r="BF146" s="118"/>
      <c r="BG146" s="116"/>
      <c r="BH146" s="116"/>
      <c r="BI146" s="117"/>
      <c r="BJ146" s="150" t="s">
        <v>5</v>
      </c>
      <c r="BK146" s="116"/>
      <c r="BL146" s="588"/>
      <c r="BM146" s="588"/>
      <c r="BN146" s="119"/>
      <c r="BP146" s="11"/>
      <c r="BR146" s="634"/>
    </row>
    <row r="147" spans="1:70" ht="18.899999999999999" customHeight="1">
      <c r="A147" s="9"/>
      <c r="B147" s="8"/>
      <c r="C147" s="1101"/>
      <c r="D147" s="1101"/>
      <c r="E147" s="1101"/>
      <c r="F147" s="1102"/>
      <c r="G147" s="1014"/>
      <c r="H147" s="706" t="s">
        <v>464</v>
      </c>
      <c r="I147" s="294" t="s">
        <v>881</v>
      </c>
      <c r="J147" s="188">
        <v>1131170</v>
      </c>
      <c r="K147" s="525" t="s">
        <v>339</v>
      </c>
      <c r="L147" s="525">
        <v>195</v>
      </c>
      <c r="M147" s="525" t="s">
        <v>506</v>
      </c>
      <c r="N147" s="525" t="s">
        <v>5</v>
      </c>
      <c r="O147" s="108"/>
      <c r="P147" s="84"/>
      <c r="Q147" s="84"/>
      <c r="R147" s="100"/>
      <c r="S147" s="136"/>
      <c r="T147" s="84"/>
      <c r="U147" s="84"/>
      <c r="V147" s="87"/>
      <c r="W147" s="547"/>
      <c r="X147" s="85"/>
      <c r="Y147" s="84"/>
      <c r="Z147" s="100" t="s">
        <v>342</v>
      </c>
      <c r="AA147" s="136"/>
      <c r="AB147" s="84"/>
      <c r="AC147" s="84"/>
      <c r="AD147" s="84"/>
      <c r="AE147" s="87"/>
      <c r="AF147" s="94"/>
      <c r="AG147" s="84"/>
      <c r="AH147" s="84"/>
      <c r="AI147" s="100"/>
      <c r="AJ147" s="136"/>
      <c r="AK147" s="84"/>
      <c r="AL147" s="84" t="s">
        <v>342</v>
      </c>
      <c r="AM147" s="87"/>
      <c r="AN147" s="94"/>
      <c r="AO147" s="84"/>
      <c r="AP147" s="84"/>
      <c r="AQ147" s="84"/>
      <c r="AR147" s="100"/>
      <c r="AS147" s="136"/>
      <c r="AT147" s="84"/>
      <c r="AU147" s="84"/>
      <c r="AV147" s="87"/>
      <c r="AW147" s="94"/>
      <c r="AX147" s="84" t="s">
        <v>342</v>
      </c>
      <c r="AY147" s="84"/>
      <c r="AZ147" s="84"/>
      <c r="BA147" s="100"/>
      <c r="BB147" s="136"/>
      <c r="BC147" s="84"/>
      <c r="BD147" s="84"/>
      <c r="BE147" s="87"/>
      <c r="BF147" s="94"/>
      <c r="BG147" s="84"/>
      <c r="BH147" s="84"/>
      <c r="BI147" s="100"/>
      <c r="BJ147" s="136" t="s">
        <v>5</v>
      </c>
      <c r="BK147" s="84"/>
      <c r="BL147" s="536"/>
      <c r="BM147" s="536"/>
      <c r="BN147" s="93"/>
      <c r="BP147" s="11"/>
      <c r="BR147" s="634"/>
    </row>
    <row r="148" spans="1:70" ht="18.899999999999999" customHeight="1">
      <c r="A148" s="9"/>
      <c r="B148" s="8"/>
      <c r="C148" s="1101"/>
      <c r="D148" s="1101"/>
      <c r="E148" s="1101"/>
      <c r="F148" s="1102"/>
      <c r="G148" s="1014"/>
      <c r="H148" s="730" t="s">
        <v>927</v>
      </c>
      <c r="I148" s="303" t="s">
        <v>967</v>
      </c>
      <c r="J148" s="188">
        <v>1131170</v>
      </c>
      <c r="K148" s="525" t="s">
        <v>339</v>
      </c>
      <c r="L148" s="529">
        <v>8760</v>
      </c>
      <c r="M148" s="525" t="s">
        <v>506</v>
      </c>
      <c r="N148" s="529" t="s">
        <v>671</v>
      </c>
      <c r="O148" s="124"/>
      <c r="P148" s="125"/>
      <c r="Q148" s="125"/>
      <c r="R148" s="126"/>
      <c r="S148" s="144"/>
      <c r="T148" s="125"/>
      <c r="U148" s="125"/>
      <c r="V148" s="148"/>
      <c r="W148" s="681"/>
      <c r="X148" s="553"/>
      <c r="Y148" s="125"/>
      <c r="Z148" s="126"/>
      <c r="AA148" s="144"/>
      <c r="AB148" s="125"/>
      <c r="AC148" s="125"/>
      <c r="AD148" s="125"/>
      <c r="AE148" s="148"/>
      <c r="AF148" s="127"/>
      <c r="AG148" s="125"/>
      <c r="AH148" s="125"/>
      <c r="AI148" s="126"/>
      <c r="AJ148" s="144"/>
      <c r="AK148" s="125"/>
      <c r="AL148" s="125"/>
      <c r="AM148" s="148"/>
      <c r="AN148" s="127"/>
      <c r="AO148" s="125"/>
      <c r="AP148" s="125"/>
      <c r="AQ148" s="125"/>
      <c r="AR148" s="126"/>
      <c r="AS148" s="144"/>
      <c r="AT148" s="125"/>
      <c r="AU148" s="125"/>
      <c r="AV148" s="148"/>
      <c r="AW148" s="127"/>
      <c r="AX148" s="125"/>
      <c r="AY148" s="125"/>
      <c r="AZ148" s="125"/>
      <c r="BA148" s="126"/>
      <c r="BB148" s="144"/>
      <c r="BC148" s="125"/>
      <c r="BD148" s="125"/>
      <c r="BE148" s="148"/>
      <c r="BF148" s="127" t="s">
        <v>9</v>
      </c>
      <c r="BG148" s="125"/>
      <c r="BH148" s="125"/>
      <c r="BI148" s="126"/>
      <c r="BJ148" s="144"/>
      <c r="BK148" s="125"/>
      <c r="BL148" s="616"/>
      <c r="BM148" s="616"/>
      <c r="BN148" s="128"/>
      <c r="BP148" s="11"/>
      <c r="BR148" s="634"/>
    </row>
    <row r="149" spans="1:70" ht="18.899999999999999" customHeight="1" thickBot="1">
      <c r="A149" s="9"/>
      <c r="B149" s="8"/>
      <c r="C149" s="1101"/>
      <c r="D149" s="1101"/>
      <c r="E149" s="1101"/>
      <c r="F149" s="1102"/>
      <c r="G149" s="1076"/>
      <c r="H149" s="711" t="s">
        <v>465</v>
      </c>
      <c r="I149" s="296" t="s">
        <v>880</v>
      </c>
      <c r="J149" s="188">
        <v>1131170</v>
      </c>
      <c r="K149" s="529" t="s">
        <v>339</v>
      </c>
      <c r="L149" s="529">
        <v>398</v>
      </c>
      <c r="M149" s="529" t="s">
        <v>506</v>
      </c>
      <c r="N149" s="529" t="s">
        <v>5</v>
      </c>
      <c r="O149" s="124"/>
      <c r="P149" s="125"/>
      <c r="Q149" s="125"/>
      <c r="R149" s="126"/>
      <c r="S149" s="144"/>
      <c r="T149" s="125"/>
      <c r="U149" s="125"/>
      <c r="V149" s="148"/>
      <c r="W149" s="681"/>
      <c r="X149" s="553"/>
      <c r="Y149" s="125" t="s">
        <v>342</v>
      </c>
      <c r="Z149" s="126"/>
      <c r="AA149" s="144"/>
      <c r="AB149" s="125"/>
      <c r="AC149" s="125"/>
      <c r="AD149" s="125"/>
      <c r="AE149" s="148"/>
      <c r="AF149" s="127"/>
      <c r="AG149" s="125"/>
      <c r="AH149" s="125"/>
      <c r="AI149" s="126"/>
      <c r="AJ149" s="144"/>
      <c r="AK149" s="125" t="s">
        <v>342</v>
      </c>
      <c r="AL149" s="125"/>
      <c r="AM149" s="148"/>
      <c r="AN149" s="127"/>
      <c r="AO149" s="125"/>
      <c r="AP149" s="125"/>
      <c r="AQ149" s="125"/>
      <c r="AR149" s="126"/>
      <c r="AS149" s="144"/>
      <c r="AT149" s="125"/>
      <c r="AU149" s="125"/>
      <c r="AV149" s="148"/>
      <c r="AW149" s="127" t="s">
        <v>342</v>
      </c>
      <c r="AX149" s="125"/>
      <c r="AY149" s="125"/>
      <c r="AZ149" s="125"/>
      <c r="BA149" s="126"/>
      <c r="BB149" s="144"/>
      <c r="BC149" s="125"/>
      <c r="BD149" s="125"/>
      <c r="BE149" s="148"/>
      <c r="BF149" s="127"/>
      <c r="BG149" s="125"/>
      <c r="BH149" s="125"/>
      <c r="BI149" s="126" t="s">
        <v>5</v>
      </c>
      <c r="BJ149" s="144"/>
      <c r="BK149" s="125"/>
      <c r="BL149" s="616"/>
      <c r="BM149" s="616"/>
      <c r="BN149" s="128"/>
      <c r="BP149" s="11"/>
      <c r="BR149" s="634"/>
    </row>
    <row r="150" spans="1:70" ht="18.899999999999999" customHeight="1">
      <c r="A150" s="9"/>
      <c r="B150" s="8"/>
      <c r="C150" s="1101"/>
      <c r="D150" s="1101"/>
      <c r="E150" s="1101"/>
      <c r="F150" s="1102"/>
      <c r="G150" s="1013" t="s">
        <v>477</v>
      </c>
      <c r="H150" s="718" t="s">
        <v>468</v>
      </c>
      <c r="I150" s="302" t="s">
        <v>764</v>
      </c>
      <c r="J150" s="190">
        <v>1131805</v>
      </c>
      <c r="K150" s="527" t="s">
        <v>339</v>
      </c>
      <c r="L150" s="527">
        <v>796</v>
      </c>
      <c r="M150" s="527" t="s">
        <v>506</v>
      </c>
      <c r="N150" s="527" t="s">
        <v>658</v>
      </c>
      <c r="O150" s="122"/>
      <c r="P150" s="90"/>
      <c r="Q150" s="90"/>
      <c r="R150" s="99"/>
      <c r="S150" s="135"/>
      <c r="T150" s="90"/>
      <c r="U150" s="90"/>
      <c r="V150" s="146"/>
      <c r="W150" s="633"/>
      <c r="X150" s="104"/>
      <c r="Y150" s="90"/>
      <c r="Z150" s="99"/>
      <c r="AA150" s="135"/>
      <c r="AB150" s="90"/>
      <c r="AC150" s="90"/>
      <c r="AD150" s="90"/>
      <c r="AE150" s="146"/>
      <c r="AF150" s="103"/>
      <c r="AG150" s="90"/>
      <c r="AH150" s="90"/>
      <c r="AI150" s="99" t="s">
        <v>354</v>
      </c>
      <c r="AJ150" s="135"/>
      <c r="AK150" s="90"/>
      <c r="AL150" s="90"/>
      <c r="AM150" s="146"/>
      <c r="AN150" s="103"/>
      <c r="AO150" s="90"/>
      <c r="AP150" s="90"/>
      <c r="AQ150" s="90"/>
      <c r="AR150" s="99"/>
      <c r="AS150" s="135"/>
      <c r="AT150" s="90"/>
      <c r="AU150" s="90"/>
      <c r="AV150" s="146"/>
      <c r="AW150" s="103"/>
      <c r="AX150" s="90"/>
      <c r="AY150" s="90"/>
      <c r="AZ150" s="90"/>
      <c r="BA150" s="99"/>
      <c r="BB150" s="135"/>
      <c r="BC150" s="90"/>
      <c r="BD150" s="90"/>
      <c r="BE150" s="146"/>
      <c r="BF150" s="103"/>
      <c r="BG150" s="90" t="s">
        <v>7</v>
      </c>
      <c r="BH150" s="90"/>
      <c r="BI150" s="99"/>
      <c r="BJ150" s="135"/>
      <c r="BK150" s="90"/>
      <c r="BL150" s="544"/>
      <c r="BM150" s="544"/>
      <c r="BN150" s="91"/>
      <c r="BP150" s="11"/>
      <c r="BR150" s="634"/>
    </row>
    <row r="151" spans="1:70" ht="18.899999999999999" customHeight="1">
      <c r="A151" s="9"/>
      <c r="B151" s="8"/>
      <c r="C151" s="1101"/>
      <c r="D151" s="1101"/>
      <c r="E151" s="1101"/>
      <c r="F151" s="1102"/>
      <c r="G151" s="1014"/>
      <c r="H151" s="706" t="s">
        <v>469</v>
      </c>
      <c r="I151" s="294" t="s">
        <v>764</v>
      </c>
      <c r="J151" s="188">
        <v>1131805</v>
      </c>
      <c r="K151" s="525" t="s">
        <v>339</v>
      </c>
      <c r="L151" s="525">
        <v>730</v>
      </c>
      <c r="M151" s="525" t="s">
        <v>506</v>
      </c>
      <c r="N151" s="525" t="s">
        <v>658</v>
      </c>
      <c r="O151" s="108"/>
      <c r="P151" s="84"/>
      <c r="Q151" s="84"/>
      <c r="R151" s="100"/>
      <c r="S151" s="136"/>
      <c r="T151" s="84"/>
      <c r="U151" s="84"/>
      <c r="V151" s="87"/>
      <c r="W151" s="547"/>
      <c r="X151" s="85"/>
      <c r="Y151" s="84"/>
      <c r="Z151" s="100"/>
      <c r="AA151" s="136"/>
      <c r="AB151" s="84"/>
      <c r="AC151" s="84"/>
      <c r="AD151" s="84"/>
      <c r="AE151" s="87"/>
      <c r="AF151" s="94"/>
      <c r="AG151" s="84"/>
      <c r="AH151" s="84"/>
      <c r="AI151" s="100"/>
      <c r="AJ151" s="136" t="s">
        <v>354</v>
      </c>
      <c r="AK151" s="84"/>
      <c r="AL151" s="84"/>
      <c r="AM151" s="87"/>
      <c r="AN151" s="94"/>
      <c r="AO151" s="84"/>
      <c r="AP151" s="84"/>
      <c r="AQ151" s="84"/>
      <c r="AR151" s="100"/>
      <c r="AS151" s="136"/>
      <c r="AT151" s="84"/>
      <c r="AU151" s="84"/>
      <c r="AV151" s="87"/>
      <c r="AW151" s="94"/>
      <c r="AX151" s="84"/>
      <c r="AY151" s="84"/>
      <c r="AZ151" s="84"/>
      <c r="BA151" s="100"/>
      <c r="BB151" s="136"/>
      <c r="BC151" s="84"/>
      <c r="BD151" s="84"/>
      <c r="BE151" s="87"/>
      <c r="BF151" s="94"/>
      <c r="BG151" s="84" t="s">
        <v>7</v>
      </c>
      <c r="BH151" s="84"/>
      <c r="BI151" s="100"/>
      <c r="BJ151" s="136"/>
      <c r="BK151" s="84"/>
      <c r="BL151" s="536"/>
      <c r="BM151" s="536"/>
      <c r="BN151" s="93"/>
      <c r="BP151" s="11"/>
      <c r="BR151" s="634"/>
    </row>
    <row r="152" spans="1:70" ht="18.899999999999999" customHeight="1">
      <c r="A152" s="9"/>
      <c r="B152" s="8"/>
      <c r="C152" s="1101"/>
      <c r="D152" s="1101"/>
      <c r="E152" s="1101"/>
      <c r="F152" s="1102"/>
      <c r="G152" s="1014"/>
      <c r="H152" s="706" t="s">
        <v>470</v>
      </c>
      <c r="I152" s="294" t="s">
        <v>764</v>
      </c>
      <c r="J152" s="188">
        <v>1131805</v>
      </c>
      <c r="K152" s="525" t="s">
        <v>339</v>
      </c>
      <c r="L152" s="525">
        <v>365</v>
      </c>
      <c r="M152" s="525" t="s">
        <v>506</v>
      </c>
      <c r="N152" s="525" t="s">
        <v>658</v>
      </c>
      <c r="O152" s="108"/>
      <c r="P152" s="84"/>
      <c r="Q152" s="84"/>
      <c r="R152" s="100"/>
      <c r="S152" s="136"/>
      <c r="T152" s="84"/>
      <c r="U152" s="84"/>
      <c r="V152" s="87"/>
      <c r="W152" s="547"/>
      <c r="X152" s="85"/>
      <c r="Y152" s="84"/>
      <c r="Z152" s="100"/>
      <c r="AA152" s="136"/>
      <c r="AB152" s="84"/>
      <c r="AC152" s="84"/>
      <c r="AD152" s="84"/>
      <c r="AE152" s="87"/>
      <c r="AF152" s="94"/>
      <c r="AG152" s="84"/>
      <c r="AH152" s="84"/>
      <c r="AI152" s="100"/>
      <c r="AJ152" s="136" t="s">
        <v>354</v>
      </c>
      <c r="AK152" s="84"/>
      <c r="AL152" s="84"/>
      <c r="AM152" s="87"/>
      <c r="AN152" s="94"/>
      <c r="AO152" s="84"/>
      <c r="AP152" s="84"/>
      <c r="AQ152" s="84"/>
      <c r="AR152" s="100"/>
      <c r="AS152" s="136"/>
      <c r="AT152" s="84"/>
      <c r="AU152" s="84"/>
      <c r="AV152" s="87"/>
      <c r="AW152" s="94"/>
      <c r="AX152" s="84"/>
      <c r="AY152" s="84"/>
      <c r="AZ152" s="84"/>
      <c r="BA152" s="100"/>
      <c r="BB152" s="136"/>
      <c r="BC152" s="84"/>
      <c r="BD152" s="84"/>
      <c r="BE152" s="87"/>
      <c r="BF152" s="94"/>
      <c r="BG152" s="84"/>
      <c r="BH152" s="84" t="s">
        <v>7</v>
      </c>
      <c r="BI152" s="100"/>
      <c r="BJ152" s="136"/>
      <c r="BK152" s="84"/>
      <c r="BL152" s="536"/>
      <c r="BM152" s="536"/>
      <c r="BN152" s="93"/>
      <c r="BP152" s="11"/>
      <c r="BR152" s="634"/>
    </row>
    <row r="153" spans="1:70" ht="18.899999999999999" customHeight="1">
      <c r="A153" s="9"/>
      <c r="B153" s="8"/>
      <c r="C153" s="1101"/>
      <c r="D153" s="1101"/>
      <c r="E153" s="1101"/>
      <c r="F153" s="1102"/>
      <c r="G153" s="1014"/>
      <c r="H153" s="706" t="s">
        <v>471</v>
      </c>
      <c r="I153" s="294" t="s">
        <v>764</v>
      </c>
      <c r="J153" s="188">
        <v>1131805</v>
      </c>
      <c r="K153" s="525" t="s">
        <v>339</v>
      </c>
      <c r="L153" s="525">
        <v>2190</v>
      </c>
      <c r="M153" s="525" t="s">
        <v>506</v>
      </c>
      <c r="N153" s="525" t="s">
        <v>658</v>
      </c>
      <c r="O153" s="108"/>
      <c r="P153" s="84"/>
      <c r="Q153" s="84"/>
      <c r="R153" s="100"/>
      <c r="S153" s="136"/>
      <c r="T153" s="84"/>
      <c r="U153" s="84"/>
      <c r="V153" s="87"/>
      <c r="W153" s="547"/>
      <c r="X153" s="85"/>
      <c r="Y153" s="84"/>
      <c r="Z153" s="100"/>
      <c r="AA153" s="136"/>
      <c r="AB153" s="84"/>
      <c r="AC153" s="84"/>
      <c r="AD153" s="84"/>
      <c r="AE153" s="87"/>
      <c r="AF153" s="94"/>
      <c r="AG153" s="84"/>
      <c r="AH153" s="84"/>
      <c r="AI153" s="100"/>
      <c r="AJ153" s="136"/>
      <c r="AK153" s="84" t="s">
        <v>354</v>
      </c>
      <c r="AL153" s="84"/>
      <c r="AM153" s="87"/>
      <c r="AN153" s="94"/>
      <c r="AO153" s="84"/>
      <c r="AP153" s="84"/>
      <c r="AQ153" s="84"/>
      <c r="AR153" s="100"/>
      <c r="AS153" s="136"/>
      <c r="AT153" s="84"/>
      <c r="AU153" s="84"/>
      <c r="AV153" s="87"/>
      <c r="AW153" s="94"/>
      <c r="AX153" s="84"/>
      <c r="AY153" s="84"/>
      <c r="AZ153" s="84"/>
      <c r="BA153" s="100"/>
      <c r="BB153" s="136"/>
      <c r="BC153" s="84"/>
      <c r="BD153" s="84"/>
      <c r="BE153" s="87"/>
      <c r="BF153" s="94"/>
      <c r="BG153" s="84"/>
      <c r="BH153" s="84" t="s">
        <v>7</v>
      </c>
      <c r="BI153" s="100"/>
      <c r="BJ153" s="136"/>
      <c r="BK153" s="84"/>
      <c r="BL153" s="536"/>
      <c r="BM153" s="536"/>
      <c r="BN153" s="93"/>
      <c r="BP153" s="11"/>
      <c r="BR153" s="634"/>
    </row>
    <row r="154" spans="1:70" ht="18.899999999999999" customHeight="1">
      <c r="A154" s="9"/>
      <c r="B154" s="8"/>
      <c r="C154" s="1101"/>
      <c r="D154" s="1101"/>
      <c r="E154" s="1101"/>
      <c r="F154" s="1102"/>
      <c r="G154" s="1014"/>
      <c r="H154" s="706" t="s">
        <v>503</v>
      </c>
      <c r="I154" s="294" t="s">
        <v>765</v>
      </c>
      <c r="J154" s="188">
        <v>1131805</v>
      </c>
      <c r="K154" s="525" t="s">
        <v>339</v>
      </c>
      <c r="L154" s="525">
        <v>1095</v>
      </c>
      <c r="M154" s="525" t="s">
        <v>659</v>
      </c>
      <c r="N154" s="525" t="s">
        <v>671</v>
      </c>
      <c r="O154" s="108"/>
      <c r="P154" s="84"/>
      <c r="Q154" s="84"/>
      <c r="R154" s="100"/>
      <c r="S154" s="136"/>
      <c r="T154" s="84"/>
      <c r="U154" s="84"/>
      <c r="V154" s="87"/>
      <c r="W154" s="547"/>
      <c r="X154" s="85"/>
      <c r="Y154" s="84"/>
      <c r="Z154" s="100"/>
      <c r="AA154" s="136"/>
      <c r="AB154" s="84"/>
      <c r="AC154" s="84"/>
      <c r="AD154" s="84"/>
      <c r="AE154" s="87"/>
      <c r="AF154" s="94"/>
      <c r="AG154" s="84"/>
      <c r="AH154" s="84"/>
      <c r="AI154" s="100"/>
      <c r="AJ154" s="136"/>
      <c r="AK154" s="84"/>
      <c r="AL154" s="84" t="s">
        <v>353</v>
      </c>
      <c r="AM154" s="87"/>
      <c r="AN154" s="94"/>
      <c r="AO154" s="84"/>
      <c r="AP154" s="84"/>
      <c r="AQ154" s="84"/>
      <c r="AR154" s="100"/>
      <c r="AS154" s="136"/>
      <c r="AT154" s="84"/>
      <c r="AU154" s="84"/>
      <c r="AV154" s="87"/>
      <c r="AW154" s="94"/>
      <c r="AX154" s="84"/>
      <c r="AY154" s="84"/>
      <c r="AZ154" s="84"/>
      <c r="BA154" s="100"/>
      <c r="BB154" s="136"/>
      <c r="BC154" s="84"/>
      <c r="BD154" s="84"/>
      <c r="BE154" s="87"/>
      <c r="BF154" s="94"/>
      <c r="BG154" s="84"/>
      <c r="BH154" s="84"/>
      <c r="BI154" s="100"/>
      <c r="BJ154" s="136"/>
      <c r="BK154" s="84"/>
      <c r="BL154" s="536"/>
      <c r="BM154" s="536"/>
      <c r="BN154" s="93"/>
      <c r="BP154" s="11"/>
      <c r="BR154" s="634"/>
    </row>
    <row r="155" spans="1:70" ht="18.899999999999999" customHeight="1">
      <c r="A155" s="9"/>
      <c r="B155" s="8"/>
      <c r="C155" s="1101"/>
      <c r="D155" s="1101"/>
      <c r="E155" s="1101"/>
      <c r="F155" s="1102"/>
      <c r="G155" s="1014"/>
      <c r="H155" s="706" t="s">
        <v>514</v>
      </c>
      <c r="I155" s="294" t="s">
        <v>955</v>
      </c>
      <c r="J155" s="188">
        <v>1131805</v>
      </c>
      <c r="K155" s="525" t="s">
        <v>339</v>
      </c>
      <c r="L155" s="525">
        <v>626</v>
      </c>
      <c r="M155" s="525" t="s">
        <v>506</v>
      </c>
      <c r="N155" s="525" t="s">
        <v>667</v>
      </c>
      <c r="O155" s="108"/>
      <c r="P155" s="84"/>
      <c r="Q155" s="84"/>
      <c r="R155" s="100"/>
      <c r="S155" s="136"/>
      <c r="T155" s="84"/>
      <c r="U155" s="84"/>
      <c r="V155" s="87"/>
      <c r="W155" s="547"/>
      <c r="X155" s="85"/>
      <c r="Y155" s="84"/>
      <c r="Z155" s="100"/>
      <c r="AA155" s="136"/>
      <c r="AB155" s="84"/>
      <c r="AC155" s="84"/>
      <c r="AD155" s="84"/>
      <c r="AE155" s="87"/>
      <c r="AF155" s="94"/>
      <c r="AG155" s="84"/>
      <c r="AH155" s="84"/>
      <c r="AI155" s="100"/>
      <c r="AJ155" s="136"/>
      <c r="AK155" s="84"/>
      <c r="AL155" s="84"/>
      <c r="AM155" s="87" t="s">
        <v>354</v>
      </c>
      <c r="AN155" s="94"/>
      <c r="AO155" s="84"/>
      <c r="AP155" s="84"/>
      <c r="AQ155" s="84"/>
      <c r="AR155" s="100"/>
      <c r="AS155" s="136"/>
      <c r="AT155" s="84"/>
      <c r="AU155" s="84"/>
      <c r="AV155" s="87"/>
      <c r="AW155" s="94"/>
      <c r="AX155" s="84"/>
      <c r="AY155" s="84"/>
      <c r="AZ155" s="84"/>
      <c r="BA155" s="100"/>
      <c r="BB155" s="136"/>
      <c r="BC155" s="84"/>
      <c r="BD155" s="84"/>
      <c r="BE155" s="87"/>
      <c r="BF155" s="94"/>
      <c r="BG155" s="84"/>
      <c r="BH155" s="84"/>
      <c r="BI155" s="100"/>
      <c r="BJ155" s="136"/>
      <c r="BK155" s="84" t="s">
        <v>7</v>
      </c>
      <c r="BL155" s="536"/>
      <c r="BM155" s="536"/>
      <c r="BN155" s="93"/>
      <c r="BP155" s="11"/>
      <c r="BR155" s="634"/>
    </row>
    <row r="156" spans="1:70" ht="18.899999999999999" customHeight="1">
      <c r="A156" s="9"/>
      <c r="B156" s="8"/>
      <c r="C156" s="1101"/>
      <c r="D156" s="1101"/>
      <c r="E156" s="1101"/>
      <c r="F156" s="1102"/>
      <c r="G156" s="1014"/>
      <c r="H156" s="706" t="s">
        <v>908</v>
      </c>
      <c r="I156" s="294" t="s">
        <v>954</v>
      </c>
      <c r="J156" s="188">
        <v>1131805</v>
      </c>
      <c r="K156" s="525" t="s">
        <v>339</v>
      </c>
      <c r="L156" s="525">
        <v>2190</v>
      </c>
      <c r="M156" s="525" t="s">
        <v>506</v>
      </c>
      <c r="N156" s="525" t="s">
        <v>671</v>
      </c>
      <c r="O156" s="108"/>
      <c r="P156" s="84"/>
      <c r="Q156" s="84"/>
      <c r="R156" s="100"/>
      <c r="S156" s="136"/>
      <c r="T156" s="84"/>
      <c r="U156" s="84"/>
      <c r="V156" s="87"/>
      <c r="W156" s="547"/>
      <c r="X156" s="85"/>
      <c r="Y156" s="84"/>
      <c r="Z156" s="100"/>
      <c r="AA156" s="136"/>
      <c r="AB156" s="84"/>
      <c r="AC156" s="84"/>
      <c r="AD156" s="84"/>
      <c r="AE156" s="87"/>
      <c r="AF156" s="94"/>
      <c r="AG156" s="84"/>
      <c r="AH156" s="84"/>
      <c r="AI156" s="100"/>
      <c r="AJ156" s="136"/>
      <c r="AK156" s="84"/>
      <c r="AL156" s="84"/>
      <c r="AM156" s="87"/>
      <c r="AN156" s="94"/>
      <c r="AO156" s="84"/>
      <c r="AP156" s="84"/>
      <c r="AQ156" s="84"/>
      <c r="AR156" s="100"/>
      <c r="AS156" s="136"/>
      <c r="AT156" s="84"/>
      <c r="AU156" s="84"/>
      <c r="AV156" s="87"/>
      <c r="AW156" s="94"/>
      <c r="AX156" s="84"/>
      <c r="AY156" s="84"/>
      <c r="AZ156" s="84"/>
      <c r="BA156" s="100"/>
      <c r="BB156" s="136"/>
      <c r="BC156" s="84"/>
      <c r="BD156" s="84"/>
      <c r="BE156" s="87"/>
      <c r="BF156" s="94"/>
      <c r="BG156" s="84"/>
      <c r="BH156" s="84"/>
      <c r="BI156" s="100"/>
      <c r="BJ156" s="136" t="s">
        <v>9</v>
      </c>
      <c r="BK156" s="84"/>
      <c r="BL156" s="536"/>
      <c r="BM156" s="536"/>
      <c r="BN156" s="93"/>
      <c r="BP156" s="11"/>
      <c r="BR156" s="634"/>
    </row>
    <row r="157" spans="1:70" ht="18.899999999999999" customHeight="1">
      <c r="A157" s="9"/>
      <c r="B157" s="8"/>
      <c r="C157" s="1101"/>
      <c r="D157" s="1101"/>
      <c r="E157" s="1101"/>
      <c r="F157" s="1102"/>
      <c r="G157" s="1014"/>
      <c r="H157" s="706" t="s">
        <v>472</v>
      </c>
      <c r="I157" s="294" t="s">
        <v>766</v>
      </c>
      <c r="J157" s="188">
        <v>1131805</v>
      </c>
      <c r="K157" s="525" t="s">
        <v>339</v>
      </c>
      <c r="L157" s="525">
        <v>231</v>
      </c>
      <c r="M157" s="525" t="s">
        <v>506</v>
      </c>
      <c r="N157" s="525" t="s">
        <v>5</v>
      </c>
      <c r="O157" s="108"/>
      <c r="P157" s="84"/>
      <c r="Q157" s="84"/>
      <c r="R157" s="100"/>
      <c r="S157" s="136"/>
      <c r="T157" s="84"/>
      <c r="U157" s="84"/>
      <c r="V157" s="87"/>
      <c r="W157" s="547"/>
      <c r="X157" s="85"/>
      <c r="Y157" s="84" t="s">
        <v>342</v>
      </c>
      <c r="Z157" s="100"/>
      <c r="AA157" s="136"/>
      <c r="AB157" s="84"/>
      <c r="AC157" s="84"/>
      <c r="AD157" s="84"/>
      <c r="AE157" s="87"/>
      <c r="AF157" s="94"/>
      <c r="AG157" s="84"/>
      <c r="AH157" s="84"/>
      <c r="AI157" s="100" t="s">
        <v>342</v>
      </c>
      <c r="AJ157" s="136"/>
      <c r="AK157" s="84"/>
      <c r="AL157" s="84"/>
      <c r="AM157" s="87"/>
      <c r="AN157" s="94"/>
      <c r="AO157" s="84"/>
      <c r="AP157" s="84"/>
      <c r="AQ157" s="84"/>
      <c r="AR157" s="100"/>
      <c r="AS157" s="136"/>
      <c r="AT157" s="84"/>
      <c r="AU157" s="84" t="s">
        <v>342</v>
      </c>
      <c r="AV157" s="87"/>
      <c r="AW157" s="94"/>
      <c r="AX157" s="84"/>
      <c r="AY157" s="84"/>
      <c r="AZ157" s="84"/>
      <c r="BA157" s="100"/>
      <c r="BB157" s="136"/>
      <c r="BC157" s="84"/>
      <c r="BD157" s="84"/>
      <c r="BE157" s="87"/>
      <c r="BF157" s="94"/>
      <c r="BG157" s="84"/>
      <c r="BH157" s="84" t="s">
        <v>5</v>
      </c>
      <c r="BI157" s="100"/>
      <c r="BJ157" s="136"/>
      <c r="BK157" s="84"/>
      <c r="BL157" s="536"/>
      <c r="BM157" s="536"/>
      <c r="BN157" s="93"/>
      <c r="BP157" s="11"/>
      <c r="BR157" s="634"/>
    </row>
    <row r="158" spans="1:70" ht="18.75" customHeight="1">
      <c r="A158" s="9"/>
      <c r="B158" s="8"/>
      <c r="C158" s="1101"/>
      <c r="D158" s="1101"/>
      <c r="E158" s="1101"/>
      <c r="F158" s="1102"/>
      <c r="G158" s="1014"/>
      <c r="H158" s="706" t="s">
        <v>473</v>
      </c>
      <c r="I158" s="294" t="s">
        <v>767</v>
      </c>
      <c r="J158" s="188">
        <v>1131805</v>
      </c>
      <c r="K158" s="525" t="s">
        <v>339</v>
      </c>
      <c r="L158" s="525">
        <v>219</v>
      </c>
      <c r="M158" s="525" t="s">
        <v>506</v>
      </c>
      <c r="N158" s="525" t="s">
        <v>5</v>
      </c>
      <c r="O158" s="108"/>
      <c r="P158" s="84"/>
      <c r="Q158" s="84"/>
      <c r="R158" s="100"/>
      <c r="S158" s="136"/>
      <c r="T158" s="84"/>
      <c r="U158" s="84" t="s">
        <v>342</v>
      </c>
      <c r="V158" s="87"/>
      <c r="W158" s="547"/>
      <c r="X158" s="85"/>
      <c r="Y158" s="84"/>
      <c r="Z158" s="100"/>
      <c r="AA158" s="136"/>
      <c r="AB158" s="84"/>
      <c r="AC158" s="84"/>
      <c r="AD158" s="84"/>
      <c r="AE158" s="87"/>
      <c r="AF158" s="94"/>
      <c r="AG158" s="84" t="s">
        <v>354</v>
      </c>
      <c r="AH158" s="84"/>
      <c r="AI158" s="100"/>
      <c r="AJ158" s="136"/>
      <c r="AK158" s="84"/>
      <c r="AL158" s="84"/>
      <c r="AM158" s="87"/>
      <c r="AN158" s="94"/>
      <c r="AO158" s="84"/>
      <c r="AP158" s="84"/>
      <c r="AQ158" s="84"/>
      <c r="AR158" s="100"/>
      <c r="AS158" s="136" t="s">
        <v>342</v>
      </c>
      <c r="AT158" s="84"/>
      <c r="AU158" s="84"/>
      <c r="AV158" s="87"/>
      <c r="AW158" s="94"/>
      <c r="AX158" s="84"/>
      <c r="AY158" s="84"/>
      <c r="AZ158" s="84"/>
      <c r="BA158" s="100"/>
      <c r="BB158" s="136"/>
      <c r="BC158" s="84"/>
      <c r="BD158" s="84"/>
      <c r="BE158" s="87" t="s">
        <v>9</v>
      </c>
      <c r="BF158" s="94"/>
      <c r="BG158" s="84"/>
      <c r="BH158" s="84"/>
      <c r="BI158" s="100"/>
      <c r="BJ158" s="136"/>
      <c r="BK158" s="84"/>
      <c r="BL158" s="536"/>
      <c r="BM158" s="536"/>
      <c r="BN158" s="93"/>
      <c r="BP158" s="11"/>
      <c r="BR158" s="634"/>
    </row>
    <row r="159" spans="1:70" ht="18.75" customHeight="1">
      <c r="A159" s="9"/>
      <c r="B159" s="8"/>
      <c r="C159" s="1101"/>
      <c r="D159" s="1101"/>
      <c r="E159" s="1101"/>
      <c r="F159" s="1102"/>
      <c r="G159" s="1014"/>
      <c r="H159" s="706" t="s">
        <v>925</v>
      </c>
      <c r="I159" s="294" t="s">
        <v>965</v>
      </c>
      <c r="J159" s="188">
        <v>1131805</v>
      </c>
      <c r="K159" s="525" t="s">
        <v>339</v>
      </c>
      <c r="L159" s="525">
        <v>1456</v>
      </c>
      <c r="M159" s="525" t="s">
        <v>506</v>
      </c>
      <c r="N159" s="525" t="s">
        <v>671</v>
      </c>
      <c r="O159" s="108"/>
      <c r="P159" s="84"/>
      <c r="Q159" s="84"/>
      <c r="R159" s="100"/>
      <c r="S159" s="136"/>
      <c r="T159" s="84"/>
      <c r="U159" s="84"/>
      <c r="V159" s="87"/>
      <c r="W159" s="547"/>
      <c r="X159" s="85"/>
      <c r="Y159" s="84"/>
      <c r="Z159" s="100"/>
      <c r="AA159" s="136"/>
      <c r="AB159" s="84"/>
      <c r="AC159" s="84"/>
      <c r="AD159" s="84"/>
      <c r="AE159" s="87"/>
      <c r="AF159" s="94"/>
      <c r="AG159" s="84"/>
      <c r="AH159" s="84"/>
      <c r="AI159" s="100"/>
      <c r="AJ159" s="136"/>
      <c r="AK159" s="84"/>
      <c r="AL159" s="84"/>
      <c r="AM159" s="87"/>
      <c r="AN159" s="94"/>
      <c r="AO159" s="84"/>
      <c r="AP159" s="84"/>
      <c r="AQ159" s="84"/>
      <c r="AR159" s="100"/>
      <c r="AS159" s="136"/>
      <c r="AT159" s="84"/>
      <c r="AU159" s="84"/>
      <c r="AV159" s="87"/>
      <c r="AW159" s="94"/>
      <c r="AX159" s="84"/>
      <c r="AY159" s="84"/>
      <c r="AZ159" s="84"/>
      <c r="BA159" s="100"/>
      <c r="BB159" s="136"/>
      <c r="BC159" s="84"/>
      <c r="BD159" s="84"/>
      <c r="BE159" s="87" t="s">
        <v>9</v>
      </c>
      <c r="BF159" s="94"/>
      <c r="BG159" s="84"/>
      <c r="BH159" s="84"/>
      <c r="BI159" s="100"/>
      <c r="BJ159" s="136"/>
      <c r="BK159" s="84"/>
      <c r="BL159" s="536"/>
      <c r="BM159" s="536"/>
      <c r="BN159" s="93"/>
      <c r="BP159" s="11"/>
      <c r="BR159" s="634"/>
    </row>
    <row r="160" spans="1:70" ht="18.899999999999999" customHeight="1" thickBot="1">
      <c r="A160" s="9"/>
      <c r="B160" s="8"/>
      <c r="C160" s="1101"/>
      <c r="D160" s="1101"/>
      <c r="E160" s="1101"/>
      <c r="F160" s="1102"/>
      <c r="G160" s="1076"/>
      <c r="H160" s="763" t="s">
        <v>926</v>
      </c>
      <c r="I160" s="764" t="s">
        <v>966</v>
      </c>
      <c r="J160" s="189">
        <v>1131805</v>
      </c>
      <c r="K160" s="765" t="s">
        <v>339</v>
      </c>
      <c r="L160" s="765">
        <v>8760</v>
      </c>
      <c r="M160" s="765" t="s">
        <v>506</v>
      </c>
      <c r="N160" s="765" t="s">
        <v>671</v>
      </c>
      <c r="O160" s="170"/>
      <c r="P160" s="225"/>
      <c r="Q160" s="225"/>
      <c r="R160" s="227"/>
      <c r="S160" s="174"/>
      <c r="T160" s="225"/>
      <c r="U160" s="225"/>
      <c r="V160" s="171"/>
      <c r="W160" s="766"/>
      <c r="X160" s="754"/>
      <c r="Y160" s="225"/>
      <c r="Z160" s="227"/>
      <c r="AA160" s="174"/>
      <c r="AB160" s="225"/>
      <c r="AC160" s="225"/>
      <c r="AD160" s="225"/>
      <c r="AE160" s="171"/>
      <c r="AF160" s="226"/>
      <c r="AG160" s="225"/>
      <c r="AH160" s="225"/>
      <c r="AI160" s="227"/>
      <c r="AJ160" s="174"/>
      <c r="AK160" s="225"/>
      <c r="AL160" s="225"/>
      <c r="AM160" s="171"/>
      <c r="AN160" s="226"/>
      <c r="AO160" s="225"/>
      <c r="AP160" s="225"/>
      <c r="AQ160" s="225"/>
      <c r="AR160" s="227"/>
      <c r="AS160" s="174"/>
      <c r="AT160" s="225"/>
      <c r="AU160" s="225"/>
      <c r="AV160" s="171"/>
      <c r="AW160" s="226"/>
      <c r="AX160" s="225"/>
      <c r="AY160" s="225"/>
      <c r="AZ160" s="225"/>
      <c r="BA160" s="227"/>
      <c r="BB160" s="174"/>
      <c r="BC160" s="225"/>
      <c r="BD160" s="225"/>
      <c r="BE160" s="171" t="s">
        <v>9</v>
      </c>
      <c r="BF160" s="226"/>
      <c r="BG160" s="225"/>
      <c r="BH160" s="225"/>
      <c r="BI160" s="227"/>
      <c r="BJ160" s="174"/>
      <c r="BK160" s="225"/>
      <c r="BL160" s="757"/>
      <c r="BM160" s="757"/>
      <c r="BN160" s="175"/>
      <c r="BP160" s="11"/>
      <c r="BR160" s="634"/>
    </row>
    <row r="161" spans="1:70" ht="18.899999999999999" customHeight="1">
      <c r="A161" s="9"/>
      <c r="B161" s="8"/>
      <c r="C161" s="1101"/>
      <c r="D161" s="1101"/>
      <c r="E161" s="1101"/>
      <c r="F161" s="1102"/>
      <c r="G161" s="1013" t="s">
        <v>495</v>
      </c>
      <c r="H161" s="730" t="s">
        <v>496</v>
      </c>
      <c r="I161" s="303" t="s">
        <v>768</v>
      </c>
      <c r="J161" s="308">
        <v>1131185</v>
      </c>
      <c r="K161" s="527" t="s">
        <v>339</v>
      </c>
      <c r="L161" s="527">
        <v>4380</v>
      </c>
      <c r="M161" s="527" t="s">
        <v>659</v>
      </c>
      <c r="N161" s="527" t="s">
        <v>671</v>
      </c>
      <c r="O161" s="122"/>
      <c r="P161" s="90"/>
      <c r="Q161" s="90"/>
      <c r="R161" s="99"/>
      <c r="S161" s="135"/>
      <c r="T161" s="90"/>
      <c r="U161" s="90"/>
      <c r="V161" s="146"/>
      <c r="W161" s="633"/>
      <c r="X161" s="104"/>
      <c r="Y161" s="90"/>
      <c r="Z161" s="99"/>
      <c r="AA161" s="135"/>
      <c r="AB161" s="90"/>
      <c r="AC161" s="90"/>
      <c r="AD161" s="90"/>
      <c r="AE161" s="146"/>
      <c r="AF161" s="103"/>
      <c r="AG161" s="90"/>
      <c r="AH161" s="90"/>
      <c r="AI161" s="99"/>
      <c r="AJ161" s="135"/>
      <c r="AK161" s="90"/>
      <c r="AL161" s="90"/>
      <c r="AM161" s="146"/>
      <c r="AN161" s="103"/>
      <c r="AO161" s="90"/>
      <c r="AP161" s="90"/>
      <c r="AQ161" s="90"/>
      <c r="AR161" s="99"/>
      <c r="AS161" s="135"/>
      <c r="AT161" s="90"/>
      <c r="AU161" s="90"/>
      <c r="AV161" s="146"/>
      <c r="AW161" s="103"/>
      <c r="AX161" s="90"/>
      <c r="AY161" s="90"/>
      <c r="AZ161" s="90"/>
      <c r="BA161" s="99"/>
      <c r="BB161" s="135"/>
      <c r="BC161" s="90"/>
      <c r="BD161" s="90"/>
      <c r="BE161" s="146"/>
      <c r="BF161" s="103" t="s">
        <v>9</v>
      </c>
      <c r="BG161" s="90"/>
      <c r="BH161" s="90"/>
      <c r="BI161" s="99"/>
      <c r="BJ161" s="135"/>
      <c r="BK161" s="90"/>
      <c r="BL161" s="544"/>
      <c r="BM161" s="544"/>
      <c r="BN161" s="91"/>
      <c r="BP161" s="11"/>
      <c r="BR161" s="634"/>
    </row>
    <row r="162" spans="1:70" ht="18.899999999999999" customHeight="1">
      <c r="A162" s="9"/>
      <c r="B162" s="8"/>
      <c r="C162" s="1101"/>
      <c r="D162" s="1101"/>
      <c r="E162" s="1101"/>
      <c r="F162" s="1102"/>
      <c r="G162" s="1014"/>
      <c r="H162" s="730" t="s">
        <v>915</v>
      </c>
      <c r="I162" s="303" t="s">
        <v>870</v>
      </c>
      <c r="J162" s="188">
        <v>1131185</v>
      </c>
      <c r="K162" s="525" t="s">
        <v>339</v>
      </c>
      <c r="L162" s="531">
        <v>487</v>
      </c>
      <c r="M162" s="531" t="s">
        <v>506</v>
      </c>
      <c r="N162" s="531" t="s">
        <v>681</v>
      </c>
      <c r="O162" s="115"/>
      <c r="P162" s="116"/>
      <c r="Q162" s="116"/>
      <c r="R162" s="117"/>
      <c r="S162" s="150"/>
      <c r="T162" s="116"/>
      <c r="U162" s="116"/>
      <c r="V162" s="147"/>
      <c r="W162" s="683"/>
      <c r="X162" s="684"/>
      <c r="Y162" s="116"/>
      <c r="Z162" s="117"/>
      <c r="AA162" s="150"/>
      <c r="AB162" s="116"/>
      <c r="AC162" s="116"/>
      <c r="AD162" s="116"/>
      <c r="AE162" s="147"/>
      <c r="AF162" s="118"/>
      <c r="AG162" s="116"/>
      <c r="AH162" s="116"/>
      <c r="AI162" s="117"/>
      <c r="AJ162" s="150"/>
      <c r="AK162" s="116"/>
      <c r="AL162" s="116"/>
      <c r="AM162" s="147"/>
      <c r="AN162" s="118"/>
      <c r="AO162" s="116"/>
      <c r="AP162" s="116"/>
      <c r="AQ162" s="116"/>
      <c r="AR162" s="117"/>
      <c r="AS162" s="150"/>
      <c r="AT162" s="116"/>
      <c r="AU162" s="116"/>
      <c r="AV162" s="147"/>
      <c r="AW162" s="118"/>
      <c r="AX162" s="116" t="s">
        <v>342</v>
      </c>
      <c r="AY162" s="116"/>
      <c r="AZ162" s="116"/>
      <c r="BA162" s="117"/>
      <c r="BB162" s="150"/>
      <c r="BC162" s="116"/>
      <c r="BD162" s="116"/>
      <c r="BE162" s="147"/>
      <c r="BF162" s="118"/>
      <c r="BG162" s="116"/>
      <c r="BH162" s="116"/>
      <c r="BI162" s="117"/>
      <c r="BJ162" s="150" t="s">
        <v>7</v>
      </c>
      <c r="BK162" s="116"/>
      <c r="BL162" s="588"/>
      <c r="BM162" s="588"/>
      <c r="BN162" s="119"/>
      <c r="BP162" s="11"/>
      <c r="BR162" s="634"/>
    </row>
    <row r="163" spans="1:70" ht="18.899999999999999" customHeight="1">
      <c r="A163" s="9"/>
      <c r="B163" s="8"/>
      <c r="C163" s="1101"/>
      <c r="D163" s="1101"/>
      <c r="E163" s="1101"/>
      <c r="F163" s="1102"/>
      <c r="G163" s="1014"/>
      <c r="H163" s="706" t="s">
        <v>490</v>
      </c>
      <c r="I163" s="194" t="s">
        <v>870</v>
      </c>
      <c r="J163" s="188">
        <v>1131185</v>
      </c>
      <c r="K163" s="525" t="s">
        <v>339</v>
      </c>
      <c r="L163" s="525">
        <v>183</v>
      </c>
      <c r="M163" s="525" t="s">
        <v>506</v>
      </c>
      <c r="N163" s="525" t="s">
        <v>5</v>
      </c>
      <c r="O163" s="108"/>
      <c r="P163" s="84"/>
      <c r="Q163" s="84" t="s">
        <v>342</v>
      </c>
      <c r="R163" s="100"/>
      <c r="S163" s="136"/>
      <c r="T163" s="84"/>
      <c r="U163" s="84"/>
      <c r="V163" s="87"/>
      <c r="W163" s="547"/>
      <c r="X163" s="85"/>
      <c r="Y163" s="84"/>
      <c r="Z163" s="100"/>
      <c r="AA163" s="136"/>
      <c r="AB163" s="84"/>
      <c r="AC163" s="84" t="s">
        <v>354</v>
      </c>
      <c r="AD163" s="84"/>
      <c r="AE163" s="87"/>
      <c r="AF163" s="94"/>
      <c r="AG163" s="84"/>
      <c r="AH163" s="84"/>
      <c r="AI163" s="100"/>
      <c r="AJ163" s="136"/>
      <c r="AK163" s="84"/>
      <c r="AL163" s="84"/>
      <c r="AM163" s="87"/>
      <c r="AN163" s="94"/>
      <c r="AO163" s="84" t="s">
        <v>342</v>
      </c>
      <c r="AP163" s="84"/>
      <c r="AQ163" s="84"/>
      <c r="AR163" s="100"/>
      <c r="AS163" s="136"/>
      <c r="AT163" s="84"/>
      <c r="AU163" s="84"/>
      <c r="AV163" s="87"/>
      <c r="AW163" s="94"/>
      <c r="AX163" s="84"/>
      <c r="AY163" s="84"/>
      <c r="AZ163" s="84"/>
      <c r="BA163" s="100" t="s">
        <v>353</v>
      </c>
      <c r="BB163" s="136"/>
      <c r="BC163" s="84"/>
      <c r="BD163" s="84"/>
      <c r="BE163" s="87"/>
      <c r="BF163" s="94"/>
      <c r="BG163" s="84"/>
      <c r="BH163" s="84"/>
      <c r="BI163" s="100"/>
      <c r="BJ163" s="136"/>
      <c r="BK163" s="84"/>
      <c r="BL163" s="536"/>
      <c r="BM163" s="536"/>
      <c r="BN163" s="93"/>
      <c r="BP163" s="11"/>
      <c r="BR163" s="634"/>
    </row>
    <row r="164" spans="1:70" ht="18.899999999999999" customHeight="1">
      <c r="A164" s="9"/>
      <c r="B164" s="8"/>
      <c r="C164" s="1101"/>
      <c r="D164" s="1101"/>
      <c r="E164" s="1101"/>
      <c r="F164" s="1102"/>
      <c r="G164" s="1014"/>
      <c r="H164" s="706" t="s">
        <v>492</v>
      </c>
      <c r="I164" s="194" t="s">
        <v>761</v>
      </c>
      <c r="J164" s="188">
        <v>1131185</v>
      </c>
      <c r="K164" s="525" t="s">
        <v>339</v>
      </c>
      <c r="L164" s="525">
        <v>365</v>
      </c>
      <c r="M164" s="525" t="s">
        <v>506</v>
      </c>
      <c r="N164" s="525" t="s">
        <v>5</v>
      </c>
      <c r="O164" s="108"/>
      <c r="P164" s="84"/>
      <c r="Q164" s="84"/>
      <c r="R164" s="100"/>
      <c r="S164" s="136"/>
      <c r="T164" s="84"/>
      <c r="U164" s="84"/>
      <c r="V164" s="87" t="s">
        <v>342</v>
      </c>
      <c r="W164" s="547"/>
      <c r="X164" s="85"/>
      <c r="Y164" s="84"/>
      <c r="Z164" s="100"/>
      <c r="AA164" s="136"/>
      <c r="AB164" s="84"/>
      <c r="AC164" s="84"/>
      <c r="AD164" s="84"/>
      <c r="AE164" s="87"/>
      <c r="AF164" s="94"/>
      <c r="AG164" s="84"/>
      <c r="AH164" s="84" t="s">
        <v>353</v>
      </c>
      <c r="AI164" s="100"/>
      <c r="AJ164" s="136"/>
      <c r="AK164" s="84"/>
      <c r="AL164" s="84"/>
      <c r="AM164" s="87"/>
      <c r="AN164" s="94"/>
      <c r="AO164" s="84"/>
      <c r="AP164" s="84"/>
      <c r="AQ164" s="84"/>
      <c r="AR164" s="100"/>
      <c r="AS164" s="136"/>
      <c r="AT164" s="84" t="s">
        <v>342</v>
      </c>
      <c r="AU164" s="84"/>
      <c r="AV164" s="87"/>
      <c r="AW164" s="94"/>
      <c r="AX164" s="84"/>
      <c r="AY164" s="84"/>
      <c r="AZ164" s="84"/>
      <c r="BA164" s="100"/>
      <c r="BB164" s="136"/>
      <c r="BC164" s="84"/>
      <c r="BD164" s="84"/>
      <c r="BE164" s="87"/>
      <c r="BF164" s="94" t="s">
        <v>7</v>
      </c>
      <c r="BG164" s="84"/>
      <c r="BH164" s="84"/>
      <c r="BI164" s="100"/>
      <c r="BJ164" s="136"/>
      <c r="BK164" s="84"/>
      <c r="BL164" s="536"/>
      <c r="BM164" s="536"/>
      <c r="BN164" s="93"/>
      <c r="BP164" s="11"/>
      <c r="BR164" s="634"/>
    </row>
    <row r="165" spans="1:70" ht="18.75" customHeight="1">
      <c r="A165" s="9"/>
      <c r="B165" s="8"/>
      <c r="C165" s="1101"/>
      <c r="D165" s="1101"/>
      <c r="E165" s="1101"/>
      <c r="F165" s="1102"/>
      <c r="G165" s="1014"/>
      <c r="H165" s="730" t="s">
        <v>505</v>
      </c>
      <c r="I165" s="204" t="s">
        <v>871</v>
      </c>
      <c r="J165" s="308">
        <v>1131185</v>
      </c>
      <c r="K165" s="525" t="s">
        <v>339</v>
      </c>
      <c r="L165" s="525">
        <v>2920</v>
      </c>
      <c r="M165" s="525" t="s">
        <v>659</v>
      </c>
      <c r="N165" s="525" t="s">
        <v>671</v>
      </c>
      <c r="O165" s="108"/>
      <c r="P165" s="84"/>
      <c r="Q165" s="84"/>
      <c r="R165" s="100"/>
      <c r="S165" s="136"/>
      <c r="T165" s="84"/>
      <c r="U165" s="84"/>
      <c r="V165" s="87"/>
      <c r="W165" s="547"/>
      <c r="X165" s="85"/>
      <c r="Y165" s="84"/>
      <c r="Z165" s="100"/>
      <c r="AA165" s="136"/>
      <c r="AB165" s="84"/>
      <c r="AC165" s="84"/>
      <c r="AD165" s="84"/>
      <c r="AE165" s="87"/>
      <c r="AF165" s="94"/>
      <c r="AG165" s="84"/>
      <c r="AH165" s="84"/>
      <c r="AI165" s="100"/>
      <c r="AJ165" s="136"/>
      <c r="AK165" s="84"/>
      <c r="AL165" s="84"/>
      <c r="AM165" s="87"/>
      <c r="AN165" s="94"/>
      <c r="AO165" s="84"/>
      <c r="AP165" s="84"/>
      <c r="AQ165" s="84"/>
      <c r="AR165" s="100"/>
      <c r="AS165" s="136"/>
      <c r="AT165" s="84"/>
      <c r="AU165" s="84"/>
      <c r="AV165" s="87"/>
      <c r="AW165" s="94"/>
      <c r="AX165" s="84"/>
      <c r="AY165" s="84"/>
      <c r="AZ165" s="84"/>
      <c r="BA165" s="100"/>
      <c r="BB165" s="136"/>
      <c r="BC165" s="84"/>
      <c r="BD165" s="84"/>
      <c r="BE165" s="87"/>
      <c r="BF165" s="94" t="s">
        <v>9</v>
      </c>
      <c r="BG165" s="84"/>
      <c r="BH165" s="84"/>
      <c r="BI165" s="100"/>
      <c r="BJ165" s="136"/>
      <c r="BK165" s="84"/>
      <c r="BL165" s="536"/>
      <c r="BM165" s="536"/>
      <c r="BN165" s="93"/>
      <c r="BP165" s="11"/>
      <c r="BR165" s="634"/>
    </row>
    <row r="166" spans="1:70" ht="18.899999999999999" customHeight="1" thickBot="1">
      <c r="A166" s="9"/>
      <c r="B166" s="8"/>
      <c r="C166" s="1101"/>
      <c r="D166" s="1101"/>
      <c r="E166" s="1101"/>
      <c r="F166" s="1102"/>
      <c r="G166" s="1076"/>
      <c r="H166" s="711" t="s">
        <v>494</v>
      </c>
      <c r="I166" s="201" t="s">
        <v>761</v>
      </c>
      <c r="J166" s="187">
        <v>1131185</v>
      </c>
      <c r="K166" s="533" t="s">
        <v>339</v>
      </c>
      <c r="L166" s="533">
        <v>1095</v>
      </c>
      <c r="M166" s="533" t="s">
        <v>506</v>
      </c>
      <c r="N166" s="533" t="s">
        <v>5</v>
      </c>
      <c r="O166" s="110"/>
      <c r="P166" s="97"/>
      <c r="Q166" s="97"/>
      <c r="R166" s="102"/>
      <c r="S166" s="137"/>
      <c r="T166" s="97"/>
      <c r="U166" s="97"/>
      <c r="V166" s="141" t="s">
        <v>354</v>
      </c>
      <c r="W166" s="632"/>
      <c r="X166" s="106"/>
      <c r="Y166" s="97"/>
      <c r="Z166" s="102"/>
      <c r="AA166" s="137"/>
      <c r="AB166" s="97"/>
      <c r="AC166" s="97"/>
      <c r="AD166" s="97"/>
      <c r="AE166" s="141"/>
      <c r="AF166" s="96"/>
      <c r="AG166" s="97" t="s">
        <v>342</v>
      </c>
      <c r="AH166" s="97"/>
      <c r="AI166" s="102"/>
      <c r="AJ166" s="137"/>
      <c r="AK166" s="97"/>
      <c r="AL166" s="97"/>
      <c r="AM166" s="141"/>
      <c r="AN166" s="96"/>
      <c r="AO166" s="97"/>
      <c r="AP166" s="97"/>
      <c r="AQ166" s="97"/>
      <c r="AR166" s="102"/>
      <c r="AS166" s="137" t="s">
        <v>353</v>
      </c>
      <c r="AT166" s="97"/>
      <c r="AU166" s="97"/>
      <c r="AV166" s="141"/>
      <c r="AW166" s="96"/>
      <c r="AX166" s="97"/>
      <c r="AY166" s="97"/>
      <c r="AZ166" s="97"/>
      <c r="BA166" s="102"/>
      <c r="BB166" s="137"/>
      <c r="BC166" s="97"/>
      <c r="BD166" s="97"/>
      <c r="BE166" s="141" t="s">
        <v>5</v>
      </c>
      <c r="BF166" s="96"/>
      <c r="BG166" s="97"/>
      <c r="BH166" s="97"/>
      <c r="BI166" s="102"/>
      <c r="BJ166" s="137"/>
      <c r="BK166" s="97"/>
      <c r="BL166" s="545"/>
      <c r="BM166" s="545"/>
      <c r="BN166" s="98"/>
      <c r="BP166" s="11"/>
      <c r="BR166" s="634"/>
    </row>
    <row r="167" spans="1:70" ht="18.899999999999999" customHeight="1">
      <c r="A167" s="9"/>
      <c r="B167" s="8"/>
      <c r="C167" s="1101"/>
      <c r="D167" s="1101"/>
      <c r="E167" s="1101"/>
      <c r="F167" s="1102"/>
      <c r="G167" s="1013" t="s">
        <v>478</v>
      </c>
      <c r="H167" s="718" t="s">
        <v>479</v>
      </c>
      <c r="I167" s="203" t="s">
        <v>760</v>
      </c>
      <c r="J167" s="190">
        <v>1131190</v>
      </c>
      <c r="K167" s="531" t="s">
        <v>339</v>
      </c>
      <c r="L167" s="531">
        <v>337</v>
      </c>
      <c r="M167" s="531" t="s">
        <v>506</v>
      </c>
      <c r="N167" s="531" t="s">
        <v>5</v>
      </c>
      <c r="O167" s="122"/>
      <c r="P167" s="90"/>
      <c r="Q167" s="90"/>
      <c r="R167" s="99"/>
      <c r="S167" s="135"/>
      <c r="T167" s="90"/>
      <c r="U167" s="90"/>
      <c r="V167" s="146"/>
      <c r="W167" s="103"/>
      <c r="X167" s="90"/>
      <c r="Y167" s="90" t="s">
        <v>342</v>
      </c>
      <c r="Z167" s="99"/>
      <c r="AA167" s="135"/>
      <c r="AB167" s="90"/>
      <c r="AC167" s="90"/>
      <c r="AD167" s="90"/>
      <c r="AE167" s="146"/>
      <c r="AF167" s="103"/>
      <c r="AG167" s="90"/>
      <c r="AH167" s="90"/>
      <c r="AI167" s="99"/>
      <c r="AJ167" s="135"/>
      <c r="AK167" s="90"/>
      <c r="AL167" s="90" t="s">
        <v>354</v>
      </c>
      <c r="AM167" s="146"/>
      <c r="AN167" s="682"/>
      <c r="AO167" s="90"/>
      <c r="AP167" s="90"/>
      <c r="AQ167" s="90"/>
      <c r="AR167" s="99"/>
      <c r="AS167" s="135"/>
      <c r="AT167" s="90"/>
      <c r="AU167" s="90"/>
      <c r="AV167" s="146" t="s">
        <v>342</v>
      </c>
      <c r="AW167" s="103"/>
      <c r="AX167" s="90"/>
      <c r="AY167" s="90"/>
      <c r="AZ167" s="90"/>
      <c r="BA167" s="99"/>
      <c r="BB167" s="135"/>
      <c r="BC167" s="90"/>
      <c r="BD167" s="90"/>
      <c r="BE167" s="146"/>
      <c r="BF167" s="103"/>
      <c r="BG167" s="90"/>
      <c r="BH167" s="90"/>
      <c r="BI167" s="99" t="s">
        <v>9</v>
      </c>
      <c r="BJ167" s="135"/>
      <c r="BK167" s="90"/>
      <c r="BL167" s="544"/>
      <c r="BM167" s="544"/>
      <c r="BN167" s="91"/>
      <c r="BP167" s="11"/>
      <c r="BR167" s="634"/>
    </row>
    <row r="168" spans="1:70" ht="18.899999999999999" customHeight="1">
      <c r="A168" s="9"/>
      <c r="B168" s="8"/>
      <c r="C168" s="1101"/>
      <c r="D168" s="1101"/>
      <c r="E168" s="1101"/>
      <c r="F168" s="1102"/>
      <c r="G168" s="1014"/>
      <c r="H168" s="706" t="s">
        <v>481</v>
      </c>
      <c r="I168" s="194" t="s">
        <v>760</v>
      </c>
      <c r="J168" s="188">
        <v>1131190</v>
      </c>
      <c r="K168" s="525" t="s">
        <v>339</v>
      </c>
      <c r="L168" s="525">
        <v>796</v>
      </c>
      <c r="M168" s="525" t="s">
        <v>506</v>
      </c>
      <c r="N168" s="525" t="s">
        <v>5</v>
      </c>
      <c r="O168" s="108"/>
      <c r="P168" s="84"/>
      <c r="Q168" s="84"/>
      <c r="R168" s="100"/>
      <c r="S168" s="136"/>
      <c r="T168" s="84"/>
      <c r="U168" s="84"/>
      <c r="V168" s="87"/>
      <c r="W168" s="94"/>
      <c r="X168" s="84"/>
      <c r="Y168" s="84" t="s">
        <v>342</v>
      </c>
      <c r="Z168" s="100"/>
      <c r="AA168" s="136"/>
      <c r="AB168" s="84"/>
      <c r="AC168" s="84"/>
      <c r="AD168" s="84"/>
      <c r="AE168" s="87"/>
      <c r="AF168" s="94"/>
      <c r="AG168" s="84"/>
      <c r="AH168" s="84"/>
      <c r="AI168" s="100"/>
      <c r="AJ168" s="136"/>
      <c r="AK168" s="84"/>
      <c r="AL168" s="84" t="s">
        <v>354</v>
      </c>
      <c r="AM168" s="87"/>
      <c r="AN168" s="94"/>
      <c r="AO168" s="84"/>
      <c r="AP168" s="84"/>
      <c r="AQ168" s="84"/>
      <c r="AR168" s="100"/>
      <c r="AS168" s="136"/>
      <c r="AT168" s="84"/>
      <c r="AU168" s="84"/>
      <c r="AV168" s="87"/>
      <c r="AW168" s="94" t="s">
        <v>342</v>
      </c>
      <c r="AX168" s="84"/>
      <c r="AY168" s="84"/>
      <c r="AZ168" s="84"/>
      <c r="BA168" s="100"/>
      <c r="BB168" s="136"/>
      <c r="BC168" s="84"/>
      <c r="BD168" s="84"/>
      <c r="BE168" s="87"/>
      <c r="BF168" s="94"/>
      <c r="BG168" s="84"/>
      <c r="BH168" s="84"/>
      <c r="BI168" s="100" t="s">
        <v>9</v>
      </c>
      <c r="BJ168" s="136"/>
      <c r="BK168" s="84"/>
      <c r="BL168" s="536"/>
      <c r="BM168" s="536"/>
      <c r="BN168" s="93"/>
      <c r="BP168" s="11"/>
      <c r="BR168" s="634"/>
    </row>
    <row r="169" spans="1:70" ht="18.899999999999999" customHeight="1" thickBot="1">
      <c r="A169" s="9"/>
      <c r="B169" s="8"/>
      <c r="C169" s="1101"/>
      <c r="D169" s="1101"/>
      <c r="E169" s="1101"/>
      <c r="F169" s="1102"/>
      <c r="G169" s="1076"/>
      <c r="H169" s="711" t="s">
        <v>482</v>
      </c>
      <c r="I169" s="201" t="s">
        <v>762</v>
      </c>
      <c r="J169" s="187">
        <v>1131190</v>
      </c>
      <c r="K169" s="529" t="s">
        <v>339</v>
      </c>
      <c r="L169" s="529">
        <v>219</v>
      </c>
      <c r="M169" s="529" t="s">
        <v>506</v>
      </c>
      <c r="N169" s="529" t="s">
        <v>5</v>
      </c>
      <c r="O169" s="110"/>
      <c r="P169" s="97"/>
      <c r="Q169" s="97"/>
      <c r="R169" s="102"/>
      <c r="S169" s="137"/>
      <c r="T169" s="97"/>
      <c r="U169" s="97"/>
      <c r="V169" s="141"/>
      <c r="W169" s="96"/>
      <c r="X169" s="97"/>
      <c r="Y169" s="97"/>
      <c r="Z169" s="102"/>
      <c r="AA169" s="137" t="s">
        <v>342</v>
      </c>
      <c r="AB169" s="97"/>
      <c r="AC169" s="97"/>
      <c r="AD169" s="220"/>
      <c r="AE169" s="141"/>
      <c r="AF169" s="96"/>
      <c r="AG169" s="97"/>
      <c r="AH169" s="97"/>
      <c r="AI169" s="102"/>
      <c r="AJ169" s="137"/>
      <c r="AK169" s="97"/>
      <c r="AL169" s="97" t="s">
        <v>342</v>
      </c>
      <c r="AM169" s="141"/>
      <c r="AN169" s="96"/>
      <c r="AO169" s="97"/>
      <c r="AP169" s="97"/>
      <c r="AQ169" s="220"/>
      <c r="AR169" s="219"/>
      <c r="AS169" s="137"/>
      <c r="AT169" s="97"/>
      <c r="AU169" s="97"/>
      <c r="AV169" s="141"/>
      <c r="AW169" s="96"/>
      <c r="AX169" s="97"/>
      <c r="AY169" s="97" t="s">
        <v>342</v>
      </c>
      <c r="AZ169" s="97"/>
      <c r="BA169" s="102"/>
      <c r="BB169" s="137"/>
      <c r="BC169" s="97"/>
      <c r="BD169" s="97"/>
      <c r="BE169" s="141"/>
      <c r="BF169" s="96"/>
      <c r="BG169" s="97"/>
      <c r="BH169" s="220"/>
      <c r="BI169" s="102"/>
      <c r="BJ169" s="137"/>
      <c r="BK169" s="97" t="s">
        <v>5</v>
      </c>
      <c r="BL169" s="545"/>
      <c r="BM169" s="545"/>
      <c r="BN169" s="98"/>
      <c r="BP169" s="11"/>
      <c r="BR169" s="634"/>
    </row>
    <row r="170" spans="1:70" ht="18.899999999999999" customHeight="1">
      <c r="A170" s="9"/>
      <c r="B170" s="8"/>
      <c r="C170" s="1101"/>
      <c r="D170" s="1101"/>
      <c r="E170" s="1101"/>
      <c r="F170" s="1102"/>
      <c r="G170" s="1018" t="s">
        <v>498</v>
      </c>
      <c r="H170" s="718" t="s">
        <v>499</v>
      </c>
      <c r="I170" s="203" t="s">
        <v>869</v>
      </c>
      <c r="J170" s="190">
        <v>1131190</v>
      </c>
      <c r="K170" s="527" t="s">
        <v>339</v>
      </c>
      <c r="L170" s="527">
        <v>162</v>
      </c>
      <c r="M170" s="527" t="s">
        <v>506</v>
      </c>
      <c r="N170" s="527" t="s">
        <v>5</v>
      </c>
      <c r="O170" s="107"/>
      <c r="P170" s="90"/>
      <c r="Q170" s="90"/>
      <c r="R170" s="105"/>
      <c r="S170" s="140"/>
      <c r="T170" s="90"/>
      <c r="U170" s="90"/>
      <c r="V170" s="142"/>
      <c r="W170" s="89"/>
      <c r="X170" s="90"/>
      <c r="Y170" s="90"/>
      <c r="Z170" s="105"/>
      <c r="AA170" s="140" t="s">
        <v>342</v>
      </c>
      <c r="AB170" s="90"/>
      <c r="AC170" s="90"/>
      <c r="AD170" s="90"/>
      <c r="AE170" s="142"/>
      <c r="AF170" s="103"/>
      <c r="AG170" s="90"/>
      <c r="AH170" s="90"/>
      <c r="AI170" s="105"/>
      <c r="AJ170" s="135"/>
      <c r="AK170" s="90"/>
      <c r="AL170" s="90" t="s">
        <v>342</v>
      </c>
      <c r="AM170" s="146"/>
      <c r="AN170" s="673"/>
      <c r="AO170" s="90"/>
      <c r="AP170" s="90"/>
      <c r="AQ170" s="90"/>
      <c r="AR170" s="674"/>
      <c r="AS170" s="675"/>
      <c r="AT170" s="90"/>
      <c r="AU170" s="90"/>
      <c r="AV170" s="142"/>
      <c r="AW170" s="103"/>
      <c r="AX170" s="90" t="s">
        <v>342</v>
      </c>
      <c r="AY170" s="104"/>
      <c r="AZ170" s="90"/>
      <c r="BA170" s="99"/>
      <c r="BB170" s="135"/>
      <c r="BC170" s="104"/>
      <c r="BD170" s="90"/>
      <c r="BE170" s="146"/>
      <c r="BF170" s="103"/>
      <c r="BG170" s="90"/>
      <c r="BH170" s="90"/>
      <c r="BI170" s="99"/>
      <c r="BJ170" s="135"/>
      <c r="BK170" s="90" t="s">
        <v>5</v>
      </c>
      <c r="BL170" s="544"/>
      <c r="BM170" s="544"/>
      <c r="BN170" s="91"/>
      <c r="BP170" s="11"/>
      <c r="BR170" s="634"/>
    </row>
    <row r="171" spans="1:70" ht="18.899999999999999" customHeight="1" thickBot="1">
      <c r="A171" s="9"/>
      <c r="B171" s="8"/>
      <c r="C171" s="1101"/>
      <c r="D171" s="1101"/>
      <c r="E171" s="1101"/>
      <c r="F171" s="1102"/>
      <c r="G171" s="1020"/>
      <c r="H171" s="711" t="s">
        <v>501</v>
      </c>
      <c r="I171" s="201" t="s">
        <v>763</v>
      </c>
      <c r="J171" s="187">
        <v>1131190</v>
      </c>
      <c r="K171" s="533" t="s">
        <v>339</v>
      </c>
      <c r="L171" s="533">
        <v>515</v>
      </c>
      <c r="M171" s="533" t="s">
        <v>506</v>
      </c>
      <c r="N171" s="533" t="s">
        <v>658</v>
      </c>
      <c r="O171" s="110"/>
      <c r="P171" s="97"/>
      <c r="Q171" s="97"/>
      <c r="R171" s="102"/>
      <c r="S171" s="137"/>
      <c r="T171" s="97"/>
      <c r="U171" s="97"/>
      <c r="V171" s="141"/>
      <c r="W171" s="121"/>
      <c r="X171" s="97"/>
      <c r="Y171" s="106"/>
      <c r="Z171" s="102"/>
      <c r="AA171" s="137"/>
      <c r="AB171" s="97"/>
      <c r="AC171" s="97"/>
      <c r="AD171" s="97"/>
      <c r="AE171" s="141"/>
      <c r="AF171" s="96"/>
      <c r="AG171" s="97"/>
      <c r="AH171" s="97"/>
      <c r="AI171" s="102"/>
      <c r="AJ171" s="139"/>
      <c r="AK171" s="97"/>
      <c r="AL171" s="106" t="s">
        <v>354</v>
      </c>
      <c r="AM171" s="141"/>
      <c r="AN171" s="676"/>
      <c r="AO171" s="97"/>
      <c r="AP171" s="97"/>
      <c r="AQ171" s="97"/>
      <c r="AR171" s="131"/>
      <c r="AS171" s="614"/>
      <c r="AT171" s="97"/>
      <c r="AU171" s="97"/>
      <c r="AV171" s="141"/>
      <c r="AW171" s="96"/>
      <c r="AX171" s="97"/>
      <c r="AY171" s="106"/>
      <c r="AZ171" s="97"/>
      <c r="BA171" s="120"/>
      <c r="BB171" s="137"/>
      <c r="BC171" s="97"/>
      <c r="BD171" s="97"/>
      <c r="BE171" s="141"/>
      <c r="BF171" s="96"/>
      <c r="BG171" s="97"/>
      <c r="BH171" s="220"/>
      <c r="BI171" s="102"/>
      <c r="BJ171" s="137"/>
      <c r="BK171" s="97" t="s">
        <v>7</v>
      </c>
      <c r="BL171" s="545"/>
      <c r="BM171" s="545"/>
      <c r="BN171" s="98"/>
      <c r="BP171" s="11"/>
      <c r="BR171" s="634"/>
    </row>
    <row r="172" spans="1:70" ht="18.899999999999999" customHeight="1">
      <c r="A172" s="9"/>
      <c r="B172" s="8"/>
      <c r="C172" s="1101"/>
      <c r="D172" s="1101"/>
      <c r="E172" s="1101"/>
      <c r="F172" s="1102"/>
      <c r="G172" s="1018" t="s">
        <v>484</v>
      </c>
      <c r="H172" s="718" t="s">
        <v>485</v>
      </c>
      <c r="I172" s="203" t="s">
        <v>867</v>
      </c>
      <c r="J172" s="190">
        <v>1131170</v>
      </c>
      <c r="K172" s="531" t="s">
        <v>339</v>
      </c>
      <c r="L172" s="531">
        <v>83</v>
      </c>
      <c r="M172" s="531" t="s">
        <v>506</v>
      </c>
      <c r="N172" s="531" t="s">
        <v>5</v>
      </c>
      <c r="O172" s="115"/>
      <c r="P172" s="116"/>
      <c r="Q172" s="116"/>
      <c r="R172" s="117"/>
      <c r="S172" s="150"/>
      <c r="T172" s="116"/>
      <c r="U172" s="116"/>
      <c r="V172" s="147"/>
      <c r="W172" s="118"/>
      <c r="X172" s="116"/>
      <c r="Y172" s="116"/>
      <c r="Z172" s="117" t="s">
        <v>342</v>
      </c>
      <c r="AA172" s="150"/>
      <c r="AB172" s="116"/>
      <c r="AC172" s="116"/>
      <c r="AD172" s="116"/>
      <c r="AE172" s="147"/>
      <c r="AF172" s="118"/>
      <c r="AG172" s="116"/>
      <c r="AH172" s="116"/>
      <c r="AI172" s="117"/>
      <c r="AJ172" s="150"/>
      <c r="AK172" s="116" t="s">
        <v>342</v>
      </c>
      <c r="AL172" s="116"/>
      <c r="AM172" s="147"/>
      <c r="AN172" s="672"/>
      <c r="AO172" s="116"/>
      <c r="AP172" s="116"/>
      <c r="AQ172" s="116"/>
      <c r="AR172" s="117"/>
      <c r="AS172" s="150"/>
      <c r="AT172" s="116"/>
      <c r="AU172" s="116"/>
      <c r="AV172" s="147"/>
      <c r="AW172" s="118"/>
      <c r="AX172" s="116" t="s">
        <v>342</v>
      </c>
      <c r="AY172" s="116"/>
      <c r="AZ172" s="116"/>
      <c r="BA172" s="117"/>
      <c r="BB172" s="150"/>
      <c r="BC172" s="116"/>
      <c r="BD172" s="116"/>
      <c r="BE172" s="147"/>
      <c r="BF172" s="118"/>
      <c r="BG172" s="116"/>
      <c r="BH172" s="116"/>
      <c r="BI172" s="117"/>
      <c r="BJ172" s="150" t="s">
        <v>5</v>
      </c>
      <c r="BK172" s="116"/>
      <c r="BL172" s="588"/>
      <c r="BM172" s="588"/>
      <c r="BN172" s="119"/>
      <c r="BP172" s="11"/>
      <c r="BR172" s="634"/>
    </row>
    <row r="173" spans="1:70" ht="18.899999999999999" customHeight="1">
      <c r="A173" s="9"/>
      <c r="B173" s="8"/>
      <c r="C173" s="1101"/>
      <c r="D173" s="1101"/>
      <c r="E173" s="1101"/>
      <c r="F173" s="1102"/>
      <c r="G173" s="1014"/>
      <c r="H173" s="706" t="s">
        <v>678</v>
      </c>
      <c r="I173" s="194" t="s">
        <v>865</v>
      </c>
      <c r="J173" s="268">
        <v>1131170</v>
      </c>
      <c r="K173" s="525" t="s">
        <v>339</v>
      </c>
      <c r="L173" s="525">
        <v>730</v>
      </c>
      <c r="M173" s="525" t="s">
        <v>506</v>
      </c>
      <c r="N173" s="525" t="s">
        <v>667</v>
      </c>
      <c r="O173" s="108"/>
      <c r="P173" s="84"/>
      <c r="Q173" s="84"/>
      <c r="R173" s="100"/>
      <c r="S173" s="136"/>
      <c r="T173" s="84"/>
      <c r="U173" s="84"/>
      <c r="V173" s="87"/>
      <c r="W173" s="94"/>
      <c r="X173" s="84"/>
      <c r="Y173" s="84"/>
      <c r="Z173" s="100"/>
      <c r="AA173" s="136"/>
      <c r="AB173" s="84"/>
      <c r="AC173" s="84"/>
      <c r="AD173" s="84"/>
      <c r="AE173" s="87"/>
      <c r="AF173" s="94"/>
      <c r="AG173" s="84"/>
      <c r="AH173" s="84"/>
      <c r="AI173" s="100"/>
      <c r="AJ173" s="136"/>
      <c r="AK173" s="84" t="s">
        <v>354</v>
      </c>
      <c r="AL173" s="84"/>
      <c r="AM173" s="87"/>
      <c r="AN173" s="550"/>
      <c r="AO173" s="84"/>
      <c r="AP173" s="84"/>
      <c r="AQ173" s="84"/>
      <c r="AR173" s="100"/>
      <c r="AS173" s="136"/>
      <c r="AT173" s="84"/>
      <c r="AU173" s="84"/>
      <c r="AV173" s="87"/>
      <c r="AW173" s="94"/>
      <c r="AX173" s="84"/>
      <c r="AY173" s="84"/>
      <c r="AZ173" s="84"/>
      <c r="BA173" s="100"/>
      <c r="BB173" s="136"/>
      <c r="BC173" s="84"/>
      <c r="BD173" s="84"/>
      <c r="BE173" s="87"/>
      <c r="BF173" s="94"/>
      <c r="BG173" s="84"/>
      <c r="BH173" s="84"/>
      <c r="BI173" s="100"/>
      <c r="BJ173" s="136" t="s">
        <v>7</v>
      </c>
      <c r="BK173" s="84"/>
      <c r="BL173" s="536"/>
      <c r="BM173" s="536"/>
      <c r="BN173" s="93"/>
      <c r="BP173" s="11"/>
      <c r="BR173" s="634"/>
    </row>
    <row r="174" spans="1:70" ht="18.899999999999999" customHeight="1">
      <c r="A174" s="9"/>
      <c r="B174" s="8"/>
      <c r="C174" s="1101"/>
      <c r="D174" s="1101"/>
      <c r="E174" s="1101"/>
      <c r="F174" s="1102"/>
      <c r="G174" s="1014"/>
      <c r="H174" s="706" t="s">
        <v>1015</v>
      </c>
      <c r="I174" s="194" t="s">
        <v>1023</v>
      </c>
      <c r="J174" s="268">
        <v>1131170</v>
      </c>
      <c r="K174" s="525" t="s">
        <v>339</v>
      </c>
      <c r="L174" s="525">
        <v>8760</v>
      </c>
      <c r="M174" s="525" t="s">
        <v>506</v>
      </c>
      <c r="N174" s="525" t="s">
        <v>667</v>
      </c>
      <c r="O174" s="108"/>
      <c r="P174" s="84"/>
      <c r="Q174" s="84"/>
      <c r="R174" s="100"/>
      <c r="S174" s="136"/>
      <c r="T174" s="84"/>
      <c r="U174" s="84"/>
      <c r="V174" s="87"/>
      <c r="W174" s="94"/>
      <c r="X174" s="84"/>
      <c r="Y174" s="84"/>
      <c r="Z174" s="100"/>
      <c r="AA174" s="136"/>
      <c r="AB174" s="84"/>
      <c r="AC174" s="84"/>
      <c r="AD174" s="84"/>
      <c r="AE174" s="87"/>
      <c r="AF174" s="94"/>
      <c r="AG174" s="84"/>
      <c r="AH174" s="84"/>
      <c r="AI174" s="100"/>
      <c r="AJ174" s="136"/>
      <c r="AK174" s="84"/>
      <c r="AL174" s="84"/>
      <c r="AM174" s="87"/>
      <c r="AN174" s="550"/>
      <c r="AO174" s="84"/>
      <c r="AP174" s="84"/>
      <c r="AQ174" s="84"/>
      <c r="AR174" s="100"/>
      <c r="AS174" s="136"/>
      <c r="AT174" s="84"/>
      <c r="AU174" s="84"/>
      <c r="AV174" s="87"/>
      <c r="AW174" s="94"/>
      <c r="AX174" s="84"/>
      <c r="AY174" s="84"/>
      <c r="AZ174" s="84"/>
      <c r="BA174" s="100"/>
      <c r="BB174" s="136"/>
      <c r="BC174" s="84"/>
      <c r="BD174" s="84"/>
      <c r="BE174" s="87"/>
      <c r="BF174" s="94"/>
      <c r="BG174" s="84"/>
      <c r="BH174" s="84"/>
      <c r="BI174" s="100"/>
      <c r="BJ174" s="136" t="s">
        <v>7</v>
      </c>
      <c r="BK174" s="84"/>
      <c r="BL174" s="536"/>
      <c r="BM174" s="536"/>
      <c r="BN174" s="93"/>
      <c r="BP174" s="11"/>
      <c r="BR174" s="634"/>
    </row>
    <row r="175" spans="1:70" ht="18.899999999999999" customHeight="1">
      <c r="A175" s="9"/>
      <c r="B175" s="8"/>
      <c r="C175" s="1101"/>
      <c r="D175" s="1101"/>
      <c r="E175" s="1101"/>
      <c r="F175" s="1102"/>
      <c r="G175" s="1014"/>
      <c r="H175" s="734" t="s">
        <v>995</v>
      </c>
      <c r="I175" s="195" t="s">
        <v>996</v>
      </c>
      <c r="J175" s="154">
        <v>1131170</v>
      </c>
      <c r="K175" s="525" t="s">
        <v>339</v>
      </c>
      <c r="L175" s="525">
        <v>8760</v>
      </c>
      <c r="M175" s="525" t="s">
        <v>506</v>
      </c>
      <c r="N175" s="525" t="s">
        <v>671</v>
      </c>
      <c r="O175" s="108"/>
      <c r="P175" s="84"/>
      <c r="Q175" s="84"/>
      <c r="R175" s="100"/>
      <c r="S175" s="136"/>
      <c r="T175" s="84"/>
      <c r="U175" s="84"/>
      <c r="V175" s="87"/>
      <c r="W175" s="94"/>
      <c r="X175" s="84"/>
      <c r="Y175" s="84"/>
      <c r="Z175" s="100"/>
      <c r="AA175" s="136"/>
      <c r="AB175" s="84"/>
      <c r="AC175" s="84"/>
      <c r="AD175" s="84"/>
      <c r="AE175" s="87"/>
      <c r="AF175" s="94"/>
      <c r="AG175" s="84"/>
      <c r="AH175" s="84"/>
      <c r="AI175" s="100"/>
      <c r="AJ175" s="136"/>
      <c r="AK175" s="84"/>
      <c r="AL175" s="84"/>
      <c r="AM175" s="87"/>
      <c r="AN175" s="550"/>
      <c r="AO175" s="84"/>
      <c r="AP175" s="84"/>
      <c r="AQ175" s="84"/>
      <c r="AR175" s="100"/>
      <c r="AS175" s="136"/>
      <c r="AT175" s="84"/>
      <c r="AU175" s="84"/>
      <c r="AV175" s="87"/>
      <c r="AW175" s="94"/>
      <c r="AX175" s="84"/>
      <c r="AY175" s="84"/>
      <c r="AZ175" s="84"/>
      <c r="BA175" s="100"/>
      <c r="BB175" s="136"/>
      <c r="BC175" s="84"/>
      <c r="BD175" s="84"/>
      <c r="BE175" s="87"/>
      <c r="BF175" s="94"/>
      <c r="BG175" s="84"/>
      <c r="BH175" s="84"/>
      <c r="BI175" s="100"/>
      <c r="BJ175" s="136"/>
      <c r="BK175" s="84" t="s">
        <v>9</v>
      </c>
      <c r="BL175" s="536"/>
      <c r="BM175" s="536"/>
      <c r="BN175" s="93"/>
      <c r="BP175" s="11"/>
      <c r="BR175" s="634"/>
    </row>
    <row r="176" spans="1:70" ht="18.899999999999999" customHeight="1" thickBot="1">
      <c r="A176" s="9"/>
      <c r="B176" s="8"/>
      <c r="C176" s="1101"/>
      <c r="D176" s="1101"/>
      <c r="E176" s="1101"/>
      <c r="F176" s="1102"/>
      <c r="G176" s="1020"/>
      <c r="H176" s="711" t="s">
        <v>487</v>
      </c>
      <c r="I176" s="201" t="s">
        <v>866</v>
      </c>
      <c r="J176" s="308">
        <v>1131170</v>
      </c>
      <c r="K176" s="529" t="s">
        <v>339</v>
      </c>
      <c r="L176" s="529">
        <v>461</v>
      </c>
      <c r="M176" s="529" t="s">
        <v>659</v>
      </c>
      <c r="N176" s="529" t="s">
        <v>5</v>
      </c>
      <c r="O176" s="124"/>
      <c r="P176" s="125"/>
      <c r="Q176" s="125"/>
      <c r="R176" s="126"/>
      <c r="S176" s="144"/>
      <c r="T176" s="125"/>
      <c r="U176" s="125"/>
      <c r="V176" s="148"/>
      <c r="W176" s="127"/>
      <c r="X176" s="125"/>
      <c r="Y176" s="125"/>
      <c r="Z176" s="126" t="s">
        <v>342</v>
      </c>
      <c r="AA176" s="144"/>
      <c r="AB176" s="125"/>
      <c r="AC176" s="125"/>
      <c r="AD176" s="670"/>
      <c r="AE176" s="148"/>
      <c r="AF176" s="127"/>
      <c r="AG176" s="125"/>
      <c r="AH176" s="125"/>
      <c r="AI176" s="126"/>
      <c r="AJ176" s="144"/>
      <c r="AK176" s="125" t="s">
        <v>342</v>
      </c>
      <c r="AL176" s="125"/>
      <c r="AM176" s="148"/>
      <c r="AN176" s="127"/>
      <c r="AO176" s="125"/>
      <c r="AP176" s="125"/>
      <c r="AQ176" s="670"/>
      <c r="AR176" s="671"/>
      <c r="AS176" s="144"/>
      <c r="AT176" s="125"/>
      <c r="AU176" s="125"/>
      <c r="AV176" s="148"/>
      <c r="AW176" s="127"/>
      <c r="AX176" s="125" t="s">
        <v>342</v>
      </c>
      <c r="AY176" s="125"/>
      <c r="AZ176" s="125"/>
      <c r="BA176" s="126"/>
      <c r="BB176" s="144"/>
      <c r="BC176" s="125"/>
      <c r="BD176" s="125"/>
      <c r="BE176" s="148"/>
      <c r="BF176" s="127"/>
      <c r="BG176" s="125"/>
      <c r="BH176" s="670"/>
      <c r="BI176" s="126"/>
      <c r="BJ176" s="144" t="s">
        <v>5</v>
      </c>
      <c r="BK176" s="125"/>
      <c r="BL176" s="616"/>
      <c r="BM176" s="616"/>
      <c r="BN176" s="128"/>
      <c r="BP176" s="11"/>
      <c r="BR176" s="634"/>
    </row>
    <row r="177" spans="1:70" ht="18.899999999999999" customHeight="1">
      <c r="A177" s="9"/>
      <c r="B177" s="8"/>
      <c r="C177" s="1101"/>
      <c r="D177" s="1101"/>
      <c r="E177" s="1101"/>
      <c r="F177" s="1102"/>
      <c r="G177" s="1013" t="s">
        <v>294</v>
      </c>
      <c r="H177" s="718" t="s">
        <v>295</v>
      </c>
      <c r="I177" s="203" t="s">
        <v>787</v>
      </c>
      <c r="J177" s="582">
        <v>1132110</v>
      </c>
      <c r="K177" s="585" t="s">
        <v>339</v>
      </c>
      <c r="L177" s="585">
        <v>40</v>
      </c>
      <c r="M177" s="585" t="s">
        <v>506</v>
      </c>
      <c r="N177" s="585" t="s">
        <v>5</v>
      </c>
      <c r="O177" s="122"/>
      <c r="P177" s="90"/>
      <c r="Q177" s="90"/>
      <c r="R177" s="99" t="s">
        <v>342</v>
      </c>
      <c r="S177" s="135"/>
      <c r="T177" s="90"/>
      <c r="U177" s="90"/>
      <c r="V177" s="146"/>
      <c r="W177" s="633"/>
      <c r="X177" s="104"/>
      <c r="Y177" s="90"/>
      <c r="Z177" s="99"/>
      <c r="AA177" s="135"/>
      <c r="AB177" s="90" t="s">
        <v>342</v>
      </c>
      <c r="AC177" s="90"/>
      <c r="AD177" s="90"/>
      <c r="AE177" s="146"/>
      <c r="AF177" s="103"/>
      <c r="AG177" s="90"/>
      <c r="AH177" s="90"/>
      <c r="AI177" s="99"/>
      <c r="AJ177" s="135"/>
      <c r="AK177" s="90"/>
      <c r="AL177" s="90"/>
      <c r="AM177" s="146"/>
      <c r="AN177" s="103"/>
      <c r="AO177" s="90"/>
      <c r="AP177" s="90"/>
      <c r="AQ177" s="90" t="s">
        <v>342</v>
      </c>
      <c r="AR177" s="99"/>
      <c r="AS177" s="135"/>
      <c r="AT177" s="90"/>
      <c r="AU177" s="90"/>
      <c r="AV177" s="146"/>
      <c r="AW177" s="103"/>
      <c r="AX177" s="90"/>
      <c r="AY177" s="90"/>
      <c r="AZ177" s="90" t="s">
        <v>342</v>
      </c>
      <c r="BA177" s="99"/>
      <c r="BB177" s="135"/>
      <c r="BC177" s="90"/>
      <c r="BD177" s="90"/>
      <c r="BE177" s="146"/>
      <c r="BF177" s="103"/>
      <c r="BG177" s="90"/>
      <c r="BH177" s="90"/>
      <c r="BI177" s="99"/>
      <c r="BJ177" s="135"/>
      <c r="BK177" s="90"/>
      <c r="BL177" s="544"/>
      <c r="BM177" s="544"/>
      <c r="BN177" s="91"/>
      <c r="BP177" s="11"/>
      <c r="BR177" s="634"/>
    </row>
    <row r="178" spans="1:70" ht="18.899999999999999" customHeight="1">
      <c r="A178" s="9"/>
      <c r="B178" s="8"/>
      <c r="C178" s="1101"/>
      <c r="D178" s="1101"/>
      <c r="E178" s="1101"/>
      <c r="F178" s="1102"/>
      <c r="G178" s="1014"/>
      <c r="H178" s="706" t="s">
        <v>296</v>
      </c>
      <c r="I178" s="194" t="s">
        <v>788</v>
      </c>
      <c r="J178" s="583">
        <v>1132110</v>
      </c>
      <c r="K178" s="586" t="s">
        <v>339</v>
      </c>
      <c r="L178" s="586">
        <v>40</v>
      </c>
      <c r="M178" s="586" t="s">
        <v>506</v>
      </c>
      <c r="N178" s="586" t="s">
        <v>5</v>
      </c>
      <c r="O178" s="108"/>
      <c r="P178" s="84"/>
      <c r="Q178" s="84"/>
      <c r="R178" s="100" t="s">
        <v>342</v>
      </c>
      <c r="S178" s="136"/>
      <c r="T178" s="84"/>
      <c r="U178" s="84"/>
      <c r="V178" s="87"/>
      <c r="W178" s="547"/>
      <c r="X178" s="85"/>
      <c r="Y178" s="84"/>
      <c r="Z178" s="100"/>
      <c r="AA178" s="136"/>
      <c r="AB178" s="84"/>
      <c r="AC178" s="84" t="s">
        <v>342</v>
      </c>
      <c r="AD178" s="84"/>
      <c r="AE178" s="87"/>
      <c r="AF178" s="94"/>
      <c r="AG178" s="84"/>
      <c r="AH178" s="84"/>
      <c r="AI178" s="100"/>
      <c r="AJ178" s="136"/>
      <c r="AK178" s="84"/>
      <c r="AL178" s="84"/>
      <c r="AM178" s="87"/>
      <c r="AN178" s="94"/>
      <c r="AO178" s="84"/>
      <c r="AP178" s="84"/>
      <c r="AQ178" s="84" t="s">
        <v>342</v>
      </c>
      <c r="AR178" s="100"/>
      <c r="AS178" s="136"/>
      <c r="AT178" s="84"/>
      <c r="AU178" s="84"/>
      <c r="AV178" s="87"/>
      <c r="AW178" s="94"/>
      <c r="AX178" s="84"/>
      <c r="AY178" s="84"/>
      <c r="AZ178" s="84" t="s">
        <v>342</v>
      </c>
      <c r="BA178" s="100"/>
      <c r="BB178" s="136"/>
      <c r="BC178" s="84"/>
      <c r="BD178" s="84"/>
      <c r="BE178" s="87"/>
      <c r="BF178" s="94"/>
      <c r="BG178" s="84"/>
      <c r="BH178" s="84"/>
      <c r="BI178" s="100"/>
      <c r="BJ178" s="136"/>
      <c r="BK178" s="84"/>
      <c r="BL178" s="536"/>
      <c r="BM178" s="536"/>
      <c r="BN178" s="93"/>
      <c r="BP178" s="11"/>
      <c r="BR178" s="634"/>
    </row>
    <row r="179" spans="1:70" ht="18.899999999999999" customHeight="1">
      <c r="A179" s="9"/>
      <c r="B179" s="8"/>
      <c r="C179" s="1101"/>
      <c r="D179" s="1101"/>
      <c r="E179" s="1101"/>
      <c r="F179" s="1102"/>
      <c r="G179" s="1014"/>
      <c r="H179" s="706" t="s">
        <v>297</v>
      </c>
      <c r="I179" s="194" t="s">
        <v>789</v>
      </c>
      <c r="J179" s="583">
        <v>1132110</v>
      </c>
      <c r="K179" s="586" t="s">
        <v>339</v>
      </c>
      <c r="L179" s="586">
        <v>40</v>
      </c>
      <c r="M179" s="586" t="s">
        <v>506</v>
      </c>
      <c r="N179" s="586" t="s">
        <v>5</v>
      </c>
      <c r="O179" s="108"/>
      <c r="P179" s="84"/>
      <c r="Q179" s="84"/>
      <c r="R179" s="100"/>
      <c r="S179" s="136" t="s">
        <v>342</v>
      </c>
      <c r="T179" s="84"/>
      <c r="U179" s="84"/>
      <c r="V179" s="87"/>
      <c r="W179" s="547"/>
      <c r="X179" s="85"/>
      <c r="Y179" s="84"/>
      <c r="Z179" s="100"/>
      <c r="AA179" s="136"/>
      <c r="AB179" s="84"/>
      <c r="AC179" s="84" t="s">
        <v>342</v>
      </c>
      <c r="AD179" s="84"/>
      <c r="AE179" s="87"/>
      <c r="AF179" s="94"/>
      <c r="AG179" s="84"/>
      <c r="AH179" s="84"/>
      <c r="AI179" s="100"/>
      <c r="AJ179" s="136"/>
      <c r="AK179" s="84"/>
      <c r="AL179" s="84"/>
      <c r="AM179" s="87"/>
      <c r="AN179" s="94"/>
      <c r="AO179" s="84"/>
      <c r="AP179" s="84"/>
      <c r="AQ179" s="84" t="s">
        <v>342</v>
      </c>
      <c r="AR179" s="100"/>
      <c r="AS179" s="136"/>
      <c r="AT179" s="84"/>
      <c r="AU179" s="84"/>
      <c r="AV179" s="87"/>
      <c r="AW179" s="94"/>
      <c r="AX179" s="84"/>
      <c r="AY179" s="84"/>
      <c r="AZ179" s="84"/>
      <c r="BA179" s="100" t="s">
        <v>342</v>
      </c>
      <c r="BB179" s="136"/>
      <c r="BC179" s="84"/>
      <c r="BD179" s="84"/>
      <c r="BE179" s="87"/>
      <c r="BF179" s="94"/>
      <c r="BG179" s="84"/>
      <c r="BH179" s="84"/>
      <c r="BI179" s="100"/>
      <c r="BJ179" s="136"/>
      <c r="BK179" s="84"/>
      <c r="BL179" s="536"/>
      <c r="BM179" s="536"/>
      <c r="BN179" s="93"/>
      <c r="BP179" s="11"/>
      <c r="BR179" s="634"/>
    </row>
    <row r="180" spans="1:70" ht="18.899999999999999" customHeight="1">
      <c r="A180" s="9"/>
      <c r="B180" s="8"/>
      <c r="C180" s="1101"/>
      <c r="D180" s="1101"/>
      <c r="E180" s="1101"/>
      <c r="F180" s="1102"/>
      <c r="G180" s="1014"/>
      <c r="H180" s="706" t="s">
        <v>298</v>
      </c>
      <c r="I180" s="194" t="s">
        <v>795</v>
      </c>
      <c r="J180" s="583">
        <v>1132110</v>
      </c>
      <c r="K180" s="586" t="s">
        <v>339</v>
      </c>
      <c r="L180" s="586">
        <v>40</v>
      </c>
      <c r="M180" s="586" t="s">
        <v>506</v>
      </c>
      <c r="N180" s="586" t="s">
        <v>5</v>
      </c>
      <c r="O180" s="108"/>
      <c r="P180" s="84"/>
      <c r="Q180" s="84"/>
      <c r="R180" s="100"/>
      <c r="S180" s="136" t="s">
        <v>342</v>
      </c>
      <c r="T180" s="84"/>
      <c r="U180" s="84"/>
      <c r="V180" s="87"/>
      <c r="W180" s="547"/>
      <c r="X180" s="85"/>
      <c r="Y180" s="84"/>
      <c r="Z180" s="100"/>
      <c r="AA180" s="136"/>
      <c r="AB180" s="84"/>
      <c r="AC180" s="84" t="s">
        <v>342</v>
      </c>
      <c r="AD180" s="84"/>
      <c r="AE180" s="87"/>
      <c r="AF180" s="94"/>
      <c r="AG180" s="84"/>
      <c r="AH180" s="84"/>
      <c r="AI180" s="100"/>
      <c r="AJ180" s="136"/>
      <c r="AK180" s="84"/>
      <c r="AL180" s="84"/>
      <c r="AM180" s="87"/>
      <c r="AN180" s="94"/>
      <c r="AO180" s="84"/>
      <c r="AP180" s="84"/>
      <c r="AQ180" s="84" t="s">
        <v>342</v>
      </c>
      <c r="AR180" s="100"/>
      <c r="AS180" s="136"/>
      <c r="AT180" s="84"/>
      <c r="AU180" s="84"/>
      <c r="AV180" s="87"/>
      <c r="AW180" s="94"/>
      <c r="AX180" s="84"/>
      <c r="AY180" s="84"/>
      <c r="AZ180" s="84"/>
      <c r="BA180" s="100"/>
      <c r="BB180" s="136"/>
      <c r="BC180" s="84" t="s">
        <v>342</v>
      </c>
      <c r="BD180" s="84"/>
      <c r="BE180" s="87"/>
      <c r="BF180" s="94"/>
      <c r="BG180" s="84"/>
      <c r="BH180" s="84"/>
      <c r="BI180" s="100"/>
      <c r="BJ180" s="136"/>
      <c r="BK180" s="84"/>
      <c r="BL180" s="536"/>
      <c r="BM180" s="536"/>
      <c r="BN180" s="93"/>
      <c r="BP180" s="11"/>
      <c r="BR180" s="634"/>
    </row>
    <row r="181" spans="1:70" ht="18.899999999999999" customHeight="1">
      <c r="A181" s="9"/>
      <c r="B181" s="8"/>
      <c r="C181" s="1101"/>
      <c r="D181" s="1101"/>
      <c r="E181" s="1101"/>
      <c r="F181" s="1102"/>
      <c r="G181" s="1014"/>
      <c r="H181" s="706" t="s">
        <v>299</v>
      </c>
      <c r="I181" s="194" t="s">
        <v>794</v>
      </c>
      <c r="J181" s="583">
        <v>1132110</v>
      </c>
      <c r="K181" s="586" t="s">
        <v>339</v>
      </c>
      <c r="L181" s="586">
        <v>40</v>
      </c>
      <c r="M181" s="586" t="s">
        <v>506</v>
      </c>
      <c r="N181" s="586" t="s">
        <v>5</v>
      </c>
      <c r="O181" s="108"/>
      <c r="P181" s="84"/>
      <c r="Q181" s="84"/>
      <c r="R181" s="100"/>
      <c r="S181" s="136"/>
      <c r="T181" s="84" t="s">
        <v>342</v>
      </c>
      <c r="U181" s="84"/>
      <c r="V181" s="87"/>
      <c r="W181" s="547"/>
      <c r="X181" s="85"/>
      <c r="Y181" s="84"/>
      <c r="Z181" s="100"/>
      <c r="AA181" s="136"/>
      <c r="AB181" s="84"/>
      <c r="AC181" s="84"/>
      <c r="AD181" s="84"/>
      <c r="AE181" s="87"/>
      <c r="AF181" s="94" t="s">
        <v>342</v>
      </c>
      <c r="AG181" s="84"/>
      <c r="AH181" s="84"/>
      <c r="AI181" s="100"/>
      <c r="AJ181" s="136"/>
      <c r="AK181" s="84"/>
      <c r="AL181" s="84"/>
      <c r="AM181" s="87"/>
      <c r="AN181" s="94"/>
      <c r="AO181" s="84"/>
      <c r="AP181" s="84"/>
      <c r="AQ181" s="84"/>
      <c r="AR181" s="100" t="s">
        <v>342</v>
      </c>
      <c r="AS181" s="136"/>
      <c r="AT181" s="84"/>
      <c r="AU181" s="84"/>
      <c r="AV181" s="87"/>
      <c r="AW181" s="94"/>
      <c r="AX181" s="84"/>
      <c r="AY181" s="84"/>
      <c r="AZ181" s="84"/>
      <c r="BA181" s="100"/>
      <c r="BB181" s="136"/>
      <c r="BC181" s="84"/>
      <c r="BD181" s="84"/>
      <c r="BE181" s="87" t="s">
        <v>5</v>
      </c>
      <c r="BF181" s="94"/>
      <c r="BG181" s="84"/>
      <c r="BH181" s="84"/>
      <c r="BI181" s="100"/>
      <c r="BJ181" s="136"/>
      <c r="BK181" s="84"/>
      <c r="BL181" s="536"/>
      <c r="BM181" s="536"/>
      <c r="BN181" s="93"/>
      <c r="BP181" s="11"/>
      <c r="BR181" s="634"/>
    </row>
    <row r="182" spans="1:70" ht="18.899999999999999" customHeight="1">
      <c r="A182" s="9"/>
      <c r="B182" s="8"/>
      <c r="C182" s="1101"/>
      <c r="D182" s="1101"/>
      <c r="E182" s="1101"/>
      <c r="F182" s="1102"/>
      <c r="G182" s="1014"/>
      <c r="H182" s="706" t="s">
        <v>300</v>
      </c>
      <c r="I182" s="194" t="s">
        <v>793</v>
      </c>
      <c r="J182" s="583">
        <v>1132110</v>
      </c>
      <c r="K182" s="586" t="s">
        <v>339</v>
      </c>
      <c r="L182" s="586">
        <v>40</v>
      </c>
      <c r="M182" s="586" t="s">
        <v>506</v>
      </c>
      <c r="N182" s="586" t="s">
        <v>5</v>
      </c>
      <c r="O182" s="108"/>
      <c r="P182" s="84"/>
      <c r="Q182" s="84"/>
      <c r="R182" s="100"/>
      <c r="S182" s="136"/>
      <c r="T182" s="84"/>
      <c r="U182" s="84" t="s">
        <v>342</v>
      </c>
      <c r="V182" s="87"/>
      <c r="W182" s="547"/>
      <c r="X182" s="85"/>
      <c r="Y182" s="84"/>
      <c r="Z182" s="100"/>
      <c r="AA182" s="136"/>
      <c r="AB182" s="84"/>
      <c r="AC182" s="84"/>
      <c r="AD182" s="84"/>
      <c r="AE182" s="87"/>
      <c r="AF182" s="94"/>
      <c r="AG182" s="84" t="s">
        <v>342</v>
      </c>
      <c r="AH182" s="84"/>
      <c r="AI182" s="100"/>
      <c r="AJ182" s="136"/>
      <c r="AK182" s="84"/>
      <c r="AL182" s="84"/>
      <c r="AM182" s="87"/>
      <c r="AN182" s="94"/>
      <c r="AO182" s="84"/>
      <c r="AP182" s="84"/>
      <c r="AQ182" s="84"/>
      <c r="AR182" s="100"/>
      <c r="AS182" s="136" t="s">
        <v>342</v>
      </c>
      <c r="AT182" s="84"/>
      <c r="AU182" s="84"/>
      <c r="AV182" s="87"/>
      <c r="AW182" s="94"/>
      <c r="AX182" s="84"/>
      <c r="AY182" s="84"/>
      <c r="AZ182" s="84"/>
      <c r="BA182" s="100"/>
      <c r="BB182" s="136"/>
      <c r="BC182" s="84"/>
      <c r="BD182" s="84"/>
      <c r="BE182" s="87" t="s">
        <v>5</v>
      </c>
      <c r="BF182" s="94"/>
      <c r="BG182" s="84"/>
      <c r="BH182" s="84"/>
      <c r="BI182" s="100"/>
      <c r="BJ182" s="136"/>
      <c r="BK182" s="84"/>
      <c r="BL182" s="536"/>
      <c r="BM182" s="536"/>
      <c r="BN182" s="93"/>
      <c r="BP182" s="11"/>
      <c r="BR182" s="634"/>
    </row>
    <row r="183" spans="1:70" ht="18.899999999999999" customHeight="1">
      <c r="A183" s="9"/>
      <c r="B183" s="8"/>
      <c r="C183" s="1101"/>
      <c r="D183" s="1101"/>
      <c r="E183" s="1101"/>
      <c r="F183" s="1102"/>
      <c r="G183" s="1014"/>
      <c r="H183" s="706" t="s">
        <v>301</v>
      </c>
      <c r="I183" s="194" t="s">
        <v>792</v>
      </c>
      <c r="J183" s="583">
        <v>1132110</v>
      </c>
      <c r="K183" s="586" t="s">
        <v>339</v>
      </c>
      <c r="L183" s="586">
        <v>40</v>
      </c>
      <c r="M183" s="586" t="s">
        <v>506</v>
      </c>
      <c r="N183" s="586" t="s">
        <v>5</v>
      </c>
      <c r="O183" s="108"/>
      <c r="P183" s="84"/>
      <c r="Q183" s="84"/>
      <c r="R183" s="100"/>
      <c r="S183" s="136"/>
      <c r="T183" s="84"/>
      <c r="U183" s="84"/>
      <c r="V183" s="87" t="s">
        <v>342</v>
      </c>
      <c r="W183" s="547"/>
      <c r="X183" s="85"/>
      <c r="Y183" s="84"/>
      <c r="Z183" s="100"/>
      <c r="AA183" s="136"/>
      <c r="AB183" s="84"/>
      <c r="AC183" s="84"/>
      <c r="AD183" s="84"/>
      <c r="AE183" s="87"/>
      <c r="AF183" s="94"/>
      <c r="AG183" s="84"/>
      <c r="AH183" s="84" t="s">
        <v>342</v>
      </c>
      <c r="AI183" s="100"/>
      <c r="AJ183" s="136"/>
      <c r="AK183" s="84"/>
      <c r="AL183" s="84"/>
      <c r="AM183" s="87"/>
      <c r="AN183" s="94"/>
      <c r="AO183" s="84"/>
      <c r="AP183" s="84"/>
      <c r="AQ183" s="84"/>
      <c r="AR183" s="100"/>
      <c r="AS183" s="136"/>
      <c r="AT183" s="84" t="s">
        <v>342</v>
      </c>
      <c r="AU183" s="84"/>
      <c r="AV183" s="87"/>
      <c r="AW183" s="94"/>
      <c r="AX183" s="84"/>
      <c r="AY183" s="84"/>
      <c r="AZ183" s="84"/>
      <c r="BA183" s="100"/>
      <c r="BB183" s="136"/>
      <c r="BC183" s="84"/>
      <c r="BD183" s="84"/>
      <c r="BE183" s="87"/>
      <c r="BF183" s="94" t="s">
        <v>5</v>
      </c>
      <c r="BG183" s="84"/>
      <c r="BH183" s="84"/>
      <c r="BI183" s="100"/>
      <c r="BJ183" s="136"/>
      <c r="BK183" s="84"/>
      <c r="BL183" s="536"/>
      <c r="BM183" s="536"/>
      <c r="BN183" s="93"/>
      <c r="BP183" s="11"/>
      <c r="BR183" s="634"/>
    </row>
    <row r="184" spans="1:70" ht="18.899999999999999" customHeight="1">
      <c r="A184" s="9"/>
      <c r="B184" s="8"/>
      <c r="C184" s="1101"/>
      <c r="D184" s="1101"/>
      <c r="E184" s="1101"/>
      <c r="F184" s="1102"/>
      <c r="G184" s="1014"/>
      <c r="H184" s="706" t="s">
        <v>302</v>
      </c>
      <c r="I184" s="194" t="s">
        <v>791</v>
      </c>
      <c r="J184" s="583">
        <v>1132110</v>
      </c>
      <c r="K184" s="586" t="s">
        <v>339</v>
      </c>
      <c r="L184" s="586">
        <v>40</v>
      </c>
      <c r="M184" s="586" t="s">
        <v>506</v>
      </c>
      <c r="N184" s="586" t="s">
        <v>5</v>
      </c>
      <c r="O184" s="108"/>
      <c r="P184" s="84"/>
      <c r="Q184" s="84"/>
      <c r="R184" s="100"/>
      <c r="S184" s="136"/>
      <c r="T184" s="84"/>
      <c r="U184" s="84"/>
      <c r="V184" s="87"/>
      <c r="W184" s="547" t="s">
        <v>342</v>
      </c>
      <c r="X184" s="85"/>
      <c r="Y184" s="84"/>
      <c r="Z184" s="100"/>
      <c r="AA184" s="136"/>
      <c r="AB184" s="84"/>
      <c r="AC184" s="84"/>
      <c r="AD184" s="84"/>
      <c r="AE184" s="87"/>
      <c r="AF184" s="94"/>
      <c r="AG184" s="84"/>
      <c r="AH184" s="84"/>
      <c r="AI184" s="100" t="s">
        <v>342</v>
      </c>
      <c r="AJ184" s="136"/>
      <c r="AK184" s="84"/>
      <c r="AL184" s="84"/>
      <c r="AM184" s="87"/>
      <c r="AN184" s="94"/>
      <c r="AO184" s="84"/>
      <c r="AP184" s="84"/>
      <c r="AQ184" s="84"/>
      <c r="AR184" s="100"/>
      <c r="AS184" s="136"/>
      <c r="AT184" s="84"/>
      <c r="AU184" s="84" t="s">
        <v>342</v>
      </c>
      <c r="AV184" s="87"/>
      <c r="AW184" s="94"/>
      <c r="AX184" s="84"/>
      <c r="AY184" s="84"/>
      <c r="AZ184" s="84"/>
      <c r="BA184" s="100"/>
      <c r="BB184" s="136"/>
      <c r="BC184" s="84"/>
      <c r="BD184" s="84"/>
      <c r="BE184" s="87"/>
      <c r="BF184" s="94"/>
      <c r="BG184" s="84" t="s">
        <v>5</v>
      </c>
      <c r="BH184" s="84"/>
      <c r="BI184" s="100"/>
      <c r="BJ184" s="136"/>
      <c r="BK184" s="84"/>
      <c r="BL184" s="536"/>
      <c r="BM184" s="536"/>
      <c r="BN184" s="93"/>
      <c r="BP184" s="11"/>
      <c r="BR184" s="634"/>
    </row>
    <row r="185" spans="1:70" ht="18.899999999999999" customHeight="1">
      <c r="A185" s="9"/>
      <c r="B185" s="8"/>
      <c r="C185" s="1101"/>
      <c r="D185" s="1101"/>
      <c r="E185" s="1101"/>
      <c r="F185" s="1102"/>
      <c r="G185" s="1014"/>
      <c r="H185" s="706" t="s">
        <v>303</v>
      </c>
      <c r="I185" s="194" t="s">
        <v>790</v>
      </c>
      <c r="J185" s="583">
        <v>1132110</v>
      </c>
      <c r="K185" s="586" t="s">
        <v>339</v>
      </c>
      <c r="L185" s="586">
        <v>40</v>
      </c>
      <c r="M185" s="586" t="s">
        <v>506</v>
      </c>
      <c r="N185" s="586" t="s">
        <v>5</v>
      </c>
      <c r="O185" s="108"/>
      <c r="P185" s="84"/>
      <c r="Q185" s="84"/>
      <c r="R185" s="100"/>
      <c r="S185" s="136"/>
      <c r="T185" s="84"/>
      <c r="U185" s="84"/>
      <c r="V185" s="87"/>
      <c r="W185" s="547"/>
      <c r="X185" s="85" t="s">
        <v>342</v>
      </c>
      <c r="Y185" s="84"/>
      <c r="Z185" s="100"/>
      <c r="AA185" s="136"/>
      <c r="AB185" s="84"/>
      <c r="AC185" s="84"/>
      <c r="AD185" s="84"/>
      <c r="AE185" s="87"/>
      <c r="AF185" s="94"/>
      <c r="AG185" s="84"/>
      <c r="AH185" s="84"/>
      <c r="AI185" s="100"/>
      <c r="AJ185" s="136" t="s">
        <v>342</v>
      </c>
      <c r="AK185" s="84"/>
      <c r="AL185" s="84"/>
      <c r="AM185" s="87"/>
      <c r="AN185" s="94"/>
      <c r="AO185" s="84"/>
      <c r="AP185" s="84"/>
      <c r="AQ185" s="84"/>
      <c r="AR185" s="100"/>
      <c r="AS185" s="136"/>
      <c r="AT185" s="84"/>
      <c r="AU185" s="84"/>
      <c r="AV185" s="87"/>
      <c r="AW185" s="94" t="s">
        <v>342</v>
      </c>
      <c r="AX185" s="84"/>
      <c r="AY185" s="84"/>
      <c r="AZ185" s="84"/>
      <c r="BA185" s="100"/>
      <c r="BB185" s="136"/>
      <c r="BC185" s="84"/>
      <c r="BD185" s="84"/>
      <c r="BE185" s="87"/>
      <c r="BF185" s="94"/>
      <c r="BG185" s="84"/>
      <c r="BH185" s="84" t="s">
        <v>5</v>
      </c>
      <c r="BI185" s="100"/>
      <c r="BJ185" s="136"/>
      <c r="BK185" s="84"/>
      <c r="BL185" s="536"/>
      <c r="BM185" s="536"/>
      <c r="BN185" s="93"/>
      <c r="BP185" s="11"/>
      <c r="BR185" s="634"/>
    </row>
    <row r="186" spans="1:70" ht="18.899999999999999" customHeight="1">
      <c r="A186" s="9"/>
      <c r="B186" s="8"/>
      <c r="C186" s="1101"/>
      <c r="D186" s="1101"/>
      <c r="E186" s="1101"/>
      <c r="F186" s="1102"/>
      <c r="G186" s="1014"/>
      <c r="H186" s="706" t="s">
        <v>304</v>
      </c>
      <c r="I186" s="194" t="s">
        <v>802</v>
      </c>
      <c r="J186" s="583">
        <v>1132110</v>
      </c>
      <c r="K186" s="586" t="s">
        <v>339</v>
      </c>
      <c r="L186" s="586">
        <v>674</v>
      </c>
      <c r="M186" s="586" t="s">
        <v>506</v>
      </c>
      <c r="N186" s="586" t="s">
        <v>658</v>
      </c>
      <c r="O186" s="108"/>
      <c r="P186" s="84"/>
      <c r="Q186" s="84"/>
      <c r="R186" s="100" t="s">
        <v>354</v>
      </c>
      <c r="S186" s="136"/>
      <c r="T186" s="84"/>
      <c r="U186" s="84"/>
      <c r="V186" s="87"/>
      <c r="W186" s="547"/>
      <c r="X186" s="85"/>
      <c r="Y186" s="84"/>
      <c r="Z186" s="100"/>
      <c r="AA186" s="136"/>
      <c r="AB186" s="84"/>
      <c r="AC186" s="84"/>
      <c r="AD186" s="84"/>
      <c r="AE186" s="87"/>
      <c r="AF186" s="94"/>
      <c r="AG186" s="84"/>
      <c r="AH186" s="84"/>
      <c r="AI186" s="100"/>
      <c r="AJ186" s="136"/>
      <c r="AK186" s="84"/>
      <c r="AL186" s="84"/>
      <c r="AM186" s="87"/>
      <c r="AN186" s="94"/>
      <c r="AO186" s="84" t="s">
        <v>354</v>
      </c>
      <c r="AP186" s="84"/>
      <c r="AQ186" s="84"/>
      <c r="AR186" s="100"/>
      <c r="AS186" s="136"/>
      <c r="AT186" s="84"/>
      <c r="AU186" s="84"/>
      <c r="AV186" s="87"/>
      <c r="AW186" s="94"/>
      <c r="AX186" s="84"/>
      <c r="AY186" s="84"/>
      <c r="AZ186" s="84"/>
      <c r="BA186" s="100"/>
      <c r="BB186" s="136"/>
      <c r="BC186" s="84"/>
      <c r="BD186" s="84"/>
      <c r="BE186" s="87"/>
      <c r="BF186" s="94"/>
      <c r="BG186" s="84"/>
      <c r="BH186" s="84"/>
      <c r="BI186" s="100"/>
      <c r="BJ186" s="136"/>
      <c r="BK186" s="84"/>
      <c r="BL186" s="536"/>
      <c r="BM186" s="536"/>
      <c r="BN186" s="93"/>
      <c r="BP186" s="11"/>
      <c r="BR186" s="634"/>
    </row>
    <row r="187" spans="1:70" ht="18.899999999999999" customHeight="1">
      <c r="A187" s="9"/>
      <c r="B187" s="8"/>
      <c r="C187" s="1101"/>
      <c r="D187" s="1101"/>
      <c r="E187" s="1101"/>
      <c r="F187" s="1102"/>
      <c r="G187" s="1014"/>
      <c r="H187" s="706" t="s">
        <v>305</v>
      </c>
      <c r="I187" s="194" t="s">
        <v>801</v>
      </c>
      <c r="J187" s="583">
        <v>1132110</v>
      </c>
      <c r="K187" s="586" t="s">
        <v>339</v>
      </c>
      <c r="L187" s="586">
        <v>365</v>
      </c>
      <c r="M187" s="586" t="s">
        <v>506</v>
      </c>
      <c r="N187" s="586" t="s">
        <v>5</v>
      </c>
      <c r="O187" s="108"/>
      <c r="P187" s="84" t="s">
        <v>342</v>
      </c>
      <c r="Q187" s="84"/>
      <c r="R187" s="100"/>
      <c r="S187" s="136"/>
      <c r="T187" s="84"/>
      <c r="U187" s="84"/>
      <c r="V187" s="87"/>
      <c r="W187" s="547"/>
      <c r="X187" s="85"/>
      <c r="Y187" s="84"/>
      <c r="Z187" s="100"/>
      <c r="AA187" s="136"/>
      <c r="AB187" s="84" t="s">
        <v>342</v>
      </c>
      <c r="AC187" s="84"/>
      <c r="AD187" s="84"/>
      <c r="AE187" s="87"/>
      <c r="AF187" s="94"/>
      <c r="AG187" s="84"/>
      <c r="AH187" s="84"/>
      <c r="AI187" s="100"/>
      <c r="AJ187" s="136"/>
      <c r="AK187" s="84"/>
      <c r="AL187" s="84"/>
      <c r="AM187" s="87"/>
      <c r="AN187" s="94" t="s">
        <v>342</v>
      </c>
      <c r="AO187" s="84"/>
      <c r="AP187" s="84"/>
      <c r="AQ187" s="84"/>
      <c r="AR187" s="100"/>
      <c r="AS187" s="136"/>
      <c r="AT187" s="84"/>
      <c r="AU187" s="84"/>
      <c r="AV187" s="87"/>
      <c r="AW187" s="94"/>
      <c r="AX187" s="84"/>
      <c r="AY187" s="84"/>
      <c r="AZ187" s="84" t="s">
        <v>342</v>
      </c>
      <c r="BA187" s="100"/>
      <c r="BB187" s="136"/>
      <c r="BC187" s="84"/>
      <c r="BD187" s="84"/>
      <c r="BE187" s="87"/>
      <c r="BF187" s="94"/>
      <c r="BG187" s="84"/>
      <c r="BH187" s="84"/>
      <c r="BI187" s="100"/>
      <c r="BJ187" s="136"/>
      <c r="BK187" s="84"/>
      <c r="BL187" s="536"/>
      <c r="BM187" s="536"/>
      <c r="BN187" s="93"/>
      <c r="BP187" s="11"/>
      <c r="BR187" s="634"/>
    </row>
    <row r="188" spans="1:70" ht="18.899999999999999" customHeight="1">
      <c r="A188" s="9"/>
      <c r="B188" s="8"/>
      <c r="C188" s="1101"/>
      <c r="D188" s="1101"/>
      <c r="E188" s="1101"/>
      <c r="F188" s="1102"/>
      <c r="G188" s="1014"/>
      <c r="H188" s="706" t="s">
        <v>306</v>
      </c>
      <c r="I188" s="194" t="s">
        <v>801</v>
      </c>
      <c r="J188" s="583">
        <v>1132110</v>
      </c>
      <c r="K188" s="586" t="s">
        <v>339</v>
      </c>
      <c r="L188" s="586">
        <v>324</v>
      </c>
      <c r="M188" s="586" t="s">
        <v>506</v>
      </c>
      <c r="N188" s="586" t="s">
        <v>5</v>
      </c>
      <c r="O188" s="108"/>
      <c r="P188" s="84" t="s">
        <v>342</v>
      </c>
      <c r="Q188" s="84"/>
      <c r="R188" s="100"/>
      <c r="S188" s="136"/>
      <c r="T188" s="84"/>
      <c r="U188" s="84"/>
      <c r="V188" s="87"/>
      <c r="W188" s="94"/>
      <c r="X188" s="85"/>
      <c r="Y188" s="84"/>
      <c r="Z188" s="100"/>
      <c r="AA188" s="136"/>
      <c r="AB188" s="84" t="s">
        <v>342</v>
      </c>
      <c r="AC188" s="84"/>
      <c r="AD188" s="84"/>
      <c r="AE188" s="87"/>
      <c r="AF188" s="94"/>
      <c r="AG188" s="84"/>
      <c r="AH188" s="84"/>
      <c r="AI188" s="100"/>
      <c r="AJ188" s="136"/>
      <c r="AK188" s="84"/>
      <c r="AL188" s="84"/>
      <c r="AM188" s="87"/>
      <c r="AN188" s="94" t="s">
        <v>342</v>
      </c>
      <c r="AO188" s="84"/>
      <c r="AP188" s="84"/>
      <c r="AQ188" s="84"/>
      <c r="AR188" s="100"/>
      <c r="AS188" s="136"/>
      <c r="AT188" s="84"/>
      <c r="AU188" s="84"/>
      <c r="AV188" s="87"/>
      <c r="AW188" s="94"/>
      <c r="AX188" s="84"/>
      <c r="AY188" s="84"/>
      <c r="AZ188" s="84" t="s">
        <v>342</v>
      </c>
      <c r="BA188" s="100"/>
      <c r="BB188" s="136"/>
      <c r="BC188" s="84"/>
      <c r="BD188" s="84"/>
      <c r="BE188" s="87"/>
      <c r="BF188" s="94"/>
      <c r="BG188" s="84"/>
      <c r="BH188" s="84"/>
      <c r="BI188" s="100"/>
      <c r="BJ188" s="136"/>
      <c r="BK188" s="84"/>
      <c r="BL188" s="536"/>
      <c r="BM188" s="536"/>
      <c r="BN188" s="93"/>
      <c r="BP188" s="11"/>
      <c r="BR188" s="634"/>
    </row>
    <row r="189" spans="1:70" ht="18.899999999999999" customHeight="1">
      <c r="A189" s="9"/>
      <c r="B189" s="8"/>
      <c r="C189" s="1101"/>
      <c r="D189" s="1101"/>
      <c r="E189" s="1101"/>
      <c r="F189" s="1102"/>
      <c r="G189" s="1014"/>
      <c r="H189" s="706" t="s">
        <v>307</v>
      </c>
      <c r="I189" s="194" t="s">
        <v>800</v>
      </c>
      <c r="J189" s="583">
        <v>1132110</v>
      </c>
      <c r="K189" s="586" t="s">
        <v>339</v>
      </c>
      <c r="L189" s="586">
        <v>381</v>
      </c>
      <c r="M189" s="586" t="s">
        <v>506</v>
      </c>
      <c r="N189" s="586" t="s">
        <v>5</v>
      </c>
      <c r="O189" s="108"/>
      <c r="P189" s="84"/>
      <c r="Q189" s="84"/>
      <c r="R189" s="100" t="s">
        <v>342</v>
      </c>
      <c r="S189" s="136"/>
      <c r="T189" s="84"/>
      <c r="U189" s="84"/>
      <c r="V189" s="87"/>
      <c r="W189" s="94"/>
      <c r="X189" s="85"/>
      <c r="Y189" s="84"/>
      <c r="Z189" s="100"/>
      <c r="AA189" s="136"/>
      <c r="AB189" s="84"/>
      <c r="AC189" s="84" t="s">
        <v>342</v>
      </c>
      <c r="AD189" s="84"/>
      <c r="AE189" s="87"/>
      <c r="AF189" s="94"/>
      <c r="AG189" s="84"/>
      <c r="AH189" s="84"/>
      <c r="AI189" s="100"/>
      <c r="AJ189" s="136"/>
      <c r="AK189" s="84"/>
      <c r="AL189" s="84"/>
      <c r="AM189" s="87"/>
      <c r="AN189" s="94"/>
      <c r="AO189" s="84"/>
      <c r="AP189" s="84" t="s">
        <v>342</v>
      </c>
      <c r="AQ189" s="84"/>
      <c r="AR189" s="100"/>
      <c r="AS189" s="136"/>
      <c r="AT189" s="84"/>
      <c r="AU189" s="84"/>
      <c r="AV189" s="87"/>
      <c r="AW189" s="94"/>
      <c r="AX189" s="84"/>
      <c r="AY189" s="84"/>
      <c r="AZ189" s="84"/>
      <c r="BA189" s="100" t="s">
        <v>342</v>
      </c>
      <c r="BB189" s="136"/>
      <c r="BC189" s="84"/>
      <c r="BD189" s="84"/>
      <c r="BE189" s="87"/>
      <c r="BF189" s="94"/>
      <c r="BG189" s="84"/>
      <c r="BH189" s="84"/>
      <c r="BI189" s="100"/>
      <c r="BJ189" s="136"/>
      <c r="BK189" s="84"/>
      <c r="BL189" s="536"/>
      <c r="BM189" s="536"/>
      <c r="BN189" s="93"/>
      <c r="BP189" s="11"/>
      <c r="BR189" s="634"/>
    </row>
    <row r="190" spans="1:70" ht="18.899999999999999" customHeight="1">
      <c r="A190" s="9" t="s">
        <v>27</v>
      </c>
      <c r="B190" s="8" t="s">
        <v>1</v>
      </c>
      <c r="C190" s="1101"/>
      <c r="D190" s="1101"/>
      <c r="E190" s="1101"/>
      <c r="F190" s="1102"/>
      <c r="G190" s="1014"/>
      <c r="H190" s="706" t="s">
        <v>308</v>
      </c>
      <c r="I190" s="194" t="s">
        <v>799</v>
      </c>
      <c r="J190" s="583">
        <v>1132110</v>
      </c>
      <c r="K190" s="586" t="s">
        <v>339</v>
      </c>
      <c r="L190" s="586">
        <v>8760</v>
      </c>
      <c r="M190" s="586" t="s">
        <v>506</v>
      </c>
      <c r="N190" s="586" t="s">
        <v>658</v>
      </c>
      <c r="O190" s="108"/>
      <c r="P190" s="84"/>
      <c r="Q190" s="84"/>
      <c r="R190" s="101"/>
      <c r="S190" s="136" t="s">
        <v>354</v>
      </c>
      <c r="T190" s="84"/>
      <c r="U190" s="84"/>
      <c r="V190" s="87"/>
      <c r="W190" s="94"/>
      <c r="X190" s="84"/>
      <c r="Y190" s="84"/>
      <c r="Z190" s="100"/>
      <c r="AA190" s="136"/>
      <c r="AB190" s="84"/>
      <c r="AC190" s="84"/>
      <c r="AD190" s="84"/>
      <c r="AE190" s="87"/>
      <c r="AF190" s="94"/>
      <c r="AG190" s="84"/>
      <c r="AH190" s="84"/>
      <c r="AI190" s="100"/>
      <c r="AJ190" s="136"/>
      <c r="AK190" s="84"/>
      <c r="AL190" s="84"/>
      <c r="AM190" s="87"/>
      <c r="AN190" s="94"/>
      <c r="AO190" s="84"/>
      <c r="AP190" s="84"/>
      <c r="AQ190" s="84"/>
      <c r="AR190" s="101" t="s">
        <v>354</v>
      </c>
      <c r="AS190" s="136"/>
      <c r="AT190" s="84"/>
      <c r="AU190" s="84"/>
      <c r="AV190" s="87"/>
      <c r="AW190" s="94"/>
      <c r="AX190" s="84"/>
      <c r="AY190" s="84"/>
      <c r="AZ190" s="84"/>
      <c r="BA190" s="100"/>
      <c r="BB190" s="136"/>
      <c r="BC190" s="84"/>
      <c r="BD190" s="84"/>
      <c r="BE190" s="87"/>
      <c r="BF190" s="94"/>
      <c r="BG190" s="84"/>
      <c r="BH190" s="84"/>
      <c r="BI190" s="100"/>
      <c r="BJ190" s="136"/>
      <c r="BK190" s="84"/>
      <c r="BL190" s="536"/>
      <c r="BM190" s="536"/>
      <c r="BN190" s="93"/>
      <c r="BP190" s="11"/>
      <c r="BR190" s="634"/>
    </row>
    <row r="191" spans="1:70" ht="18.899999999999999" customHeight="1">
      <c r="A191" s="9" t="s">
        <v>27</v>
      </c>
      <c r="B191" s="8" t="s">
        <v>1</v>
      </c>
      <c r="C191" s="1101"/>
      <c r="D191" s="1101"/>
      <c r="E191" s="1101"/>
      <c r="F191" s="1102"/>
      <c r="G191" s="1014"/>
      <c r="H191" s="706" t="s">
        <v>309</v>
      </c>
      <c r="I191" s="194" t="s">
        <v>798</v>
      </c>
      <c r="J191" s="583">
        <v>1132110</v>
      </c>
      <c r="K191" s="586" t="s">
        <v>339</v>
      </c>
      <c r="L191" s="586">
        <v>8760</v>
      </c>
      <c r="M191" s="586" t="s">
        <v>506</v>
      </c>
      <c r="N191" s="586" t="s">
        <v>658</v>
      </c>
      <c r="O191" s="108"/>
      <c r="P191" s="84"/>
      <c r="Q191" s="84"/>
      <c r="R191" s="101"/>
      <c r="S191" s="136"/>
      <c r="T191" s="84"/>
      <c r="U191" s="84"/>
      <c r="V191" s="87"/>
      <c r="W191" s="94"/>
      <c r="X191" s="84"/>
      <c r="Y191" s="84"/>
      <c r="Z191" s="100"/>
      <c r="AA191" s="136"/>
      <c r="AB191" s="84"/>
      <c r="AC191" s="84"/>
      <c r="AD191" s="84"/>
      <c r="AE191" s="87"/>
      <c r="AF191" s="94"/>
      <c r="AG191" s="84"/>
      <c r="AH191" s="84"/>
      <c r="AI191" s="100"/>
      <c r="AJ191" s="136" t="s">
        <v>354</v>
      </c>
      <c r="AK191" s="84"/>
      <c r="AL191" s="84"/>
      <c r="AM191" s="87"/>
      <c r="AN191" s="94"/>
      <c r="AO191" s="84"/>
      <c r="AP191" s="84"/>
      <c r="AQ191" s="84"/>
      <c r="AR191" s="101"/>
      <c r="AS191" s="136"/>
      <c r="AT191" s="84"/>
      <c r="AU191" s="84"/>
      <c r="AV191" s="87"/>
      <c r="AW191" s="94"/>
      <c r="AX191" s="84"/>
      <c r="AY191" s="84"/>
      <c r="AZ191" s="84"/>
      <c r="BA191" s="100"/>
      <c r="BB191" s="136"/>
      <c r="BC191" s="84"/>
      <c r="BD191" s="84"/>
      <c r="BE191" s="87"/>
      <c r="BF191" s="94"/>
      <c r="BG191" s="84" t="s">
        <v>7</v>
      </c>
      <c r="BH191" s="84"/>
      <c r="BI191" s="100"/>
      <c r="BJ191" s="136"/>
      <c r="BK191" s="84"/>
      <c r="BL191" s="536"/>
      <c r="BM191" s="536"/>
      <c r="BN191" s="93"/>
      <c r="BP191" s="11"/>
      <c r="BR191" s="634"/>
    </row>
    <row r="192" spans="1:70" ht="18.899999999999999" customHeight="1">
      <c r="A192" s="9" t="s">
        <v>27</v>
      </c>
      <c r="B192" s="8" t="s">
        <v>1</v>
      </c>
      <c r="C192" s="1101"/>
      <c r="D192" s="1101"/>
      <c r="E192" s="1101"/>
      <c r="F192" s="1102"/>
      <c r="G192" s="1014"/>
      <c r="H192" s="706" t="s">
        <v>310</v>
      </c>
      <c r="I192" s="194" t="s">
        <v>797</v>
      </c>
      <c r="J192" s="583">
        <v>1132110</v>
      </c>
      <c r="K192" s="586" t="s">
        <v>339</v>
      </c>
      <c r="L192" s="586">
        <v>8760</v>
      </c>
      <c r="M192" s="586" t="s">
        <v>506</v>
      </c>
      <c r="N192" s="586" t="s">
        <v>658</v>
      </c>
      <c r="O192" s="108"/>
      <c r="P192" s="85"/>
      <c r="Q192" s="84"/>
      <c r="R192" s="100"/>
      <c r="S192" s="136"/>
      <c r="T192" s="84"/>
      <c r="U192" s="84"/>
      <c r="V192" s="87"/>
      <c r="W192" s="94"/>
      <c r="X192" s="84"/>
      <c r="Y192" s="84"/>
      <c r="Z192" s="100"/>
      <c r="AA192" s="136"/>
      <c r="AB192" s="84"/>
      <c r="AC192" s="84" t="s">
        <v>354</v>
      </c>
      <c r="AD192" s="84"/>
      <c r="AE192" s="87"/>
      <c r="AF192" s="94"/>
      <c r="AG192" s="84"/>
      <c r="AH192" s="84"/>
      <c r="AI192" s="100"/>
      <c r="AJ192" s="136"/>
      <c r="AK192" s="84"/>
      <c r="AL192" s="84"/>
      <c r="AM192" s="87"/>
      <c r="AN192" s="94"/>
      <c r="AO192" s="84"/>
      <c r="AP192" s="84"/>
      <c r="AQ192" s="84"/>
      <c r="AR192" s="100"/>
      <c r="AS192" s="136"/>
      <c r="AT192" s="84"/>
      <c r="AU192" s="84"/>
      <c r="AV192" s="87"/>
      <c r="AW192" s="94"/>
      <c r="AX192" s="84"/>
      <c r="AY192" s="84"/>
      <c r="AZ192" s="84"/>
      <c r="BA192" s="100"/>
      <c r="BB192" s="136"/>
      <c r="BC192" s="84" t="s">
        <v>354</v>
      </c>
      <c r="BD192" s="84"/>
      <c r="BE192" s="87"/>
      <c r="BF192" s="94"/>
      <c r="BG192" s="84"/>
      <c r="BH192" s="84"/>
      <c r="BI192" s="100"/>
      <c r="BJ192" s="136"/>
      <c r="BK192" s="84"/>
      <c r="BL192" s="536"/>
      <c r="BM192" s="536"/>
      <c r="BN192" s="93"/>
      <c r="BP192" s="11"/>
      <c r="BR192" s="634"/>
    </row>
    <row r="193" spans="1:70" ht="18.899999999999999" customHeight="1">
      <c r="A193" s="9"/>
      <c r="B193" s="8"/>
      <c r="C193" s="1101"/>
      <c r="D193" s="1101"/>
      <c r="E193" s="1101"/>
      <c r="F193" s="1102"/>
      <c r="G193" s="1014"/>
      <c r="H193" s="706" t="s">
        <v>311</v>
      </c>
      <c r="I193" s="194" t="s">
        <v>796</v>
      </c>
      <c r="J193" s="583">
        <v>1132110</v>
      </c>
      <c r="K193" s="586" t="s">
        <v>339</v>
      </c>
      <c r="L193" s="586">
        <v>8760</v>
      </c>
      <c r="M193" s="586" t="s">
        <v>506</v>
      </c>
      <c r="N193" s="586" t="s">
        <v>658</v>
      </c>
      <c r="O193" s="109"/>
      <c r="P193" s="84"/>
      <c r="Q193" s="84"/>
      <c r="R193" s="101"/>
      <c r="S193" s="138"/>
      <c r="T193" s="84"/>
      <c r="U193" s="84"/>
      <c r="V193" s="88"/>
      <c r="W193" s="92"/>
      <c r="X193" s="84"/>
      <c r="Y193" s="84"/>
      <c r="Z193" s="101"/>
      <c r="AA193" s="138"/>
      <c r="AB193" s="84"/>
      <c r="AC193" s="84"/>
      <c r="AD193" s="84"/>
      <c r="AE193" s="88"/>
      <c r="AF193" s="94" t="s">
        <v>354</v>
      </c>
      <c r="AG193" s="84"/>
      <c r="AH193" s="84"/>
      <c r="AI193" s="101"/>
      <c r="AJ193" s="136"/>
      <c r="AK193" s="84"/>
      <c r="AL193" s="84"/>
      <c r="AM193" s="87"/>
      <c r="AN193" s="92"/>
      <c r="AO193" s="84"/>
      <c r="AP193" s="84"/>
      <c r="AQ193" s="84"/>
      <c r="AR193" s="551"/>
      <c r="AS193" s="548"/>
      <c r="AT193" s="84"/>
      <c r="AU193" s="84"/>
      <c r="AV193" s="88"/>
      <c r="AW193" s="94"/>
      <c r="AX193" s="84"/>
      <c r="AY193" s="85"/>
      <c r="AZ193" s="84"/>
      <c r="BA193" s="100"/>
      <c r="BB193" s="136"/>
      <c r="BC193" s="85"/>
      <c r="BD193" s="84"/>
      <c r="BE193" s="87" t="s">
        <v>7</v>
      </c>
      <c r="BF193" s="94"/>
      <c r="BG193" s="85"/>
      <c r="BH193" s="84"/>
      <c r="BI193" s="100"/>
      <c r="BJ193" s="136"/>
      <c r="BK193" s="85"/>
      <c r="BL193" s="536"/>
      <c r="BM193" s="536"/>
      <c r="BN193" s="93"/>
      <c r="BP193" s="11"/>
      <c r="BR193" s="634"/>
    </row>
    <row r="194" spans="1:70" ht="18.899999999999999" customHeight="1">
      <c r="A194" s="9"/>
      <c r="B194" s="8"/>
      <c r="C194" s="1101"/>
      <c r="D194" s="1101"/>
      <c r="E194" s="1101"/>
      <c r="F194" s="1102"/>
      <c r="G194" s="1014"/>
      <c r="H194" s="706" t="s">
        <v>312</v>
      </c>
      <c r="I194" s="194" t="s">
        <v>803</v>
      </c>
      <c r="J194" s="583">
        <v>1132110</v>
      </c>
      <c r="K194" s="586" t="s">
        <v>339</v>
      </c>
      <c r="L194" s="586">
        <v>730</v>
      </c>
      <c r="M194" s="586" t="s">
        <v>506</v>
      </c>
      <c r="N194" s="586" t="s">
        <v>658</v>
      </c>
      <c r="O194" s="109"/>
      <c r="P194" s="84"/>
      <c r="Q194" s="84"/>
      <c r="R194" s="101"/>
      <c r="S194" s="138"/>
      <c r="T194" s="84"/>
      <c r="U194" s="84"/>
      <c r="V194" s="88"/>
      <c r="W194" s="92"/>
      <c r="X194" s="84"/>
      <c r="Y194" s="84"/>
      <c r="Z194" s="101"/>
      <c r="AA194" s="138"/>
      <c r="AB194" s="84"/>
      <c r="AC194" s="84"/>
      <c r="AD194" s="84"/>
      <c r="AE194" s="88"/>
      <c r="AF194" s="94"/>
      <c r="AG194" s="84"/>
      <c r="AH194" s="84"/>
      <c r="AI194" s="101"/>
      <c r="AJ194" s="136" t="s">
        <v>354</v>
      </c>
      <c r="AK194" s="84"/>
      <c r="AL194" s="84"/>
      <c r="AM194" s="87"/>
      <c r="AN194" s="92"/>
      <c r="AO194" s="84"/>
      <c r="AP194" s="84"/>
      <c r="AQ194" s="84"/>
      <c r="AR194" s="551"/>
      <c r="AS194" s="548"/>
      <c r="AT194" s="84"/>
      <c r="AU194" s="84"/>
      <c r="AV194" s="88"/>
      <c r="AW194" s="94"/>
      <c r="AX194" s="84"/>
      <c r="AY194" s="85"/>
      <c r="AZ194" s="84"/>
      <c r="BA194" s="100"/>
      <c r="BB194" s="136"/>
      <c r="BC194" s="85"/>
      <c r="BD194" s="84"/>
      <c r="BE194" s="87"/>
      <c r="BF194" s="94" t="s">
        <v>7</v>
      </c>
      <c r="BG194" s="85"/>
      <c r="BH194" s="84"/>
      <c r="BI194" s="100"/>
      <c r="BJ194" s="136"/>
      <c r="BK194" s="85"/>
      <c r="BL194" s="536"/>
      <c r="BM194" s="536"/>
      <c r="BN194" s="93"/>
      <c r="BP194" s="11"/>
      <c r="BR194" s="634"/>
    </row>
    <row r="195" spans="1:70" ht="18.899999999999999" customHeight="1">
      <c r="A195" s="9"/>
      <c r="B195" s="8"/>
      <c r="C195" s="1101"/>
      <c r="D195" s="1101"/>
      <c r="E195" s="1101"/>
      <c r="F195" s="1102"/>
      <c r="G195" s="1014"/>
      <c r="H195" s="706" t="s">
        <v>928</v>
      </c>
      <c r="I195" s="194" t="s">
        <v>968</v>
      </c>
      <c r="J195" s="583">
        <v>1132110</v>
      </c>
      <c r="K195" s="586" t="s">
        <v>339</v>
      </c>
      <c r="L195" s="586">
        <v>2190</v>
      </c>
      <c r="M195" s="586" t="s">
        <v>506</v>
      </c>
      <c r="N195" s="586" t="s">
        <v>9</v>
      </c>
      <c r="O195" s="109"/>
      <c r="P195" s="84"/>
      <c r="Q195" s="84"/>
      <c r="R195" s="101"/>
      <c r="S195" s="138"/>
      <c r="T195" s="84"/>
      <c r="U195" s="84"/>
      <c r="V195" s="88"/>
      <c r="W195" s="92"/>
      <c r="X195" s="84"/>
      <c r="Y195" s="84"/>
      <c r="Z195" s="101"/>
      <c r="AA195" s="138"/>
      <c r="AB195" s="84"/>
      <c r="AC195" s="84"/>
      <c r="AD195" s="84"/>
      <c r="AE195" s="88"/>
      <c r="AF195" s="94"/>
      <c r="AG195" s="84"/>
      <c r="AH195" s="84"/>
      <c r="AI195" s="101"/>
      <c r="AJ195" s="136"/>
      <c r="AK195" s="84"/>
      <c r="AL195" s="84"/>
      <c r="AM195" s="87"/>
      <c r="AN195" s="92"/>
      <c r="AO195" s="84"/>
      <c r="AP195" s="84"/>
      <c r="AQ195" s="84"/>
      <c r="AR195" s="551"/>
      <c r="AS195" s="548"/>
      <c r="AT195" s="84"/>
      <c r="AU195" s="84"/>
      <c r="AV195" s="88"/>
      <c r="AW195" s="94"/>
      <c r="AX195" s="84"/>
      <c r="AY195" s="85"/>
      <c r="AZ195" s="84"/>
      <c r="BA195" s="100"/>
      <c r="BB195" s="136"/>
      <c r="BC195" s="85"/>
      <c r="BD195" s="84"/>
      <c r="BE195" s="87"/>
      <c r="BF195" s="94"/>
      <c r="BG195" s="85" t="s">
        <v>9</v>
      </c>
      <c r="BH195" s="84"/>
      <c r="BI195" s="100"/>
      <c r="BJ195" s="136"/>
      <c r="BK195" s="85"/>
      <c r="BL195" s="536"/>
      <c r="BM195" s="536"/>
      <c r="BN195" s="93"/>
      <c r="BP195" s="11"/>
      <c r="BR195" s="634"/>
    </row>
    <row r="196" spans="1:70" ht="18.899999999999999" customHeight="1">
      <c r="A196" s="9"/>
      <c r="B196" s="8"/>
      <c r="C196" s="1101"/>
      <c r="D196" s="1101"/>
      <c r="E196" s="1101"/>
      <c r="F196" s="1102"/>
      <c r="G196" s="1014"/>
      <c r="H196" s="706" t="s">
        <v>344</v>
      </c>
      <c r="I196" s="194" t="s">
        <v>804</v>
      </c>
      <c r="J196" s="583">
        <v>1132110</v>
      </c>
      <c r="K196" s="586" t="s">
        <v>339</v>
      </c>
      <c r="L196" s="586">
        <v>154</v>
      </c>
      <c r="M196" s="586" t="s">
        <v>506</v>
      </c>
      <c r="N196" s="586" t="s">
        <v>5</v>
      </c>
      <c r="O196" s="108"/>
      <c r="P196" s="84"/>
      <c r="Q196" s="84"/>
      <c r="R196" s="100"/>
      <c r="S196" s="136"/>
      <c r="T196" s="84"/>
      <c r="U196" s="84"/>
      <c r="V196" s="87"/>
      <c r="W196" s="92"/>
      <c r="X196" s="84"/>
      <c r="Y196" s="85" t="s">
        <v>342</v>
      </c>
      <c r="Z196" s="100"/>
      <c r="AA196" s="136"/>
      <c r="AB196" s="84"/>
      <c r="AC196" s="84"/>
      <c r="AD196" s="84"/>
      <c r="AE196" s="87"/>
      <c r="AF196" s="94"/>
      <c r="AG196" s="84"/>
      <c r="AH196" s="84"/>
      <c r="AI196" s="100"/>
      <c r="AJ196" s="138"/>
      <c r="AK196" s="84"/>
      <c r="AL196" s="85" t="s">
        <v>342</v>
      </c>
      <c r="AM196" s="87"/>
      <c r="AN196" s="94"/>
      <c r="AO196" s="84"/>
      <c r="AP196" s="84"/>
      <c r="AQ196" s="84"/>
      <c r="AR196" s="133"/>
      <c r="AS196" s="548"/>
      <c r="AT196" s="84"/>
      <c r="AU196" s="84"/>
      <c r="AV196" s="87"/>
      <c r="AW196" s="94" t="s">
        <v>342</v>
      </c>
      <c r="AX196" s="84"/>
      <c r="AY196" s="85"/>
      <c r="AZ196" s="84"/>
      <c r="BA196" s="101"/>
      <c r="BB196" s="136"/>
      <c r="BC196" s="84"/>
      <c r="BD196" s="84"/>
      <c r="BE196" s="87"/>
      <c r="BF196" s="94"/>
      <c r="BG196" s="84"/>
      <c r="BH196" s="84"/>
      <c r="BI196" s="100" t="s">
        <v>5</v>
      </c>
      <c r="BJ196" s="136"/>
      <c r="BK196" s="85"/>
      <c r="BL196" s="536"/>
      <c r="BM196" s="535"/>
      <c r="BN196" s="93"/>
      <c r="BP196" s="11"/>
      <c r="BR196" s="634"/>
    </row>
    <row r="197" spans="1:70" ht="18.899999999999999" customHeight="1" thickBot="1">
      <c r="A197" s="9"/>
      <c r="B197" s="8"/>
      <c r="C197" s="1101"/>
      <c r="D197" s="1101"/>
      <c r="E197" s="1101"/>
      <c r="F197" s="1102"/>
      <c r="G197" s="1076"/>
      <c r="H197" s="711" t="s">
        <v>314</v>
      </c>
      <c r="I197" s="201" t="s">
        <v>805</v>
      </c>
      <c r="J197" s="584">
        <v>1132110</v>
      </c>
      <c r="K197" s="560" t="s">
        <v>339</v>
      </c>
      <c r="L197" s="560">
        <v>4380</v>
      </c>
      <c r="M197" s="560" t="s">
        <v>506</v>
      </c>
      <c r="N197" s="560" t="s">
        <v>658</v>
      </c>
      <c r="O197" s="110"/>
      <c r="P197" s="97"/>
      <c r="Q197" s="97"/>
      <c r="R197" s="102"/>
      <c r="S197" s="137"/>
      <c r="T197" s="97" t="s">
        <v>354</v>
      </c>
      <c r="U197" s="97"/>
      <c r="V197" s="141"/>
      <c r="W197" s="121"/>
      <c r="X197" s="97"/>
      <c r="Y197" s="106"/>
      <c r="Z197" s="102"/>
      <c r="AA197" s="137"/>
      <c r="AB197" s="97"/>
      <c r="AC197" s="97"/>
      <c r="AD197" s="97"/>
      <c r="AE197" s="141"/>
      <c r="AF197" s="96"/>
      <c r="AG197" s="97"/>
      <c r="AH197" s="97"/>
      <c r="AI197" s="102"/>
      <c r="AJ197" s="139"/>
      <c r="AK197" s="97"/>
      <c r="AL197" s="106"/>
      <c r="AM197" s="141"/>
      <c r="AN197" s="96"/>
      <c r="AO197" s="97"/>
      <c r="AP197" s="97"/>
      <c r="AQ197" s="97"/>
      <c r="AR197" s="131" t="s">
        <v>354</v>
      </c>
      <c r="AS197" s="614"/>
      <c r="AT197" s="97"/>
      <c r="AU197" s="97"/>
      <c r="AV197" s="141"/>
      <c r="AW197" s="96"/>
      <c r="AX197" s="97"/>
      <c r="AY197" s="106"/>
      <c r="AZ197" s="97"/>
      <c r="BA197" s="120"/>
      <c r="BB197" s="137"/>
      <c r="BC197" s="97"/>
      <c r="BD197" s="97"/>
      <c r="BE197" s="141"/>
      <c r="BF197" s="96"/>
      <c r="BG197" s="97"/>
      <c r="BH197" s="97"/>
      <c r="BI197" s="102"/>
      <c r="BJ197" s="137"/>
      <c r="BK197" s="106"/>
      <c r="BL197" s="545"/>
      <c r="BM197" s="615"/>
      <c r="BN197" s="98"/>
      <c r="BP197" s="11"/>
      <c r="BR197" s="634"/>
    </row>
    <row r="198" spans="1:70" ht="18.899999999999999" customHeight="1">
      <c r="A198" s="9"/>
      <c r="B198" s="8"/>
      <c r="C198" s="1101"/>
      <c r="D198" s="1101"/>
      <c r="E198" s="1101"/>
      <c r="F198" s="1102"/>
      <c r="G198" s="1087" t="s">
        <v>484</v>
      </c>
      <c r="H198" s="720" t="s">
        <v>575</v>
      </c>
      <c r="I198" s="572" t="s">
        <v>868</v>
      </c>
      <c r="J198" s="605">
        <v>1131811</v>
      </c>
      <c r="K198" s="585" t="s">
        <v>339</v>
      </c>
      <c r="L198" s="585">
        <v>626</v>
      </c>
      <c r="M198" s="585" t="s">
        <v>506</v>
      </c>
      <c r="N198" s="585" t="s">
        <v>7</v>
      </c>
      <c r="O198" s="298"/>
      <c r="P198" s="304"/>
      <c r="Q198" s="304"/>
      <c r="R198" s="306"/>
      <c r="S198" s="307"/>
      <c r="T198" s="304"/>
      <c r="U198" s="304"/>
      <c r="V198" s="291"/>
      <c r="W198" s="567"/>
      <c r="X198" s="304"/>
      <c r="Y198" s="568"/>
      <c r="Z198" s="306"/>
      <c r="AA198" s="307"/>
      <c r="AB198" s="304" t="s">
        <v>354</v>
      </c>
      <c r="AC198" s="304"/>
      <c r="AD198" s="304"/>
      <c r="AE198" s="291"/>
      <c r="AF198" s="305"/>
      <c r="AG198" s="304"/>
      <c r="AH198" s="304"/>
      <c r="AI198" s="306"/>
      <c r="AJ198" s="290"/>
      <c r="AK198" s="304"/>
      <c r="AL198" s="568"/>
      <c r="AM198" s="291"/>
      <c r="AN198" s="305"/>
      <c r="AO198" s="304"/>
      <c r="AP198" s="304"/>
      <c r="AQ198" s="304"/>
      <c r="AR198" s="289"/>
      <c r="AS198" s="569"/>
      <c r="AT198" s="304"/>
      <c r="AU198" s="304"/>
      <c r="AV198" s="291"/>
      <c r="AW198" s="305"/>
      <c r="AX198" s="304"/>
      <c r="AY198" s="568" t="s">
        <v>354</v>
      </c>
      <c r="AZ198" s="304"/>
      <c r="BA198" s="570"/>
      <c r="BB198" s="307"/>
      <c r="BC198" s="304"/>
      <c r="BD198" s="304"/>
      <c r="BE198" s="291"/>
      <c r="BF198" s="305"/>
      <c r="BG198" s="304"/>
      <c r="BH198" s="304"/>
      <c r="BI198" s="306"/>
      <c r="BJ198" s="307"/>
      <c r="BK198" s="568"/>
      <c r="BL198" s="617"/>
      <c r="BM198" s="571"/>
      <c r="BN198" s="292"/>
      <c r="BP198" s="11"/>
      <c r="BR198" s="634"/>
    </row>
    <row r="199" spans="1:70" ht="18.899999999999999" customHeight="1">
      <c r="A199" s="9"/>
      <c r="B199" s="8"/>
      <c r="C199" s="1101"/>
      <c r="D199" s="1101"/>
      <c r="E199" s="1101"/>
      <c r="F199" s="1102"/>
      <c r="G199" s="1088"/>
      <c r="H199" s="721" t="s">
        <v>573</v>
      </c>
      <c r="I199" s="574" t="s">
        <v>716</v>
      </c>
      <c r="J199" s="607">
        <v>1131804</v>
      </c>
      <c r="K199" s="586" t="s">
        <v>339</v>
      </c>
      <c r="L199" s="586">
        <v>71</v>
      </c>
      <c r="M199" s="586" t="s">
        <v>506</v>
      </c>
      <c r="N199" s="586" t="s">
        <v>5</v>
      </c>
      <c r="O199" s="124"/>
      <c r="P199" s="125"/>
      <c r="Q199" s="125"/>
      <c r="R199" s="126" t="s">
        <v>342</v>
      </c>
      <c r="S199" s="144"/>
      <c r="T199" s="125"/>
      <c r="U199" s="125"/>
      <c r="V199" s="148"/>
      <c r="W199" s="552"/>
      <c r="X199" s="125"/>
      <c r="Y199" s="553"/>
      <c r="Z199" s="126"/>
      <c r="AA199" s="144"/>
      <c r="AB199" s="125"/>
      <c r="AC199" s="84" t="s">
        <v>342</v>
      </c>
      <c r="AD199" s="125"/>
      <c r="AE199" s="148"/>
      <c r="AF199" s="127"/>
      <c r="AG199" s="125"/>
      <c r="AH199" s="125"/>
      <c r="AI199" s="126"/>
      <c r="AJ199" s="286"/>
      <c r="AK199" s="125"/>
      <c r="AL199" s="553"/>
      <c r="AM199" s="148"/>
      <c r="AN199" s="127"/>
      <c r="AO199" s="125"/>
      <c r="AP199" s="125" t="s">
        <v>342</v>
      </c>
      <c r="AQ199" s="125"/>
      <c r="AR199" s="285"/>
      <c r="AS199" s="554"/>
      <c r="AT199" s="125"/>
      <c r="AU199" s="125"/>
      <c r="AV199" s="148"/>
      <c r="AW199" s="127"/>
      <c r="AX199" s="125"/>
      <c r="AY199" s="553"/>
      <c r="AZ199" s="125"/>
      <c r="BA199" s="555" t="s">
        <v>342</v>
      </c>
      <c r="BB199" s="144"/>
      <c r="BC199" s="125"/>
      <c r="BD199" s="125"/>
      <c r="BE199" s="148"/>
      <c r="BF199" s="127"/>
      <c r="BG199" s="125"/>
      <c r="BH199" s="125"/>
      <c r="BI199" s="126"/>
      <c r="BJ199" s="144"/>
      <c r="BK199" s="553"/>
      <c r="BL199" s="616"/>
      <c r="BM199" s="556"/>
      <c r="BN199" s="128"/>
      <c r="BP199" s="11"/>
      <c r="BR199" s="634"/>
    </row>
    <row r="200" spans="1:70" ht="18.899999999999999" customHeight="1" thickBot="1">
      <c r="A200" s="9"/>
      <c r="B200" s="8"/>
      <c r="C200" s="1101"/>
      <c r="D200" s="1101"/>
      <c r="E200" s="1101"/>
      <c r="F200" s="1102"/>
      <c r="G200" s="1090"/>
      <c r="H200" s="722" t="s">
        <v>571</v>
      </c>
      <c r="I200" s="576" t="s">
        <v>717</v>
      </c>
      <c r="J200" s="609">
        <v>1131804</v>
      </c>
      <c r="K200" s="560" t="s">
        <v>339</v>
      </c>
      <c r="L200" s="560">
        <v>274</v>
      </c>
      <c r="M200" s="560" t="s">
        <v>506</v>
      </c>
      <c r="N200" s="560" t="s">
        <v>5</v>
      </c>
      <c r="O200" s="110"/>
      <c r="P200" s="97"/>
      <c r="Q200" s="97"/>
      <c r="R200" s="102" t="s">
        <v>342</v>
      </c>
      <c r="S200" s="137"/>
      <c r="T200" s="97"/>
      <c r="U200" s="97"/>
      <c r="V200" s="141"/>
      <c r="W200" s="121"/>
      <c r="X200" s="97"/>
      <c r="Y200" s="106"/>
      <c r="Z200" s="102"/>
      <c r="AA200" s="137"/>
      <c r="AB200" s="97"/>
      <c r="AC200" s="97" t="s">
        <v>342</v>
      </c>
      <c r="AD200" s="97"/>
      <c r="AE200" s="141"/>
      <c r="AF200" s="96"/>
      <c r="AG200" s="97"/>
      <c r="AH200" s="97"/>
      <c r="AI200" s="102"/>
      <c r="AJ200" s="139"/>
      <c r="AK200" s="97"/>
      <c r="AL200" s="106"/>
      <c r="AM200" s="141"/>
      <c r="AN200" s="96"/>
      <c r="AO200" s="97" t="s">
        <v>342</v>
      </c>
      <c r="AP200" s="97"/>
      <c r="AQ200" s="97"/>
      <c r="AR200" s="131"/>
      <c r="AS200" s="614"/>
      <c r="AT200" s="97"/>
      <c r="AU200" s="97"/>
      <c r="AV200" s="141"/>
      <c r="AW200" s="96"/>
      <c r="AX200" s="97"/>
      <c r="AY200" s="106"/>
      <c r="AZ200" s="97"/>
      <c r="BA200" s="120" t="s">
        <v>342</v>
      </c>
      <c r="BB200" s="137"/>
      <c r="BC200" s="97"/>
      <c r="BD200" s="97"/>
      <c r="BE200" s="141"/>
      <c r="BF200" s="96"/>
      <c r="BG200" s="97"/>
      <c r="BH200" s="97"/>
      <c r="BI200" s="102"/>
      <c r="BJ200" s="137"/>
      <c r="BK200" s="106"/>
      <c r="BL200" s="545"/>
      <c r="BM200" s="615"/>
      <c r="BN200" s="98"/>
      <c r="BP200" s="11"/>
      <c r="BR200" s="634"/>
    </row>
    <row r="201" spans="1:70" ht="18.899999999999999" customHeight="1">
      <c r="A201" s="9"/>
      <c r="B201" s="8"/>
      <c r="C201" s="1101"/>
      <c r="D201" s="1101"/>
      <c r="E201" s="1101"/>
      <c r="F201" s="1102"/>
      <c r="G201" s="1087" t="s">
        <v>569</v>
      </c>
      <c r="H201" s="720" t="s">
        <v>568</v>
      </c>
      <c r="I201" s="572" t="s">
        <v>756</v>
      </c>
      <c r="J201" s="582">
        <v>1131190</v>
      </c>
      <c r="K201" s="585" t="s">
        <v>339</v>
      </c>
      <c r="L201" s="585">
        <v>515</v>
      </c>
      <c r="M201" s="585" t="s">
        <v>506</v>
      </c>
      <c r="N201" s="585" t="s">
        <v>7</v>
      </c>
      <c r="O201" s="298"/>
      <c r="P201" s="304" t="s">
        <v>354</v>
      </c>
      <c r="Q201" s="304"/>
      <c r="R201" s="306"/>
      <c r="S201" s="307"/>
      <c r="T201" s="304"/>
      <c r="U201" s="304"/>
      <c r="V201" s="291"/>
      <c r="W201" s="567"/>
      <c r="X201" s="304"/>
      <c r="Y201" s="568"/>
      <c r="Z201" s="306"/>
      <c r="AA201" s="307"/>
      <c r="AB201" s="304"/>
      <c r="AC201" s="304"/>
      <c r="AD201" s="304"/>
      <c r="AE201" s="291"/>
      <c r="AF201" s="305"/>
      <c r="AG201" s="304"/>
      <c r="AH201" s="304"/>
      <c r="AI201" s="306"/>
      <c r="AJ201" s="290"/>
      <c r="AK201" s="304"/>
      <c r="AL201" s="568"/>
      <c r="AM201" s="291"/>
      <c r="AN201" s="305" t="s">
        <v>354</v>
      </c>
      <c r="AO201" s="304"/>
      <c r="AP201" s="304"/>
      <c r="AQ201" s="304"/>
      <c r="AR201" s="289"/>
      <c r="AS201" s="569"/>
      <c r="AT201" s="304"/>
      <c r="AU201" s="304"/>
      <c r="AV201" s="291"/>
      <c r="AW201" s="305"/>
      <c r="AX201" s="304"/>
      <c r="AY201" s="568"/>
      <c r="AZ201" s="304"/>
      <c r="BA201" s="570"/>
      <c r="BB201" s="307"/>
      <c r="BC201" s="304"/>
      <c r="BD201" s="304"/>
      <c r="BE201" s="291"/>
      <c r="BF201" s="305"/>
      <c r="BG201" s="304"/>
      <c r="BH201" s="304"/>
      <c r="BI201" s="306"/>
      <c r="BJ201" s="307"/>
      <c r="BK201" s="568"/>
      <c r="BL201" s="617"/>
      <c r="BM201" s="571"/>
      <c r="BN201" s="292"/>
      <c r="BP201" s="11"/>
      <c r="BR201" s="634"/>
    </row>
    <row r="202" spans="1:70" ht="18.899999999999999" customHeight="1">
      <c r="A202" s="9"/>
      <c r="B202" s="8"/>
      <c r="C202" s="1101"/>
      <c r="D202" s="1101"/>
      <c r="E202" s="1101"/>
      <c r="F202" s="1102"/>
      <c r="G202" s="1088"/>
      <c r="H202" s="721" t="s">
        <v>566</v>
      </c>
      <c r="I202" s="573" t="s">
        <v>757</v>
      </c>
      <c r="J202" s="583">
        <v>1131190</v>
      </c>
      <c r="K202" s="586" t="s">
        <v>339</v>
      </c>
      <c r="L202" s="586">
        <v>1251</v>
      </c>
      <c r="M202" s="586" t="s">
        <v>506</v>
      </c>
      <c r="N202" s="586" t="s">
        <v>7</v>
      </c>
      <c r="O202" s="124"/>
      <c r="P202" s="125"/>
      <c r="Q202" s="125"/>
      <c r="R202" s="126"/>
      <c r="S202" s="144"/>
      <c r="T202" s="125"/>
      <c r="U202" s="125"/>
      <c r="V202" s="148"/>
      <c r="W202" s="552"/>
      <c r="X202" s="125"/>
      <c r="Y202" s="553"/>
      <c r="Z202" s="126"/>
      <c r="AA202" s="144"/>
      <c r="AB202" s="125"/>
      <c r="AC202" s="125"/>
      <c r="AD202" s="125"/>
      <c r="AE202" s="148"/>
      <c r="AF202" s="127"/>
      <c r="AG202" s="125"/>
      <c r="AH202" s="125"/>
      <c r="AI202" s="126"/>
      <c r="AJ202" s="286" t="s">
        <v>354</v>
      </c>
      <c r="AK202" s="125"/>
      <c r="AL202" s="553"/>
      <c r="AM202" s="148"/>
      <c r="AN202" s="127"/>
      <c r="AO202" s="125"/>
      <c r="AP202" s="125"/>
      <c r="AQ202" s="125"/>
      <c r="AR202" s="285"/>
      <c r="AS202" s="554"/>
      <c r="AT202" s="125"/>
      <c r="AU202" s="125"/>
      <c r="AV202" s="148"/>
      <c r="AW202" s="127"/>
      <c r="AX202" s="125"/>
      <c r="AY202" s="553"/>
      <c r="AZ202" s="125"/>
      <c r="BA202" s="555"/>
      <c r="BB202" s="144"/>
      <c r="BC202" s="125"/>
      <c r="BD202" s="125"/>
      <c r="BE202" s="148"/>
      <c r="BF202" s="127"/>
      <c r="BG202" s="125" t="s">
        <v>7</v>
      </c>
      <c r="BH202" s="125"/>
      <c r="BI202" s="126"/>
      <c r="BJ202" s="144"/>
      <c r="BK202" s="553"/>
      <c r="BL202" s="616"/>
      <c r="BM202" s="556"/>
      <c r="BN202" s="128"/>
      <c r="BP202" s="11"/>
      <c r="BR202" s="634"/>
    </row>
    <row r="203" spans="1:70" ht="18.899999999999999" customHeight="1">
      <c r="A203" s="9"/>
      <c r="B203" s="8"/>
      <c r="C203" s="1101"/>
      <c r="D203" s="1101"/>
      <c r="E203" s="1101"/>
      <c r="F203" s="1102"/>
      <c r="G203" s="1088"/>
      <c r="H203" s="721" t="s">
        <v>564</v>
      </c>
      <c r="I203" s="573" t="s">
        <v>758</v>
      </c>
      <c r="J203" s="583">
        <v>1131190</v>
      </c>
      <c r="K203" s="586" t="s">
        <v>339</v>
      </c>
      <c r="L203" s="586">
        <v>461</v>
      </c>
      <c r="M203" s="586" t="s">
        <v>506</v>
      </c>
      <c r="N203" s="586" t="s">
        <v>7</v>
      </c>
      <c r="O203" s="124"/>
      <c r="P203" s="125"/>
      <c r="Q203" s="125"/>
      <c r="R203" s="126"/>
      <c r="S203" s="144"/>
      <c r="T203" s="125"/>
      <c r="U203" s="125"/>
      <c r="V203" s="148"/>
      <c r="W203" s="552"/>
      <c r="X203" s="125"/>
      <c r="Y203" s="553"/>
      <c r="Z203" s="126"/>
      <c r="AA203" s="144"/>
      <c r="AB203" s="125"/>
      <c r="AC203" s="125"/>
      <c r="AD203" s="125"/>
      <c r="AE203" s="148"/>
      <c r="AF203" s="127"/>
      <c r="AG203" s="125"/>
      <c r="AH203" s="125"/>
      <c r="AI203" s="126"/>
      <c r="AJ203" s="286" t="s">
        <v>354</v>
      </c>
      <c r="AK203" s="125"/>
      <c r="AL203" s="553"/>
      <c r="AM203" s="148"/>
      <c r="AN203" s="127"/>
      <c r="AO203" s="125"/>
      <c r="AP203" s="125"/>
      <c r="AQ203" s="125"/>
      <c r="AR203" s="285"/>
      <c r="AS203" s="554"/>
      <c r="AT203" s="125"/>
      <c r="AU203" s="125"/>
      <c r="AV203" s="148"/>
      <c r="AW203" s="127"/>
      <c r="AX203" s="125"/>
      <c r="AY203" s="553"/>
      <c r="AZ203" s="125"/>
      <c r="BA203" s="555"/>
      <c r="BB203" s="144"/>
      <c r="BC203" s="125"/>
      <c r="BD203" s="125"/>
      <c r="BE203" s="148"/>
      <c r="BF203" s="127"/>
      <c r="BG203" s="125" t="s">
        <v>7</v>
      </c>
      <c r="BH203" s="125"/>
      <c r="BI203" s="126"/>
      <c r="BJ203" s="144"/>
      <c r="BK203" s="553"/>
      <c r="BL203" s="616"/>
      <c r="BM203" s="556"/>
      <c r="BN203" s="128"/>
      <c r="BP203" s="11"/>
      <c r="BR203" s="634"/>
    </row>
    <row r="204" spans="1:70" ht="18.75" customHeight="1">
      <c r="A204" s="9"/>
      <c r="B204" s="8"/>
      <c r="C204" s="1101"/>
      <c r="D204" s="1101"/>
      <c r="E204" s="1101"/>
      <c r="F204" s="1102"/>
      <c r="G204" s="1089"/>
      <c r="H204" s="723" t="s">
        <v>684</v>
      </c>
      <c r="I204" s="575" t="s">
        <v>749</v>
      </c>
      <c r="J204" s="583">
        <v>1131190</v>
      </c>
      <c r="K204" s="586" t="s">
        <v>339</v>
      </c>
      <c r="L204" s="586">
        <v>796</v>
      </c>
      <c r="M204" s="586" t="s">
        <v>506</v>
      </c>
      <c r="N204" s="586" t="s">
        <v>667</v>
      </c>
      <c r="O204" s="124"/>
      <c r="P204" s="125" t="s">
        <v>354</v>
      </c>
      <c r="Q204" s="125"/>
      <c r="R204" s="126"/>
      <c r="S204" s="144"/>
      <c r="T204" s="125"/>
      <c r="U204" s="125"/>
      <c r="V204" s="148"/>
      <c r="W204" s="552"/>
      <c r="X204" s="125"/>
      <c r="Y204" s="553"/>
      <c r="Z204" s="126"/>
      <c r="AA204" s="144"/>
      <c r="AB204" s="125"/>
      <c r="AC204" s="125"/>
      <c r="AD204" s="125"/>
      <c r="AE204" s="148"/>
      <c r="AF204" s="127"/>
      <c r="AG204" s="125"/>
      <c r="AH204" s="125"/>
      <c r="AI204" s="126"/>
      <c r="AJ204" s="286"/>
      <c r="AK204" s="125"/>
      <c r="AL204" s="553"/>
      <c r="AM204" s="148"/>
      <c r="AN204" s="127" t="s">
        <v>354</v>
      </c>
      <c r="AO204" s="125"/>
      <c r="AP204" s="125"/>
      <c r="AQ204" s="125"/>
      <c r="AR204" s="285"/>
      <c r="AS204" s="554"/>
      <c r="AT204" s="125"/>
      <c r="AU204" s="125"/>
      <c r="AV204" s="148"/>
      <c r="AW204" s="127"/>
      <c r="AX204" s="125"/>
      <c r="AY204" s="553"/>
      <c r="AZ204" s="125"/>
      <c r="BA204" s="555"/>
      <c r="BB204" s="144"/>
      <c r="BC204" s="125"/>
      <c r="BD204" s="125"/>
      <c r="BE204" s="148"/>
      <c r="BF204" s="127"/>
      <c r="BG204" s="125"/>
      <c r="BH204" s="125"/>
      <c r="BI204" s="126"/>
      <c r="BJ204" s="144"/>
      <c r="BK204" s="553"/>
      <c r="BL204" s="616"/>
      <c r="BM204" s="556"/>
      <c r="BN204" s="128"/>
      <c r="BP204" s="11"/>
      <c r="BR204" s="634"/>
    </row>
    <row r="205" spans="1:70" ht="18.75" customHeight="1">
      <c r="A205" s="9"/>
      <c r="B205" s="8"/>
      <c r="C205" s="1101"/>
      <c r="D205" s="1101"/>
      <c r="E205" s="1101"/>
      <c r="F205" s="1102"/>
      <c r="G205" s="1089"/>
      <c r="H205" s="721" t="s">
        <v>562</v>
      </c>
      <c r="I205" s="573" t="s">
        <v>759</v>
      </c>
      <c r="J205" s="583">
        <v>1131190</v>
      </c>
      <c r="K205" s="586" t="s">
        <v>339</v>
      </c>
      <c r="L205" s="586">
        <v>417</v>
      </c>
      <c r="M205" s="586" t="s">
        <v>659</v>
      </c>
      <c r="N205" s="586" t="s">
        <v>5</v>
      </c>
      <c r="O205" s="108"/>
      <c r="P205" s="84"/>
      <c r="Q205" s="84"/>
      <c r="R205" s="100"/>
      <c r="S205" s="136"/>
      <c r="T205" s="84"/>
      <c r="U205" s="84"/>
      <c r="V205" s="87"/>
      <c r="W205" s="92"/>
      <c r="X205" s="84"/>
      <c r="Y205" s="85"/>
      <c r="Z205" s="100" t="s">
        <v>342</v>
      </c>
      <c r="AA205" s="136"/>
      <c r="AB205" s="84"/>
      <c r="AC205" s="84"/>
      <c r="AD205" s="84"/>
      <c r="AE205" s="87"/>
      <c r="AF205" s="94"/>
      <c r="AG205" s="84"/>
      <c r="AH205" s="84"/>
      <c r="AI205" s="100"/>
      <c r="AJ205" s="138"/>
      <c r="AK205" s="84" t="s">
        <v>342</v>
      </c>
      <c r="AL205" s="85"/>
      <c r="AM205" s="87"/>
      <c r="AN205" s="94"/>
      <c r="AO205" s="84"/>
      <c r="AP205" s="84"/>
      <c r="AQ205" s="84"/>
      <c r="AR205" s="133"/>
      <c r="AS205" s="548"/>
      <c r="AT205" s="84"/>
      <c r="AU205" s="84"/>
      <c r="AV205" s="87"/>
      <c r="AW205" s="94"/>
      <c r="AX205" s="84" t="s">
        <v>342</v>
      </c>
      <c r="AY205" s="85"/>
      <c r="AZ205" s="84"/>
      <c r="BA205" s="101"/>
      <c r="BB205" s="136"/>
      <c r="BC205" s="84"/>
      <c r="BD205" s="84"/>
      <c r="BE205" s="87"/>
      <c r="BF205" s="94"/>
      <c r="BG205" s="84"/>
      <c r="BH205" s="84"/>
      <c r="BI205" s="100"/>
      <c r="BJ205" s="136" t="s">
        <v>5</v>
      </c>
      <c r="BK205" s="85"/>
      <c r="BL205" s="536"/>
      <c r="BM205" s="535"/>
      <c r="BN205" s="93"/>
      <c r="BP205" s="11"/>
      <c r="BR205" s="634"/>
    </row>
    <row r="206" spans="1:70" ht="18.899999999999999" customHeight="1" thickBot="1">
      <c r="A206" s="9"/>
      <c r="B206" s="8"/>
      <c r="C206" s="1101"/>
      <c r="D206" s="1101"/>
      <c r="E206" s="1101"/>
      <c r="F206" s="1102"/>
      <c r="G206" s="1090"/>
      <c r="H206" s="750" t="s">
        <v>914</v>
      </c>
      <c r="I206" s="578" t="s">
        <v>959</v>
      </c>
      <c r="J206" s="751">
        <v>1131190</v>
      </c>
      <c r="K206" s="752" t="s">
        <v>339</v>
      </c>
      <c r="L206" s="752">
        <v>417</v>
      </c>
      <c r="M206" s="752" t="s">
        <v>659</v>
      </c>
      <c r="N206" s="752" t="s">
        <v>5</v>
      </c>
      <c r="O206" s="170"/>
      <c r="P206" s="225"/>
      <c r="Q206" s="225"/>
      <c r="R206" s="227"/>
      <c r="S206" s="174"/>
      <c r="T206" s="225"/>
      <c r="U206" s="225"/>
      <c r="V206" s="171"/>
      <c r="W206" s="753"/>
      <c r="X206" s="225"/>
      <c r="Y206" s="754"/>
      <c r="Z206" s="227"/>
      <c r="AA206" s="174"/>
      <c r="AB206" s="225"/>
      <c r="AC206" s="225"/>
      <c r="AD206" s="225"/>
      <c r="AE206" s="171"/>
      <c r="AF206" s="226"/>
      <c r="AG206" s="225"/>
      <c r="AH206" s="225"/>
      <c r="AI206" s="227"/>
      <c r="AJ206" s="173"/>
      <c r="AK206" s="225"/>
      <c r="AL206" s="754"/>
      <c r="AM206" s="171"/>
      <c r="AN206" s="226"/>
      <c r="AO206" s="225"/>
      <c r="AP206" s="225"/>
      <c r="AQ206" s="225"/>
      <c r="AR206" s="172"/>
      <c r="AS206" s="755"/>
      <c r="AT206" s="225"/>
      <c r="AU206" s="225"/>
      <c r="AV206" s="171"/>
      <c r="AW206" s="226"/>
      <c r="AX206" s="225"/>
      <c r="AY206" s="754"/>
      <c r="AZ206" s="225"/>
      <c r="BA206" s="756"/>
      <c r="BB206" s="174"/>
      <c r="BC206" s="225"/>
      <c r="BD206" s="225"/>
      <c r="BE206" s="171"/>
      <c r="BF206" s="226"/>
      <c r="BG206" s="225" t="s">
        <v>7</v>
      </c>
      <c r="BH206" s="225"/>
      <c r="BI206" s="227"/>
      <c r="BJ206" s="174"/>
      <c r="BK206" s="754"/>
      <c r="BL206" s="757"/>
      <c r="BM206" s="758"/>
      <c r="BN206" s="175"/>
      <c r="BP206" s="11"/>
      <c r="BR206" s="634"/>
    </row>
    <row r="207" spans="1:70" ht="18.899999999999999" customHeight="1">
      <c r="A207" s="9"/>
      <c r="B207" s="8"/>
      <c r="C207" s="1101"/>
      <c r="D207" s="1101"/>
      <c r="E207" s="1101"/>
      <c r="F207" s="1102"/>
      <c r="G207" s="1013" t="s">
        <v>462</v>
      </c>
      <c r="H207" s="718" t="s">
        <v>682</v>
      </c>
      <c r="I207" s="600" t="s">
        <v>749</v>
      </c>
      <c r="J207" s="605">
        <v>1131170</v>
      </c>
      <c r="K207" s="606" t="s">
        <v>1</v>
      </c>
      <c r="L207" s="585">
        <v>584</v>
      </c>
      <c r="M207" s="585" t="s">
        <v>506</v>
      </c>
      <c r="N207" s="585" t="s">
        <v>667</v>
      </c>
      <c r="O207" s="298"/>
      <c r="P207" s="304"/>
      <c r="Q207" s="304"/>
      <c r="R207" s="306"/>
      <c r="S207" s="307"/>
      <c r="T207" s="304"/>
      <c r="U207" s="304"/>
      <c r="V207" s="291"/>
      <c r="W207" s="567"/>
      <c r="X207" s="304"/>
      <c r="Y207" s="568"/>
      <c r="Z207" s="306" t="s">
        <v>354</v>
      </c>
      <c r="AA207" s="307"/>
      <c r="AB207" s="304"/>
      <c r="AC207" s="304"/>
      <c r="AD207" s="304"/>
      <c r="AE207" s="291"/>
      <c r="AF207" s="305"/>
      <c r="AG207" s="304"/>
      <c r="AH207" s="304"/>
      <c r="AI207" s="306"/>
      <c r="AJ207" s="290"/>
      <c r="AK207" s="304"/>
      <c r="AL207" s="568"/>
      <c r="AM207" s="291"/>
      <c r="AN207" s="305"/>
      <c r="AO207" s="304"/>
      <c r="AP207" s="304"/>
      <c r="AQ207" s="304"/>
      <c r="AR207" s="289"/>
      <c r="AS207" s="569"/>
      <c r="AT207" s="304"/>
      <c r="AU207" s="304"/>
      <c r="AV207" s="291"/>
      <c r="AW207" s="305"/>
      <c r="AX207" s="304"/>
      <c r="AY207" s="568"/>
      <c r="AZ207" s="304"/>
      <c r="BA207" s="570"/>
      <c r="BB207" s="307"/>
      <c r="BC207" s="304"/>
      <c r="BD207" s="304"/>
      <c r="BE207" s="291"/>
      <c r="BF207" s="305"/>
      <c r="BG207" s="304"/>
      <c r="BH207" s="304"/>
      <c r="BI207" s="306"/>
      <c r="BJ207" s="307"/>
      <c r="BK207" s="568"/>
      <c r="BL207" s="617"/>
      <c r="BM207" s="571"/>
      <c r="BN207" s="292"/>
      <c r="BP207" s="11"/>
      <c r="BR207" s="634"/>
    </row>
    <row r="208" spans="1:70" ht="18.899999999999999" customHeight="1">
      <c r="A208" s="9"/>
      <c r="B208" s="8"/>
      <c r="C208" s="1101"/>
      <c r="D208" s="1101"/>
      <c r="E208" s="1101"/>
      <c r="F208" s="1102"/>
      <c r="G208" s="1014"/>
      <c r="H208" s="721" t="s">
        <v>539</v>
      </c>
      <c r="I208" s="601" t="s">
        <v>750</v>
      </c>
      <c r="J208" s="607">
        <v>1131170</v>
      </c>
      <c r="K208" s="608" t="s">
        <v>1</v>
      </c>
      <c r="L208" s="586">
        <v>674</v>
      </c>
      <c r="M208" s="586" t="s">
        <v>506</v>
      </c>
      <c r="N208" s="586" t="s">
        <v>658</v>
      </c>
      <c r="O208" s="124"/>
      <c r="P208" s="125"/>
      <c r="Q208" s="125"/>
      <c r="R208" s="126"/>
      <c r="S208" s="144"/>
      <c r="T208" s="125"/>
      <c r="U208" s="125"/>
      <c r="V208" s="148"/>
      <c r="W208" s="552"/>
      <c r="X208" s="125"/>
      <c r="Y208" s="553" t="s">
        <v>354</v>
      </c>
      <c r="Z208" s="126"/>
      <c r="AA208" s="144"/>
      <c r="AB208" s="125"/>
      <c r="AC208" s="125"/>
      <c r="AD208" s="125"/>
      <c r="AE208" s="148"/>
      <c r="AF208" s="127"/>
      <c r="AG208" s="125"/>
      <c r="AH208" s="125"/>
      <c r="AI208" s="126"/>
      <c r="AJ208" s="286"/>
      <c r="AK208" s="125"/>
      <c r="AL208" s="553"/>
      <c r="AM208" s="148"/>
      <c r="AN208" s="127"/>
      <c r="AO208" s="125"/>
      <c r="AP208" s="125"/>
      <c r="AQ208" s="125"/>
      <c r="AR208" s="285"/>
      <c r="AS208" s="554"/>
      <c r="AT208" s="125"/>
      <c r="AU208" s="125"/>
      <c r="AV208" s="148"/>
      <c r="AW208" s="127"/>
      <c r="AX208" s="125"/>
      <c r="AY208" s="553"/>
      <c r="AZ208" s="125"/>
      <c r="BA208" s="555"/>
      <c r="BB208" s="144"/>
      <c r="BC208" s="125"/>
      <c r="BD208" s="125"/>
      <c r="BE208" s="148"/>
      <c r="BF208" s="127"/>
      <c r="BG208" s="125"/>
      <c r="BH208" s="125"/>
      <c r="BI208" s="126"/>
      <c r="BJ208" s="144"/>
      <c r="BK208" s="553"/>
      <c r="BL208" s="616"/>
      <c r="BM208" s="556"/>
      <c r="BN208" s="128"/>
      <c r="BP208" s="11"/>
      <c r="BR208" s="634"/>
    </row>
    <row r="209" spans="1:70" ht="18.899999999999999" customHeight="1">
      <c r="A209" s="9"/>
      <c r="B209" s="8"/>
      <c r="C209" s="1101"/>
      <c r="D209" s="1101"/>
      <c r="E209" s="1101"/>
      <c r="F209" s="1102"/>
      <c r="G209" s="1014"/>
      <c r="H209" s="721" t="s">
        <v>537</v>
      </c>
      <c r="I209" s="601" t="s">
        <v>751</v>
      </c>
      <c r="J209" s="607">
        <v>1131170</v>
      </c>
      <c r="K209" s="608" t="s">
        <v>1</v>
      </c>
      <c r="L209" s="586">
        <v>626</v>
      </c>
      <c r="M209" s="586" t="s">
        <v>506</v>
      </c>
      <c r="N209" s="586" t="s">
        <v>658</v>
      </c>
      <c r="O209" s="124"/>
      <c r="P209" s="125"/>
      <c r="Q209" s="125"/>
      <c r="R209" s="126"/>
      <c r="S209" s="144"/>
      <c r="T209" s="125"/>
      <c r="U209" s="125"/>
      <c r="V209" s="148"/>
      <c r="W209" s="552"/>
      <c r="X209" s="125"/>
      <c r="Y209" s="553" t="s">
        <v>354</v>
      </c>
      <c r="Z209" s="126"/>
      <c r="AA209" s="144"/>
      <c r="AB209" s="125"/>
      <c r="AC209" s="125"/>
      <c r="AD209" s="125"/>
      <c r="AE209" s="148"/>
      <c r="AF209" s="127"/>
      <c r="AG209" s="125"/>
      <c r="AH209" s="125"/>
      <c r="AI209" s="126"/>
      <c r="AJ209" s="286"/>
      <c r="AK209" s="125"/>
      <c r="AL209" s="553"/>
      <c r="AM209" s="148"/>
      <c r="AN209" s="127"/>
      <c r="AO209" s="125"/>
      <c r="AP209" s="125"/>
      <c r="AQ209" s="125"/>
      <c r="AR209" s="285"/>
      <c r="AS209" s="554"/>
      <c r="AT209" s="125"/>
      <c r="AU209" s="125"/>
      <c r="AV209" s="148"/>
      <c r="AW209" s="127"/>
      <c r="AX209" s="125"/>
      <c r="AY209" s="553"/>
      <c r="AZ209" s="125"/>
      <c r="BA209" s="555"/>
      <c r="BB209" s="144"/>
      <c r="BC209" s="125"/>
      <c r="BD209" s="125"/>
      <c r="BE209" s="148"/>
      <c r="BF209" s="127"/>
      <c r="BG209" s="125"/>
      <c r="BH209" s="125"/>
      <c r="BI209" s="126"/>
      <c r="BJ209" s="144"/>
      <c r="BK209" s="553"/>
      <c r="BL209" s="616"/>
      <c r="BM209" s="556"/>
      <c r="BN209" s="128"/>
      <c r="BP209" s="11"/>
      <c r="BR209" s="634"/>
    </row>
    <row r="210" spans="1:70" ht="18.899999999999999" customHeight="1">
      <c r="A210" s="9"/>
      <c r="B210" s="8"/>
      <c r="C210" s="1101"/>
      <c r="D210" s="1101"/>
      <c r="E210" s="1101"/>
      <c r="F210" s="1102"/>
      <c r="G210" s="1014"/>
      <c r="H210" s="706" t="s">
        <v>683</v>
      </c>
      <c r="I210" s="602" t="s">
        <v>752</v>
      </c>
      <c r="J210" s="607">
        <v>1131170</v>
      </c>
      <c r="K210" s="608" t="s">
        <v>1</v>
      </c>
      <c r="L210" s="586">
        <v>292</v>
      </c>
      <c r="M210" s="586" t="s">
        <v>506</v>
      </c>
      <c r="N210" s="586" t="s">
        <v>667</v>
      </c>
      <c r="O210" s="124"/>
      <c r="P210" s="125"/>
      <c r="Q210" s="125"/>
      <c r="R210" s="126"/>
      <c r="S210" s="144"/>
      <c r="T210" s="125"/>
      <c r="U210" s="125"/>
      <c r="V210" s="148"/>
      <c r="W210" s="552"/>
      <c r="X210" s="125"/>
      <c r="Y210" s="553"/>
      <c r="Z210" s="126"/>
      <c r="AA210" s="144"/>
      <c r="AB210" s="125"/>
      <c r="AC210" s="125"/>
      <c r="AD210" s="125"/>
      <c r="AE210" s="148"/>
      <c r="AF210" s="127"/>
      <c r="AG210" s="125"/>
      <c r="AH210" s="125"/>
      <c r="AI210" s="126"/>
      <c r="AJ210" s="286"/>
      <c r="AK210" s="125"/>
      <c r="AL210" s="553"/>
      <c r="AM210" s="148"/>
      <c r="AN210" s="127"/>
      <c r="AO210" s="125"/>
      <c r="AP210" s="125"/>
      <c r="AQ210" s="125"/>
      <c r="AR210" s="285"/>
      <c r="AS210" s="554"/>
      <c r="AT210" s="125"/>
      <c r="AU210" s="125"/>
      <c r="AV210" s="148"/>
      <c r="AW210" s="127"/>
      <c r="AX210" s="125"/>
      <c r="AY210" s="553"/>
      <c r="AZ210" s="125"/>
      <c r="BA210" s="555"/>
      <c r="BB210" s="144"/>
      <c r="BC210" s="125"/>
      <c r="BD210" s="125"/>
      <c r="BE210" s="148"/>
      <c r="BF210" s="127"/>
      <c r="BG210" s="125"/>
      <c r="BH210" s="125"/>
      <c r="BI210" s="126"/>
      <c r="BJ210" s="144"/>
      <c r="BK210" s="553"/>
      <c r="BL210" s="616"/>
      <c r="BM210" s="556"/>
      <c r="BN210" s="128"/>
      <c r="BP210" s="11"/>
      <c r="BR210" s="634"/>
    </row>
    <row r="211" spans="1:70" ht="18.75" customHeight="1">
      <c r="A211" s="9"/>
      <c r="B211" s="8"/>
      <c r="C211" s="1101"/>
      <c r="D211" s="1101"/>
      <c r="E211" s="1101"/>
      <c r="F211" s="1102"/>
      <c r="G211" s="1014"/>
      <c r="H211" s="721" t="s">
        <v>533</v>
      </c>
      <c r="I211" s="601" t="s">
        <v>753</v>
      </c>
      <c r="J211" s="607">
        <v>1131170</v>
      </c>
      <c r="K211" s="608" t="s">
        <v>1</v>
      </c>
      <c r="L211" s="586">
        <v>74</v>
      </c>
      <c r="M211" s="586" t="s">
        <v>506</v>
      </c>
      <c r="N211" s="586" t="s">
        <v>5</v>
      </c>
      <c r="O211" s="124"/>
      <c r="P211" s="125"/>
      <c r="Q211" s="125"/>
      <c r="R211" s="126"/>
      <c r="S211" s="144"/>
      <c r="T211" s="125"/>
      <c r="U211" s="125"/>
      <c r="V211" s="148"/>
      <c r="W211" s="552"/>
      <c r="X211" s="125"/>
      <c r="Y211" s="553"/>
      <c r="Z211" s="126" t="s">
        <v>342</v>
      </c>
      <c r="AA211" s="144"/>
      <c r="AB211" s="125"/>
      <c r="AC211" s="125"/>
      <c r="AD211" s="125"/>
      <c r="AE211" s="148"/>
      <c r="AF211" s="127"/>
      <c r="AG211" s="125"/>
      <c r="AH211" s="125"/>
      <c r="AI211" s="126"/>
      <c r="AJ211" s="286"/>
      <c r="AK211" s="125"/>
      <c r="AL211" s="553"/>
      <c r="AM211" s="148"/>
      <c r="AN211" s="127"/>
      <c r="AO211" s="125"/>
      <c r="AP211" s="125"/>
      <c r="AQ211" s="125"/>
      <c r="AR211" s="285"/>
      <c r="AS211" s="554"/>
      <c r="AT211" s="125"/>
      <c r="AU211" s="125"/>
      <c r="AV211" s="148"/>
      <c r="AW211" s="127"/>
      <c r="AX211" s="125"/>
      <c r="AY211" s="553"/>
      <c r="AZ211" s="125"/>
      <c r="BA211" s="555"/>
      <c r="BB211" s="144"/>
      <c r="BC211" s="125"/>
      <c r="BD211" s="125"/>
      <c r="BE211" s="148"/>
      <c r="BF211" s="127"/>
      <c r="BG211" s="125"/>
      <c r="BH211" s="125"/>
      <c r="BI211" s="126"/>
      <c r="BJ211" s="144"/>
      <c r="BK211" s="553"/>
      <c r="BL211" s="616"/>
      <c r="BM211" s="556"/>
      <c r="BN211" s="128"/>
      <c r="BP211" s="11"/>
      <c r="BR211" s="634"/>
    </row>
    <row r="212" spans="1:70" ht="18.899999999999999" customHeight="1">
      <c r="A212" s="9"/>
      <c r="B212" s="8"/>
      <c r="C212" s="1101"/>
      <c r="D212" s="1101"/>
      <c r="E212" s="1101"/>
      <c r="F212" s="1102"/>
      <c r="G212" s="1014"/>
      <c r="H212" s="721" t="s">
        <v>535</v>
      </c>
      <c r="I212" s="601" t="s">
        <v>754</v>
      </c>
      <c r="J212" s="607">
        <v>1131170</v>
      </c>
      <c r="K212" s="608" t="s">
        <v>1</v>
      </c>
      <c r="L212" s="586">
        <v>91</v>
      </c>
      <c r="M212" s="586" t="s">
        <v>506</v>
      </c>
      <c r="N212" s="586" t="s">
        <v>5</v>
      </c>
      <c r="O212" s="124"/>
      <c r="P212" s="125"/>
      <c r="Q212" s="125"/>
      <c r="R212" s="126"/>
      <c r="S212" s="144"/>
      <c r="T212" s="125"/>
      <c r="U212" s="125"/>
      <c r="V212" s="148"/>
      <c r="W212" s="552"/>
      <c r="X212" s="125"/>
      <c r="Y212" s="553"/>
      <c r="Z212" s="126"/>
      <c r="AA212" s="144" t="s">
        <v>342</v>
      </c>
      <c r="AB212" s="125"/>
      <c r="AC212" s="125"/>
      <c r="AD212" s="125"/>
      <c r="AE212" s="148"/>
      <c r="AF212" s="127"/>
      <c r="AG212" s="125"/>
      <c r="AH212" s="125"/>
      <c r="AI212" s="126"/>
      <c r="AJ212" s="286"/>
      <c r="AK212" s="125"/>
      <c r="AL212" s="553"/>
      <c r="AM212" s="148"/>
      <c r="AN212" s="127"/>
      <c r="AO212" s="125"/>
      <c r="AP212" s="125"/>
      <c r="AQ212" s="125"/>
      <c r="AR212" s="285"/>
      <c r="AS212" s="554"/>
      <c r="AT212" s="125"/>
      <c r="AU212" s="125"/>
      <c r="AV212" s="148"/>
      <c r="AW212" s="127"/>
      <c r="AX212" s="125"/>
      <c r="AY212" s="553"/>
      <c r="AZ212" s="125"/>
      <c r="BA212" s="555"/>
      <c r="BB212" s="144"/>
      <c r="BC212" s="125"/>
      <c r="BD212" s="125"/>
      <c r="BE212" s="148"/>
      <c r="BF212" s="127"/>
      <c r="BG212" s="125"/>
      <c r="BH212" s="125"/>
      <c r="BI212" s="126"/>
      <c r="BJ212" s="144"/>
      <c r="BK212" s="553"/>
      <c r="BL212" s="616"/>
      <c r="BM212" s="556"/>
      <c r="BN212" s="128"/>
      <c r="BP212" s="11"/>
      <c r="BR212" s="634"/>
    </row>
    <row r="213" spans="1:70" ht="18.899999999999999" customHeight="1" thickBot="1">
      <c r="A213" s="9"/>
      <c r="B213" s="8"/>
      <c r="C213" s="1101"/>
      <c r="D213" s="1101"/>
      <c r="E213" s="1101"/>
      <c r="F213" s="1102"/>
      <c r="G213" s="1076"/>
      <c r="H213" s="722" t="s">
        <v>531</v>
      </c>
      <c r="I213" s="603" t="s">
        <v>755</v>
      </c>
      <c r="J213" s="609">
        <v>1131170</v>
      </c>
      <c r="K213" s="610" t="s">
        <v>1</v>
      </c>
      <c r="L213" s="560">
        <v>973</v>
      </c>
      <c r="M213" s="560" t="s">
        <v>659</v>
      </c>
      <c r="N213" s="560" t="s">
        <v>658</v>
      </c>
      <c r="O213" s="110"/>
      <c r="P213" s="97"/>
      <c r="Q213" s="97"/>
      <c r="R213" s="102"/>
      <c r="S213" s="137"/>
      <c r="T213" s="97"/>
      <c r="U213" s="97"/>
      <c r="V213" s="141"/>
      <c r="W213" s="121"/>
      <c r="X213" s="97"/>
      <c r="Y213" s="106"/>
      <c r="Z213" s="102"/>
      <c r="AA213" s="137" t="s">
        <v>354</v>
      </c>
      <c r="AB213" s="97"/>
      <c r="AC213" s="97"/>
      <c r="AD213" s="97"/>
      <c r="AE213" s="141"/>
      <c r="AF213" s="96"/>
      <c r="AG213" s="97"/>
      <c r="AH213" s="97"/>
      <c r="AI213" s="102"/>
      <c r="AJ213" s="139"/>
      <c r="AK213" s="97"/>
      <c r="AL213" s="106"/>
      <c r="AM213" s="141"/>
      <c r="AN213" s="96"/>
      <c r="AO213" s="97"/>
      <c r="AP213" s="97"/>
      <c r="AQ213" s="97"/>
      <c r="AR213" s="131"/>
      <c r="AS213" s="614"/>
      <c r="AT213" s="97"/>
      <c r="AU213" s="97"/>
      <c r="AV213" s="141"/>
      <c r="AW213" s="96"/>
      <c r="AX213" s="97"/>
      <c r="AY213" s="106"/>
      <c r="AZ213" s="97"/>
      <c r="BA213" s="120"/>
      <c r="BB213" s="137"/>
      <c r="BC213" s="97"/>
      <c r="BD213" s="97"/>
      <c r="BE213" s="141"/>
      <c r="BF213" s="96"/>
      <c r="BG213" s="97"/>
      <c r="BH213" s="97"/>
      <c r="BI213" s="102"/>
      <c r="BJ213" s="137"/>
      <c r="BK213" s="106"/>
      <c r="BL213" s="545"/>
      <c r="BM213" s="615"/>
      <c r="BN213" s="98"/>
      <c r="BP213" s="11"/>
      <c r="BR213" s="634"/>
    </row>
    <row r="214" spans="1:70" ht="18.899999999999999" customHeight="1">
      <c r="A214" s="9"/>
      <c r="B214" s="8"/>
      <c r="C214" s="1101"/>
      <c r="D214" s="1101"/>
      <c r="E214" s="1101"/>
      <c r="F214" s="1102"/>
      <c r="G214" s="1087" t="s">
        <v>584</v>
      </c>
      <c r="H214" s="720" t="s">
        <v>583</v>
      </c>
      <c r="I214" s="572" t="s">
        <v>860</v>
      </c>
      <c r="J214" s="604">
        <v>1131170</v>
      </c>
      <c r="K214" s="561" t="s">
        <v>339</v>
      </c>
      <c r="L214" s="561">
        <v>179</v>
      </c>
      <c r="M214" s="561" t="s">
        <v>506</v>
      </c>
      <c r="N214" s="561" t="s">
        <v>5</v>
      </c>
      <c r="O214" s="122"/>
      <c r="P214" s="90"/>
      <c r="Q214" s="90"/>
      <c r="R214" s="99"/>
      <c r="S214" s="135"/>
      <c r="T214" s="90"/>
      <c r="U214" s="90"/>
      <c r="V214" s="146"/>
      <c r="W214" s="89"/>
      <c r="X214" s="90"/>
      <c r="Y214" s="104"/>
      <c r="Z214" s="99"/>
      <c r="AA214" s="135" t="s">
        <v>342</v>
      </c>
      <c r="AB214" s="90"/>
      <c r="AC214" s="90"/>
      <c r="AD214" s="90"/>
      <c r="AE214" s="146"/>
      <c r="AF214" s="103"/>
      <c r="AG214" s="90"/>
      <c r="AH214" s="90"/>
      <c r="AI214" s="99"/>
      <c r="AJ214" s="140"/>
      <c r="AK214" s="90"/>
      <c r="AL214" s="104"/>
      <c r="AM214" s="146"/>
      <c r="AN214" s="103" t="s">
        <v>342</v>
      </c>
      <c r="AO214" s="90"/>
      <c r="AP214" s="90"/>
      <c r="AQ214" s="90"/>
      <c r="AR214" s="129"/>
      <c r="AS214" s="675"/>
      <c r="AT214" s="90"/>
      <c r="AU214" s="90"/>
      <c r="AV214" s="146"/>
      <c r="AW214" s="103"/>
      <c r="AX214" s="90"/>
      <c r="AY214" s="104" t="s">
        <v>342</v>
      </c>
      <c r="AZ214" s="90"/>
      <c r="BA214" s="105"/>
      <c r="BB214" s="135"/>
      <c r="BC214" s="90"/>
      <c r="BD214" s="90"/>
      <c r="BE214" s="146"/>
      <c r="BF214" s="103"/>
      <c r="BG214" s="90"/>
      <c r="BH214" s="90"/>
      <c r="BI214" s="99"/>
      <c r="BJ214" s="135"/>
      <c r="BK214" s="104" t="s">
        <v>5</v>
      </c>
      <c r="BL214" s="544"/>
      <c r="BM214" s="738"/>
      <c r="BN214" s="91"/>
      <c r="BP214" s="11"/>
      <c r="BR214" s="634"/>
    </row>
    <row r="215" spans="1:70" ht="18.899999999999999" customHeight="1">
      <c r="A215" s="9"/>
      <c r="B215" s="8"/>
      <c r="C215" s="1101"/>
      <c r="D215" s="1101"/>
      <c r="E215" s="1101"/>
      <c r="F215" s="1102"/>
      <c r="G215" s="1096"/>
      <c r="H215" s="724" t="s">
        <v>916</v>
      </c>
      <c r="I215" s="577" t="s">
        <v>960</v>
      </c>
      <c r="J215" s="593">
        <v>1131170</v>
      </c>
      <c r="K215" s="559" t="s">
        <v>339</v>
      </c>
      <c r="L215" s="559">
        <v>4380</v>
      </c>
      <c r="M215" s="559" t="s">
        <v>506</v>
      </c>
      <c r="N215" s="559" t="s">
        <v>667</v>
      </c>
      <c r="O215" s="621"/>
      <c r="P215" s="622"/>
      <c r="Q215" s="622"/>
      <c r="R215" s="623"/>
      <c r="S215" s="311"/>
      <c r="T215" s="622"/>
      <c r="U215" s="622"/>
      <c r="V215" s="624"/>
      <c r="W215" s="625"/>
      <c r="X215" s="622"/>
      <c r="Y215" s="626"/>
      <c r="Z215" s="623"/>
      <c r="AA215" s="311"/>
      <c r="AB215" s="622"/>
      <c r="AC215" s="622"/>
      <c r="AD215" s="622"/>
      <c r="AE215" s="624"/>
      <c r="AF215" s="627"/>
      <c r="AG215" s="622"/>
      <c r="AH215" s="622"/>
      <c r="AI215" s="623"/>
      <c r="AJ215" s="628"/>
      <c r="AK215" s="622"/>
      <c r="AL215" s="626"/>
      <c r="AM215" s="624"/>
      <c r="AN215" s="627"/>
      <c r="AO215" s="622"/>
      <c r="AP215" s="622"/>
      <c r="AQ215" s="622"/>
      <c r="AR215" s="629"/>
      <c r="AS215" s="630"/>
      <c r="AT215" s="622"/>
      <c r="AU215" s="622"/>
      <c r="AV215" s="624"/>
      <c r="AW215" s="627"/>
      <c r="AX215" s="622"/>
      <c r="AY215" s="626" t="s">
        <v>354</v>
      </c>
      <c r="AZ215" s="622"/>
      <c r="BA215" s="631"/>
      <c r="BB215" s="311"/>
      <c r="BC215" s="622"/>
      <c r="BD215" s="622"/>
      <c r="BE215" s="624"/>
      <c r="BF215" s="627"/>
      <c r="BG215" s="622"/>
      <c r="BH215" s="622"/>
      <c r="BI215" s="623"/>
      <c r="BJ215" s="311"/>
      <c r="BK215" s="626"/>
      <c r="BL215" s="649"/>
      <c r="BM215" s="650"/>
      <c r="BN215" s="651"/>
      <c r="BP215" s="11"/>
      <c r="BR215" s="634"/>
    </row>
    <row r="216" spans="1:70" ht="18.75" customHeight="1">
      <c r="A216" s="9"/>
      <c r="B216" s="8"/>
      <c r="C216" s="1101"/>
      <c r="D216" s="1101"/>
      <c r="E216" s="1101"/>
      <c r="F216" s="1102"/>
      <c r="G216" s="1096"/>
      <c r="H216" s="724" t="s">
        <v>679</v>
      </c>
      <c r="I216" s="577" t="s">
        <v>861</v>
      </c>
      <c r="J216" s="593">
        <v>1131170</v>
      </c>
      <c r="K216" s="559" t="s">
        <v>339</v>
      </c>
      <c r="L216" s="559">
        <v>487</v>
      </c>
      <c r="M216" s="559" t="s">
        <v>659</v>
      </c>
      <c r="N216" s="559" t="s">
        <v>681</v>
      </c>
      <c r="O216" s="124"/>
      <c r="P216" s="125"/>
      <c r="Q216" s="125"/>
      <c r="R216" s="126"/>
      <c r="S216" s="144"/>
      <c r="T216" s="125"/>
      <c r="U216" s="125"/>
      <c r="V216" s="148"/>
      <c r="W216" s="552"/>
      <c r="X216" s="125"/>
      <c r="Y216" s="553" t="s">
        <v>342</v>
      </c>
      <c r="Z216" s="126"/>
      <c r="AA216" s="144"/>
      <c r="AB216" s="125"/>
      <c r="AC216" s="125"/>
      <c r="AD216" s="125"/>
      <c r="AE216" s="148"/>
      <c r="AF216" s="127"/>
      <c r="AG216" s="125"/>
      <c r="AH216" s="125"/>
      <c r="AI216" s="126"/>
      <c r="AJ216" s="286"/>
      <c r="AK216" s="125" t="s">
        <v>342</v>
      </c>
      <c r="AL216" s="553"/>
      <c r="AM216" s="148"/>
      <c r="AN216" s="127"/>
      <c r="AO216" s="125"/>
      <c r="AP216" s="125"/>
      <c r="AQ216" s="125"/>
      <c r="AR216" s="285"/>
      <c r="AS216" s="554"/>
      <c r="AT216" s="125"/>
      <c r="AU216" s="125"/>
      <c r="AV216" s="148"/>
      <c r="AW216" s="127" t="s">
        <v>342</v>
      </c>
      <c r="AX216" s="125"/>
      <c r="AY216" s="553"/>
      <c r="AZ216" s="125"/>
      <c r="BA216" s="555"/>
      <c r="BB216" s="144"/>
      <c r="BC216" s="125"/>
      <c r="BD216" s="125"/>
      <c r="BE216" s="148"/>
      <c r="BF216" s="127"/>
      <c r="BG216" s="125"/>
      <c r="BH216" s="125"/>
      <c r="BI216" s="126" t="s">
        <v>5</v>
      </c>
      <c r="BJ216" s="144"/>
      <c r="BK216" s="553"/>
      <c r="BL216" s="616"/>
      <c r="BM216" s="556"/>
      <c r="BN216" s="128"/>
      <c r="BP216" s="11"/>
      <c r="BR216" s="634"/>
    </row>
    <row r="217" spans="1:70" ht="18.899999999999999" customHeight="1">
      <c r="A217" s="9"/>
      <c r="B217" s="8"/>
      <c r="C217" s="1101"/>
      <c r="D217" s="1101"/>
      <c r="E217" s="1101"/>
      <c r="F217" s="1102"/>
      <c r="G217" s="1096"/>
      <c r="H217" s="724" t="s">
        <v>680</v>
      </c>
      <c r="I217" s="577" t="s">
        <v>862</v>
      </c>
      <c r="J217" s="593">
        <v>1131170</v>
      </c>
      <c r="K217" s="559" t="s">
        <v>339</v>
      </c>
      <c r="L217" s="559">
        <v>350</v>
      </c>
      <c r="M217" s="559" t="s">
        <v>506</v>
      </c>
      <c r="N217" s="559" t="s">
        <v>667</v>
      </c>
      <c r="O217" s="124"/>
      <c r="P217" s="125"/>
      <c r="Q217" s="125"/>
      <c r="R217" s="126"/>
      <c r="S217" s="144"/>
      <c r="T217" s="125"/>
      <c r="U217" s="125"/>
      <c r="V217" s="148"/>
      <c r="W217" s="552"/>
      <c r="X217" s="125"/>
      <c r="Y217" s="553" t="s">
        <v>354</v>
      </c>
      <c r="Z217" s="126"/>
      <c r="AA217" s="144"/>
      <c r="AB217" s="125"/>
      <c r="AC217" s="125"/>
      <c r="AD217" s="125"/>
      <c r="AE217" s="148"/>
      <c r="AF217" s="127"/>
      <c r="AG217" s="125"/>
      <c r="AH217" s="125"/>
      <c r="AI217" s="126"/>
      <c r="AJ217" s="286"/>
      <c r="AK217" s="125"/>
      <c r="AL217" s="553"/>
      <c r="AM217" s="148"/>
      <c r="AN217" s="127"/>
      <c r="AO217" s="125"/>
      <c r="AP217" s="125"/>
      <c r="AQ217" s="125"/>
      <c r="AR217" s="285"/>
      <c r="AS217" s="554"/>
      <c r="AT217" s="125"/>
      <c r="AU217" s="125"/>
      <c r="AV217" s="148"/>
      <c r="AW217" s="127" t="s">
        <v>354</v>
      </c>
      <c r="AX217" s="125"/>
      <c r="AY217" s="553"/>
      <c r="AZ217" s="125"/>
      <c r="BA217" s="555"/>
      <c r="BB217" s="144"/>
      <c r="BC217" s="125"/>
      <c r="BD217" s="125"/>
      <c r="BE217" s="148"/>
      <c r="BF217" s="127"/>
      <c r="BG217" s="125"/>
      <c r="BH217" s="125"/>
      <c r="BI217" s="126"/>
      <c r="BJ217" s="144"/>
      <c r="BK217" s="553"/>
      <c r="BL217" s="616"/>
      <c r="BM217" s="556"/>
      <c r="BN217" s="128"/>
      <c r="BP217" s="11"/>
      <c r="BR217" s="634"/>
    </row>
    <row r="218" spans="1:70" ht="18.899999999999999" customHeight="1">
      <c r="A218" s="9"/>
      <c r="B218" s="8"/>
      <c r="C218" s="1101"/>
      <c r="D218" s="1101"/>
      <c r="E218" s="1101"/>
      <c r="F218" s="1102"/>
      <c r="G218" s="1088"/>
      <c r="H218" s="721" t="s">
        <v>581</v>
      </c>
      <c r="I218" s="573" t="s">
        <v>863</v>
      </c>
      <c r="J218" s="593">
        <v>1131170</v>
      </c>
      <c r="K218" s="559" t="s">
        <v>339</v>
      </c>
      <c r="L218" s="559">
        <v>43</v>
      </c>
      <c r="M218" s="559" t="s">
        <v>506</v>
      </c>
      <c r="N218" s="559" t="s">
        <v>5</v>
      </c>
      <c r="O218" s="124"/>
      <c r="P218" s="125"/>
      <c r="Q218" s="125"/>
      <c r="R218" s="126"/>
      <c r="S218" s="144"/>
      <c r="T218" s="125"/>
      <c r="U218" s="125"/>
      <c r="V218" s="148"/>
      <c r="W218" s="552"/>
      <c r="X218" s="125" t="s">
        <v>342</v>
      </c>
      <c r="Y218" s="553"/>
      <c r="Z218" s="126"/>
      <c r="AA218" s="144"/>
      <c r="AB218" s="125"/>
      <c r="AC218" s="125"/>
      <c r="AD218" s="125"/>
      <c r="AE218" s="148"/>
      <c r="AF218" s="127"/>
      <c r="AG218" s="125"/>
      <c r="AH218" s="125"/>
      <c r="AI218" s="126"/>
      <c r="AJ218" s="286"/>
      <c r="AK218" s="125" t="s">
        <v>342</v>
      </c>
      <c r="AL218" s="553"/>
      <c r="AM218" s="148"/>
      <c r="AN218" s="127"/>
      <c r="AO218" s="125"/>
      <c r="AP218" s="125"/>
      <c r="AQ218" s="125"/>
      <c r="AR218" s="285"/>
      <c r="AS218" s="554"/>
      <c r="AT218" s="125"/>
      <c r="AU218" s="125" t="s">
        <v>342</v>
      </c>
      <c r="AV218" s="148"/>
      <c r="AW218" s="127"/>
      <c r="AX218" s="125"/>
      <c r="AY218" s="553"/>
      <c r="AZ218" s="125"/>
      <c r="BA218" s="555"/>
      <c r="BB218" s="144"/>
      <c r="BC218" s="125"/>
      <c r="BD218" s="125"/>
      <c r="BE218" s="148"/>
      <c r="BF218" s="127"/>
      <c r="BG218" s="125"/>
      <c r="BH218" s="125" t="s">
        <v>5</v>
      </c>
      <c r="BI218" s="126"/>
      <c r="BJ218" s="144"/>
      <c r="BK218" s="553"/>
      <c r="BL218" s="616"/>
      <c r="BM218" s="556"/>
      <c r="BN218" s="128"/>
      <c r="BP218" s="11"/>
      <c r="BR218" s="634"/>
    </row>
    <row r="219" spans="1:70" ht="18.899999999999999" customHeight="1">
      <c r="A219" s="9"/>
      <c r="B219" s="8"/>
      <c r="C219" s="1101"/>
      <c r="D219" s="1101"/>
      <c r="E219" s="1101"/>
      <c r="F219" s="1102"/>
      <c r="G219" s="1088"/>
      <c r="H219" s="721" t="s">
        <v>917</v>
      </c>
      <c r="I219" s="573" t="s">
        <v>1014</v>
      </c>
      <c r="J219" s="593">
        <v>1131170</v>
      </c>
      <c r="K219" s="559" t="s">
        <v>339</v>
      </c>
      <c r="L219" s="559">
        <v>4380</v>
      </c>
      <c r="M219" s="559" t="s">
        <v>506</v>
      </c>
      <c r="N219" s="559" t="s">
        <v>667</v>
      </c>
      <c r="O219" s="124"/>
      <c r="P219" s="125"/>
      <c r="Q219" s="125"/>
      <c r="R219" s="126"/>
      <c r="S219" s="144"/>
      <c r="T219" s="125"/>
      <c r="U219" s="125"/>
      <c r="V219" s="148"/>
      <c r="W219" s="552"/>
      <c r="X219" s="125"/>
      <c r="Y219" s="553"/>
      <c r="Z219" s="126"/>
      <c r="AA219" s="144"/>
      <c r="AB219" s="125"/>
      <c r="AC219" s="125"/>
      <c r="AD219" s="125"/>
      <c r="AE219" s="148"/>
      <c r="AF219" s="127"/>
      <c r="AG219" s="125"/>
      <c r="AH219" s="125"/>
      <c r="AI219" s="126"/>
      <c r="AJ219" s="286"/>
      <c r="AK219" s="125"/>
      <c r="AL219" s="553"/>
      <c r="AM219" s="148"/>
      <c r="AN219" s="127"/>
      <c r="AO219" s="125"/>
      <c r="AP219" s="125"/>
      <c r="AQ219" s="125"/>
      <c r="AR219" s="285"/>
      <c r="AS219" s="554"/>
      <c r="AT219" s="125"/>
      <c r="AU219" s="125"/>
      <c r="AV219" s="148"/>
      <c r="AW219" s="127"/>
      <c r="AX219" s="125"/>
      <c r="AY219" s="553"/>
      <c r="AZ219" s="125"/>
      <c r="BA219" s="555"/>
      <c r="BB219" s="144"/>
      <c r="BC219" s="125"/>
      <c r="BD219" s="125"/>
      <c r="BE219" s="148"/>
      <c r="BF219" s="127"/>
      <c r="BG219" s="125"/>
      <c r="BH219" s="125" t="s">
        <v>7</v>
      </c>
      <c r="BI219" s="126"/>
      <c r="BJ219" s="144"/>
      <c r="BK219" s="553"/>
      <c r="BL219" s="616"/>
      <c r="BM219" s="556"/>
      <c r="BN219" s="128"/>
      <c r="BP219" s="11"/>
      <c r="BR219" s="634"/>
    </row>
    <row r="220" spans="1:70" ht="18.899999999999999" customHeight="1">
      <c r="A220" s="9"/>
      <c r="B220" s="8"/>
      <c r="C220" s="1101"/>
      <c r="D220" s="1101"/>
      <c r="E220" s="1101"/>
      <c r="F220" s="1102"/>
      <c r="G220" s="1088"/>
      <c r="H220" s="721" t="s">
        <v>579</v>
      </c>
      <c r="I220" s="573" t="s">
        <v>864</v>
      </c>
      <c r="J220" s="593">
        <v>1131170</v>
      </c>
      <c r="K220" s="559" t="s">
        <v>339</v>
      </c>
      <c r="L220" s="559">
        <v>250</v>
      </c>
      <c r="M220" s="559" t="s">
        <v>506</v>
      </c>
      <c r="N220" s="559" t="s">
        <v>5</v>
      </c>
      <c r="O220" s="124"/>
      <c r="P220" s="125"/>
      <c r="Q220" s="125"/>
      <c r="R220" s="126"/>
      <c r="S220" s="144" t="s">
        <v>342</v>
      </c>
      <c r="T220" s="125"/>
      <c r="U220" s="125"/>
      <c r="V220" s="148"/>
      <c r="W220" s="552"/>
      <c r="X220" s="125"/>
      <c r="Y220" s="553"/>
      <c r="Z220" s="126"/>
      <c r="AA220" s="144"/>
      <c r="AB220" s="125"/>
      <c r="AC220" s="125" t="s">
        <v>342</v>
      </c>
      <c r="AD220" s="125"/>
      <c r="AE220" s="148"/>
      <c r="AF220" s="127"/>
      <c r="AG220" s="125"/>
      <c r="AH220" s="125"/>
      <c r="AI220" s="126"/>
      <c r="AJ220" s="286"/>
      <c r="AK220" s="125"/>
      <c r="AL220" s="553"/>
      <c r="AM220" s="148"/>
      <c r="AN220" s="127"/>
      <c r="AO220" s="125"/>
      <c r="AP220" s="125"/>
      <c r="AQ220" s="125" t="s">
        <v>342</v>
      </c>
      <c r="AR220" s="285"/>
      <c r="AS220" s="554"/>
      <c r="AT220" s="125"/>
      <c r="AU220" s="125"/>
      <c r="AV220" s="148"/>
      <c r="AW220" s="127"/>
      <c r="AX220" s="125"/>
      <c r="AY220" s="553"/>
      <c r="AZ220" s="125"/>
      <c r="BA220" s="555"/>
      <c r="BB220" s="144"/>
      <c r="BC220" s="125" t="s">
        <v>342</v>
      </c>
      <c r="BD220" s="125"/>
      <c r="BE220" s="148"/>
      <c r="BF220" s="127"/>
      <c r="BG220" s="125"/>
      <c r="BH220" s="125"/>
      <c r="BI220" s="126"/>
      <c r="BJ220" s="144"/>
      <c r="BK220" s="553"/>
      <c r="BL220" s="616"/>
      <c r="BM220" s="556"/>
      <c r="BN220" s="128"/>
      <c r="BP220" s="11"/>
      <c r="BR220" s="634"/>
    </row>
    <row r="221" spans="1:70" ht="18.899999999999999" customHeight="1">
      <c r="A221" s="9"/>
      <c r="B221" s="8"/>
      <c r="C221" s="1101"/>
      <c r="D221" s="1101"/>
      <c r="E221" s="1101"/>
      <c r="F221" s="1102"/>
      <c r="G221" s="1088"/>
      <c r="H221" s="721" t="s">
        <v>918</v>
      </c>
      <c r="I221" s="573" t="s">
        <v>1012</v>
      </c>
      <c r="J221" s="593">
        <v>1131170</v>
      </c>
      <c r="K221" s="559" t="s">
        <v>339</v>
      </c>
      <c r="L221" s="559">
        <v>8760</v>
      </c>
      <c r="M221" s="559" t="s">
        <v>506</v>
      </c>
      <c r="N221" s="559" t="s">
        <v>667</v>
      </c>
      <c r="O221" s="124"/>
      <c r="P221" s="125"/>
      <c r="Q221" s="125"/>
      <c r="R221" s="126"/>
      <c r="S221" s="144"/>
      <c r="T221" s="125"/>
      <c r="U221" s="125"/>
      <c r="V221" s="148"/>
      <c r="W221" s="552"/>
      <c r="X221" s="125"/>
      <c r="Y221" s="553"/>
      <c r="Z221" s="126"/>
      <c r="AA221" s="144"/>
      <c r="AB221" s="125"/>
      <c r="AC221" s="125"/>
      <c r="AD221" s="125"/>
      <c r="AE221" s="148"/>
      <c r="AF221" s="127"/>
      <c r="AG221" s="125"/>
      <c r="AH221" s="125"/>
      <c r="AI221" s="126"/>
      <c r="AJ221" s="286"/>
      <c r="AK221" s="125"/>
      <c r="AL221" s="553"/>
      <c r="AM221" s="148"/>
      <c r="AN221" s="127"/>
      <c r="AO221" s="125"/>
      <c r="AP221" s="125"/>
      <c r="AQ221" s="125"/>
      <c r="AR221" s="285"/>
      <c r="AS221" s="554"/>
      <c r="AT221" s="125"/>
      <c r="AU221" s="125"/>
      <c r="AV221" s="148"/>
      <c r="AW221" s="127"/>
      <c r="AX221" s="125"/>
      <c r="AY221" s="553"/>
      <c r="AZ221" s="125"/>
      <c r="BA221" s="555"/>
      <c r="BB221" s="144"/>
      <c r="BC221" s="125" t="s">
        <v>354</v>
      </c>
      <c r="BD221" s="125"/>
      <c r="BE221" s="148"/>
      <c r="BF221" s="127"/>
      <c r="BG221" s="125"/>
      <c r="BH221" s="125"/>
      <c r="BI221" s="126"/>
      <c r="BJ221" s="144"/>
      <c r="BK221" s="553"/>
      <c r="BL221" s="616"/>
      <c r="BM221" s="556"/>
      <c r="BN221" s="128"/>
      <c r="BP221" s="11"/>
      <c r="BR221" s="634"/>
    </row>
    <row r="222" spans="1:70" ht="18.899999999999999" customHeight="1">
      <c r="A222" s="9"/>
      <c r="B222" s="8"/>
      <c r="C222" s="1101"/>
      <c r="D222" s="1101"/>
      <c r="E222" s="1101"/>
      <c r="F222" s="1102"/>
      <c r="G222" s="1088"/>
      <c r="H222" s="721" t="s">
        <v>578</v>
      </c>
      <c r="I222" s="573" t="s">
        <v>864</v>
      </c>
      <c r="J222" s="583">
        <v>1131170</v>
      </c>
      <c r="K222" s="586" t="s">
        <v>339</v>
      </c>
      <c r="L222" s="586">
        <v>283</v>
      </c>
      <c r="M222" s="586" t="s">
        <v>506</v>
      </c>
      <c r="N222" s="586" t="s">
        <v>5</v>
      </c>
      <c r="O222" s="108"/>
      <c r="P222" s="84"/>
      <c r="Q222" s="84"/>
      <c r="R222" s="100"/>
      <c r="S222" s="136"/>
      <c r="T222" s="84" t="s">
        <v>342</v>
      </c>
      <c r="U222" s="84"/>
      <c r="V222" s="87"/>
      <c r="W222" s="92"/>
      <c r="X222" s="84"/>
      <c r="Y222" s="85"/>
      <c r="Z222" s="100"/>
      <c r="AA222" s="136"/>
      <c r="AB222" s="84"/>
      <c r="AC222" s="84" t="s">
        <v>342</v>
      </c>
      <c r="AD222" s="84"/>
      <c r="AE222" s="87"/>
      <c r="AF222" s="94"/>
      <c r="AG222" s="84"/>
      <c r="AH222" s="84"/>
      <c r="AI222" s="100"/>
      <c r="AJ222" s="138"/>
      <c r="AK222" s="84"/>
      <c r="AL222" s="85"/>
      <c r="AM222" s="87"/>
      <c r="AN222" s="94"/>
      <c r="AO222" s="84"/>
      <c r="AP222" s="84"/>
      <c r="AQ222" s="84" t="s">
        <v>342</v>
      </c>
      <c r="AR222" s="133"/>
      <c r="AS222" s="548"/>
      <c r="AT222" s="84"/>
      <c r="AU222" s="84"/>
      <c r="AV222" s="87"/>
      <c r="AW222" s="94"/>
      <c r="AX222" s="84"/>
      <c r="AY222" s="85"/>
      <c r="AZ222" s="84"/>
      <c r="BA222" s="101"/>
      <c r="BB222" s="136"/>
      <c r="BC222" s="84" t="s">
        <v>342</v>
      </c>
      <c r="BD222" s="84"/>
      <c r="BE222" s="87"/>
      <c r="BF222" s="94"/>
      <c r="BG222" s="84"/>
      <c r="BH222" s="84"/>
      <c r="BI222" s="100"/>
      <c r="BJ222" s="136"/>
      <c r="BK222" s="85"/>
      <c r="BL222" s="536"/>
      <c r="BM222" s="535"/>
      <c r="BN222" s="93"/>
      <c r="BP222" s="11"/>
      <c r="BR222" s="634"/>
    </row>
    <row r="223" spans="1:70" ht="18.899999999999999" customHeight="1" thickBot="1">
      <c r="A223" s="9"/>
      <c r="B223" s="8"/>
      <c r="C223" s="1101"/>
      <c r="D223" s="1101"/>
      <c r="E223" s="1101"/>
      <c r="F223" s="1102"/>
      <c r="G223" s="1090"/>
      <c r="H223" s="750" t="s">
        <v>919</v>
      </c>
      <c r="I223" s="578" t="s">
        <v>1012</v>
      </c>
      <c r="J223" s="751">
        <v>1131170</v>
      </c>
      <c r="K223" s="752" t="s">
        <v>339</v>
      </c>
      <c r="L223" s="752">
        <v>8760</v>
      </c>
      <c r="M223" s="752" t="s">
        <v>506</v>
      </c>
      <c r="N223" s="752" t="s">
        <v>667</v>
      </c>
      <c r="O223" s="170"/>
      <c r="P223" s="225"/>
      <c r="Q223" s="225"/>
      <c r="R223" s="227"/>
      <c r="S223" s="174"/>
      <c r="T223" s="225"/>
      <c r="U223" s="225"/>
      <c r="V223" s="171"/>
      <c r="W223" s="753"/>
      <c r="X223" s="225"/>
      <c r="Y223" s="754"/>
      <c r="Z223" s="227"/>
      <c r="AA223" s="174"/>
      <c r="AB223" s="225"/>
      <c r="AC223" s="225"/>
      <c r="AD223" s="225"/>
      <c r="AE223" s="171"/>
      <c r="AF223" s="226"/>
      <c r="AG223" s="225"/>
      <c r="AH223" s="225"/>
      <c r="AI223" s="227"/>
      <c r="AJ223" s="173"/>
      <c r="AK223" s="225"/>
      <c r="AL223" s="754"/>
      <c r="AM223" s="171"/>
      <c r="AN223" s="226"/>
      <c r="AO223" s="225"/>
      <c r="AP223" s="225"/>
      <c r="AQ223" s="225"/>
      <c r="AR223" s="172"/>
      <c r="AS223" s="755"/>
      <c r="AT223" s="225"/>
      <c r="AU223" s="225"/>
      <c r="AV223" s="171"/>
      <c r="AW223" s="226"/>
      <c r="AX223" s="225"/>
      <c r="AY223" s="754"/>
      <c r="AZ223" s="225"/>
      <c r="BA223" s="756"/>
      <c r="BB223" s="174"/>
      <c r="BC223" s="225" t="s">
        <v>354</v>
      </c>
      <c r="BD223" s="225"/>
      <c r="BE223" s="171"/>
      <c r="BF223" s="226"/>
      <c r="BG223" s="225"/>
      <c r="BH223" s="225"/>
      <c r="BI223" s="227"/>
      <c r="BJ223" s="174"/>
      <c r="BK223" s="754"/>
      <c r="BL223" s="757"/>
      <c r="BM223" s="758"/>
      <c r="BN223" s="175"/>
      <c r="BP223" s="11"/>
      <c r="BR223" s="634"/>
    </row>
    <row r="224" spans="1:70" ht="18.899999999999999" customHeight="1" thickBot="1">
      <c r="A224" s="9"/>
      <c r="B224" s="8"/>
      <c r="C224" s="1101"/>
      <c r="D224" s="1101"/>
      <c r="E224" s="1101"/>
      <c r="F224" s="1102"/>
      <c r="G224" s="287" t="s">
        <v>459</v>
      </c>
      <c r="H224" s="725" t="s">
        <v>529</v>
      </c>
      <c r="I224" s="596" t="s">
        <v>859</v>
      </c>
      <c r="J224" s="597">
        <v>1131180</v>
      </c>
      <c r="K224" s="598" t="s">
        <v>339</v>
      </c>
      <c r="L224" s="598">
        <v>131</v>
      </c>
      <c r="M224" s="598" t="s">
        <v>506</v>
      </c>
      <c r="N224" s="598" t="s">
        <v>5</v>
      </c>
      <c r="O224" s="652"/>
      <c r="P224" s="653"/>
      <c r="Q224" s="653"/>
      <c r="R224" s="654"/>
      <c r="S224" s="310"/>
      <c r="T224" s="653"/>
      <c r="U224" s="653"/>
      <c r="V224" s="309"/>
      <c r="W224" s="655"/>
      <c r="X224" s="653"/>
      <c r="Y224" s="656"/>
      <c r="Z224" s="654"/>
      <c r="AA224" s="310" t="s">
        <v>342</v>
      </c>
      <c r="AB224" s="653"/>
      <c r="AC224" s="653"/>
      <c r="AD224" s="653"/>
      <c r="AE224" s="309"/>
      <c r="AF224" s="657"/>
      <c r="AG224" s="653"/>
      <c r="AH224" s="653"/>
      <c r="AI224" s="654"/>
      <c r="AJ224" s="658"/>
      <c r="AK224" s="653"/>
      <c r="AL224" s="656" t="s">
        <v>342</v>
      </c>
      <c r="AM224" s="309"/>
      <c r="AN224" s="657"/>
      <c r="AO224" s="653"/>
      <c r="AP224" s="653"/>
      <c r="AQ224" s="653"/>
      <c r="AR224" s="659"/>
      <c r="AS224" s="660"/>
      <c r="AT224" s="653"/>
      <c r="AU224" s="653"/>
      <c r="AV224" s="309"/>
      <c r="AW224" s="657"/>
      <c r="AX224" s="653"/>
      <c r="AY224" s="656" t="s">
        <v>342</v>
      </c>
      <c r="AZ224" s="653"/>
      <c r="BA224" s="661"/>
      <c r="BB224" s="310"/>
      <c r="BC224" s="653"/>
      <c r="BD224" s="653"/>
      <c r="BE224" s="309"/>
      <c r="BF224" s="657"/>
      <c r="BG224" s="653"/>
      <c r="BH224" s="653"/>
      <c r="BI224" s="654"/>
      <c r="BJ224" s="310"/>
      <c r="BK224" s="656" t="s">
        <v>5</v>
      </c>
      <c r="BL224" s="662"/>
      <c r="BM224" s="663"/>
      <c r="BN224" s="664"/>
      <c r="BP224" s="11"/>
      <c r="BR224" s="634"/>
    </row>
    <row r="225" spans="1:70" ht="18.899999999999999" customHeight="1">
      <c r="A225" s="9"/>
      <c r="B225" s="8"/>
      <c r="C225" s="1101"/>
      <c r="D225" s="1101"/>
      <c r="E225" s="1101"/>
      <c r="F225" s="1102"/>
      <c r="G225" s="1087" t="s">
        <v>598</v>
      </c>
      <c r="H225" s="720" t="s">
        <v>597</v>
      </c>
      <c r="I225" s="612" t="s">
        <v>744</v>
      </c>
      <c r="J225" s="592">
        <v>1131804</v>
      </c>
      <c r="K225" s="561" t="s">
        <v>339</v>
      </c>
      <c r="L225" s="561">
        <v>175</v>
      </c>
      <c r="M225" s="561" t="s">
        <v>506</v>
      </c>
      <c r="N225" s="561" t="s">
        <v>5</v>
      </c>
      <c r="O225" s="621"/>
      <c r="P225" s="622"/>
      <c r="Q225" s="622"/>
      <c r="R225" s="623"/>
      <c r="S225" s="311"/>
      <c r="T225" s="622"/>
      <c r="U225" s="622"/>
      <c r="V225" s="624"/>
      <c r="W225" s="625" t="s">
        <v>342</v>
      </c>
      <c r="X225" s="622"/>
      <c r="Y225" s="626"/>
      <c r="Z225" s="623"/>
      <c r="AA225" s="311"/>
      <c r="AB225" s="622"/>
      <c r="AC225" s="622"/>
      <c r="AD225" s="622"/>
      <c r="AE225" s="624"/>
      <c r="AF225" s="627"/>
      <c r="AG225" s="622"/>
      <c r="AH225" s="622"/>
      <c r="AI225" s="623"/>
      <c r="AJ225" s="628" t="s">
        <v>342</v>
      </c>
      <c r="AK225" s="622"/>
      <c r="AL225" s="626"/>
      <c r="AM225" s="624"/>
      <c r="AN225" s="627"/>
      <c r="AO225" s="622"/>
      <c r="AP225" s="622"/>
      <c r="AQ225" s="622"/>
      <c r="AR225" s="629"/>
      <c r="AS225" s="630"/>
      <c r="AT225" s="622"/>
      <c r="AU225" s="622" t="s">
        <v>342</v>
      </c>
      <c r="AV225" s="624"/>
      <c r="AW225" s="627"/>
      <c r="AX225" s="622"/>
      <c r="AY225" s="626"/>
      <c r="AZ225" s="622"/>
      <c r="BA225" s="631"/>
      <c r="BB225" s="311"/>
      <c r="BC225" s="622"/>
      <c r="BD225" s="622"/>
      <c r="BE225" s="624"/>
      <c r="BF225" s="627"/>
      <c r="BG225" s="622"/>
      <c r="BH225" s="622" t="s">
        <v>5</v>
      </c>
      <c r="BI225" s="623"/>
      <c r="BJ225" s="311"/>
      <c r="BK225" s="626"/>
      <c r="BL225" s="649"/>
      <c r="BM225" s="650"/>
      <c r="BN225" s="651"/>
      <c r="BP225" s="11"/>
      <c r="BR225" s="634"/>
    </row>
    <row r="226" spans="1:70" ht="18.899999999999999" customHeight="1">
      <c r="A226" s="9"/>
      <c r="B226" s="8"/>
      <c r="C226" s="1101"/>
      <c r="D226" s="1101"/>
      <c r="E226" s="1101"/>
      <c r="F226" s="1102"/>
      <c r="G226" s="1097"/>
      <c r="H226" s="724" t="s">
        <v>685</v>
      </c>
      <c r="I226" s="573" t="s">
        <v>747</v>
      </c>
      <c r="J226" s="583">
        <v>1131804</v>
      </c>
      <c r="K226" s="586" t="s">
        <v>339</v>
      </c>
      <c r="L226" s="586">
        <v>175</v>
      </c>
      <c r="M226" s="586" t="s">
        <v>506</v>
      </c>
      <c r="N226" s="586" t="s">
        <v>681</v>
      </c>
      <c r="O226" s="124"/>
      <c r="P226" s="125"/>
      <c r="Q226" s="125"/>
      <c r="R226" s="126"/>
      <c r="S226" s="144"/>
      <c r="T226" s="125"/>
      <c r="U226" s="125"/>
      <c r="V226" s="148"/>
      <c r="W226" s="552"/>
      <c r="X226" s="125"/>
      <c r="Y226" s="553" t="s">
        <v>342</v>
      </c>
      <c r="Z226" s="126"/>
      <c r="AA226" s="144"/>
      <c r="AB226" s="125"/>
      <c r="AC226" s="125"/>
      <c r="AD226" s="125"/>
      <c r="AE226" s="148"/>
      <c r="AF226" s="127"/>
      <c r="AG226" s="125"/>
      <c r="AH226" s="125"/>
      <c r="AI226" s="126"/>
      <c r="AJ226" s="286"/>
      <c r="AK226" s="125" t="s">
        <v>342</v>
      </c>
      <c r="AL226" s="553"/>
      <c r="AM226" s="148"/>
      <c r="AN226" s="127"/>
      <c r="AO226" s="125"/>
      <c r="AP226" s="125"/>
      <c r="AQ226" s="125"/>
      <c r="AR226" s="285"/>
      <c r="AS226" s="554"/>
      <c r="AT226" s="125"/>
      <c r="AU226" s="125"/>
      <c r="AV226" s="148"/>
      <c r="AW226" s="127" t="s">
        <v>342</v>
      </c>
      <c r="AX226" s="125"/>
      <c r="AY226" s="553"/>
      <c r="AZ226" s="125"/>
      <c r="BA226" s="555"/>
      <c r="BB226" s="144"/>
      <c r="BC226" s="125"/>
      <c r="BD226" s="125"/>
      <c r="BE226" s="148"/>
      <c r="BF226" s="127"/>
      <c r="BG226" s="125"/>
      <c r="BH226" s="125"/>
      <c r="BI226" s="126" t="s">
        <v>5</v>
      </c>
      <c r="BJ226" s="144"/>
      <c r="BK226" s="553"/>
      <c r="BL226" s="616"/>
      <c r="BM226" s="556"/>
      <c r="BN226" s="128"/>
      <c r="BP226" s="11"/>
      <c r="BR226" s="634"/>
    </row>
    <row r="227" spans="1:70" ht="18.899999999999999" customHeight="1">
      <c r="A227" s="9"/>
      <c r="B227" s="8"/>
      <c r="C227" s="1101"/>
      <c r="D227" s="1101"/>
      <c r="E227" s="1101"/>
      <c r="F227" s="1102"/>
      <c r="G227" s="1097"/>
      <c r="H227" s="721" t="s">
        <v>595</v>
      </c>
      <c r="I227" s="573" t="s">
        <v>748</v>
      </c>
      <c r="J227" s="583">
        <v>1131804</v>
      </c>
      <c r="K227" s="586" t="s">
        <v>339</v>
      </c>
      <c r="L227" s="586">
        <v>1095</v>
      </c>
      <c r="M227" s="586" t="s">
        <v>659</v>
      </c>
      <c r="N227" s="586" t="s">
        <v>5</v>
      </c>
      <c r="O227" s="124"/>
      <c r="P227" s="125"/>
      <c r="Q227" s="125"/>
      <c r="R227" s="126"/>
      <c r="S227" s="144"/>
      <c r="T227" s="125"/>
      <c r="U227" s="125"/>
      <c r="V227" s="148"/>
      <c r="W227" s="552"/>
      <c r="X227" s="125"/>
      <c r="Y227" s="553"/>
      <c r="Z227" s="126" t="s">
        <v>342</v>
      </c>
      <c r="AA227" s="144"/>
      <c r="AB227" s="125"/>
      <c r="AC227" s="125"/>
      <c r="AD227" s="125"/>
      <c r="AE227" s="148"/>
      <c r="AF227" s="127"/>
      <c r="AG227" s="125"/>
      <c r="AH227" s="125"/>
      <c r="AI227" s="126"/>
      <c r="AJ227" s="286"/>
      <c r="AK227" s="125"/>
      <c r="AL227" s="553" t="s">
        <v>342</v>
      </c>
      <c r="AM227" s="148"/>
      <c r="AN227" s="127"/>
      <c r="AO227" s="125"/>
      <c r="AP227" s="125"/>
      <c r="AQ227" s="125"/>
      <c r="AR227" s="285"/>
      <c r="AS227" s="554"/>
      <c r="AT227" s="125"/>
      <c r="AU227" s="125"/>
      <c r="AV227" s="148"/>
      <c r="AW227" s="127"/>
      <c r="AX227" s="125" t="s">
        <v>353</v>
      </c>
      <c r="AY227" s="553"/>
      <c r="AZ227" s="125"/>
      <c r="BA227" s="555"/>
      <c r="BB227" s="144"/>
      <c r="BC227" s="125"/>
      <c r="BD227" s="125"/>
      <c r="BE227" s="148"/>
      <c r="BF227" s="127"/>
      <c r="BG227" s="125"/>
      <c r="BH227" s="125"/>
      <c r="BI227" s="126"/>
      <c r="BJ227" s="144" t="s">
        <v>5</v>
      </c>
      <c r="BK227" s="553"/>
      <c r="BL227" s="616"/>
      <c r="BM227" s="556"/>
      <c r="BN227" s="128"/>
      <c r="BP227" s="11"/>
      <c r="BR227" s="634"/>
    </row>
    <row r="228" spans="1:70" ht="18.899999999999999" customHeight="1">
      <c r="A228" s="9"/>
      <c r="B228" s="8"/>
      <c r="C228" s="1101"/>
      <c r="D228" s="1101"/>
      <c r="E228" s="1101"/>
      <c r="F228" s="1102"/>
      <c r="G228" s="1097"/>
      <c r="H228" s="726" t="s">
        <v>912</v>
      </c>
      <c r="I228" s="589" t="s">
        <v>957</v>
      </c>
      <c r="J228" s="583">
        <v>1131804</v>
      </c>
      <c r="K228" s="611" t="s">
        <v>339</v>
      </c>
      <c r="L228" s="611">
        <v>2920</v>
      </c>
      <c r="M228" s="611" t="s">
        <v>506</v>
      </c>
      <c r="N228" s="611" t="s">
        <v>671</v>
      </c>
      <c r="O228" s="124"/>
      <c r="P228" s="125"/>
      <c r="Q228" s="125"/>
      <c r="R228" s="126"/>
      <c r="S228" s="144"/>
      <c r="T228" s="125"/>
      <c r="U228" s="125"/>
      <c r="V228" s="148"/>
      <c r="W228" s="552"/>
      <c r="X228" s="125"/>
      <c r="Y228" s="553"/>
      <c r="Z228" s="126"/>
      <c r="AA228" s="144"/>
      <c r="AB228" s="125"/>
      <c r="AC228" s="125"/>
      <c r="AD228" s="125"/>
      <c r="AE228" s="148"/>
      <c r="AF228" s="127"/>
      <c r="AG228" s="125"/>
      <c r="AH228" s="125"/>
      <c r="AI228" s="126"/>
      <c r="AJ228" s="286"/>
      <c r="AK228" s="125"/>
      <c r="AL228" s="553"/>
      <c r="AM228" s="148"/>
      <c r="AN228" s="127"/>
      <c r="AO228" s="125"/>
      <c r="AP228" s="125"/>
      <c r="AQ228" s="125"/>
      <c r="AR228" s="285"/>
      <c r="AS228" s="554"/>
      <c r="AT228" s="125"/>
      <c r="AU228" s="125"/>
      <c r="AV228" s="148"/>
      <c r="AW228" s="127"/>
      <c r="AX228" s="125"/>
      <c r="AY228" s="553"/>
      <c r="AZ228" s="125"/>
      <c r="BA228" s="555"/>
      <c r="BB228" s="144"/>
      <c r="BC228" s="125"/>
      <c r="BD228" s="125"/>
      <c r="BE228" s="148"/>
      <c r="BF228" s="127"/>
      <c r="BG228" s="125"/>
      <c r="BH228" s="125"/>
      <c r="BI228" s="126"/>
      <c r="BJ228" s="144"/>
      <c r="BK228" s="553" t="s">
        <v>9</v>
      </c>
      <c r="BL228" s="616"/>
      <c r="BM228" s="556"/>
      <c r="BN228" s="128"/>
      <c r="BP228" s="11"/>
      <c r="BR228" s="634"/>
    </row>
    <row r="229" spans="1:70" ht="18.899999999999999" customHeight="1" thickBot="1">
      <c r="A229" s="9"/>
      <c r="B229" s="8"/>
      <c r="C229" s="1101"/>
      <c r="D229" s="1101"/>
      <c r="E229" s="1101"/>
      <c r="F229" s="1102"/>
      <c r="G229" s="1090"/>
      <c r="H229" s="722" t="s">
        <v>593</v>
      </c>
      <c r="I229" s="590" t="s">
        <v>745</v>
      </c>
      <c r="J229" s="584">
        <v>1131804</v>
      </c>
      <c r="K229" s="560" t="s">
        <v>339</v>
      </c>
      <c r="L229" s="560">
        <v>131</v>
      </c>
      <c r="M229" s="560" t="s">
        <v>506</v>
      </c>
      <c r="N229" s="560" t="s">
        <v>5</v>
      </c>
      <c r="O229" s="124"/>
      <c r="P229" s="125"/>
      <c r="Q229" s="125"/>
      <c r="R229" s="126"/>
      <c r="S229" s="144"/>
      <c r="T229" s="125"/>
      <c r="U229" s="125"/>
      <c r="V229" s="148"/>
      <c r="W229" s="552"/>
      <c r="X229" s="125"/>
      <c r="Y229" s="553"/>
      <c r="Z229" s="126"/>
      <c r="AA229" s="144"/>
      <c r="AB229" s="125"/>
      <c r="AC229" s="125" t="s">
        <v>342</v>
      </c>
      <c r="AD229" s="125"/>
      <c r="AE229" s="148"/>
      <c r="AF229" s="127"/>
      <c r="AG229" s="125"/>
      <c r="AH229" s="125"/>
      <c r="AI229" s="126"/>
      <c r="AJ229" s="286"/>
      <c r="AK229" s="125"/>
      <c r="AL229" s="553" t="s">
        <v>342</v>
      </c>
      <c r="AM229" s="148"/>
      <c r="AN229" s="127"/>
      <c r="AO229" s="125"/>
      <c r="AP229" s="125"/>
      <c r="AQ229" s="125"/>
      <c r="AR229" s="285"/>
      <c r="AS229" s="554"/>
      <c r="AT229" s="125"/>
      <c r="AU229" s="125"/>
      <c r="AV229" s="148"/>
      <c r="AW229" s="127"/>
      <c r="AX229" s="125"/>
      <c r="AY229" s="553" t="s">
        <v>342</v>
      </c>
      <c r="AZ229" s="125"/>
      <c r="BA229" s="555"/>
      <c r="BB229" s="144"/>
      <c r="BC229" s="125"/>
      <c r="BD229" s="125"/>
      <c r="BE229" s="148"/>
      <c r="BF229" s="127"/>
      <c r="BG229" s="125"/>
      <c r="BH229" s="125"/>
      <c r="BI229" s="126"/>
      <c r="BJ229" s="144"/>
      <c r="BK229" s="553" t="s">
        <v>5</v>
      </c>
      <c r="BL229" s="616"/>
      <c r="BM229" s="556"/>
      <c r="BN229" s="128"/>
      <c r="BP229" s="11"/>
      <c r="BR229" s="634"/>
    </row>
    <row r="230" spans="1:70" ht="18.899999999999999" customHeight="1">
      <c r="A230" s="9"/>
      <c r="B230" s="8"/>
      <c r="C230" s="1101"/>
      <c r="D230" s="1101"/>
      <c r="E230" s="1101"/>
      <c r="F230" s="1102"/>
      <c r="G230" s="1087" t="s">
        <v>591</v>
      </c>
      <c r="H230" s="720" t="s">
        <v>590</v>
      </c>
      <c r="I230" s="591" t="s">
        <v>745</v>
      </c>
      <c r="J230" s="592">
        <v>1131804</v>
      </c>
      <c r="K230" s="561" t="s">
        <v>339</v>
      </c>
      <c r="L230" s="561">
        <v>92</v>
      </c>
      <c r="M230" s="561" t="s">
        <v>506</v>
      </c>
      <c r="N230" s="561" t="s">
        <v>5</v>
      </c>
      <c r="O230" s="298"/>
      <c r="P230" s="304"/>
      <c r="Q230" s="304"/>
      <c r="R230" s="306"/>
      <c r="S230" s="307"/>
      <c r="T230" s="304"/>
      <c r="U230" s="304"/>
      <c r="V230" s="291"/>
      <c r="W230" s="567"/>
      <c r="X230" s="304" t="s">
        <v>342</v>
      </c>
      <c r="Y230" s="568"/>
      <c r="Z230" s="306"/>
      <c r="AA230" s="307"/>
      <c r="AB230" s="304"/>
      <c r="AC230" s="304"/>
      <c r="AD230" s="304"/>
      <c r="AE230" s="291"/>
      <c r="AF230" s="305"/>
      <c r="AG230" s="304"/>
      <c r="AH230" s="304"/>
      <c r="AI230" s="306"/>
      <c r="AJ230" s="290"/>
      <c r="AK230" s="304"/>
      <c r="AL230" s="568" t="s">
        <v>342</v>
      </c>
      <c r="AM230" s="291"/>
      <c r="AN230" s="305"/>
      <c r="AO230" s="304"/>
      <c r="AP230" s="304"/>
      <c r="AQ230" s="304"/>
      <c r="AR230" s="289"/>
      <c r="AS230" s="569"/>
      <c r="AT230" s="304"/>
      <c r="AU230" s="304" t="s">
        <v>342</v>
      </c>
      <c r="AV230" s="291"/>
      <c r="AW230" s="305"/>
      <c r="AX230" s="304"/>
      <c r="AY230" s="568"/>
      <c r="AZ230" s="304"/>
      <c r="BA230" s="570"/>
      <c r="BB230" s="307"/>
      <c r="BC230" s="304"/>
      <c r="BD230" s="304"/>
      <c r="BE230" s="291"/>
      <c r="BF230" s="305"/>
      <c r="BG230" s="304"/>
      <c r="BH230" s="304" t="s">
        <v>5</v>
      </c>
      <c r="BI230" s="306"/>
      <c r="BJ230" s="307"/>
      <c r="BK230" s="568"/>
      <c r="BL230" s="617"/>
      <c r="BM230" s="571"/>
      <c r="BN230" s="292"/>
      <c r="BP230" s="11"/>
      <c r="BR230" s="634"/>
    </row>
    <row r="231" spans="1:70" ht="18.899999999999999" customHeight="1">
      <c r="A231" s="9"/>
      <c r="B231" s="8"/>
      <c r="C231" s="1101"/>
      <c r="D231" s="1101"/>
      <c r="E231" s="1101"/>
      <c r="F231" s="1102"/>
      <c r="G231" s="1088"/>
      <c r="H231" s="721" t="s">
        <v>588</v>
      </c>
      <c r="I231" s="574" t="s">
        <v>746</v>
      </c>
      <c r="J231" s="593">
        <v>1131804</v>
      </c>
      <c r="K231" s="559" t="s">
        <v>339</v>
      </c>
      <c r="L231" s="559">
        <v>548</v>
      </c>
      <c r="M231" s="559" t="s">
        <v>506</v>
      </c>
      <c r="N231" s="559" t="s">
        <v>5</v>
      </c>
      <c r="O231" s="124"/>
      <c r="P231" s="125"/>
      <c r="Q231" s="125"/>
      <c r="R231" s="126"/>
      <c r="S231" s="144"/>
      <c r="T231" s="125"/>
      <c r="U231" s="125"/>
      <c r="V231" s="148"/>
      <c r="W231" s="552"/>
      <c r="X231" s="125"/>
      <c r="Y231" s="553" t="s">
        <v>342</v>
      </c>
      <c r="Z231" s="126"/>
      <c r="AA231" s="144"/>
      <c r="AB231" s="125"/>
      <c r="AC231" s="125"/>
      <c r="AD231" s="125"/>
      <c r="AE231" s="148"/>
      <c r="AF231" s="127"/>
      <c r="AG231" s="125"/>
      <c r="AH231" s="125"/>
      <c r="AI231" s="126"/>
      <c r="AJ231" s="286"/>
      <c r="AK231" s="125"/>
      <c r="AL231" s="553" t="s">
        <v>342</v>
      </c>
      <c r="AM231" s="148"/>
      <c r="AN231" s="127"/>
      <c r="AO231" s="125"/>
      <c r="AP231" s="125"/>
      <c r="AQ231" s="125"/>
      <c r="AR231" s="285"/>
      <c r="AS231" s="554"/>
      <c r="AT231" s="125"/>
      <c r="AU231" s="125"/>
      <c r="AV231" s="148"/>
      <c r="AW231" s="127" t="s">
        <v>342</v>
      </c>
      <c r="AX231" s="125"/>
      <c r="AY231" s="553"/>
      <c r="AZ231" s="125"/>
      <c r="BA231" s="555"/>
      <c r="BB231" s="144"/>
      <c r="BC231" s="125"/>
      <c r="BD231" s="125"/>
      <c r="BE231" s="148"/>
      <c r="BF231" s="127"/>
      <c r="BG231" s="125"/>
      <c r="BH231" s="125"/>
      <c r="BI231" s="126" t="s">
        <v>5</v>
      </c>
      <c r="BJ231" s="144"/>
      <c r="BK231" s="553"/>
      <c r="BL231" s="616"/>
      <c r="BM231" s="556"/>
      <c r="BN231" s="128"/>
      <c r="BP231" s="11"/>
      <c r="BR231" s="634"/>
    </row>
    <row r="232" spans="1:70" ht="18.899999999999999" customHeight="1" thickBot="1">
      <c r="A232" s="9"/>
      <c r="B232" s="8"/>
      <c r="C232" s="1101"/>
      <c r="D232" s="1101"/>
      <c r="E232" s="1101"/>
      <c r="F232" s="1102"/>
      <c r="G232" s="1090"/>
      <c r="H232" s="722" t="s">
        <v>586</v>
      </c>
      <c r="I232" s="590" t="s">
        <v>745</v>
      </c>
      <c r="J232" s="584">
        <v>1131804</v>
      </c>
      <c r="K232" s="560" t="s">
        <v>339</v>
      </c>
      <c r="L232" s="560">
        <v>102</v>
      </c>
      <c r="M232" s="560" t="s">
        <v>506</v>
      </c>
      <c r="N232" s="560" t="s">
        <v>5</v>
      </c>
      <c r="O232" s="110"/>
      <c r="P232" s="97"/>
      <c r="Q232" s="97"/>
      <c r="R232" s="102"/>
      <c r="S232" s="137"/>
      <c r="T232" s="97"/>
      <c r="U232" s="97"/>
      <c r="V232" s="141"/>
      <c r="W232" s="121"/>
      <c r="X232" s="97"/>
      <c r="Y232" s="106"/>
      <c r="Z232" s="102" t="s">
        <v>342</v>
      </c>
      <c r="AA232" s="137"/>
      <c r="AB232" s="97"/>
      <c r="AC232" s="97"/>
      <c r="AD232" s="97"/>
      <c r="AE232" s="141"/>
      <c r="AF232" s="96"/>
      <c r="AG232" s="97"/>
      <c r="AH232" s="97"/>
      <c r="AI232" s="102"/>
      <c r="AJ232" s="139"/>
      <c r="AK232" s="97"/>
      <c r="AL232" s="106" t="s">
        <v>342</v>
      </c>
      <c r="AM232" s="141"/>
      <c r="AN232" s="96"/>
      <c r="AO232" s="97"/>
      <c r="AP232" s="97"/>
      <c r="AQ232" s="97"/>
      <c r="AR232" s="131"/>
      <c r="AS232" s="614"/>
      <c r="AT232" s="97"/>
      <c r="AU232" s="97"/>
      <c r="AV232" s="141"/>
      <c r="AW232" s="96"/>
      <c r="AX232" s="97" t="s">
        <v>342</v>
      </c>
      <c r="AY232" s="106"/>
      <c r="AZ232" s="97"/>
      <c r="BA232" s="120"/>
      <c r="BB232" s="137"/>
      <c r="BC232" s="97"/>
      <c r="BD232" s="97"/>
      <c r="BE232" s="141"/>
      <c r="BF232" s="96"/>
      <c r="BG232" s="97"/>
      <c r="BH232" s="97"/>
      <c r="BI232" s="102"/>
      <c r="BJ232" s="137" t="s">
        <v>5</v>
      </c>
      <c r="BK232" s="106"/>
      <c r="BL232" s="545"/>
      <c r="BM232" s="615"/>
      <c r="BN232" s="98"/>
      <c r="BP232" s="11"/>
      <c r="BR232" s="634"/>
    </row>
    <row r="233" spans="1:70" ht="18.899999999999999" customHeight="1">
      <c r="A233" s="9"/>
      <c r="B233" s="8"/>
      <c r="C233" s="1101"/>
      <c r="D233" s="1101"/>
      <c r="E233" s="1101"/>
      <c r="F233" s="1102"/>
      <c r="G233" s="1087" t="s">
        <v>560</v>
      </c>
      <c r="H233" s="720" t="s">
        <v>559</v>
      </c>
      <c r="I233" s="572" t="s">
        <v>769</v>
      </c>
      <c r="J233" s="208">
        <v>1131120</v>
      </c>
      <c r="K233" s="561" t="s">
        <v>339</v>
      </c>
      <c r="L233" s="561">
        <v>225</v>
      </c>
      <c r="M233" s="561" t="s">
        <v>506</v>
      </c>
      <c r="N233" s="561" t="s">
        <v>5</v>
      </c>
      <c r="O233" s="298"/>
      <c r="P233" s="304"/>
      <c r="Q233" s="304" t="s">
        <v>342</v>
      </c>
      <c r="R233" s="306"/>
      <c r="S233" s="307"/>
      <c r="T233" s="304"/>
      <c r="U233" s="304"/>
      <c r="V233" s="291"/>
      <c r="W233" s="567"/>
      <c r="X233" s="304"/>
      <c r="Y233" s="568"/>
      <c r="Z233" s="306"/>
      <c r="AA233" s="307"/>
      <c r="AB233" s="304" t="s">
        <v>342</v>
      </c>
      <c r="AC233" s="304"/>
      <c r="AD233" s="304"/>
      <c r="AE233" s="291"/>
      <c r="AF233" s="305"/>
      <c r="AG233" s="304"/>
      <c r="AH233" s="304"/>
      <c r="AI233" s="291"/>
      <c r="AJ233" s="305"/>
      <c r="AK233" s="568"/>
      <c r="AL233" s="568"/>
      <c r="AM233" s="291" t="s">
        <v>342</v>
      </c>
      <c r="AN233" s="304"/>
      <c r="AO233" s="304"/>
      <c r="AP233" s="304"/>
      <c r="AQ233" s="304"/>
      <c r="AR233" s="289"/>
      <c r="AS233" s="304"/>
      <c r="AT233" s="304"/>
      <c r="AU233" s="304"/>
      <c r="AV233" s="289"/>
      <c r="AW233" s="568"/>
      <c r="AX233" s="304"/>
      <c r="AY233" s="568" t="s">
        <v>342</v>
      </c>
      <c r="AZ233" s="304"/>
      <c r="BA233" s="570"/>
      <c r="BB233" s="307"/>
      <c r="BC233" s="304"/>
      <c r="BD233" s="304"/>
      <c r="BE233" s="291"/>
      <c r="BF233" s="305"/>
      <c r="BG233" s="304"/>
      <c r="BH233" s="304"/>
      <c r="BI233" s="306"/>
      <c r="BJ233" s="307"/>
      <c r="BK233" s="568"/>
      <c r="BL233" s="617"/>
      <c r="BM233" s="571"/>
      <c r="BN233" s="292"/>
      <c r="BP233" s="11"/>
      <c r="BR233" s="634"/>
    </row>
    <row r="234" spans="1:70" ht="18.899999999999999" customHeight="1">
      <c r="A234" s="9"/>
      <c r="B234" s="8"/>
      <c r="C234" s="1101"/>
      <c r="D234" s="1101"/>
      <c r="E234" s="1101"/>
      <c r="F234" s="1102"/>
      <c r="G234" s="1088"/>
      <c r="H234" s="721" t="s">
        <v>557</v>
      </c>
      <c r="I234" s="573" t="s">
        <v>770</v>
      </c>
      <c r="J234" s="268">
        <v>1131120</v>
      </c>
      <c r="K234" s="559" t="s">
        <v>339</v>
      </c>
      <c r="L234" s="559">
        <v>438</v>
      </c>
      <c r="M234" s="559" t="s">
        <v>506</v>
      </c>
      <c r="N234" s="559" t="s">
        <v>5</v>
      </c>
      <c r="O234" s="124"/>
      <c r="P234" s="125"/>
      <c r="Q234" s="125" t="s">
        <v>342</v>
      </c>
      <c r="R234" s="126"/>
      <c r="S234" s="144"/>
      <c r="T234" s="125"/>
      <c r="U234" s="125"/>
      <c r="V234" s="148"/>
      <c r="W234" s="552"/>
      <c r="X234" s="125"/>
      <c r="Y234" s="553"/>
      <c r="Z234" s="126"/>
      <c r="AA234" s="144"/>
      <c r="AB234" s="125"/>
      <c r="AC234" s="125" t="s">
        <v>342</v>
      </c>
      <c r="AD234" s="125"/>
      <c r="AE234" s="148"/>
      <c r="AF234" s="127"/>
      <c r="AG234" s="125"/>
      <c r="AH234" s="125"/>
      <c r="AI234" s="126"/>
      <c r="AJ234" s="286"/>
      <c r="AK234" s="125"/>
      <c r="AL234" s="553"/>
      <c r="AM234" s="148"/>
      <c r="AN234" s="127"/>
      <c r="AO234" s="125"/>
      <c r="AP234" s="125" t="s">
        <v>342</v>
      </c>
      <c r="AQ234" s="125"/>
      <c r="AR234" s="285"/>
      <c r="AS234" s="554"/>
      <c r="AT234" s="125"/>
      <c r="AU234" s="125"/>
      <c r="AV234" s="148"/>
      <c r="AW234" s="127"/>
      <c r="AX234" s="125"/>
      <c r="AY234" s="553"/>
      <c r="AZ234" s="125" t="s">
        <v>342</v>
      </c>
      <c r="BA234" s="555"/>
      <c r="BB234" s="144"/>
      <c r="BC234" s="125"/>
      <c r="BD234" s="125"/>
      <c r="BE234" s="148"/>
      <c r="BF234" s="127"/>
      <c r="BG234" s="125"/>
      <c r="BH234" s="125"/>
      <c r="BI234" s="126"/>
      <c r="BJ234" s="144"/>
      <c r="BK234" s="553"/>
      <c r="BL234" s="616"/>
      <c r="BM234" s="556"/>
      <c r="BN234" s="128"/>
      <c r="BP234" s="11"/>
      <c r="BR234" s="634"/>
    </row>
    <row r="235" spans="1:70" ht="18.899999999999999" customHeight="1">
      <c r="A235" s="9"/>
      <c r="B235" s="8"/>
      <c r="C235" s="1101"/>
      <c r="D235" s="1101"/>
      <c r="E235" s="1101"/>
      <c r="F235" s="1102"/>
      <c r="G235" s="1088"/>
      <c r="H235" s="721" t="s">
        <v>556</v>
      </c>
      <c r="I235" s="573" t="s">
        <v>770</v>
      </c>
      <c r="J235" s="268">
        <v>1131120</v>
      </c>
      <c r="K235" s="559" t="s">
        <v>339</v>
      </c>
      <c r="L235" s="559">
        <v>162</v>
      </c>
      <c r="M235" s="559" t="s">
        <v>506</v>
      </c>
      <c r="N235" s="559" t="s">
        <v>5</v>
      </c>
      <c r="O235" s="124"/>
      <c r="P235" s="125"/>
      <c r="Q235" s="125" t="s">
        <v>342</v>
      </c>
      <c r="R235" s="126"/>
      <c r="S235" s="144"/>
      <c r="T235" s="125"/>
      <c r="U235" s="125"/>
      <c r="V235" s="148"/>
      <c r="W235" s="552"/>
      <c r="X235" s="125"/>
      <c r="Y235" s="553"/>
      <c r="Z235" s="126"/>
      <c r="AA235" s="144"/>
      <c r="AB235" s="125"/>
      <c r="AC235" s="125" t="s">
        <v>342</v>
      </c>
      <c r="AD235" s="125"/>
      <c r="AE235" s="148"/>
      <c r="AF235" s="127"/>
      <c r="AG235" s="125"/>
      <c r="AH235" s="125"/>
      <c r="AI235" s="126"/>
      <c r="AJ235" s="286"/>
      <c r="AK235" s="125"/>
      <c r="AL235" s="553"/>
      <c r="AM235" s="148"/>
      <c r="AN235" s="127"/>
      <c r="AO235" s="125"/>
      <c r="AP235" s="125" t="s">
        <v>342</v>
      </c>
      <c r="AQ235" s="125"/>
      <c r="AR235" s="285"/>
      <c r="AS235" s="554"/>
      <c r="AT235" s="125"/>
      <c r="AU235" s="125"/>
      <c r="AV235" s="148"/>
      <c r="AW235" s="127"/>
      <c r="AX235" s="125"/>
      <c r="AY235" s="553"/>
      <c r="AZ235" s="125"/>
      <c r="BA235" s="555" t="s">
        <v>342</v>
      </c>
      <c r="BB235" s="144"/>
      <c r="BC235" s="125"/>
      <c r="BD235" s="125"/>
      <c r="BE235" s="148"/>
      <c r="BF235" s="127"/>
      <c r="BG235" s="125"/>
      <c r="BH235" s="125"/>
      <c r="BI235" s="126"/>
      <c r="BJ235" s="144"/>
      <c r="BK235" s="553"/>
      <c r="BL235" s="616"/>
      <c r="BM235" s="556"/>
      <c r="BN235" s="128"/>
      <c r="BP235" s="11"/>
      <c r="BR235" s="634"/>
    </row>
    <row r="236" spans="1:70" ht="18.899999999999999" customHeight="1">
      <c r="A236" s="9"/>
      <c r="B236" s="8"/>
      <c r="C236" s="1101"/>
      <c r="D236" s="1101"/>
      <c r="E236" s="1101"/>
      <c r="F236" s="1102"/>
      <c r="G236" s="1088"/>
      <c r="H236" s="721" t="s">
        <v>555</v>
      </c>
      <c r="I236" s="573" t="s">
        <v>770</v>
      </c>
      <c r="J236" s="268">
        <v>1131120</v>
      </c>
      <c r="K236" s="559" t="s">
        <v>339</v>
      </c>
      <c r="L236" s="559">
        <v>265</v>
      </c>
      <c r="M236" s="559" t="s">
        <v>506</v>
      </c>
      <c r="N236" s="559" t="s">
        <v>5</v>
      </c>
      <c r="O236" s="124"/>
      <c r="P236" s="125"/>
      <c r="Q236" s="125"/>
      <c r="R236" s="126" t="s">
        <v>342</v>
      </c>
      <c r="S236" s="144"/>
      <c r="T236" s="125"/>
      <c r="U236" s="125"/>
      <c r="V236" s="148"/>
      <c r="W236" s="552"/>
      <c r="X236" s="125"/>
      <c r="Y236" s="553"/>
      <c r="Z236" s="126"/>
      <c r="AA236" s="144"/>
      <c r="AB236" s="125"/>
      <c r="AC236" s="125" t="s">
        <v>342</v>
      </c>
      <c r="AD236" s="125"/>
      <c r="AE236" s="148"/>
      <c r="AF236" s="127"/>
      <c r="AG236" s="125"/>
      <c r="AH236" s="125"/>
      <c r="AI236" s="126"/>
      <c r="AJ236" s="286"/>
      <c r="AK236" s="125"/>
      <c r="AL236" s="553"/>
      <c r="AM236" s="148"/>
      <c r="AN236" s="127"/>
      <c r="AO236" s="125"/>
      <c r="AP236" s="125" t="s">
        <v>342</v>
      </c>
      <c r="AQ236" s="125"/>
      <c r="AR236" s="285"/>
      <c r="AS236" s="554"/>
      <c r="AT236" s="125"/>
      <c r="AU236" s="125"/>
      <c r="AV236" s="148"/>
      <c r="AW236" s="127"/>
      <c r="AX236" s="125"/>
      <c r="AY236" s="553"/>
      <c r="AZ236" s="125"/>
      <c r="BA236" s="555"/>
      <c r="BB236" s="144" t="s">
        <v>342</v>
      </c>
      <c r="BC236" s="125"/>
      <c r="BD236" s="125"/>
      <c r="BE236" s="148"/>
      <c r="BF236" s="127"/>
      <c r="BG236" s="125"/>
      <c r="BH236" s="125"/>
      <c r="BI236" s="126"/>
      <c r="BJ236" s="144"/>
      <c r="BK236" s="553"/>
      <c r="BL236" s="616"/>
      <c r="BM236" s="556"/>
      <c r="BN236" s="128"/>
      <c r="BP236" s="11"/>
      <c r="BR236" s="634"/>
    </row>
    <row r="237" spans="1:70" ht="18.899999999999999" customHeight="1">
      <c r="A237" s="9"/>
      <c r="B237" s="8"/>
      <c r="C237" s="1101"/>
      <c r="D237" s="1101"/>
      <c r="E237" s="1101"/>
      <c r="F237" s="1102"/>
      <c r="G237" s="1088"/>
      <c r="H237" s="721" t="s">
        <v>554</v>
      </c>
      <c r="I237" s="573" t="s">
        <v>770</v>
      </c>
      <c r="J237" s="268">
        <v>1131120</v>
      </c>
      <c r="K237" s="559" t="s">
        <v>339</v>
      </c>
      <c r="L237" s="559">
        <v>274</v>
      </c>
      <c r="M237" s="559" t="s">
        <v>506</v>
      </c>
      <c r="N237" s="559" t="s">
        <v>5</v>
      </c>
      <c r="O237" s="124"/>
      <c r="P237" s="125"/>
      <c r="Q237" s="125"/>
      <c r="R237" s="126" t="s">
        <v>342</v>
      </c>
      <c r="S237" s="144"/>
      <c r="T237" s="125"/>
      <c r="U237" s="125"/>
      <c r="V237" s="148"/>
      <c r="W237" s="552"/>
      <c r="X237" s="125"/>
      <c r="Y237" s="553"/>
      <c r="Z237" s="126"/>
      <c r="AA237" s="144"/>
      <c r="AB237" s="125"/>
      <c r="AC237" s="125" t="s">
        <v>342</v>
      </c>
      <c r="AD237" s="125"/>
      <c r="AE237" s="148"/>
      <c r="AF237" s="127"/>
      <c r="AG237" s="125"/>
      <c r="AH237" s="125"/>
      <c r="AI237" s="126"/>
      <c r="AJ237" s="286"/>
      <c r="AK237" s="125"/>
      <c r="AL237" s="553"/>
      <c r="AM237" s="148"/>
      <c r="AN237" s="127"/>
      <c r="AO237" s="125"/>
      <c r="AP237" s="125" t="s">
        <v>342</v>
      </c>
      <c r="AQ237" s="125"/>
      <c r="AR237" s="285"/>
      <c r="AS237" s="554"/>
      <c r="AT237" s="125"/>
      <c r="AU237" s="125"/>
      <c r="AV237" s="148"/>
      <c r="AW237" s="127"/>
      <c r="AX237" s="125"/>
      <c r="AY237" s="553"/>
      <c r="AZ237" s="125"/>
      <c r="BA237" s="555"/>
      <c r="BB237" s="144" t="s">
        <v>342</v>
      </c>
      <c r="BC237" s="125"/>
      <c r="BD237" s="125"/>
      <c r="BE237" s="148"/>
      <c r="BF237" s="127"/>
      <c r="BG237" s="125"/>
      <c r="BH237" s="125"/>
      <c r="BI237" s="126"/>
      <c r="BJ237" s="144"/>
      <c r="BK237" s="553"/>
      <c r="BL237" s="616"/>
      <c r="BM237" s="556"/>
      <c r="BN237" s="128"/>
      <c r="BP237" s="11"/>
      <c r="BR237" s="634"/>
    </row>
    <row r="238" spans="1:70" ht="18.899999999999999" customHeight="1">
      <c r="A238" s="9"/>
      <c r="B238" s="8"/>
      <c r="C238" s="1101"/>
      <c r="D238" s="1101"/>
      <c r="E238" s="1101"/>
      <c r="F238" s="1102"/>
      <c r="G238" s="1088"/>
      <c r="H238" s="721" t="s">
        <v>552</v>
      </c>
      <c r="I238" s="573" t="s">
        <v>771</v>
      </c>
      <c r="J238" s="268">
        <v>1131120</v>
      </c>
      <c r="K238" s="559" t="s">
        <v>339</v>
      </c>
      <c r="L238" s="559">
        <v>92</v>
      </c>
      <c r="M238" s="559" t="s">
        <v>506</v>
      </c>
      <c r="N238" s="559" t="s">
        <v>5</v>
      </c>
      <c r="O238" s="124"/>
      <c r="P238" s="125"/>
      <c r="Q238" s="125"/>
      <c r="R238" s="126"/>
      <c r="S238" s="144" t="s">
        <v>342</v>
      </c>
      <c r="T238" s="125"/>
      <c r="U238" s="125"/>
      <c r="V238" s="148"/>
      <c r="W238" s="552"/>
      <c r="X238" s="125"/>
      <c r="Y238" s="553"/>
      <c r="Z238" s="126"/>
      <c r="AA238" s="144"/>
      <c r="AB238" s="125"/>
      <c r="AC238" s="125" t="s">
        <v>342</v>
      </c>
      <c r="AD238" s="125"/>
      <c r="AE238" s="148"/>
      <c r="AF238" s="127"/>
      <c r="AG238" s="125"/>
      <c r="AH238" s="125"/>
      <c r="AI238" s="126"/>
      <c r="AJ238" s="286"/>
      <c r="AK238" s="125"/>
      <c r="AL238" s="553"/>
      <c r="AM238" s="148"/>
      <c r="AN238" s="127"/>
      <c r="AO238" s="125"/>
      <c r="AP238" s="125"/>
      <c r="AQ238" s="125" t="s">
        <v>342</v>
      </c>
      <c r="AR238" s="285"/>
      <c r="AS238" s="554"/>
      <c r="AT238" s="125"/>
      <c r="AU238" s="125"/>
      <c r="AV238" s="148"/>
      <c r="AW238" s="127"/>
      <c r="AX238" s="125"/>
      <c r="AY238" s="553"/>
      <c r="AZ238" s="125"/>
      <c r="BA238" s="555"/>
      <c r="BB238" s="144"/>
      <c r="BC238" s="125" t="s">
        <v>342</v>
      </c>
      <c r="BD238" s="125"/>
      <c r="BE238" s="148"/>
      <c r="BF238" s="127"/>
      <c r="BG238" s="125"/>
      <c r="BH238" s="125"/>
      <c r="BI238" s="126"/>
      <c r="BJ238" s="144"/>
      <c r="BK238" s="553"/>
      <c r="BL238" s="616"/>
      <c r="BM238" s="556"/>
      <c r="BN238" s="128"/>
      <c r="BP238" s="11"/>
      <c r="BR238" s="634"/>
    </row>
    <row r="239" spans="1:70" ht="18.899999999999999" customHeight="1">
      <c r="A239" s="9"/>
      <c r="B239" s="8"/>
      <c r="C239" s="1101"/>
      <c r="D239" s="1101"/>
      <c r="E239" s="1101"/>
      <c r="F239" s="1102"/>
      <c r="G239" s="1088"/>
      <c r="H239" s="721" t="s">
        <v>550</v>
      </c>
      <c r="I239" s="573" t="s">
        <v>772</v>
      </c>
      <c r="J239" s="268">
        <v>1131120</v>
      </c>
      <c r="K239" s="559" t="s">
        <v>339</v>
      </c>
      <c r="L239" s="559">
        <v>146</v>
      </c>
      <c r="M239" s="559" t="s">
        <v>506</v>
      </c>
      <c r="N239" s="559" t="s">
        <v>5</v>
      </c>
      <c r="O239" s="124"/>
      <c r="P239" s="125"/>
      <c r="Q239" s="125"/>
      <c r="R239" s="126"/>
      <c r="S239" s="144"/>
      <c r="T239" s="125"/>
      <c r="U239" s="125"/>
      <c r="V239" s="148" t="s">
        <v>342</v>
      </c>
      <c r="W239" s="552"/>
      <c r="X239" s="125"/>
      <c r="Y239" s="553"/>
      <c r="Z239" s="126"/>
      <c r="AA239" s="144"/>
      <c r="AB239" s="125"/>
      <c r="AC239" s="125"/>
      <c r="AD239" s="125"/>
      <c r="AE239" s="148"/>
      <c r="AF239" s="127"/>
      <c r="AG239" s="125"/>
      <c r="AH239" s="125" t="s">
        <v>342</v>
      </c>
      <c r="AI239" s="126"/>
      <c r="AJ239" s="286"/>
      <c r="AK239" s="125"/>
      <c r="AL239" s="553"/>
      <c r="AM239" s="148"/>
      <c r="AN239" s="127"/>
      <c r="AO239" s="125"/>
      <c r="AP239" s="125"/>
      <c r="AQ239" s="125"/>
      <c r="AR239" s="285"/>
      <c r="AS239" s="554"/>
      <c r="AT239" s="125" t="s">
        <v>342</v>
      </c>
      <c r="AU239" s="125"/>
      <c r="AV239" s="148"/>
      <c r="AW239" s="127"/>
      <c r="AX239" s="125"/>
      <c r="AY239" s="553"/>
      <c r="AZ239" s="125"/>
      <c r="BA239" s="555"/>
      <c r="BB239" s="144"/>
      <c r="BC239" s="125"/>
      <c r="BD239" s="125"/>
      <c r="BE239" s="148" t="s">
        <v>5</v>
      </c>
      <c r="BF239" s="127"/>
      <c r="BG239" s="125"/>
      <c r="BH239" s="125"/>
      <c r="BI239" s="126"/>
      <c r="BJ239" s="144"/>
      <c r="BK239" s="553"/>
      <c r="BL239" s="616"/>
      <c r="BM239" s="556"/>
      <c r="BN239" s="128"/>
      <c r="BP239" s="11"/>
      <c r="BR239" s="634"/>
    </row>
    <row r="240" spans="1:70" ht="18.899999999999999" customHeight="1">
      <c r="A240" s="9"/>
      <c r="B240" s="8"/>
      <c r="C240" s="1101"/>
      <c r="D240" s="1101"/>
      <c r="E240" s="1101"/>
      <c r="F240" s="1102"/>
      <c r="G240" s="1088"/>
      <c r="H240" s="721" t="s">
        <v>549</v>
      </c>
      <c r="I240" s="573" t="s">
        <v>772</v>
      </c>
      <c r="J240" s="268">
        <v>1131120</v>
      </c>
      <c r="K240" s="559" t="s">
        <v>339</v>
      </c>
      <c r="L240" s="559">
        <v>204</v>
      </c>
      <c r="M240" s="559" t="s">
        <v>506</v>
      </c>
      <c r="N240" s="559" t="s">
        <v>5</v>
      </c>
      <c r="O240" s="124"/>
      <c r="P240" s="125"/>
      <c r="Q240" s="125"/>
      <c r="R240" s="126"/>
      <c r="S240" s="144"/>
      <c r="T240" s="125"/>
      <c r="U240" s="125"/>
      <c r="V240" s="148" t="s">
        <v>342</v>
      </c>
      <c r="W240" s="552"/>
      <c r="X240" s="125"/>
      <c r="Y240" s="553"/>
      <c r="Z240" s="126"/>
      <c r="AA240" s="144"/>
      <c r="AB240" s="125"/>
      <c r="AC240" s="125"/>
      <c r="AD240" s="125"/>
      <c r="AE240" s="148"/>
      <c r="AF240" s="127"/>
      <c r="AG240" s="125"/>
      <c r="AH240" s="125"/>
      <c r="AI240" s="126" t="s">
        <v>342</v>
      </c>
      <c r="AJ240" s="286"/>
      <c r="AK240" s="125"/>
      <c r="AL240" s="553"/>
      <c r="AM240" s="148"/>
      <c r="AN240" s="127"/>
      <c r="AO240" s="125"/>
      <c r="AP240" s="125"/>
      <c r="AQ240" s="125"/>
      <c r="AR240" s="285"/>
      <c r="AS240" s="554"/>
      <c r="AT240" s="125" t="s">
        <v>342</v>
      </c>
      <c r="AU240" s="125"/>
      <c r="AV240" s="148"/>
      <c r="AW240" s="127"/>
      <c r="AX240" s="125"/>
      <c r="AY240" s="553"/>
      <c r="AZ240" s="125"/>
      <c r="BA240" s="555"/>
      <c r="BB240" s="144"/>
      <c r="BC240" s="125"/>
      <c r="BD240" s="125"/>
      <c r="BE240" s="148" t="s">
        <v>5</v>
      </c>
      <c r="BF240" s="127"/>
      <c r="BG240" s="125"/>
      <c r="BH240" s="125"/>
      <c r="BI240" s="126"/>
      <c r="BJ240" s="144"/>
      <c r="BK240" s="553"/>
      <c r="BL240" s="616"/>
      <c r="BM240" s="556"/>
      <c r="BN240" s="128"/>
      <c r="BP240" s="11"/>
      <c r="BR240" s="634"/>
    </row>
    <row r="241" spans="1:70" ht="18.899999999999999" customHeight="1">
      <c r="A241" s="9"/>
      <c r="B241" s="8"/>
      <c r="C241" s="1101"/>
      <c r="D241" s="1101"/>
      <c r="E241" s="1101"/>
      <c r="F241" s="1102"/>
      <c r="G241" s="1088"/>
      <c r="H241" s="721" t="s">
        <v>547</v>
      </c>
      <c r="I241" s="573" t="s">
        <v>773</v>
      </c>
      <c r="J241" s="268">
        <v>1131120</v>
      </c>
      <c r="K241" s="559" t="s">
        <v>339</v>
      </c>
      <c r="L241" s="559">
        <v>324</v>
      </c>
      <c r="M241" s="559" t="s">
        <v>506</v>
      </c>
      <c r="N241" s="559" t="s">
        <v>5</v>
      </c>
      <c r="O241" s="124"/>
      <c r="P241" s="125"/>
      <c r="Q241" s="125"/>
      <c r="R241" s="126"/>
      <c r="S241" s="144"/>
      <c r="T241" s="125"/>
      <c r="U241" s="125" t="s">
        <v>354</v>
      </c>
      <c r="V241" s="148"/>
      <c r="W241" s="552"/>
      <c r="X241" s="125"/>
      <c r="Y241" s="553"/>
      <c r="Z241" s="126"/>
      <c r="AA241" s="144"/>
      <c r="AB241" s="125"/>
      <c r="AC241" s="125"/>
      <c r="AD241" s="125"/>
      <c r="AE241" s="148"/>
      <c r="AF241" s="127"/>
      <c r="AG241" s="125" t="s">
        <v>342</v>
      </c>
      <c r="AH241" s="125"/>
      <c r="AI241" s="126"/>
      <c r="AJ241" s="286"/>
      <c r="AK241" s="125"/>
      <c r="AL241" s="553"/>
      <c r="AM241" s="148"/>
      <c r="AN241" s="127"/>
      <c r="AO241" s="125"/>
      <c r="AP241" s="125"/>
      <c r="AQ241" s="125"/>
      <c r="AR241" s="285"/>
      <c r="AS241" s="554" t="s">
        <v>354</v>
      </c>
      <c r="AT241" s="125"/>
      <c r="AU241" s="125"/>
      <c r="AV241" s="148"/>
      <c r="AW241" s="127"/>
      <c r="AX241" s="125"/>
      <c r="AY241" s="553"/>
      <c r="AZ241" s="125"/>
      <c r="BA241" s="555"/>
      <c r="BB241" s="144"/>
      <c r="BC241" s="125"/>
      <c r="BD241" s="125"/>
      <c r="BE241" s="148" t="s">
        <v>5</v>
      </c>
      <c r="BF241" s="127"/>
      <c r="BG241" s="125"/>
      <c r="BH241" s="125"/>
      <c r="BI241" s="126"/>
      <c r="BJ241" s="144"/>
      <c r="BK241" s="553"/>
      <c r="BL241" s="616"/>
      <c r="BM241" s="556"/>
      <c r="BN241" s="128"/>
      <c r="BP241" s="11"/>
      <c r="BR241" s="634"/>
    </row>
    <row r="242" spans="1:70" ht="18.899999999999999" customHeight="1">
      <c r="A242" s="9"/>
      <c r="B242" s="8"/>
      <c r="C242" s="1101"/>
      <c r="D242" s="1101"/>
      <c r="E242" s="1101"/>
      <c r="F242" s="1102"/>
      <c r="G242" s="1089"/>
      <c r="H242" s="721" t="s">
        <v>546</v>
      </c>
      <c r="I242" s="573" t="s">
        <v>774</v>
      </c>
      <c r="J242" s="268">
        <v>1131120</v>
      </c>
      <c r="K242" s="559" t="s">
        <v>339</v>
      </c>
      <c r="L242" s="559">
        <v>159</v>
      </c>
      <c r="M242" s="559" t="s">
        <v>506</v>
      </c>
      <c r="N242" s="559" t="s">
        <v>5</v>
      </c>
      <c r="O242" s="124"/>
      <c r="P242" s="125"/>
      <c r="Q242" s="125"/>
      <c r="R242" s="126"/>
      <c r="S242" s="144"/>
      <c r="T242" s="125"/>
      <c r="U242" s="125" t="s">
        <v>354</v>
      </c>
      <c r="V242" s="148"/>
      <c r="W242" s="552"/>
      <c r="X242" s="125"/>
      <c r="Y242" s="553"/>
      <c r="Z242" s="126"/>
      <c r="AA242" s="144"/>
      <c r="AB242" s="125"/>
      <c r="AC242" s="125"/>
      <c r="AD242" s="125"/>
      <c r="AE242" s="148"/>
      <c r="AF242" s="127"/>
      <c r="AG242" s="125" t="s">
        <v>342</v>
      </c>
      <c r="AH242" s="125"/>
      <c r="AI242" s="126"/>
      <c r="AJ242" s="286"/>
      <c r="AK242" s="125"/>
      <c r="AL242" s="553"/>
      <c r="AM242" s="148"/>
      <c r="AN242" s="127"/>
      <c r="AO242" s="125"/>
      <c r="AP242" s="125"/>
      <c r="AQ242" s="125"/>
      <c r="AR242" s="285"/>
      <c r="AS242" s="554" t="s">
        <v>354</v>
      </c>
      <c r="AT242" s="125"/>
      <c r="AU242" s="125"/>
      <c r="AV242" s="148"/>
      <c r="AW242" s="127"/>
      <c r="AX242" s="125"/>
      <c r="AY242" s="553"/>
      <c r="AZ242" s="125"/>
      <c r="BA242" s="555"/>
      <c r="BB242" s="144"/>
      <c r="BC242" s="125"/>
      <c r="BD242" s="125"/>
      <c r="BE242" s="148" t="s">
        <v>5</v>
      </c>
      <c r="BF242" s="127"/>
      <c r="BG242" s="125"/>
      <c r="BH242" s="125"/>
      <c r="BI242" s="126"/>
      <c r="BJ242" s="144"/>
      <c r="BK242" s="553"/>
      <c r="BL242" s="616"/>
      <c r="BM242" s="556"/>
      <c r="BN242" s="128"/>
      <c r="BP242" s="11"/>
      <c r="BR242" s="634"/>
    </row>
    <row r="243" spans="1:70" ht="18.899999999999999" customHeight="1">
      <c r="A243" s="9"/>
      <c r="B243" s="8"/>
      <c r="C243" s="1101"/>
      <c r="D243" s="1101"/>
      <c r="E243" s="1101"/>
      <c r="F243" s="1102"/>
      <c r="G243" s="1089"/>
      <c r="H243" s="723" t="s">
        <v>676</v>
      </c>
      <c r="I243" s="575" t="s">
        <v>775</v>
      </c>
      <c r="J243" s="268">
        <v>1131120</v>
      </c>
      <c r="K243" s="559" t="s">
        <v>339</v>
      </c>
      <c r="L243" s="559">
        <v>2190</v>
      </c>
      <c r="M243" s="559" t="s">
        <v>506</v>
      </c>
      <c r="N243" s="559" t="s">
        <v>667</v>
      </c>
      <c r="O243" s="124"/>
      <c r="P243" s="125"/>
      <c r="Q243" s="125"/>
      <c r="R243" s="126"/>
      <c r="S243" s="144"/>
      <c r="T243" s="125"/>
      <c r="U243" s="125" t="s">
        <v>354</v>
      </c>
      <c r="V243" s="148"/>
      <c r="W243" s="552"/>
      <c r="X243" s="125"/>
      <c r="Y243" s="553"/>
      <c r="Z243" s="126"/>
      <c r="AA243" s="144"/>
      <c r="AB243" s="125"/>
      <c r="AC243" s="125"/>
      <c r="AD243" s="125"/>
      <c r="AE243" s="148"/>
      <c r="AF243" s="127"/>
      <c r="AG243" s="125"/>
      <c r="AH243" s="125"/>
      <c r="AI243" s="126"/>
      <c r="AJ243" s="286"/>
      <c r="AK243" s="125"/>
      <c r="AL243" s="553"/>
      <c r="AM243" s="148"/>
      <c r="AN243" s="127"/>
      <c r="AO243" s="125"/>
      <c r="AP243" s="125"/>
      <c r="AQ243" s="125"/>
      <c r="AR243" s="285"/>
      <c r="AS243" s="554" t="s">
        <v>354</v>
      </c>
      <c r="AT243" s="125"/>
      <c r="AU243" s="125"/>
      <c r="AV243" s="148"/>
      <c r="AW243" s="127"/>
      <c r="AX243" s="125"/>
      <c r="AY243" s="553"/>
      <c r="AZ243" s="125"/>
      <c r="BA243" s="555"/>
      <c r="BB243" s="144"/>
      <c r="BC243" s="125"/>
      <c r="BD243" s="125"/>
      <c r="BE243" s="148"/>
      <c r="BF243" s="127"/>
      <c r="BG243" s="125"/>
      <c r="BH243" s="125"/>
      <c r="BI243" s="126"/>
      <c r="BJ243" s="144"/>
      <c r="BK243" s="553"/>
      <c r="BL243" s="616"/>
      <c r="BM243" s="556"/>
      <c r="BN243" s="128"/>
      <c r="BP243" s="11"/>
      <c r="BR243" s="634"/>
    </row>
    <row r="244" spans="1:70" ht="18.899999999999999" customHeight="1">
      <c r="A244" s="9"/>
      <c r="B244" s="8"/>
      <c r="C244" s="1101"/>
      <c r="D244" s="1101"/>
      <c r="E244" s="1101"/>
      <c r="F244" s="1102"/>
      <c r="G244" s="1089"/>
      <c r="H244" s="723" t="s">
        <v>674</v>
      </c>
      <c r="I244" s="575" t="s">
        <v>776</v>
      </c>
      <c r="J244" s="268">
        <v>1131120</v>
      </c>
      <c r="K244" s="559" t="s">
        <v>339</v>
      </c>
      <c r="L244" s="559">
        <v>2920</v>
      </c>
      <c r="M244" s="559" t="s">
        <v>506</v>
      </c>
      <c r="N244" s="559" t="s">
        <v>667</v>
      </c>
      <c r="O244" s="124"/>
      <c r="P244" s="125"/>
      <c r="Q244" s="125" t="s">
        <v>354</v>
      </c>
      <c r="R244" s="126"/>
      <c r="S244" s="144"/>
      <c r="T244" s="125"/>
      <c r="U244" s="125"/>
      <c r="V244" s="148"/>
      <c r="W244" s="552"/>
      <c r="X244" s="125"/>
      <c r="Y244" s="553"/>
      <c r="Z244" s="126"/>
      <c r="AA244" s="144"/>
      <c r="AB244" s="125"/>
      <c r="AC244" s="125"/>
      <c r="AD244" s="125"/>
      <c r="AE244" s="148"/>
      <c r="AF244" s="127"/>
      <c r="AG244" s="125"/>
      <c r="AH244" s="125"/>
      <c r="AI244" s="126"/>
      <c r="AJ244" s="286"/>
      <c r="AK244" s="125"/>
      <c r="AL244" s="553"/>
      <c r="AM244" s="148"/>
      <c r="AN244" s="127"/>
      <c r="AO244" s="125"/>
      <c r="AP244" s="125" t="s">
        <v>354</v>
      </c>
      <c r="AQ244" s="125"/>
      <c r="AR244" s="285"/>
      <c r="AS244" s="554"/>
      <c r="AT244" s="125"/>
      <c r="AU244" s="125"/>
      <c r="AV244" s="148"/>
      <c r="AW244" s="127"/>
      <c r="AX244" s="125"/>
      <c r="AY244" s="553"/>
      <c r="AZ244" s="125"/>
      <c r="BA244" s="555"/>
      <c r="BB244" s="144"/>
      <c r="BC244" s="125"/>
      <c r="BD244" s="125"/>
      <c r="BE244" s="148"/>
      <c r="BF244" s="127"/>
      <c r="BG244" s="125"/>
      <c r="BH244" s="125"/>
      <c r="BI244" s="126"/>
      <c r="BJ244" s="144"/>
      <c r="BK244" s="553"/>
      <c r="BL244" s="616"/>
      <c r="BM244" s="556"/>
      <c r="BN244" s="128"/>
      <c r="BP244" s="11"/>
      <c r="BR244" s="634"/>
    </row>
    <row r="245" spans="1:70" ht="18.899999999999999" customHeight="1">
      <c r="A245" s="9"/>
      <c r="B245" s="8"/>
      <c r="C245" s="1101"/>
      <c r="D245" s="1101"/>
      <c r="E245" s="1101"/>
      <c r="F245" s="1102"/>
      <c r="G245" s="1089"/>
      <c r="H245" s="723" t="s">
        <v>544</v>
      </c>
      <c r="I245" s="575" t="s">
        <v>778</v>
      </c>
      <c r="J245" s="268">
        <v>1131120</v>
      </c>
      <c r="K245" s="559" t="s">
        <v>339</v>
      </c>
      <c r="L245" s="559">
        <v>8760</v>
      </c>
      <c r="M245" s="559" t="s">
        <v>659</v>
      </c>
      <c r="N245" s="559" t="s">
        <v>671</v>
      </c>
      <c r="O245" s="124"/>
      <c r="P245" s="125"/>
      <c r="Q245" s="125"/>
      <c r="R245" s="126"/>
      <c r="S245" s="144"/>
      <c r="T245" s="125"/>
      <c r="U245" s="125"/>
      <c r="V245" s="148"/>
      <c r="W245" s="552"/>
      <c r="X245" s="125"/>
      <c r="Y245" s="553"/>
      <c r="Z245" s="126"/>
      <c r="AA245" s="144"/>
      <c r="AB245" s="125"/>
      <c r="AC245" s="125"/>
      <c r="AD245" s="125"/>
      <c r="AE245" s="148"/>
      <c r="AF245" s="127"/>
      <c r="AG245" s="125"/>
      <c r="AH245" s="125"/>
      <c r="AI245" s="126"/>
      <c r="AJ245" s="286"/>
      <c r="AK245" s="125"/>
      <c r="AL245" s="553"/>
      <c r="AM245" s="148"/>
      <c r="AN245" s="127"/>
      <c r="AO245" s="125"/>
      <c r="AP245" s="125"/>
      <c r="AQ245" s="125"/>
      <c r="AR245" s="285"/>
      <c r="AS245" s="554"/>
      <c r="AT245" s="125"/>
      <c r="AU245" s="125"/>
      <c r="AV245" s="148"/>
      <c r="AW245" s="127"/>
      <c r="AX245" s="125"/>
      <c r="AY245" s="553"/>
      <c r="AZ245" s="125"/>
      <c r="BA245" s="555"/>
      <c r="BB245" s="144"/>
      <c r="BC245" s="125"/>
      <c r="BD245" s="125"/>
      <c r="BE245" s="148"/>
      <c r="BF245" s="127"/>
      <c r="BG245" s="125"/>
      <c r="BH245" s="125"/>
      <c r="BI245" s="126" t="s">
        <v>9</v>
      </c>
      <c r="BJ245" s="144"/>
      <c r="BK245" s="553"/>
      <c r="BL245" s="616"/>
      <c r="BM245" s="556"/>
      <c r="BN245" s="128"/>
      <c r="BP245" s="11"/>
      <c r="BR245" s="634"/>
    </row>
    <row r="246" spans="1:70" ht="18.899999999999999" customHeight="1">
      <c r="A246" s="9"/>
      <c r="B246" s="8"/>
      <c r="C246" s="1101"/>
      <c r="D246" s="1101"/>
      <c r="E246" s="1101"/>
      <c r="F246" s="1102"/>
      <c r="G246" s="1089"/>
      <c r="H246" s="723" t="s">
        <v>1013</v>
      </c>
      <c r="I246" s="575" t="s">
        <v>764</v>
      </c>
      <c r="J246" s="268">
        <v>1131120</v>
      </c>
      <c r="K246" s="559" t="s">
        <v>339</v>
      </c>
      <c r="L246" s="559">
        <v>8760</v>
      </c>
      <c r="M246" s="559" t="s">
        <v>506</v>
      </c>
      <c r="N246" s="559" t="s">
        <v>667</v>
      </c>
      <c r="O246" s="124"/>
      <c r="P246" s="125"/>
      <c r="Q246" s="125"/>
      <c r="R246" s="126"/>
      <c r="S246" s="144"/>
      <c r="T246" s="125"/>
      <c r="U246" s="125"/>
      <c r="V246" s="148"/>
      <c r="W246" s="552"/>
      <c r="X246" s="125"/>
      <c r="Y246" s="553"/>
      <c r="Z246" s="126"/>
      <c r="AA246" s="144"/>
      <c r="AB246" s="125"/>
      <c r="AC246" s="125"/>
      <c r="AD246" s="125"/>
      <c r="AE246" s="148"/>
      <c r="AF246" s="127"/>
      <c r="AG246" s="125"/>
      <c r="AH246" s="125"/>
      <c r="AI246" s="126"/>
      <c r="AJ246" s="286"/>
      <c r="AK246" s="125"/>
      <c r="AL246" s="553"/>
      <c r="AM246" s="148"/>
      <c r="AN246" s="127"/>
      <c r="AO246" s="125"/>
      <c r="AP246" s="125"/>
      <c r="AQ246" s="125"/>
      <c r="AR246" s="285"/>
      <c r="AS246" s="554"/>
      <c r="AT246" s="125"/>
      <c r="AU246" s="125"/>
      <c r="AV246" s="148"/>
      <c r="AW246" s="127"/>
      <c r="AX246" s="125"/>
      <c r="AY246" s="553"/>
      <c r="AZ246" s="125"/>
      <c r="BA246" s="555"/>
      <c r="BB246" s="144"/>
      <c r="BC246" s="125"/>
      <c r="BD246" s="125"/>
      <c r="BE246" s="148"/>
      <c r="BF246" s="127"/>
      <c r="BG246" s="125"/>
      <c r="BH246" s="125"/>
      <c r="BI246" s="126"/>
      <c r="BJ246" s="144"/>
      <c r="BK246" s="553" t="s">
        <v>7</v>
      </c>
      <c r="BL246" s="616"/>
      <c r="BM246" s="556"/>
      <c r="BN246" s="128"/>
      <c r="BP246" s="11"/>
      <c r="BR246" s="634"/>
    </row>
    <row r="247" spans="1:70" ht="18.899999999999999" customHeight="1">
      <c r="A247" s="9"/>
      <c r="B247" s="8"/>
      <c r="C247" s="1101"/>
      <c r="D247" s="1101"/>
      <c r="E247" s="1101"/>
      <c r="F247" s="1102"/>
      <c r="G247" s="1089"/>
      <c r="H247" s="723" t="s">
        <v>907</v>
      </c>
      <c r="I247" s="575" t="s">
        <v>978</v>
      </c>
      <c r="J247" s="268">
        <v>1131120</v>
      </c>
      <c r="K247" s="559" t="s">
        <v>339</v>
      </c>
      <c r="L247" s="559">
        <v>1095</v>
      </c>
      <c r="M247" s="559" t="s">
        <v>506</v>
      </c>
      <c r="N247" s="559" t="s">
        <v>9</v>
      </c>
      <c r="O247" s="124"/>
      <c r="P247" s="125"/>
      <c r="Q247" s="125"/>
      <c r="R247" s="126"/>
      <c r="S247" s="144"/>
      <c r="T247" s="125"/>
      <c r="U247" s="125"/>
      <c r="V247" s="148"/>
      <c r="W247" s="552"/>
      <c r="X247" s="125"/>
      <c r="Y247" s="553"/>
      <c r="Z247" s="126"/>
      <c r="AA247" s="144"/>
      <c r="AB247" s="125"/>
      <c r="AC247" s="125"/>
      <c r="AD247" s="125"/>
      <c r="AE247" s="148"/>
      <c r="AF247" s="127"/>
      <c r="AG247" s="125"/>
      <c r="AH247" s="125"/>
      <c r="AI247" s="126"/>
      <c r="AJ247" s="286"/>
      <c r="AK247" s="125"/>
      <c r="AL247" s="553"/>
      <c r="AM247" s="148"/>
      <c r="AN247" s="127"/>
      <c r="AO247" s="125"/>
      <c r="AP247" s="125"/>
      <c r="AQ247" s="125"/>
      <c r="AR247" s="285"/>
      <c r="AS247" s="554"/>
      <c r="AT247" s="125"/>
      <c r="AU247" s="125"/>
      <c r="AV247" s="148"/>
      <c r="AW247" s="127"/>
      <c r="AX247" s="125"/>
      <c r="AY247" s="553"/>
      <c r="AZ247" s="125"/>
      <c r="BA247" s="555"/>
      <c r="BB247" s="144"/>
      <c r="BC247" s="125"/>
      <c r="BD247" s="125"/>
      <c r="BE247" s="148"/>
      <c r="BF247" s="127"/>
      <c r="BG247" s="125"/>
      <c r="BH247" s="125"/>
      <c r="BI247" s="126" t="s">
        <v>9</v>
      </c>
      <c r="BJ247" s="144"/>
      <c r="BK247" s="553"/>
      <c r="BL247" s="616"/>
      <c r="BM247" s="556"/>
      <c r="BN247" s="128"/>
      <c r="BP247" s="11"/>
      <c r="BR247" s="634"/>
    </row>
    <row r="248" spans="1:70" ht="18.899999999999999" customHeight="1" thickBot="1">
      <c r="A248" s="9"/>
      <c r="B248" s="8"/>
      <c r="C248" s="1101"/>
      <c r="D248" s="1101"/>
      <c r="E248" s="1101"/>
      <c r="F248" s="1102"/>
      <c r="G248" s="1090"/>
      <c r="H248" s="722" t="s">
        <v>543</v>
      </c>
      <c r="I248" s="576" t="s">
        <v>777</v>
      </c>
      <c r="J248" s="206">
        <v>1131120</v>
      </c>
      <c r="K248" s="560" t="s">
        <v>339</v>
      </c>
      <c r="L248" s="560">
        <v>214</v>
      </c>
      <c r="M248" s="560" t="s">
        <v>506</v>
      </c>
      <c r="N248" s="560" t="s">
        <v>5</v>
      </c>
      <c r="O248" s="110"/>
      <c r="P248" s="97"/>
      <c r="Q248" s="97"/>
      <c r="R248" s="102"/>
      <c r="S248" s="137" t="s">
        <v>342</v>
      </c>
      <c r="T248" s="97"/>
      <c r="U248" s="97"/>
      <c r="V248" s="141"/>
      <c r="W248" s="121"/>
      <c r="X248" s="97"/>
      <c r="Y248" s="106"/>
      <c r="Z248" s="102"/>
      <c r="AA248" s="137"/>
      <c r="AB248" s="97"/>
      <c r="AC248" s="97" t="s">
        <v>342</v>
      </c>
      <c r="AD248" s="97"/>
      <c r="AE248" s="141"/>
      <c r="AF248" s="96"/>
      <c r="AG248" s="97"/>
      <c r="AH248" s="97"/>
      <c r="AI248" s="102"/>
      <c r="AJ248" s="139"/>
      <c r="AK248" s="97"/>
      <c r="AL248" s="106"/>
      <c r="AM248" s="141"/>
      <c r="AN248" s="96"/>
      <c r="AO248" s="97"/>
      <c r="AP248" s="97"/>
      <c r="AQ248" s="97" t="s">
        <v>342</v>
      </c>
      <c r="AR248" s="131"/>
      <c r="AS248" s="614"/>
      <c r="AT248" s="97"/>
      <c r="AU248" s="97"/>
      <c r="AV248" s="141"/>
      <c r="AW248" s="96"/>
      <c r="AX248" s="97"/>
      <c r="AY248" s="106"/>
      <c r="AZ248" s="97"/>
      <c r="BA248" s="120"/>
      <c r="BB248" s="137"/>
      <c r="BC248" s="97" t="s">
        <v>342</v>
      </c>
      <c r="BD248" s="97"/>
      <c r="BE248" s="141"/>
      <c r="BF248" s="96"/>
      <c r="BG248" s="97"/>
      <c r="BH248" s="97"/>
      <c r="BI248" s="102"/>
      <c r="BJ248" s="137"/>
      <c r="BK248" s="106"/>
      <c r="BL248" s="545"/>
      <c r="BM248" s="615"/>
      <c r="BN248" s="98"/>
      <c r="BP248" s="11"/>
      <c r="BR248" s="634"/>
    </row>
    <row r="249" spans="1:70" ht="18.899999999999999" customHeight="1">
      <c r="A249" s="9"/>
      <c r="B249" s="8"/>
      <c r="C249" s="1101"/>
      <c r="D249" s="1101"/>
      <c r="E249" s="1101"/>
      <c r="F249" s="1102"/>
      <c r="G249" s="1091" t="s">
        <v>527</v>
      </c>
      <c r="H249" s="720" t="s">
        <v>526</v>
      </c>
      <c r="I249" s="579" t="s">
        <v>806</v>
      </c>
      <c r="J249" s="208">
        <v>1131810</v>
      </c>
      <c r="K249" s="561" t="s">
        <v>339</v>
      </c>
      <c r="L249" s="561">
        <v>438</v>
      </c>
      <c r="M249" s="561" t="s">
        <v>506</v>
      </c>
      <c r="N249" s="561" t="s">
        <v>5</v>
      </c>
      <c r="O249" s="298"/>
      <c r="P249" s="304"/>
      <c r="Q249" s="304"/>
      <c r="R249" s="306"/>
      <c r="S249" s="307" t="s">
        <v>342</v>
      </c>
      <c r="T249" s="304"/>
      <c r="U249" s="304"/>
      <c r="V249" s="291"/>
      <c r="W249" s="567"/>
      <c r="X249" s="304"/>
      <c r="Y249" s="568"/>
      <c r="Z249" s="306"/>
      <c r="AA249" s="307"/>
      <c r="AB249" s="304"/>
      <c r="AC249" s="304" t="s">
        <v>342</v>
      </c>
      <c r="AD249" s="304"/>
      <c r="AE249" s="291"/>
      <c r="AF249" s="305"/>
      <c r="AG249" s="304"/>
      <c r="AH249" s="304"/>
      <c r="AI249" s="306"/>
      <c r="AJ249" s="290"/>
      <c r="AK249" s="304"/>
      <c r="AL249" s="568"/>
      <c r="AM249" s="291"/>
      <c r="AN249" s="305"/>
      <c r="AO249" s="304"/>
      <c r="AP249" s="304"/>
      <c r="AQ249" s="304" t="s">
        <v>342</v>
      </c>
      <c r="AR249" s="289"/>
      <c r="AS249" s="569"/>
      <c r="AT249" s="304"/>
      <c r="AU249" s="304"/>
      <c r="AV249" s="291"/>
      <c r="AW249" s="305"/>
      <c r="AX249" s="304"/>
      <c r="AY249" s="568"/>
      <c r="AZ249" s="304"/>
      <c r="BA249" s="570"/>
      <c r="BB249" s="307"/>
      <c r="BC249" s="304" t="s">
        <v>342</v>
      </c>
      <c r="BD249" s="304"/>
      <c r="BE249" s="291"/>
      <c r="BF249" s="305"/>
      <c r="BG249" s="304"/>
      <c r="BH249" s="304"/>
      <c r="BI249" s="306"/>
      <c r="BJ249" s="307"/>
      <c r="BK249" s="568"/>
      <c r="BL249" s="617"/>
      <c r="BM249" s="571"/>
      <c r="BN249" s="292"/>
      <c r="BP249" s="11"/>
      <c r="BR249" s="634"/>
    </row>
    <row r="250" spans="1:70" ht="18.899999999999999" customHeight="1">
      <c r="A250" s="9"/>
      <c r="B250" s="8"/>
      <c r="C250" s="1101"/>
      <c r="D250" s="1101"/>
      <c r="E250" s="1101"/>
      <c r="F250" s="1102"/>
      <c r="G250" s="1092"/>
      <c r="H250" s="721" t="s">
        <v>524</v>
      </c>
      <c r="I250" s="580" t="s">
        <v>806</v>
      </c>
      <c r="J250" s="268">
        <v>1131810</v>
      </c>
      <c r="K250" s="559" t="s">
        <v>339</v>
      </c>
      <c r="L250" s="559">
        <v>204</v>
      </c>
      <c r="M250" s="559" t="s">
        <v>506</v>
      </c>
      <c r="N250" s="559" t="s">
        <v>5</v>
      </c>
      <c r="O250" s="124"/>
      <c r="P250" s="125"/>
      <c r="Q250" s="125"/>
      <c r="R250" s="126"/>
      <c r="S250" s="144"/>
      <c r="T250" s="125" t="s">
        <v>342</v>
      </c>
      <c r="U250" s="125"/>
      <c r="V250" s="148"/>
      <c r="W250" s="552"/>
      <c r="X250" s="125"/>
      <c r="Y250" s="553"/>
      <c r="Z250" s="126"/>
      <c r="AA250" s="144"/>
      <c r="AB250" s="125"/>
      <c r="AC250" s="125"/>
      <c r="AD250" s="125"/>
      <c r="AE250" s="148"/>
      <c r="AF250" s="127" t="s">
        <v>342</v>
      </c>
      <c r="AG250" s="125"/>
      <c r="AH250" s="125"/>
      <c r="AI250" s="126"/>
      <c r="AJ250" s="286"/>
      <c r="AK250" s="125"/>
      <c r="AL250" s="553"/>
      <c r="AM250" s="148"/>
      <c r="AN250" s="127"/>
      <c r="AO250" s="125"/>
      <c r="AP250" s="125"/>
      <c r="AQ250" s="125"/>
      <c r="AR250" s="285" t="s">
        <v>342</v>
      </c>
      <c r="AS250" s="554"/>
      <c r="AT250" s="125"/>
      <c r="AU250" s="125"/>
      <c r="AV250" s="148"/>
      <c r="AW250" s="127"/>
      <c r="AX250" s="125"/>
      <c r="AY250" s="553"/>
      <c r="AZ250" s="125"/>
      <c r="BA250" s="555"/>
      <c r="BB250" s="144"/>
      <c r="BC250" s="125"/>
      <c r="BD250" s="125" t="s">
        <v>5</v>
      </c>
      <c r="BE250" s="148"/>
      <c r="BF250" s="127"/>
      <c r="BG250" s="125"/>
      <c r="BH250" s="125"/>
      <c r="BI250" s="126"/>
      <c r="BJ250" s="144"/>
      <c r="BK250" s="553"/>
      <c r="BL250" s="616"/>
      <c r="BM250" s="556"/>
      <c r="BN250" s="128"/>
      <c r="BP250" s="11"/>
      <c r="BR250" s="634"/>
    </row>
    <row r="251" spans="1:70" ht="18.899999999999999" customHeight="1">
      <c r="A251" s="9"/>
      <c r="B251" s="8"/>
      <c r="C251" s="1101"/>
      <c r="D251" s="1101"/>
      <c r="E251" s="1101"/>
      <c r="F251" s="1102"/>
      <c r="G251" s="1092"/>
      <c r="H251" s="721" t="s">
        <v>522</v>
      </c>
      <c r="I251" s="580" t="s">
        <v>806</v>
      </c>
      <c r="J251" s="268">
        <v>1131810</v>
      </c>
      <c r="K251" s="559" t="s">
        <v>339</v>
      </c>
      <c r="L251" s="559">
        <v>283</v>
      </c>
      <c r="M251" s="559" t="s">
        <v>506</v>
      </c>
      <c r="N251" s="559" t="s">
        <v>5</v>
      </c>
      <c r="O251" s="124"/>
      <c r="P251" s="125"/>
      <c r="Q251" s="125"/>
      <c r="R251" s="126"/>
      <c r="S251" s="144"/>
      <c r="T251" s="125" t="s">
        <v>342</v>
      </c>
      <c r="U251" s="125"/>
      <c r="V251" s="148"/>
      <c r="W251" s="552"/>
      <c r="X251" s="125"/>
      <c r="Y251" s="553"/>
      <c r="Z251" s="126"/>
      <c r="AA251" s="144"/>
      <c r="AB251" s="125"/>
      <c r="AC251" s="125"/>
      <c r="AD251" s="125"/>
      <c r="AE251" s="148"/>
      <c r="AF251" s="127" t="s">
        <v>342</v>
      </c>
      <c r="AG251" s="125"/>
      <c r="AH251" s="125"/>
      <c r="AI251" s="126"/>
      <c r="AJ251" s="286"/>
      <c r="AK251" s="125"/>
      <c r="AL251" s="553"/>
      <c r="AM251" s="148"/>
      <c r="AN251" s="127"/>
      <c r="AO251" s="125"/>
      <c r="AP251" s="125"/>
      <c r="AQ251" s="125"/>
      <c r="AR251" s="285" t="s">
        <v>342</v>
      </c>
      <c r="AS251" s="554"/>
      <c r="AT251" s="125"/>
      <c r="AU251" s="125"/>
      <c r="AV251" s="148"/>
      <c r="AW251" s="127"/>
      <c r="AX251" s="125"/>
      <c r="AY251" s="553"/>
      <c r="AZ251" s="125"/>
      <c r="BA251" s="555"/>
      <c r="BB251" s="144"/>
      <c r="BC251" s="125"/>
      <c r="BD251" s="125" t="s">
        <v>5</v>
      </c>
      <c r="BE251" s="148"/>
      <c r="BF251" s="127"/>
      <c r="BG251" s="125"/>
      <c r="BH251" s="125"/>
      <c r="BI251" s="126"/>
      <c r="BJ251" s="144"/>
      <c r="BK251" s="553"/>
      <c r="BL251" s="616"/>
      <c r="BM251" s="556"/>
      <c r="BN251" s="128"/>
      <c r="BP251" s="11"/>
      <c r="BR251" s="634"/>
    </row>
    <row r="252" spans="1:70" ht="18.899999999999999" customHeight="1">
      <c r="A252" s="9"/>
      <c r="B252" s="8"/>
      <c r="C252" s="1101"/>
      <c r="D252" s="1101"/>
      <c r="E252" s="1101"/>
      <c r="F252" s="1102"/>
      <c r="G252" s="1092"/>
      <c r="H252" s="721" t="s">
        <v>520</v>
      </c>
      <c r="I252" s="580" t="s">
        <v>807</v>
      </c>
      <c r="J252" s="268">
        <v>1131810</v>
      </c>
      <c r="K252" s="559" t="s">
        <v>339</v>
      </c>
      <c r="L252" s="559">
        <v>219</v>
      </c>
      <c r="M252" s="559" t="s">
        <v>506</v>
      </c>
      <c r="N252" s="559" t="s">
        <v>5</v>
      </c>
      <c r="O252" s="124"/>
      <c r="P252" s="125"/>
      <c r="Q252" s="125"/>
      <c r="R252" s="126"/>
      <c r="S252" s="144"/>
      <c r="T252" s="125"/>
      <c r="U252" s="125"/>
      <c r="V252" s="148" t="s">
        <v>342</v>
      </c>
      <c r="W252" s="552"/>
      <c r="X252" s="125"/>
      <c r="Y252" s="553"/>
      <c r="Z252" s="126"/>
      <c r="AA252" s="144"/>
      <c r="AB252" s="125"/>
      <c r="AC252" s="125"/>
      <c r="AD252" s="125"/>
      <c r="AE252" s="148"/>
      <c r="AF252" s="127"/>
      <c r="AG252" s="125" t="s">
        <v>342</v>
      </c>
      <c r="AH252" s="125"/>
      <c r="AI252" s="126"/>
      <c r="AJ252" s="286"/>
      <c r="AK252" s="125"/>
      <c r="AL252" s="553"/>
      <c r="AM252" s="148"/>
      <c r="AN252" s="127"/>
      <c r="AO252" s="125"/>
      <c r="AP252" s="125"/>
      <c r="AQ252" s="125"/>
      <c r="AR252" s="285"/>
      <c r="AS252" s="554" t="s">
        <v>342</v>
      </c>
      <c r="AT252" s="125"/>
      <c r="AU252" s="125"/>
      <c r="AV252" s="148"/>
      <c r="AW252" s="127"/>
      <c r="AX252" s="125"/>
      <c r="AY252" s="553"/>
      <c r="AZ252" s="125"/>
      <c r="BA252" s="555"/>
      <c r="BB252" s="144"/>
      <c r="BC252" s="125"/>
      <c r="BD252" s="125"/>
      <c r="BE252" s="148" t="s">
        <v>5</v>
      </c>
      <c r="BF252" s="127"/>
      <c r="BG252" s="125"/>
      <c r="BH252" s="125"/>
      <c r="BI252" s="126"/>
      <c r="BJ252" s="144"/>
      <c r="BK252" s="553"/>
      <c r="BL252" s="616"/>
      <c r="BM252" s="556"/>
      <c r="BN252" s="128"/>
      <c r="BP252" s="11"/>
      <c r="BR252" s="634"/>
    </row>
    <row r="253" spans="1:70" ht="18.899999999999999" customHeight="1">
      <c r="A253" s="9"/>
      <c r="B253" s="8"/>
      <c r="C253" s="1101"/>
      <c r="D253" s="1101"/>
      <c r="E253" s="1101"/>
      <c r="F253" s="1102"/>
      <c r="G253" s="1098"/>
      <c r="H253" s="721" t="s">
        <v>997</v>
      </c>
      <c r="I253" s="749" t="s">
        <v>998</v>
      </c>
      <c r="J253" s="268">
        <v>1131810</v>
      </c>
      <c r="K253" s="559" t="s">
        <v>339</v>
      </c>
      <c r="L253" s="559">
        <v>8760</v>
      </c>
      <c r="M253" s="559" t="s">
        <v>506</v>
      </c>
      <c r="N253" s="559" t="s">
        <v>671</v>
      </c>
      <c r="O253" s="124"/>
      <c r="P253" s="125"/>
      <c r="Q253" s="125"/>
      <c r="R253" s="126"/>
      <c r="S253" s="144"/>
      <c r="T253" s="125"/>
      <c r="U253" s="125"/>
      <c r="V253" s="148"/>
      <c r="W253" s="552"/>
      <c r="X253" s="125"/>
      <c r="Y253" s="553"/>
      <c r="Z253" s="126"/>
      <c r="AA253" s="144"/>
      <c r="AB253" s="125"/>
      <c r="AC253" s="125"/>
      <c r="AD253" s="125"/>
      <c r="AE253" s="148"/>
      <c r="AF253" s="127"/>
      <c r="AG253" s="125"/>
      <c r="AH253" s="125"/>
      <c r="AI253" s="126"/>
      <c r="AJ253" s="286"/>
      <c r="AK253" s="125"/>
      <c r="AL253" s="553"/>
      <c r="AM253" s="148"/>
      <c r="AN253" s="127"/>
      <c r="AO253" s="125"/>
      <c r="AP253" s="125"/>
      <c r="AQ253" s="125"/>
      <c r="AR253" s="285"/>
      <c r="AS253" s="554"/>
      <c r="AT253" s="125"/>
      <c r="AU253" s="125"/>
      <c r="AV253" s="148"/>
      <c r="AW253" s="127"/>
      <c r="AX253" s="125"/>
      <c r="AY253" s="553"/>
      <c r="AZ253" s="125"/>
      <c r="BA253" s="555"/>
      <c r="BB253" s="144"/>
      <c r="BC253" s="125"/>
      <c r="BD253" s="125" t="s">
        <v>353</v>
      </c>
      <c r="BE253" s="148"/>
      <c r="BF253" s="127"/>
      <c r="BG253" s="125"/>
      <c r="BH253" s="125"/>
      <c r="BI253" s="126"/>
      <c r="BJ253" s="144"/>
      <c r="BK253" s="553"/>
      <c r="BL253" s="616"/>
      <c r="BM253" s="556"/>
      <c r="BN253" s="128"/>
      <c r="BP253" s="11"/>
      <c r="BR253" s="634"/>
    </row>
    <row r="254" spans="1:70" ht="18.899999999999999" customHeight="1">
      <c r="A254" s="9"/>
      <c r="B254" s="8"/>
      <c r="C254" s="1101"/>
      <c r="D254" s="1101"/>
      <c r="E254" s="1101"/>
      <c r="F254" s="1102"/>
      <c r="G254" s="1098"/>
      <c r="H254" s="721" t="s">
        <v>913</v>
      </c>
      <c r="I254" s="749" t="s">
        <v>958</v>
      </c>
      <c r="J254" s="268">
        <v>1131810</v>
      </c>
      <c r="K254" s="559" t="s">
        <v>339</v>
      </c>
      <c r="L254" s="559">
        <v>8760</v>
      </c>
      <c r="M254" s="559" t="s">
        <v>506</v>
      </c>
      <c r="N254" s="559" t="s">
        <v>667</v>
      </c>
      <c r="O254" s="124"/>
      <c r="P254" s="125"/>
      <c r="Q254" s="125"/>
      <c r="R254" s="126"/>
      <c r="S254" s="144"/>
      <c r="T254" s="125"/>
      <c r="U254" s="125"/>
      <c r="V254" s="148"/>
      <c r="W254" s="552"/>
      <c r="X254" s="125"/>
      <c r="Y254" s="553"/>
      <c r="Z254" s="126"/>
      <c r="AA254" s="144"/>
      <c r="AB254" s="125"/>
      <c r="AC254" s="125"/>
      <c r="AD254" s="125"/>
      <c r="AE254" s="148"/>
      <c r="AF254" s="127"/>
      <c r="AG254" s="125"/>
      <c r="AH254" s="125"/>
      <c r="AI254" s="126"/>
      <c r="AJ254" s="286"/>
      <c r="AK254" s="125"/>
      <c r="AL254" s="553"/>
      <c r="AM254" s="148"/>
      <c r="AN254" s="127"/>
      <c r="AO254" s="125"/>
      <c r="AP254" s="125"/>
      <c r="AQ254" s="125"/>
      <c r="AR254" s="285"/>
      <c r="AS254" s="554"/>
      <c r="AT254" s="125"/>
      <c r="AU254" s="125"/>
      <c r="AV254" s="148"/>
      <c r="AW254" s="127"/>
      <c r="AX254" s="125"/>
      <c r="AY254" s="553"/>
      <c r="AZ254" s="125"/>
      <c r="BA254" s="555"/>
      <c r="BB254" s="144"/>
      <c r="BC254" s="125"/>
      <c r="BD254" s="125" t="s">
        <v>354</v>
      </c>
      <c r="BE254" s="148"/>
      <c r="BF254" s="127"/>
      <c r="BG254" s="125"/>
      <c r="BH254" s="125"/>
      <c r="BI254" s="126"/>
      <c r="BJ254" s="144"/>
      <c r="BK254" s="553"/>
      <c r="BL254" s="616"/>
      <c r="BM254" s="556"/>
      <c r="BN254" s="128"/>
      <c r="BP254" s="11"/>
      <c r="BR254" s="634"/>
    </row>
    <row r="255" spans="1:70" ht="18.899999999999999" customHeight="1" thickBot="1">
      <c r="A255" s="9"/>
      <c r="B255" s="8"/>
      <c r="C255" s="1101"/>
      <c r="D255" s="1101"/>
      <c r="E255" s="1101"/>
      <c r="F255" s="1102"/>
      <c r="G255" s="1093"/>
      <c r="H255" s="722" t="s">
        <v>896</v>
      </c>
      <c r="I255" s="581" t="s">
        <v>897</v>
      </c>
      <c r="J255" s="206">
        <v>1131810</v>
      </c>
      <c r="K255" s="560" t="s">
        <v>339</v>
      </c>
      <c r="L255" s="560">
        <v>231</v>
      </c>
      <c r="M255" s="560" t="s">
        <v>506</v>
      </c>
      <c r="N255" s="560" t="s">
        <v>5</v>
      </c>
      <c r="O255" s="110"/>
      <c r="P255" s="97"/>
      <c r="Q255" s="97"/>
      <c r="R255" s="102"/>
      <c r="S255" s="137"/>
      <c r="T255" s="97"/>
      <c r="U255" s="97"/>
      <c r="V255" s="141" t="s">
        <v>342</v>
      </c>
      <c r="W255" s="121"/>
      <c r="X255" s="97"/>
      <c r="Y255" s="106"/>
      <c r="Z255" s="102"/>
      <c r="AA255" s="137"/>
      <c r="AB255" s="97"/>
      <c r="AC255" s="97"/>
      <c r="AD255" s="97"/>
      <c r="AE255" s="141"/>
      <c r="AF255" s="96"/>
      <c r="AG255" s="97" t="s">
        <v>342</v>
      </c>
      <c r="AH255" s="97"/>
      <c r="AI255" s="102"/>
      <c r="AJ255" s="139"/>
      <c r="AK255" s="97"/>
      <c r="AL255" s="106"/>
      <c r="AM255" s="141"/>
      <c r="AN255" s="96"/>
      <c r="AO255" s="97"/>
      <c r="AP255" s="97"/>
      <c r="AQ255" s="97"/>
      <c r="AR255" s="131"/>
      <c r="AS255" s="614" t="s">
        <v>342</v>
      </c>
      <c r="AT255" s="97"/>
      <c r="AU255" s="97"/>
      <c r="AV255" s="141"/>
      <c r="AW255" s="96"/>
      <c r="AX255" s="97"/>
      <c r="AY255" s="106"/>
      <c r="AZ255" s="97"/>
      <c r="BA255" s="120"/>
      <c r="BB255" s="137"/>
      <c r="BC255" s="97"/>
      <c r="BD255" s="97"/>
      <c r="BE255" s="141" t="s">
        <v>5</v>
      </c>
      <c r="BF255" s="96"/>
      <c r="BG255" s="97"/>
      <c r="BH255" s="97"/>
      <c r="BI255" s="102"/>
      <c r="BJ255" s="137"/>
      <c r="BK255" s="106"/>
      <c r="BL255" s="545"/>
      <c r="BM255" s="615"/>
      <c r="BN255" s="98"/>
      <c r="BP255" s="11"/>
      <c r="BR255" s="634"/>
    </row>
    <row r="256" spans="1:70" ht="18.899999999999999" customHeight="1">
      <c r="A256" s="9"/>
      <c r="B256" s="8"/>
      <c r="C256" s="1101"/>
      <c r="D256" s="1101"/>
      <c r="E256" s="1101"/>
      <c r="F256" s="1102"/>
      <c r="G256" s="1099" t="s">
        <v>1016</v>
      </c>
      <c r="H256" s="720" t="s">
        <v>1006</v>
      </c>
      <c r="I256" s="572" t="s">
        <v>1017</v>
      </c>
      <c r="J256" s="605">
        <v>1132320</v>
      </c>
      <c r="K256" s="585" t="s">
        <v>339</v>
      </c>
      <c r="L256" s="585">
        <v>2920</v>
      </c>
      <c r="M256" s="585" t="s">
        <v>506</v>
      </c>
      <c r="N256" s="585" t="s">
        <v>671</v>
      </c>
      <c r="O256" s="298"/>
      <c r="P256" s="304"/>
      <c r="Q256" s="304"/>
      <c r="R256" s="306"/>
      <c r="S256" s="307"/>
      <c r="T256" s="304"/>
      <c r="U256" s="304"/>
      <c r="V256" s="291"/>
      <c r="W256" s="567"/>
      <c r="X256" s="304"/>
      <c r="Y256" s="568"/>
      <c r="Z256" s="306"/>
      <c r="AA256" s="307"/>
      <c r="AB256" s="304"/>
      <c r="AC256" s="304"/>
      <c r="AD256" s="304"/>
      <c r="AE256" s="291"/>
      <c r="AF256" s="305"/>
      <c r="AG256" s="304"/>
      <c r="AH256" s="304"/>
      <c r="AI256" s="306"/>
      <c r="AJ256" s="290"/>
      <c r="AK256" s="304"/>
      <c r="AL256" s="568"/>
      <c r="AM256" s="291"/>
      <c r="AN256" s="305"/>
      <c r="AO256" s="304"/>
      <c r="AP256" s="304"/>
      <c r="AQ256" s="304"/>
      <c r="AR256" s="289"/>
      <c r="AS256" s="569"/>
      <c r="AT256" s="304"/>
      <c r="AU256" s="304"/>
      <c r="AV256" s="291"/>
      <c r="AW256" s="305"/>
      <c r="AX256" s="304"/>
      <c r="AY256" s="568" t="s">
        <v>353</v>
      </c>
      <c r="AZ256" s="304"/>
      <c r="BA256" s="570"/>
      <c r="BB256" s="307"/>
      <c r="BC256" s="304"/>
      <c r="BD256" s="304"/>
      <c r="BE256" s="291"/>
      <c r="BF256" s="305"/>
      <c r="BG256" s="304"/>
      <c r="BH256" s="304"/>
      <c r="BI256" s="306"/>
      <c r="BJ256" s="307"/>
      <c r="BK256" s="568"/>
      <c r="BL256" s="617"/>
      <c r="BM256" s="571"/>
      <c r="BN256" s="292"/>
      <c r="BP256" s="11"/>
      <c r="BR256" s="634"/>
    </row>
    <row r="257" spans="1:70" ht="18.899999999999999" customHeight="1">
      <c r="A257" s="9"/>
      <c r="B257" s="8"/>
      <c r="C257" s="1101"/>
      <c r="D257" s="1101"/>
      <c r="E257" s="1101"/>
      <c r="F257" s="1102"/>
      <c r="G257" s="1097"/>
      <c r="H257" s="721" t="s">
        <v>1007</v>
      </c>
      <c r="I257" s="574" t="s">
        <v>1018</v>
      </c>
      <c r="J257" s="607">
        <v>1132320</v>
      </c>
      <c r="K257" s="586" t="s">
        <v>339</v>
      </c>
      <c r="L257" s="586">
        <v>8760</v>
      </c>
      <c r="M257" s="586" t="s">
        <v>506</v>
      </c>
      <c r="N257" s="586" t="s">
        <v>671</v>
      </c>
      <c r="O257" s="124"/>
      <c r="P257" s="125"/>
      <c r="Q257" s="125"/>
      <c r="R257" s="126"/>
      <c r="S257" s="144"/>
      <c r="T257" s="125"/>
      <c r="U257" s="125"/>
      <c r="V257" s="148"/>
      <c r="W257" s="552"/>
      <c r="X257" s="125"/>
      <c r="Y257" s="553"/>
      <c r="Z257" s="126"/>
      <c r="AA257" s="144"/>
      <c r="AB257" s="125"/>
      <c r="AC257" s="84"/>
      <c r="AD257" s="125"/>
      <c r="AE257" s="148"/>
      <c r="AF257" s="127"/>
      <c r="AG257" s="125"/>
      <c r="AH257" s="125"/>
      <c r="AI257" s="126"/>
      <c r="AJ257" s="286"/>
      <c r="AK257" s="125"/>
      <c r="AL257" s="553"/>
      <c r="AM257" s="148"/>
      <c r="AN257" s="127"/>
      <c r="AO257" s="125"/>
      <c r="AP257" s="125"/>
      <c r="AQ257" s="125"/>
      <c r="AR257" s="285"/>
      <c r="AS257" s="554"/>
      <c r="AT257" s="125"/>
      <c r="AU257" s="125"/>
      <c r="AV257" s="148"/>
      <c r="AW257" s="127"/>
      <c r="AX257" s="125"/>
      <c r="AY257" s="553" t="s">
        <v>353</v>
      </c>
      <c r="AZ257" s="125"/>
      <c r="BA257" s="555"/>
      <c r="BB257" s="144"/>
      <c r="BC257" s="125"/>
      <c r="BD257" s="125"/>
      <c r="BE257" s="148"/>
      <c r="BF257" s="127"/>
      <c r="BG257" s="125"/>
      <c r="BH257" s="125"/>
      <c r="BI257" s="126"/>
      <c r="BJ257" s="144"/>
      <c r="BK257" s="553"/>
      <c r="BL257" s="616"/>
      <c r="BM257" s="556"/>
      <c r="BN257" s="128"/>
      <c r="BP257" s="11"/>
      <c r="BR257" s="634"/>
    </row>
    <row r="258" spans="1:70" ht="18.75" customHeight="1" thickBot="1">
      <c r="A258" s="9"/>
      <c r="B258" s="8"/>
      <c r="C258" s="1101"/>
      <c r="D258" s="1101"/>
      <c r="E258" s="1101"/>
      <c r="F258" s="1102"/>
      <c r="G258" s="1100"/>
      <c r="H258" s="722" t="s">
        <v>1008</v>
      </c>
      <c r="I258" s="576" t="s">
        <v>1019</v>
      </c>
      <c r="J258" s="609">
        <v>1132320</v>
      </c>
      <c r="K258" s="560" t="s">
        <v>339</v>
      </c>
      <c r="L258" s="560">
        <v>8760</v>
      </c>
      <c r="M258" s="560" t="s">
        <v>506</v>
      </c>
      <c r="N258" s="560" t="s">
        <v>671</v>
      </c>
      <c r="O258" s="110"/>
      <c r="P258" s="97"/>
      <c r="Q258" s="97"/>
      <c r="R258" s="102"/>
      <c r="S258" s="137"/>
      <c r="T258" s="97"/>
      <c r="U258" s="97"/>
      <c r="V258" s="141"/>
      <c r="W258" s="121"/>
      <c r="X258" s="97"/>
      <c r="Y258" s="106"/>
      <c r="Z258" s="102"/>
      <c r="AA258" s="137"/>
      <c r="AB258" s="97"/>
      <c r="AC258" s="97"/>
      <c r="AD258" s="97"/>
      <c r="AE258" s="141"/>
      <c r="AF258" s="96"/>
      <c r="AG258" s="97"/>
      <c r="AH258" s="97"/>
      <c r="AI258" s="102"/>
      <c r="AJ258" s="139"/>
      <c r="AK258" s="97"/>
      <c r="AL258" s="106"/>
      <c r="AM258" s="141"/>
      <c r="AN258" s="96"/>
      <c r="AO258" s="97"/>
      <c r="AP258" s="97"/>
      <c r="AQ258" s="97"/>
      <c r="AR258" s="131"/>
      <c r="AS258" s="614"/>
      <c r="AT258" s="97"/>
      <c r="AU258" s="97"/>
      <c r="AV258" s="141"/>
      <c r="AW258" s="96"/>
      <c r="AX258" s="97"/>
      <c r="AY258" s="106" t="s">
        <v>353</v>
      </c>
      <c r="AZ258" s="97"/>
      <c r="BA258" s="120"/>
      <c r="BB258" s="137"/>
      <c r="BC258" s="97"/>
      <c r="BD258" s="97"/>
      <c r="BE258" s="141"/>
      <c r="BF258" s="96"/>
      <c r="BG258" s="97"/>
      <c r="BH258" s="97"/>
      <c r="BI258" s="102"/>
      <c r="BJ258" s="137"/>
      <c r="BK258" s="106"/>
      <c r="BL258" s="545"/>
      <c r="BM258" s="615"/>
      <c r="BN258" s="98"/>
      <c r="BP258" s="11"/>
      <c r="BR258" s="634"/>
    </row>
    <row r="259" spans="1:70" ht="18.75" customHeight="1">
      <c r="A259" s="9"/>
      <c r="B259" s="8"/>
      <c r="C259" s="1101"/>
      <c r="D259" s="1101"/>
      <c r="E259" s="1101"/>
      <c r="F259" s="1102"/>
      <c r="G259" s="1099" t="s">
        <v>1029</v>
      </c>
      <c r="H259" s="720" t="s">
        <v>900</v>
      </c>
      <c r="I259" s="572" t="s">
        <v>947</v>
      </c>
      <c r="J259" s="605">
        <v>1132390</v>
      </c>
      <c r="K259" s="585" t="s">
        <v>339</v>
      </c>
      <c r="L259" s="585">
        <v>8760</v>
      </c>
      <c r="M259" s="585" t="s">
        <v>506</v>
      </c>
      <c r="N259" s="585" t="s">
        <v>671</v>
      </c>
      <c r="O259" s="298"/>
      <c r="P259" s="304"/>
      <c r="Q259" s="304"/>
      <c r="R259" s="306"/>
      <c r="S259" s="307"/>
      <c r="T259" s="304"/>
      <c r="U259" s="304"/>
      <c r="V259" s="291"/>
      <c r="W259" s="567"/>
      <c r="X259" s="304"/>
      <c r="Y259" s="568"/>
      <c r="Z259" s="306"/>
      <c r="AA259" s="307"/>
      <c r="AB259" s="304"/>
      <c r="AC259" s="304"/>
      <c r="AD259" s="304"/>
      <c r="AE259" s="291"/>
      <c r="AF259" s="305"/>
      <c r="AG259" s="304"/>
      <c r="AH259" s="304"/>
      <c r="AI259" s="306"/>
      <c r="AJ259" s="290"/>
      <c r="AK259" s="304"/>
      <c r="AL259" s="568"/>
      <c r="AM259" s="291"/>
      <c r="AN259" s="305"/>
      <c r="AO259" s="304"/>
      <c r="AP259" s="304"/>
      <c r="AQ259" s="304"/>
      <c r="AR259" s="289"/>
      <c r="AS259" s="569"/>
      <c r="AT259" s="304"/>
      <c r="AU259" s="304"/>
      <c r="AV259" s="291"/>
      <c r="AW259" s="305"/>
      <c r="AX259" s="304"/>
      <c r="AY259" s="568"/>
      <c r="AZ259" s="304"/>
      <c r="BA259" s="570"/>
      <c r="BB259" s="307"/>
      <c r="BC259" s="304"/>
      <c r="BD259" s="304"/>
      <c r="BE259" s="291"/>
      <c r="BF259" s="305"/>
      <c r="BG259" s="304"/>
      <c r="BH259" s="304"/>
      <c r="BI259" s="306"/>
      <c r="BJ259" s="307"/>
      <c r="BK259" s="568"/>
      <c r="BL259" s="617"/>
      <c r="BM259" s="571"/>
      <c r="BN259" s="292"/>
      <c r="BP259" s="11"/>
      <c r="BR259" s="634"/>
    </row>
    <row r="260" spans="1:70" ht="18.75" customHeight="1">
      <c r="A260" s="9"/>
      <c r="B260" s="8"/>
      <c r="C260" s="1101"/>
      <c r="D260" s="1101"/>
      <c r="E260" s="1101"/>
      <c r="F260" s="1102"/>
      <c r="G260" s="1097"/>
      <c r="H260" s="727" t="s">
        <v>902</v>
      </c>
      <c r="I260" s="577" t="s">
        <v>949</v>
      </c>
      <c r="J260" s="767">
        <v>1131817</v>
      </c>
      <c r="K260" s="768" t="s">
        <v>339</v>
      </c>
      <c r="L260" s="768">
        <f>8760/5</f>
        <v>1752</v>
      </c>
      <c r="M260" s="769" t="s">
        <v>506</v>
      </c>
      <c r="N260" s="768" t="s">
        <v>667</v>
      </c>
      <c r="O260" s="108"/>
      <c r="P260" s="84"/>
      <c r="Q260" s="84"/>
      <c r="R260" s="100"/>
      <c r="S260" s="136"/>
      <c r="T260" s="84"/>
      <c r="U260" s="84"/>
      <c r="V260" s="87"/>
      <c r="W260" s="94"/>
      <c r="X260" s="84"/>
      <c r="Y260" s="84"/>
      <c r="Z260" s="100"/>
      <c r="AA260" s="136"/>
      <c r="AB260" s="84"/>
      <c r="AC260" s="84"/>
      <c r="AD260" s="84"/>
      <c r="AE260" s="87"/>
      <c r="AF260" s="94"/>
      <c r="AG260" s="84"/>
      <c r="AH260" s="84"/>
      <c r="AI260" s="100"/>
      <c r="AJ260" s="136"/>
      <c r="AK260" s="84"/>
      <c r="AL260" s="84"/>
      <c r="AM260" s="87"/>
      <c r="AN260" s="94"/>
      <c r="AO260" s="84"/>
      <c r="AP260" s="84"/>
      <c r="AQ260" s="84"/>
      <c r="AR260" s="100"/>
      <c r="AS260" s="136"/>
      <c r="AT260" s="84"/>
      <c r="AU260" s="84"/>
      <c r="AV260" s="87"/>
      <c r="AW260" s="94"/>
      <c r="AX260" s="84"/>
      <c r="AY260" s="84"/>
      <c r="AZ260" s="84"/>
      <c r="BA260" s="100"/>
      <c r="BB260" s="136"/>
      <c r="BC260" s="84"/>
      <c r="BD260" s="84"/>
      <c r="BE260" s="87"/>
      <c r="BF260" s="94"/>
      <c r="BG260" s="84"/>
      <c r="BH260" s="84"/>
      <c r="BI260" s="100"/>
      <c r="BJ260" s="136"/>
      <c r="BK260" s="84"/>
      <c r="BL260" s="536"/>
      <c r="BM260" s="536"/>
      <c r="BN260" s="93"/>
      <c r="BP260" s="11"/>
      <c r="BR260" s="634"/>
    </row>
    <row r="261" spans="1:70" ht="18.75" customHeight="1">
      <c r="A261" s="9"/>
      <c r="B261" s="8"/>
      <c r="C261" s="1101"/>
      <c r="D261" s="1101"/>
      <c r="E261" s="1101"/>
      <c r="F261" s="1102"/>
      <c r="G261" s="1097"/>
      <c r="H261" s="727" t="s">
        <v>903</v>
      </c>
      <c r="I261" s="577" t="s">
        <v>950</v>
      </c>
      <c r="J261" s="767">
        <v>1131817</v>
      </c>
      <c r="K261" s="768" t="s">
        <v>339</v>
      </c>
      <c r="L261" s="768">
        <v>8760</v>
      </c>
      <c r="M261" s="769" t="s">
        <v>506</v>
      </c>
      <c r="N261" s="768" t="s">
        <v>671</v>
      </c>
      <c r="O261" s="108"/>
      <c r="P261" s="84"/>
      <c r="Q261" s="84"/>
      <c r="R261" s="100"/>
      <c r="S261" s="136"/>
      <c r="T261" s="84"/>
      <c r="U261" s="84"/>
      <c r="V261" s="87"/>
      <c r="W261" s="94"/>
      <c r="X261" s="84"/>
      <c r="Y261" s="84"/>
      <c r="Z261" s="100"/>
      <c r="AA261" s="136"/>
      <c r="AB261" s="84"/>
      <c r="AC261" s="84"/>
      <c r="AD261" s="84"/>
      <c r="AE261" s="87"/>
      <c r="AF261" s="94"/>
      <c r="AG261" s="84"/>
      <c r="AH261" s="84"/>
      <c r="AI261" s="100"/>
      <c r="AJ261" s="136"/>
      <c r="AK261" s="84"/>
      <c r="AL261" s="84"/>
      <c r="AM261" s="87"/>
      <c r="AN261" s="94"/>
      <c r="AO261" s="84"/>
      <c r="AP261" s="84"/>
      <c r="AQ261" s="84"/>
      <c r="AR261" s="100"/>
      <c r="AS261" s="136"/>
      <c r="AT261" s="84"/>
      <c r="AU261" s="84"/>
      <c r="AV261" s="87"/>
      <c r="AW261" s="94"/>
      <c r="AX261" s="84"/>
      <c r="AY261" s="84"/>
      <c r="AZ261" s="84"/>
      <c r="BA261" s="100"/>
      <c r="BB261" s="136"/>
      <c r="BC261" s="84"/>
      <c r="BD261" s="84"/>
      <c r="BE261" s="87"/>
      <c r="BF261" s="94"/>
      <c r="BG261" s="84"/>
      <c r="BH261" s="84"/>
      <c r="BI261" s="100"/>
      <c r="BJ261" s="136"/>
      <c r="BK261" s="84"/>
      <c r="BL261" s="536"/>
      <c r="BM261" s="536"/>
      <c r="BN261" s="93"/>
      <c r="BP261" s="11"/>
      <c r="BR261" s="634"/>
    </row>
    <row r="262" spans="1:70" ht="18.75" customHeight="1">
      <c r="A262" s="9"/>
      <c r="B262" s="8"/>
      <c r="C262" s="1101"/>
      <c r="D262" s="1101"/>
      <c r="E262" s="1101"/>
      <c r="F262" s="1102"/>
      <c r="G262" s="1097"/>
      <c r="H262" s="727" t="s">
        <v>904</v>
      </c>
      <c r="I262" s="577" t="s">
        <v>951</v>
      </c>
      <c r="J262" s="767">
        <v>1131818</v>
      </c>
      <c r="K262" s="768" t="s">
        <v>339</v>
      </c>
      <c r="L262" s="768">
        <v>8760</v>
      </c>
      <c r="M262" s="769" t="s">
        <v>506</v>
      </c>
      <c r="N262" s="768" t="s">
        <v>671</v>
      </c>
      <c r="O262" s="108"/>
      <c r="P262" s="84"/>
      <c r="Q262" s="84"/>
      <c r="R262" s="100"/>
      <c r="S262" s="136"/>
      <c r="T262" s="84"/>
      <c r="U262" s="84"/>
      <c r="V262" s="87"/>
      <c r="W262" s="94"/>
      <c r="X262" s="84"/>
      <c r="Y262" s="84"/>
      <c r="Z262" s="100"/>
      <c r="AA262" s="136"/>
      <c r="AB262" s="84"/>
      <c r="AC262" s="84"/>
      <c r="AD262" s="84"/>
      <c r="AE262" s="87"/>
      <c r="AF262" s="94"/>
      <c r="AG262" s="84"/>
      <c r="AH262" s="84"/>
      <c r="AI262" s="100"/>
      <c r="AJ262" s="136"/>
      <c r="AK262" s="84"/>
      <c r="AL262" s="84"/>
      <c r="AM262" s="87"/>
      <c r="AN262" s="94"/>
      <c r="AO262" s="84"/>
      <c r="AP262" s="84"/>
      <c r="AQ262" s="84"/>
      <c r="AR262" s="100"/>
      <c r="AS262" s="136"/>
      <c r="AT262" s="84"/>
      <c r="AU262" s="84"/>
      <c r="AV262" s="87"/>
      <c r="AW262" s="94"/>
      <c r="AX262" s="84"/>
      <c r="AY262" s="84"/>
      <c r="AZ262" s="84"/>
      <c r="BA262" s="100"/>
      <c r="BB262" s="136"/>
      <c r="BC262" s="84"/>
      <c r="BD262" s="84"/>
      <c r="BE262" s="87"/>
      <c r="BF262" s="94"/>
      <c r="BG262" s="84"/>
      <c r="BH262" s="84"/>
      <c r="BI262" s="100"/>
      <c r="BJ262" s="136"/>
      <c r="BK262" s="84"/>
      <c r="BL262" s="536"/>
      <c r="BM262" s="536"/>
      <c r="BN262" s="93"/>
      <c r="BP262" s="11"/>
      <c r="BR262" s="634"/>
    </row>
    <row r="263" spans="1:70" ht="18.75" customHeight="1">
      <c r="A263" s="9"/>
      <c r="B263" s="8"/>
      <c r="C263" s="1101"/>
      <c r="D263" s="1101"/>
      <c r="E263" s="1101"/>
      <c r="F263" s="1102"/>
      <c r="G263" s="1097"/>
      <c r="H263" s="727" t="s">
        <v>905</v>
      </c>
      <c r="I263" s="577" t="s">
        <v>952</v>
      </c>
      <c r="J263" s="767">
        <v>1131818</v>
      </c>
      <c r="K263" s="768" t="s">
        <v>339</v>
      </c>
      <c r="L263" s="768">
        <v>4380</v>
      </c>
      <c r="M263" s="769" t="s">
        <v>506</v>
      </c>
      <c r="N263" s="768" t="s">
        <v>671</v>
      </c>
      <c r="O263" s="108"/>
      <c r="P263" s="84"/>
      <c r="Q263" s="84"/>
      <c r="R263" s="100"/>
      <c r="S263" s="136"/>
      <c r="T263" s="84"/>
      <c r="U263" s="84"/>
      <c r="V263" s="87"/>
      <c r="W263" s="94"/>
      <c r="X263" s="84"/>
      <c r="Y263" s="84"/>
      <c r="Z263" s="100"/>
      <c r="AA263" s="136"/>
      <c r="AB263" s="84"/>
      <c r="AC263" s="84"/>
      <c r="AD263" s="84"/>
      <c r="AE263" s="87"/>
      <c r="AF263" s="94"/>
      <c r="AG263" s="84"/>
      <c r="AH263" s="84"/>
      <c r="AI263" s="100"/>
      <c r="AJ263" s="136"/>
      <c r="AK263" s="84"/>
      <c r="AL263" s="84"/>
      <c r="AM263" s="87"/>
      <c r="AN263" s="94"/>
      <c r="AO263" s="84"/>
      <c r="AP263" s="84"/>
      <c r="AQ263" s="84"/>
      <c r="AR263" s="100"/>
      <c r="AS263" s="136"/>
      <c r="AT263" s="84"/>
      <c r="AU263" s="84"/>
      <c r="AV263" s="87"/>
      <c r="AW263" s="94"/>
      <c r="AX263" s="84"/>
      <c r="AY263" s="84"/>
      <c r="AZ263" s="84"/>
      <c r="BA263" s="100"/>
      <c r="BB263" s="136"/>
      <c r="BC263" s="84"/>
      <c r="BD263" s="84"/>
      <c r="BE263" s="87"/>
      <c r="BF263" s="94"/>
      <c r="BG263" s="84"/>
      <c r="BH263" s="84"/>
      <c r="BI263" s="100"/>
      <c r="BJ263" s="136"/>
      <c r="BK263" s="84"/>
      <c r="BL263" s="536"/>
      <c r="BM263" s="536"/>
      <c r="BN263" s="93"/>
      <c r="BP263" s="11"/>
      <c r="BR263" s="634"/>
    </row>
    <row r="264" spans="1:70" ht="18.75" customHeight="1">
      <c r="A264" s="9"/>
      <c r="B264" s="8"/>
      <c r="C264" s="1101"/>
      <c r="D264" s="1101"/>
      <c r="E264" s="1101"/>
      <c r="F264" s="1102"/>
      <c r="G264" s="1097"/>
      <c r="H264" s="727" t="s">
        <v>906</v>
      </c>
      <c r="I264" s="577" t="s">
        <v>1035</v>
      </c>
      <c r="J264" s="767">
        <v>1131818</v>
      </c>
      <c r="K264" s="768" t="s">
        <v>339</v>
      </c>
      <c r="L264" s="768">
        <v>8760</v>
      </c>
      <c r="M264" s="769" t="s">
        <v>506</v>
      </c>
      <c r="N264" s="768" t="s">
        <v>671</v>
      </c>
      <c r="O264" s="108"/>
      <c r="P264" s="84"/>
      <c r="Q264" s="84"/>
      <c r="R264" s="100"/>
      <c r="S264" s="136"/>
      <c r="T264" s="84"/>
      <c r="U264" s="84"/>
      <c r="V264" s="87"/>
      <c r="W264" s="94"/>
      <c r="X264" s="84"/>
      <c r="Y264" s="84"/>
      <c r="Z264" s="100"/>
      <c r="AA264" s="136"/>
      <c r="AB264" s="84"/>
      <c r="AC264" s="84"/>
      <c r="AD264" s="84"/>
      <c r="AE264" s="87"/>
      <c r="AF264" s="94"/>
      <c r="AG264" s="84"/>
      <c r="AH264" s="84"/>
      <c r="AI264" s="100"/>
      <c r="AJ264" s="136"/>
      <c r="AK264" s="84"/>
      <c r="AL264" s="84"/>
      <c r="AM264" s="87"/>
      <c r="AN264" s="94"/>
      <c r="AO264" s="84"/>
      <c r="AP264" s="84"/>
      <c r="AQ264" s="84"/>
      <c r="AR264" s="100"/>
      <c r="AS264" s="136"/>
      <c r="AT264" s="84"/>
      <c r="AU264" s="84"/>
      <c r="AV264" s="87"/>
      <c r="AW264" s="94"/>
      <c r="AX264" s="84"/>
      <c r="AY264" s="84"/>
      <c r="AZ264" s="84"/>
      <c r="BA264" s="100"/>
      <c r="BB264" s="136"/>
      <c r="BC264" s="84"/>
      <c r="BD264" s="84"/>
      <c r="BE264" s="87"/>
      <c r="BF264" s="94"/>
      <c r="BG264" s="84"/>
      <c r="BH264" s="84"/>
      <c r="BI264" s="100"/>
      <c r="BJ264" s="136"/>
      <c r="BK264" s="84"/>
      <c r="BL264" s="536"/>
      <c r="BM264" s="536"/>
      <c r="BN264" s="93"/>
      <c r="BP264" s="11"/>
      <c r="BR264" s="634"/>
    </row>
    <row r="265" spans="1:70" ht="18.75" customHeight="1">
      <c r="A265" s="9"/>
      <c r="B265" s="8"/>
      <c r="C265" s="1101"/>
      <c r="D265" s="1101"/>
      <c r="E265" s="1101"/>
      <c r="F265" s="1102"/>
      <c r="G265" s="1097"/>
      <c r="H265" s="727" t="s">
        <v>909</v>
      </c>
      <c r="I265" s="577" t="s">
        <v>956</v>
      </c>
      <c r="J265" s="767">
        <v>1131818</v>
      </c>
      <c r="K265" s="768" t="s">
        <v>339</v>
      </c>
      <c r="L265" s="768">
        <v>8760</v>
      </c>
      <c r="M265" s="769" t="s">
        <v>506</v>
      </c>
      <c r="N265" s="768" t="s">
        <v>671</v>
      </c>
      <c r="O265" s="108"/>
      <c r="P265" s="84"/>
      <c r="Q265" s="84"/>
      <c r="R265" s="100"/>
      <c r="S265" s="136"/>
      <c r="T265" s="84"/>
      <c r="U265" s="84"/>
      <c r="V265" s="87"/>
      <c r="W265" s="94"/>
      <c r="X265" s="84"/>
      <c r="Y265" s="84"/>
      <c r="Z265" s="100"/>
      <c r="AA265" s="136"/>
      <c r="AB265" s="84"/>
      <c r="AC265" s="84"/>
      <c r="AD265" s="84"/>
      <c r="AE265" s="87"/>
      <c r="AF265" s="94"/>
      <c r="AG265" s="84"/>
      <c r="AH265" s="84"/>
      <c r="AI265" s="100"/>
      <c r="AJ265" s="136"/>
      <c r="AK265" s="84"/>
      <c r="AL265" s="84"/>
      <c r="AM265" s="87"/>
      <c r="AN265" s="94"/>
      <c r="AO265" s="84"/>
      <c r="AP265" s="84"/>
      <c r="AQ265" s="84"/>
      <c r="AR265" s="100"/>
      <c r="AS265" s="136"/>
      <c r="AT265" s="84"/>
      <c r="AU265" s="84"/>
      <c r="AV265" s="87"/>
      <c r="AW265" s="94"/>
      <c r="AX265" s="84"/>
      <c r="AY265" s="84"/>
      <c r="AZ265" s="84"/>
      <c r="BA265" s="100"/>
      <c r="BB265" s="136"/>
      <c r="BC265" s="84"/>
      <c r="BD265" s="84"/>
      <c r="BE265" s="87"/>
      <c r="BF265" s="94"/>
      <c r="BG265" s="84"/>
      <c r="BH265" s="84"/>
      <c r="BI265" s="100"/>
      <c r="BJ265" s="136"/>
      <c r="BK265" s="84"/>
      <c r="BL265" s="536"/>
      <c r="BM265" s="536"/>
      <c r="BN265" s="93"/>
      <c r="BP265" s="11"/>
      <c r="BR265" s="634"/>
    </row>
    <row r="266" spans="1:70" ht="18.75" customHeight="1">
      <c r="A266" s="9"/>
      <c r="B266" s="8"/>
      <c r="C266" s="1101"/>
      <c r="D266" s="1101"/>
      <c r="E266" s="1101"/>
      <c r="F266" s="1102"/>
      <c r="G266" s="1097"/>
      <c r="H266" s="708" t="s">
        <v>215</v>
      </c>
      <c r="I266" s="200" t="s">
        <v>874</v>
      </c>
      <c r="J266" s="186">
        <v>1131818</v>
      </c>
      <c r="K266" s="525" t="s">
        <v>339</v>
      </c>
      <c r="L266" s="525">
        <v>4380</v>
      </c>
      <c r="M266" s="526" t="s">
        <v>506</v>
      </c>
      <c r="N266" s="525" t="s">
        <v>658</v>
      </c>
      <c r="O266" s="108"/>
      <c r="P266" s="84"/>
      <c r="Q266" s="84"/>
      <c r="R266" s="100"/>
      <c r="S266" s="136"/>
      <c r="T266" s="84"/>
      <c r="U266" s="84"/>
      <c r="V266" s="87"/>
      <c r="W266" s="94"/>
      <c r="X266" s="84"/>
      <c r="Y266" s="84"/>
      <c r="Z266" s="100" t="s">
        <v>354</v>
      </c>
      <c r="AA266" s="136"/>
      <c r="AB266" s="84"/>
      <c r="AC266" s="84"/>
      <c r="AD266" s="84"/>
      <c r="AE266" s="87"/>
      <c r="AF266" s="94"/>
      <c r="AG266" s="84"/>
      <c r="AH266" s="84"/>
      <c r="AI266" s="100"/>
      <c r="AJ266" s="136"/>
      <c r="AK266" s="84"/>
      <c r="AL266" s="84"/>
      <c r="AM266" s="87"/>
      <c r="AN266" s="94"/>
      <c r="AO266" s="84"/>
      <c r="AP266" s="84"/>
      <c r="AQ266" s="84"/>
      <c r="AR266" s="100"/>
      <c r="AS266" s="136"/>
      <c r="AT266" s="84"/>
      <c r="AU266" s="84"/>
      <c r="AV266" s="87"/>
      <c r="AW266" s="94"/>
      <c r="AX266" s="84" t="s">
        <v>354</v>
      </c>
      <c r="AY266" s="84"/>
      <c r="AZ266" s="84"/>
      <c r="BA266" s="100"/>
      <c r="BB266" s="136"/>
      <c r="BC266" s="84"/>
      <c r="BD266" s="84"/>
      <c r="BE266" s="87"/>
      <c r="BF266" s="94"/>
      <c r="BG266" s="84"/>
      <c r="BH266" s="84"/>
      <c r="BI266" s="100"/>
      <c r="BJ266" s="136"/>
      <c r="BK266" s="84"/>
      <c r="BL266" s="536"/>
      <c r="BM266" s="536"/>
      <c r="BN266" s="93"/>
      <c r="BP266" s="11"/>
      <c r="BR266" s="634"/>
    </row>
    <row r="267" spans="1:70" ht="18.75" customHeight="1" thickBot="1">
      <c r="A267" s="9"/>
      <c r="B267" s="8"/>
      <c r="C267" s="1101"/>
      <c r="D267" s="1101"/>
      <c r="E267" s="1101"/>
      <c r="F267" s="1102"/>
      <c r="G267" s="1100"/>
      <c r="H267" s="722" t="s">
        <v>1020</v>
      </c>
      <c r="I267" s="576" t="s">
        <v>947</v>
      </c>
      <c r="J267" s="609">
        <v>1131818</v>
      </c>
      <c r="K267" s="560" t="s">
        <v>339</v>
      </c>
      <c r="L267" s="560">
        <v>8760</v>
      </c>
      <c r="M267" s="560" t="s">
        <v>506</v>
      </c>
      <c r="N267" s="560" t="s">
        <v>671</v>
      </c>
      <c r="O267" s="110"/>
      <c r="P267" s="97"/>
      <c r="Q267" s="97"/>
      <c r="R267" s="102"/>
      <c r="S267" s="137"/>
      <c r="T267" s="97"/>
      <c r="U267" s="97"/>
      <c r="V267" s="141"/>
      <c r="W267" s="121"/>
      <c r="X267" s="97"/>
      <c r="Y267" s="106"/>
      <c r="Z267" s="102"/>
      <c r="AA267" s="137"/>
      <c r="AB267" s="97"/>
      <c r="AC267" s="97"/>
      <c r="AD267" s="97"/>
      <c r="AE267" s="141"/>
      <c r="AF267" s="96"/>
      <c r="AG267" s="97"/>
      <c r="AH267" s="97"/>
      <c r="AI267" s="102"/>
      <c r="AJ267" s="139"/>
      <c r="AK267" s="97"/>
      <c r="AL267" s="106"/>
      <c r="AM267" s="141"/>
      <c r="AN267" s="96"/>
      <c r="AO267" s="97"/>
      <c r="AP267" s="97"/>
      <c r="AQ267" s="97"/>
      <c r="AR267" s="131"/>
      <c r="AS267" s="614"/>
      <c r="AT267" s="97"/>
      <c r="AU267" s="97"/>
      <c r="AV267" s="141"/>
      <c r="AW267" s="96"/>
      <c r="AX267" s="97"/>
      <c r="AY267" s="106"/>
      <c r="AZ267" s="97"/>
      <c r="BA267" s="120"/>
      <c r="BB267" s="137"/>
      <c r="BC267" s="97"/>
      <c r="BD267" s="97"/>
      <c r="BE267" s="141"/>
      <c r="BF267" s="96"/>
      <c r="BG267" s="97"/>
      <c r="BH267" s="97"/>
      <c r="BI267" s="102"/>
      <c r="BJ267" s="137"/>
      <c r="BK267" s="106"/>
      <c r="BL267" s="545"/>
      <c r="BM267" s="615"/>
      <c r="BN267" s="98"/>
      <c r="BP267" s="11"/>
      <c r="BR267" s="634"/>
    </row>
    <row r="268" spans="1:70" ht="18.899999999999999" customHeight="1">
      <c r="A268" s="9"/>
      <c r="B268" s="8"/>
      <c r="C268" s="1101"/>
      <c r="D268" s="1101"/>
      <c r="E268" s="1101"/>
      <c r="F268" s="1102"/>
      <c r="G268" s="1014" t="s">
        <v>1032</v>
      </c>
      <c r="H268" s="720" t="s">
        <v>655</v>
      </c>
      <c r="I268" s="572" t="s">
        <v>708</v>
      </c>
      <c r="J268" s="557">
        <v>1131821</v>
      </c>
      <c r="K268" s="561" t="s">
        <v>1</v>
      </c>
      <c r="L268" s="561">
        <v>183</v>
      </c>
      <c r="M268" s="561" t="s">
        <v>508</v>
      </c>
      <c r="N268" s="561" t="s">
        <v>663</v>
      </c>
      <c r="O268" s="122"/>
      <c r="P268" s="90"/>
      <c r="Q268" s="90"/>
      <c r="R268" s="99"/>
      <c r="S268" s="103"/>
      <c r="T268" s="90"/>
      <c r="U268" s="90"/>
      <c r="V268" s="99"/>
      <c r="W268" s="89"/>
      <c r="X268" s="90" t="s">
        <v>342</v>
      </c>
      <c r="Y268" s="104"/>
      <c r="Z268" s="99"/>
      <c r="AA268" s="103"/>
      <c r="AB268" s="90"/>
      <c r="AC268" s="90"/>
      <c r="AD268" s="90"/>
      <c r="AE268" s="99"/>
      <c r="AF268" s="103"/>
      <c r="AG268" s="90"/>
      <c r="AH268" s="90"/>
      <c r="AI268" s="99"/>
      <c r="AJ268" s="89" t="s">
        <v>342</v>
      </c>
      <c r="AK268" s="90"/>
      <c r="AL268" s="104"/>
      <c r="AM268" s="99"/>
      <c r="AN268" s="103"/>
      <c r="AO268" s="90"/>
      <c r="AP268" s="90"/>
      <c r="AQ268" s="90"/>
      <c r="AR268" s="129"/>
      <c r="AS268" s="633"/>
      <c r="AT268" s="90"/>
      <c r="AU268" s="90"/>
      <c r="AV268" s="99" t="s">
        <v>342</v>
      </c>
      <c r="AW268" s="103"/>
      <c r="AX268" s="90"/>
      <c r="AY268" s="104"/>
      <c r="AZ268" s="90"/>
      <c r="BA268" s="105"/>
      <c r="BB268" s="103"/>
      <c r="BC268" s="90"/>
      <c r="BD268" s="90"/>
      <c r="BE268" s="99"/>
      <c r="BF268" s="307"/>
      <c r="BG268" s="304"/>
      <c r="BH268" s="304" t="s">
        <v>5</v>
      </c>
      <c r="BI268" s="306"/>
      <c r="BJ268" s="307"/>
      <c r="BK268" s="568"/>
      <c r="BL268" s="617"/>
      <c r="BM268" s="571"/>
      <c r="BN268" s="292"/>
      <c r="BP268" s="11"/>
      <c r="BR268" s="634"/>
    </row>
    <row r="269" spans="1:70" ht="18.899999999999999" customHeight="1">
      <c r="A269" s="9"/>
      <c r="B269" s="8"/>
      <c r="C269" s="1101"/>
      <c r="D269" s="1101"/>
      <c r="E269" s="1101"/>
      <c r="F269" s="1102"/>
      <c r="G269" s="1014"/>
      <c r="H269" s="721" t="s">
        <v>653</v>
      </c>
      <c r="I269" s="573" t="s">
        <v>709</v>
      </c>
      <c r="J269" s="524">
        <v>1131821</v>
      </c>
      <c r="K269" s="559" t="s">
        <v>1</v>
      </c>
      <c r="L269" s="559">
        <v>80</v>
      </c>
      <c r="M269" s="559" t="s">
        <v>508</v>
      </c>
      <c r="N269" s="559" t="s">
        <v>3</v>
      </c>
      <c r="O269" s="108"/>
      <c r="P269" s="84" t="s">
        <v>707</v>
      </c>
      <c r="Q269" s="84"/>
      <c r="R269" s="100"/>
      <c r="S269" s="94"/>
      <c r="T269" s="84" t="s">
        <v>707</v>
      </c>
      <c r="U269" s="84"/>
      <c r="V269" s="100"/>
      <c r="W269" s="92"/>
      <c r="X269" s="84" t="s">
        <v>354</v>
      </c>
      <c r="Y269" s="85"/>
      <c r="Z269" s="100"/>
      <c r="AA269" s="94"/>
      <c r="AB269" s="84" t="s">
        <v>707</v>
      </c>
      <c r="AC269" s="84"/>
      <c r="AD269" s="84"/>
      <c r="AE269" s="100"/>
      <c r="AF269" s="94" t="s">
        <v>707</v>
      </c>
      <c r="AG269" s="84"/>
      <c r="AH269" s="84"/>
      <c r="AI269" s="100"/>
      <c r="AJ269" s="92" t="s">
        <v>707</v>
      </c>
      <c r="AK269" s="84"/>
      <c r="AL269" s="85"/>
      <c r="AM269" s="100"/>
      <c r="AN269" s="94" t="s">
        <v>707</v>
      </c>
      <c r="AO269" s="84"/>
      <c r="AP269" s="84"/>
      <c r="AQ269" s="84"/>
      <c r="AR269" s="133" t="s">
        <v>707</v>
      </c>
      <c r="AS269" s="547"/>
      <c r="AT269" s="84"/>
      <c r="AU269" s="84"/>
      <c r="AV269" s="100" t="s">
        <v>707</v>
      </c>
      <c r="AW269" s="94"/>
      <c r="AX269" s="84"/>
      <c r="AY269" s="85"/>
      <c r="AZ269" s="84" t="s">
        <v>707</v>
      </c>
      <c r="BA269" s="101"/>
      <c r="BB269" s="94"/>
      <c r="BC269" s="84"/>
      <c r="BD269" s="84" t="s">
        <v>3</v>
      </c>
      <c r="BE269" s="100"/>
      <c r="BF269" s="144"/>
      <c r="BG269" s="125"/>
      <c r="BH269" s="125" t="s">
        <v>3</v>
      </c>
      <c r="BI269" s="126"/>
      <c r="BJ269" s="144"/>
      <c r="BK269" s="553"/>
      <c r="BL269" s="616"/>
      <c r="BM269" s="556"/>
      <c r="BN269" s="128"/>
      <c r="BP269" s="11"/>
      <c r="BR269" s="634"/>
    </row>
    <row r="270" spans="1:70" ht="18.899999999999999" customHeight="1">
      <c r="A270" s="9"/>
      <c r="B270" s="8"/>
      <c r="C270" s="1101"/>
      <c r="D270" s="1101"/>
      <c r="E270" s="1101"/>
      <c r="F270" s="1102"/>
      <c r="G270" s="1014"/>
      <c r="H270" s="721" t="s">
        <v>651</v>
      </c>
      <c r="I270" s="573" t="s">
        <v>710</v>
      </c>
      <c r="J270" s="524">
        <v>1131821</v>
      </c>
      <c r="K270" s="559" t="s">
        <v>1</v>
      </c>
      <c r="L270" s="559">
        <v>195</v>
      </c>
      <c r="M270" s="559" t="s">
        <v>508</v>
      </c>
      <c r="N270" s="559" t="s">
        <v>5</v>
      </c>
      <c r="O270" s="108"/>
      <c r="P270" s="84"/>
      <c r="Q270" s="84" t="s">
        <v>342</v>
      </c>
      <c r="R270" s="100"/>
      <c r="S270" s="94"/>
      <c r="T270" s="84"/>
      <c r="U270" s="84"/>
      <c r="V270" s="100"/>
      <c r="W270" s="92"/>
      <c r="X270" s="84"/>
      <c r="Y270" s="85"/>
      <c r="Z270" s="100"/>
      <c r="AA270" s="94"/>
      <c r="AB270" s="84"/>
      <c r="AC270" s="84" t="s">
        <v>342</v>
      </c>
      <c r="AD270" s="84"/>
      <c r="AE270" s="100"/>
      <c r="AF270" s="94"/>
      <c r="AG270" s="84"/>
      <c r="AH270" s="84"/>
      <c r="AI270" s="100"/>
      <c r="AJ270" s="92"/>
      <c r="AK270" s="84"/>
      <c r="AL270" s="85"/>
      <c r="AM270" s="100"/>
      <c r="AN270" s="94"/>
      <c r="AO270" s="84" t="s">
        <v>342</v>
      </c>
      <c r="AP270" s="84"/>
      <c r="AQ270" s="84"/>
      <c r="AR270" s="133"/>
      <c r="AS270" s="547"/>
      <c r="AT270" s="84"/>
      <c r="AU270" s="84"/>
      <c r="AV270" s="100"/>
      <c r="AW270" s="94"/>
      <c r="AX270" s="84"/>
      <c r="AY270" s="85"/>
      <c r="AZ270" s="84"/>
      <c r="BA270" s="101" t="s">
        <v>342</v>
      </c>
      <c r="BB270" s="94"/>
      <c r="BC270" s="84"/>
      <c r="BD270" s="84"/>
      <c r="BE270" s="100"/>
      <c r="BF270" s="144"/>
      <c r="BG270" s="125"/>
      <c r="BH270" s="125"/>
      <c r="BI270" s="126"/>
      <c r="BJ270" s="144"/>
      <c r="BK270" s="553"/>
      <c r="BL270" s="616"/>
      <c r="BM270" s="556"/>
      <c r="BN270" s="128"/>
      <c r="BP270" s="11"/>
      <c r="BR270" s="634"/>
    </row>
    <row r="271" spans="1:70" ht="18.899999999999999" customHeight="1">
      <c r="A271" s="9"/>
      <c r="B271" s="8"/>
      <c r="C271" s="1101"/>
      <c r="D271" s="1101"/>
      <c r="E271" s="1101"/>
      <c r="F271" s="1102"/>
      <c r="G271" s="1014"/>
      <c r="H271" s="721" t="s">
        <v>649</v>
      </c>
      <c r="I271" s="573" t="s">
        <v>711</v>
      </c>
      <c r="J271" s="524">
        <v>1131821</v>
      </c>
      <c r="K271" s="559" t="s">
        <v>1</v>
      </c>
      <c r="L271" s="559">
        <v>108</v>
      </c>
      <c r="M271" s="559" t="s">
        <v>508</v>
      </c>
      <c r="N271" s="559" t="s">
        <v>5</v>
      </c>
      <c r="O271" s="108"/>
      <c r="P271" s="84" t="s">
        <v>342</v>
      </c>
      <c r="Q271" s="84"/>
      <c r="R271" s="100"/>
      <c r="S271" s="94"/>
      <c r="T271" s="84"/>
      <c r="U271" s="84"/>
      <c r="V271" s="100"/>
      <c r="W271" s="92"/>
      <c r="X271" s="84"/>
      <c r="Y271" s="85"/>
      <c r="Z271" s="100"/>
      <c r="AA271" s="94"/>
      <c r="AB271" s="84" t="s">
        <v>342</v>
      </c>
      <c r="AC271" s="84"/>
      <c r="AD271" s="84"/>
      <c r="AE271" s="100"/>
      <c r="AF271" s="94"/>
      <c r="AG271" s="84"/>
      <c r="AH271" s="84"/>
      <c r="AI271" s="100"/>
      <c r="AJ271" s="92"/>
      <c r="AK271" s="84"/>
      <c r="AL271" s="85"/>
      <c r="AM271" s="100"/>
      <c r="AN271" s="94" t="s">
        <v>342</v>
      </c>
      <c r="AO271" s="84"/>
      <c r="AP271" s="84"/>
      <c r="AQ271" s="84"/>
      <c r="AR271" s="133"/>
      <c r="AS271" s="547"/>
      <c r="AT271" s="84"/>
      <c r="AU271" s="84"/>
      <c r="AV271" s="100"/>
      <c r="AW271" s="94"/>
      <c r="AX271" s="84"/>
      <c r="AY271" s="85"/>
      <c r="AZ271" s="84" t="s">
        <v>342</v>
      </c>
      <c r="BA271" s="101"/>
      <c r="BB271" s="94"/>
      <c r="BC271" s="84"/>
      <c r="BD271" s="84"/>
      <c r="BE271" s="100"/>
      <c r="BF271" s="144"/>
      <c r="BG271" s="125"/>
      <c r="BH271" s="125"/>
      <c r="BI271" s="126"/>
      <c r="BJ271" s="144"/>
      <c r="BK271" s="553"/>
      <c r="BL271" s="616"/>
      <c r="BM271" s="556"/>
      <c r="BN271" s="128"/>
      <c r="BP271" s="11"/>
      <c r="BR271" s="634"/>
    </row>
    <row r="272" spans="1:70" ht="18.899999999999999" customHeight="1">
      <c r="A272" s="9"/>
      <c r="B272" s="8"/>
      <c r="C272" s="1101"/>
      <c r="D272" s="1101"/>
      <c r="E272" s="1101"/>
      <c r="F272" s="1102"/>
      <c r="G272" s="1014"/>
      <c r="H272" s="721" t="s">
        <v>647</v>
      </c>
      <c r="I272" s="573" t="s">
        <v>712</v>
      </c>
      <c r="J272" s="524">
        <v>1131821</v>
      </c>
      <c r="K272" s="559" t="s">
        <v>1</v>
      </c>
      <c r="L272" s="559">
        <v>8760</v>
      </c>
      <c r="M272" s="559" t="s">
        <v>508</v>
      </c>
      <c r="N272" s="559" t="s">
        <v>5</v>
      </c>
      <c r="O272" s="108"/>
      <c r="P272" s="84" t="s">
        <v>342</v>
      </c>
      <c r="Q272" s="84"/>
      <c r="R272" s="100"/>
      <c r="S272" s="94"/>
      <c r="T272" s="84"/>
      <c r="U272" s="84"/>
      <c r="V272" s="100"/>
      <c r="W272" s="92"/>
      <c r="X272" s="84"/>
      <c r="Y272" s="85"/>
      <c r="Z272" s="100"/>
      <c r="AA272" s="94"/>
      <c r="AB272" s="84" t="s">
        <v>342</v>
      </c>
      <c r="AC272" s="84"/>
      <c r="AD272" s="84"/>
      <c r="AE272" s="100"/>
      <c r="AF272" s="94"/>
      <c r="AG272" s="84"/>
      <c r="AH272" s="84"/>
      <c r="AI272" s="100"/>
      <c r="AJ272" s="92"/>
      <c r="AK272" s="84"/>
      <c r="AL272" s="85"/>
      <c r="AM272" s="100"/>
      <c r="AN272" s="94" t="s">
        <v>342</v>
      </c>
      <c r="AO272" s="84"/>
      <c r="AP272" s="84"/>
      <c r="AQ272" s="84"/>
      <c r="AR272" s="133"/>
      <c r="AS272" s="547"/>
      <c r="AT272" s="84"/>
      <c r="AU272" s="84"/>
      <c r="AV272" s="100"/>
      <c r="AW272" s="94"/>
      <c r="AX272" s="84"/>
      <c r="AY272" s="85"/>
      <c r="AZ272" s="84" t="s">
        <v>342</v>
      </c>
      <c r="BA272" s="101"/>
      <c r="BB272" s="94"/>
      <c r="BC272" s="84"/>
      <c r="BD272" s="84"/>
      <c r="BE272" s="100"/>
      <c r="BF272" s="144"/>
      <c r="BG272" s="125"/>
      <c r="BH272" s="125"/>
      <c r="BI272" s="126"/>
      <c r="BJ272" s="144"/>
      <c r="BK272" s="553"/>
      <c r="BL272" s="616"/>
      <c r="BM272" s="556"/>
      <c r="BN272" s="128"/>
      <c r="BP272" s="11"/>
      <c r="BR272" s="634"/>
    </row>
    <row r="273" spans="1:70" ht="18.899999999999999" customHeight="1">
      <c r="A273" s="9"/>
      <c r="B273" s="8"/>
      <c r="C273" s="1101"/>
      <c r="D273" s="1101"/>
      <c r="E273" s="1101"/>
      <c r="F273" s="1102"/>
      <c r="G273" s="1014"/>
      <c r="H273" s="721" t="s">
        <v>645</v>
      </c>
      <c r="I273" s="573" t="s">
        <v>713</v>
      </c>
      <c r="J273" s="524">
        <v>1131821</v>
      </c>
      <c r="K273" s="559" t="s">
        <v>1</v>
      </c>
      <c r="L273" s="559">
        <v>4380</v>
      </c>
      <c r="M273" s="559" t="s">
        <v>508</v>
      </c>
      <c r="N273" s="559" t="s">
        <v>5</v>
      </c>
      <c r="O273" s="108"/>
      <c r="P273" s="84" t="s">
        <v>342</v>
      </c>
      <c r="Q273" s="84"/>
      <c r="R273" s="100"/>
      <c r="S273" s="94"/>
      <c r="T273" s="84"/>
      <c r="U273" s="84"/>
      <c r="V273" s="100"/>
      <c r="W273" s="92"/>
      <c r="X273" s="84"/>
      <c r="Y273" s="85"/>
      <c r="Z273" s="100"/>
      <c r="AA273" s="94"/>
      <c r="AB273" s="84" t="s">
        <v>342</v>
      </c>
      <c r="AC273" s="84"/>
      <c r="AD273" s="84"/>
      <c r="AE273" s="100"/>
      <c r="AF273" s="94"/>
      <c r="AG273" s="84"/>
      <c r="AH273" s="84"/>
      <c r="AI273" s="100"/>
      <c r="AJ273" s="92"/>
      <c r="AK273" s="84"/>
      <c r="AL273" s="85"/>
      <c r="AM273" s="100"/>
      <c r="AN273" s="94" t="s">
        <v>342</v>
      </c>
      <c r="AO273" s="84"/>
      <c r="AP273" s="84"/>
      <c r="AQ273" s="84"/>
      <c r="AR273" s="133"/>
      <c r="AS273" s="547"/>
      <c r="AT273" s="84"/>
      <c r="AU273" s="84"/>
      <c r="AV273" s="100"/>
      <c r="AW273" s="94"/>
      <c r="AX273" s="84"/>
      <c r="AY273" s="85"/>
      <c r="AZ273" s="84" t="s">
        <v>342</v>
      </c>
      <c r="BA273" s="101"/>
      <c r="BB273" s="94"/>
      <c r="BC273" s="84"/>
      <c r="BD273" s="84"/>
      <c r="BE273" s="100"/>
      <c r="BF273" s="144"/>
      <c r="BG273" s="125"/>
      <c r="BH273" s="125"/>
      <c r="BI273" s="126"/>
      <c r="BJ273" s="144"/>
      <c r="BK273" s="553"/>
      <c r="BL273" s="616"/>
      <c r="BM273" s="556"/>
      <c r="BN273" s="128"/>
      <c r="BP273" s="11"/>
      <c r="BR273" s="634"/>
    </row>
    <row r="274" spans="1:70" ht="18.899999999999999" customHeight="1">
      <c r="A274" s="9"/>
      <c r="B274" s="8"/>
      <c r="C274" s="1101"/>
      <c r="D274" s="1101"/>
      <c r="E274" s="1101"/>
      <c r="F274" s="1102"/>
      <c r="G274" s="1014"/>
      <c r="H274" s="721" t="s">
        <v>1009</v>
      </c>
      <c r="I274" s="573" t="s">
        <v>1031</v>
      </c>
      <c r="J274" s="524">
        <v>1131195</v>
      </c>
      <c r="K274" s="559" t="s">
        <v>1</v>
      </c>
      <c r="L274" s="559">
        <v>8760</v>
      </c>
      <c r="M274" s="559" t="s">
        <v>508</v>
      </c>
      <c r="N274" s="559" t="s">
        <v>671</v>
      </c>
      <c r="O274" s="108"/>
      <c r="P274" s="84"/>
      <c r="Q274" s="84"/>
      <c r="R274" s="100"/>
      <c r="S274" s="94"/>
      <c r="T274" s="84"/>
      <c r="U274" s="84"/>
      <c r="V274" s="100"/>
      <c r="W274" s="92"/>
      <c r="X274" s="84"/>
      <c r="Y274" s="85"/>
      <c r="Z274" s="100"/>
      <c r="AA274" s="94"/>
      <c r="AB274" s="84"/>
      <c r="AC274" s="84"/>
      <c r="AD274" s="84"/>
      <c r="AE274" s="100"/>
      <c r="AF274" s="94"/>
      <c r="AG274" s="84"/>
      <c r="AH274" s="84"/>
      <c r="AI274" s="100"/>
      <c r="AJ274" s="92"/>
      <c r="AK274" s="84"/>
      <c r="AL274" s="85"/>
      <c r="AM274" s="100"/>
      <c r="AN274" s="94"/>
      <c r="AO274" s="84"/>
      <c r="AP274" s="84"/>
      <c r="AQ274" s="84"/>
      <c r="AR274" s="133"/>
      <c r="AS274" s="547"/>
      <c r="AT274" s="84"/>
      <c r="AU274" s="84"/>
      <c r="AV274" s="100"/>
      <c r="AW274" s="94"/>
      <c r="AX274" s="84"/>
      <c r="AY274" s="85"/>
      <c r="AZ274" s="84"/>
      <c r="BA274" s="101"/>
      <c r="BB274" s="94"/>
      <c r="BC274" s="84"/>
      <c r="BD274" s="84"/>
      <c r="BE274" s="100"/>
      <c r="BF274" s="144"/>
      <c r="BG274" s="125"/>
      <c r="BH274" s="125"/>
      <c r="BI274" s="126"/>
      <c r="BJ274" s="144"/>
      <c r="BK274" s="553"/>
      <c r="BL274" s="616"/>
      <c r="BM274" s="556"/>
      <c r="BN274" s="128"/>
      <c r="BP274" s="11"/>
      <c r="BR274" s="634"/>
    </row>
    <row r="275" spans="1:70" ht="18.899999999999999" customHeight="1">
      <c r="A275" s="9"/>
      <c r="B275" s="8"/>
      <c r="C275" s="1101"/>
      <c r="D275" s="1101"/>
      <c r="E275" s="1101"/>
      <c r="F275" s="1102"/>
      <c r="G275" s="1014"/>
      <c r="H275" s="721" t="s">
        <v>1010</v>
      </c>
      <c r="I275" s="573" t="s">
        <v>1030</v>
      </c>
      <c r="J275" s="524">
        <v>1131195</v>
      </c>
      <c r="K275" s="559" t="s">
        <v>1</v>
      </c>
      <c r="L275" s="559">
        <v>8760</v>
      </c>
      <c r="M275" s="559" t="s">
        <v>508</v>
      </c>
      <c r="N275" s="559" t="s">
        <v>671</v>
      </c>
      <c r="O275" s="108"/>
      <c r="P275" s="84"/>
      <c r="Q275" s="84"/>
      <c r="R275" s="100"/>
      <c r="S275" s="94"/>
      <c r="T275" s="84"/>
      <c r="U275" s="84"/>
      <c r="V275" s="100"/>
      <c r="W275" s="92"/>
      <c r="X275" s="84"/>
      <c r="Y275" s="85"/>
      <c r="Z275" s="100"/>
      <c r="AA275" s="94"/>
      <c r="AB275" s="84"/>
      <c r="AC275" s="84"/>
      <c r="AD275" s="84"/>
      <c r="AE275" s="100"/>
      <c r="AF275" s="94"/>
      <c r="AG275" s="84"/>
      <c r="AH275" s="84"/>
      <c r="AI275" s="100"/>
      <c r="AJ275" s="92"/>
      <c r="AK275" s="84"/>
      <c r="AL275" s="85"/>
      <c r="AM275" s="100"/>
      <c r="AN275" s="94"/>
      <c r="AO275" s="84"/>
      <c r="AP275" s="84"/>
      <c r="AQ275" s="84"/>
      <c r="AR275" s="133"/>
      <c r="AS275" s="547"/>
      <c r="AT275" s="84"/>
      <c r="AU275" s="84"/>
      <c r="AV275" s="100"/>
      <c r="AW275" s="94"/>
      <c r="AX275" s="84"/>
      <c r="AY275" s="85"/>
      <c r="AZ275" s="84"/>
      <c r="BA275" s="101"/>
      <c r="BB275" s="94"/>
      <c r="BC275" s="84"/>
      <c r="BD275" s="84"/>
      <c r="BE275" s="100"/>
      <c r="BF275" s="144"/>
      <c r="BG275" s="125"/>
      <c r="BH275" s="125"/>
      <c r="BI275" s="126"/>
      <c r="BJ275" s="144"/>
      <c r="BK275" s="553"/>
      <c r="BL275" s="616"/>
      <c r="BM275" s="556"/>
      <c r="BN275" s="128"/>
      <c r="BP275" s="11"/>
      <c r="BR275" s="634"/>
    </row>
    <row r="276" spans="1:70" ht="18.899999999999999" customHeight="1">
      <c r="A276" s="9"/>
      <c r="B276" s="8"/>
      <c r="C276" s="1101"/>
      <c r="D276" s="1101"/>
      <c r="E276" s="1101"/>
      <c r="F276" s="1102"/>
      <c r="G276" s="1014"/>
      <c r="H276" s="721" t="s">
        <v>1004</v>
      </c>
      <c r="I276" s="573" t="s">
        <v>1033</v>
      </c>
      <c r="J276" s="524">
        <v>1131700</v>
      </c>
      <c r="K276" s="559" t="s">
        <v>1</v>
      </c>
      <c r="L276" s="559">
        <v>8760</v>
      </c>
      <c r="M276" s="559" t="s">
        <v>508</v>
      </c>
      <c r="N276" s="559" t="s">
        <v>671</v>
      </c>
      <c r="O276" s="108"/>
      <c r="P276" s="84"/>
      <c r="Q276" s="84"/>
      <c r="R276" s="100"/>
      <c r="S276" s="94"/>
      <c r="T276" s="84"/>
      <c r="U276" s="84"/>
      <c r="V276" s="100"/>
      <c r="W276" s="92"/>
      <c r="X276" s="84"/>
      <c r="Y276" s="85"/>
      <c r="Z276" s="100"/>
      <c r="AA276" s="94"/>
      <c r="AB276" s="84"/>
      <c r="AC276" s="84"/>
      <c r="AD276" s="84"/>
      <c r="AE276" s="100"/>
      <c r="AF276" s="94"/>
      <c r="AG276" s="84"/>
      <c r="AH276" s="84"/>
      <c r="AI276" s="100"/>
      <c r="AJ276" s="92"/>
      <c r="AK276" s="84"/>
      <c r="AL276" s="85"/>
      <c r="AM276" s="100"/>
      <c r="AN276" s="94"/>
      <c r="AO276" s="84"/>
      <c r="AP276" s="84"/>
      <c r="AQ276" s="84"/>
      <c r="AR276" s="133"/>
      <c r="AS276" s="547"/>
      <c r="AT276" s="84"/>
      <c r="AU276" s="84"/>
      <c r="AV276" s="100"/>
      <c r="AW276" s="94"/>
      <c r="AX276" s="84"/>
      <c r="AY276" s="85"/>
      <c r="AZ276" s="84"/>
      <c r="BA276" s="101"/>
      <c r="BB276" s="94"/>
      <c r="BC276" s="84"/>
      <c r="BD276" s="84"/>
      <c r="BE276" s="100"/>
      <c r="BF276" s="144"/>
      <c r="BG276" s="125"/>
      <c r="BH276" s="125"/>
      <c r="BI276" s="126"/>
      <c r="BJ276" s="144"/>
      <c r="BK276" s="553"/>
      <c r="BL276" s="616"/>
      <c r="BM276" s="556"/>
      <c r="BN276" s="128"/>
      <c r="BP276" s="11"/>
      <c r="BR276" s="634"/>
    </row>
    <row r="277" spans="1:70" ht="18.899999999999999" customHeight="1">
      <c r="A277" s="9"/>
      <c r="B277" s="8"/>
      <c r="C277" s="1101"/>
      <c r="D277" s="1101"/>
      <c r="E277" s="1101"/>
      <c r="F277" s="1102"/>
      <c r="G277" s="1014"/>
      <c r="H277" s="721" t="s">
        <v>643</v>
      </c>
      <c r="I277" s="573" t="s">
        <v>725</v>
      </c>
      <c r="J277" s="524">
        <v>1131800</v>
      </c>
      <c r="K277" s="559" t="s">
        <v>1</v>
      </c>
      <c r="L277" s="559">
        <v>730</v>
      </c>
      <c r="M277" s="559" t="s">
        <v>508</v>
      </c>
      <c r="N277" s="559" t="s">
        <v>658</v>
      </c>
      <c r="O277" s="108"/>
      <c r="P277" s="84"/>
      <c r="Q277" s="84"/>
      <c r="R277" s="100"/>
      <c r="S277" s="94"/>
      <c r="T277" s="84"/>
      <c r="U277" s="84"/>
      <c r="V277" s="100"/>
      <c r="W277" s="92"/>
      <c r="X277" s="84"/>
      <c r="Y277" s="85"/>
      <c r="Z277" s="100"/>
      <c r="AA277" s="94"/>
      <c r="AB277" s="84"/>
      <c r="AC277" s="84" t="s">
        <v>354</v>
      </c>
      <c r="AD277" s="84"/>
      <c r="AE277" s="100"/>
      <c r="AF277" s="94"/>
      <c r="AG277" s="84"/>
      <c r="AH277" s="84"/>
      <c r="AI277" s="100"/>
      <c r="AJ277" s="92"/>
      <c r="AK277" s="84"/>
      <c r="AL277" s="85"/>
      <c r="AM277" s="100"/>
      <c r="AN277" s="94"/>
      <c r="AO277" s="84"/>
      <c r="AP277" s="84"/>
      <c r="AQ277" s="84"/>
      <c r="AR277" s="133"/>
      <c r="AS277" s="547"/>
      <c r="AT277" s="84"/>
      <c r="AU277" s="84"/>
      <c r="AV277" s="100"/>
      <c r="AW277" s="94"/>
      <c r="AX277" s="84"/>
      <c r="AY277" s="85"/>
      <c r="AZ277" s="84"/>
      <c r="BA277" s="101" t="s">
        <v>354</v>
      </c>
      <c r="BB277" s="94"/>
      <c r="BC277" s="84"/>
      <c r="BD277" s="84"/>
      <c r="BE277" s="100"/>
      <c r="BF277" s="144"/>
      <c r="BG277" s="125"/>
      <c r="BH277" s="125"/>
      <c r="BI277" s="126"/>
      <c r="BJ277" s="144"/>
      <c r="BK277" s="553"/>
      <c r="BL277" s="616"/>
      <c r="BM277" s="556"/>
      <c r="BN277" s="128"/>
      <c r="BP277" s="11"/>
      <c r="BR277" s="634"/>
    </row>
    <row r="278" spans="1:70" ht="18.899999999999999" customHeight="1">
      <c r="A278" s="9"/>
      <c r="B278" s="8"/>
      <c r="C278" s="1101"/>
      <c r="D278" s="1101"/>
      <c r="E278" s="1101"/>
      <c r="F278" s="1102"/>
      <c r="G278" s="1014"/>
      <c r="H278" s="721" t="s">
        <v>642</v>
      </c>
      <c r="I278" s="573" t="s">
        <v>725</v>
      </c>
      <c r="J278" s="524">
        <v>1131800</v>
      </c>
      <c r="K278" s="559" t="s">
        <v>1</v>
      </c>
      <c r="L278" s="559">
        <v>876</v>
      </c>
      <c r="M278" s="559" t="s">
        <v>508</v>
      </c>
      <c r="N278" s="559" t="s">
        <v>658</v>
      </c>
      <c r="O278" s="108"/>
      <c r="P278" s="84"/>
      <c r="Q278" s="84"/>
      <c r="R278" s="100"/>
      <c r="S278" s="94"/>
      <c r="T278" s="84"/>
      <c r="U278" s="84"/>
      <c r="V278" s="100"/>
      <c r="W278" s="92"/>
      <c r="X278" s="84"/>
      <c r="Y278" s="85"/>
      <c r="Z278" s="100"/>
      <c r="AA278" s="94"/>
      <c r="AB278" s="84"/>
      <c r="AC278" s="84" t="s">
        <v>354</v>
      </c>
      <c r="AD278" s="84"/>
      <c r="AE278" s="100"/>
      <c r="AF278" s="94"/>
      <c r="AG278" s="84"/>
      <c r="AH278" s="84"/>
      <c r="AI278" s="100"/>
      <c r="AJ278" s="92"/>
      <c r="AK278" s="84"/>
      <c r="AL278" s="85"/>
      <c r="AM278" s="100"/>
      <c r="AN278" s="94"/>
      <c r="AO278" s="84"/>
      <c r="AP278" s="84"/>
      <c r="AQ278" s="84"/>
      <c r="AR278" s="133"/>
      <c r="AS278" s="547"/>
      <c r="AT278" s="84"/>
      <c r="AU278" s="84"/>
      <c r="AV278" s="100"/>
      <c r="AW278" s="94"/>
      <c r="AX278" s="84"/>
      <c r="AY278" s="85"/>
      <c r="AZ278" s="84"/>
      <c r="BA278" s="101" t="s">
        <v>354</v>
      </c>
      <c r="BB278" s="94"/>
      <c r="BC278" s="84"/>
      <c r="BD278" s="84"/>
      <c r="BE278" s="100"/>
      <c r="BF278" s="144"/>
      <c r="BG278" s="125"/>
      <c r="BH278" s="125"/>
      <c r="BI278" s="126"/>
      <c r="BJ278" s="144"/>
      <c r="BK278" s="553"/>
      <c r="BL278" s="616"/>
      <c r="BM278" s="556"/>
      <c r="BN278" s="128"/>
      <c r="BP278" s="11"/>
      <c r="BR278" s="634"/>
    </row>
    <row r="279" spans="1:70" ht="18.899999999999999" customHeight="1">
      <c r="A279" s="9"/>
      <c r="B279" s="8"/>
      <c r="C279" s="1101"/>
      <c r="D279" s="1101"/>
      <c r="E279" s="1101"/>
      <c r="F279" s="1102"/>
      <c r="G279" s="1014"/>
      <c r="H279" s="721" t="s">
        <v>640</v>
      </c>
      <c r="I279" s="573" t="s">
        <v>732</v>
      </c>
      <c r="J279" s="524">
        <v>1131800</v>
      </c>
      <c r="K279" s="559" t="s">
        <v>1</v>
      </c>
      <c r="L279" s="559">
        <v>1095</v>
      </c>
      <c r="M279" s="559" t="s">
        <v>508</v>
      </c>
      <c r="N279" s="559" t="s">
        <v>658</v>
      </c>
      <c r="O279" s="108"/>
      <c r="P279" s="84"/>
      <c r="Q279" s="84"/>
      <c r="R279" s="100"/>
      <c r="S279" s="94"/>
      <c r="T279" s="84"/>
      <c r="U279" s="84"/>
      <c r="V279" s="100"/>
      <c r="W279" s="92"/>
      <c r="X279" s="84"/>
      <c r="Y279" s="85"/>
      <c r="Z279" s="100"/>
      <c r="AA279" s="94"/>
      <c r="AB279" s="84"/>
      <c r="AC279" s="84" t="s">
        <v>354</v>
      </c>
      <c r="AD279" s="84"/>
      <c r="AE279" s="100"/>
      <c r="AF279" s="94"/>
      <c r="AG279" s="84"/>
      <c r="AH279" s="84"/>
      <c r="AI279" s="100"/>
      <c r="AJ279" s="92"/>
      <c r="AK279" s="84"/>
      <c r="AL279" s="85"/>
      <c r="AM279" s="100"/>
      <c r="AN279" s="94"/>
      <c r="AO279" s="84"/>
      <c r="AP279" s="84"/>
      <c r="AQ279" s="84"/>
      <c r="AR279" s="133"/>
      <c r="AS279" s="547"/>
      <c r="AT279" s="84"/>
      <c r="AU279" s="84"/>
      <c r="AV279" s="100"/>
      <c r="AW279" s="94"/>
      <c r="AX279" s="84"/>
      <c r="AY279" s="85"/>
      <c r="AZ279" s="84"/>
      <c r="BA279" s="101" t="s">
        <v>354</v>
      </c>
      <c r="BB279" s="94"/>
      <c r="BC279" s="84"/>
      <c r="BD279" s="84"/>
      <c r="BE279" s="100"/>
      <c r="BF279" s="144"/>
      <c r="BG279" s="125"/>
      <c r="BH279" s="125"/>
      <c r="BI279" s="126"/>
      <c r="BJ279" s="144"/>
      <c r="BK279" s="553"/>
      <c r="BL279" s="616"/>
      <c r="BM279" s="556"/>
      <c r="BN279" s="128"/>
      <c r="BP279" s="11"/>
      <c r="BR279" s="634"/>
    </row>
    <row r="280" spans="1:70" ht="18.899999999999999" customHeight="1">
      <c r="A280" s="9"/>
      <c r="B280" s="8"/>
      <c r="C280" s="1101"/>
      <c r="D280" s="1101"/>
      <c r="E280" s="1101"/>
      <c r="F280" s="1102"/>
      <c r="G280" s="1014"/>
      <c r="H280" s="721" t="s">
        <v>638</v>
      </c>
      <c r="I280" s="573" t="s">
        <v>735</v>
      </c>
      <c r="J280" s="524">
        <v>1131195</v>
      </c>
      <c r="K280" s="559" t="s">
        <v>1</v>
      </c>
      <c r="L280" s="559">
        <v>1752</v>
      </c>
      <c r="M280" s="559" t="s">
        <v>508</v>
      </c>
      <c r="N280" s="559" t="s">
        <v>658</v>
      </c>
      <c r="O280" s="108"/>
      <c r="P280" s="84"/>
      <c r="Q280" s="84"/>
      <c r="R280" s="100"/>
      <c r="S280" s="94"/>
      <c r="T280" s="84"/>
      <c r="U280" s="84"/>
      <c r="V280" s="100"/>
      <c r="W280" s="92"/>
      <c r="X280" s="84"/>
      <c r="Y280" s="85"/>
      <c r="Z280" s="100"/>
      <c r="AA280" s="94"/>
      <c r="AB280" s="84"/>
      <c r="AC280" s="84"/>
      <c r="AD280" s="84" t="s">
        <v>354</v>
      </c>
      <c r="AE280" s="100"/>
      <c r="AF280" s="94"/>
      <c r="AG280" s="84"/>
      <c r="AH280" s="84"/>
      <c r="AI280" s="100"/>
      <c r="AJ280" s="92"/>
      <c r="AK280" s="84"/>
      <c r="AL280" s="85"/>
      <c r="AM280" s="100"/>
      <c r="AN280" s="94"/>
      <c r="AO280" s="84"/>
      <c r="AP280" s="84"/>
      <c r="AQ280" s="84"/>
      <c r="AR280" s="133"/>
      <c r="AS280" s="547"/>
      <c r="AT280" s="84"/>
      <c r="AU280" s="84"/>
      <c r="AV280" s="100"/>
      <c r="AW280" s="94"/>
      <c r="AX280" s="84"/>
      <c r="AY280" s="85"/>
      <c r="AZ280" s="84"/>
      <c r="BA280" s="101"/>
      <c r="BB280" s="94" t="s">
        <v>354</v>
      </c>
      <c r="BC280" s="84"/>
      <c r="BD280" s="84"/>
      <c r="BE280" s="100"/>
      <c r="BF280" s="144"/>
      <c r="BG280" s="125"/>
      <c r="BH280" s="125"/>
      <c r="BI280" s="126"/>
      <c r="BJ280" s="144"/>
      <c r="BK280" s="553"/>
      <c r="BL280" s="616"/>
      <c r="BM280" s="556"/>
      <c r="BN280" s="128"/>
      <c r="BP280" s="11"/>
      <c r="BR280" s="634"/>
    </row>
    <row r="281" spans="1:70" ht="18.899999999999999" customHeight="1">
      <c r="A281" s="9"/>
      <c r="B281" s="8"/>
      <c r="C281" s="1101"/>
      <c r="D281" s="1101"/>
      <c r="E281" s="1101"/>
      <c r="F281" s="1102"/>
      <c r="G281" s="1014"/>
      <c r="H281" s="721" t="s">
        <v>608</v>
      </c>
      <c r="I281" s="574" t="s">
        <v>729</v>
      </c>
      <c r="J281" s="524">
        <v>1131800</v>
      </c>
      <c r="K281" s="559" t="s">
        <v>1</v>
      </c>
      <c r="L281" s="559">
        <v>265</v>
      </c>
      <c r="M281" s="559" t="s">
        <v>508</v>
      </c>
      <c r="N281" s="559" t="s">
        <v>5</v>
      </c>
      <c r="O281" s="108"/>
      <c r="P281" s="84"/>
      <c r="Q281" s="84" t="s">
        <v>342</v>
      </c>
      <c r="R281" s="100"/>
      <c r="S281" s="94"/>
      <c r="T281" s="84"/>
      <c r="U281" s="84"/>
      <c r="V281" s="100"/>
      <c r="W281" s="92"/>
      <c r="X281" s="84"/>
      <c r="Y281" s="85"/>
      <c r="Z281" s="100"/>
      <c r="AA281" s="94"/>
      <c r="AB281" s="84"/>
      <c r="AC281" s="84" t="s">
        <v>342</v>
      </c>
      <c r="AD281" s="84"/>
      <c r="AE281" s="100"/>
      <c r="AF281" s="94"/>
      <c r="AG281" s="84"/>
      <c r="AH281" s="84"/>
      <c r="AI281" s="100"/>
      <c r="AJ281" s="92"/>
      <c r="AK281" s="84"/>
      <c r="AL281" s="85"/>
      <c r="AM281" s="100"/>
      <c r="AN281" s="94"/>
      <c r="AO281" s="84" t="s">
        <v>342</v>
      </c>
      <c r="AP281" s="84"/>
      <c r="AQ281" s="84"/>
      <c r="AR281" s="133"/>
      <c r="AS281" s="547"/>
      <c r="AT281" s="84"/>
      <c r="AU281" s="84"/>
      <c r="AV281" s="100"/>
      <c r="AW281" s="94"/>
      <c r="AX281" s="84"/>
      <c r="AY281" s="85"/>
      <c r="AZ281" s="84"/>
      <c r="BA281" s="101" t="s">
        <v>342</v>
      </c>
      <c r="BB281" s="94"/>
      <c r="BC281" s="84"/>
      <c r="BD281" s="84"/>
      <c r="BE281" s="100"/>
      <c r="BF281" s="144"/>
      <c r="BG281" s="125"/>
      <c r="BH281" s="125"/>
      <c r="BI281" s="126"/>
      <c r="BJ281" s="144"/>
      <c r="BK281" s="553"/>
      <c r="BL281" s="616"/>
      <c r="BM281" s="556"/>
      <c r="BN281" s="128"/>
      <c r="BP281" s="11"/>
      <c r="BR281" s="634"/>
    </row>
    <row r="282" spans="1:70" ht="18.899999999999999" customHeight="1">
      <c r="A282" s="9"/>
      <c r="B282" s="8"/>
      <c r="C282" s="1101"/>
      <c r="D282" s="1101"/>
      <c r="E282" s="1101"/>
      <c r="F282" s="1102"/>
      <c r="G282" s="1014"/>
      <c r="H282" s="721" t="s">
        <v>607</v>
      </c>
      <c r="I282" s="573" t="s">
        <v>729</v>
      </c>
      <c r="J282" s="524">
        <v>1131800</v>
      </c>
      <c r="K282" s="559" t="s">
        <v>1</v>
      </c>
      <c r="L282" s="559">
        <v>461</v>
      </c>
      <c r="M282" s="559" t="s">
        <v>508</v>
      </c>
      <c r="N282" s="559" t="s">
        <v>5</v>
      </c>
      <c r="O282" s="108"/>
      <c r="P282" s="84"/>
      <c r="Q282" s="84" t="s">
        <v>342</v>
      </c>
      <c r="R282" s="100"/>
      <c r="S282" s="94"/>
      <c r="T282" s="84"/>
      <c r="U282" s="84"/>
      <c r="V282" s="100"/>
      <c r="W282" s="92"/>
      <c r="X282" s="84"/>
      <c r="Y282" s="85"/>
      <c r="Z282" s="100"/>
      <c r="AA282" s="94"/>
      <c r="AB282" s="84"/>
      <c r="AC282" s="84" t="s">
        <v>342</v>
      </c>
      <c r="AD282" s="84"/>
      <c r="AE282" s="100"/>
      <c r="AF282" s="94"/>
      <c r="AG282" s="84"/>
      <c r="AH282" s="84"/>
      <c r="AI282" s="100"/>
      <c r="AJ282" s="92"/>
      <c r="AK282" s="84"/>
      <c r="AL282" s="85"/>
      <c r="AM282" s="100"/>
      <c r="AN282" s="94"/>
      <c r="AO282" s="84" t="s">
        <v>342</v>
      </c>
      <c r="AP282" s="84"/>
      <c r="AQ282" s="84"/>
      <c r="AR282" s="133"/>
      <c r="AS282" s="547"/>
      <c r="AT282" s="84"/>
      <c r="AU282" s="84"/>
      <c r="AV282" s="100"/>
      <c r="AW282" s="94"/>
      <c r="AX282" s="84"/>
      <c r="AY282" s="85"/>
      <c r="AZ282" s="84"/>
      <c r="BA282" s="101" t="s">
        <v>342</v>
      </c>
      <c r="BB282" s="94"/>
      <c r="BC282" s="84"/>
      <c r="BD282" s="84"/>
      <c r="BE282" s="100"/>
      <c r="BF282" s="144"/>
      <c r="BG282" s="125"/>
      <c r="BH282" s="125"/>
      <c r="BI282" s="126"/>
      <c r="BJ282" s="144"/>
      <c r="BK282" s="553"/>
      <c r="BL282" s="616"/>
      <c r="BM282" s="556"/>
      <c r="BN282" s="128"/>
      <c r="BP282" s="11"/>
      <c r="BR282" s="634"/>
    </row>
    <row r="283" spans="1:70" ht="18.75" customHeight="1">
      <c r="A283" s="9"/>
      <c r="B283" s="8"/>
      <c r="C283" s="1101"/>
      <c r="D283" s="1101"/>
      <c r="E283" s="1101"/>
      <c r="F283" s="1102"/>
      <c r="G283" s="1014"/>
      <c r="H283" s="721" t="s">
        <v>606</v>
      </c>
      <c r="I283" s="574" t="s">
        <v>730</v>
      </c>
      <c r="J283" s="524">
        <v>1131800</v>
      </c>
      <c r="K283" s="559" t="s">
        <v>1</v>
      </c>
      <c r="L283" s="559">
        <v>337</v>
      </c>
      <c r="M283" s="559" t="s">
        <v>508</v>
      </c>
      <c r="N283" s="559" t="s">
        <v>5</v>
      </c>
      <c r="O283" s="108"/>
      <c r="P283" s="84"/>
      <c r="Q283" s="125" t="s">
        <v>342</v>
      </c>
      <c r="R283" s="100"/>
      <c r="S283" s="94"/>
      <c r="T283" s="84"/>
      <c r="U283" s="84"/>
      <c r="V283" s="100"/>
      <c r="W283" s="92"/>
      <c r="X283" s="84"/>
      <c r="Y283" s="85"/>
      <c r="Z283" s="100"/>
      <c r="AA283" s="94"/>
      <c r="AB283" s="84"/>
      <c r="AC283" s="84"/>
      <c r="AD283" s="84" t="s">
        <v>342</v>
      </c>
      <c r="AE283" s="100"/>
      <c r="AF283" s="94"/>
      <c r="AG283" s="84"/>
      <c r="AH283" s="84"/>
      <c r="AI283" s="100"/>
      <c r="AJ283" s="92"/>
      <c r="AK283" s="84"/>
      <c r="AL283" s="85"/>
      <c r="AM283" s="100"/>
      <c r="AN283" s="94"/>
      <c r="AO283" s="84"/>
      <c r="AP283" s="84" t="s">
        <v>342</v>
      </c>
      <c r="AQ283" s="84"/>
      <c r="AR283" s="133"/>
      <c r="AS283" s="547"/>
      <c r="AT283" s="84"/>
      <c r="AU283" s="84"/>
      <c r="AV283" s="100"/>
      <c r="AW283" s="94"/>
      <c r="AX283" s="84"/>
      <c r="AY283" s="85"/>
      <c r="AZ283" s="84"/>
      <c r="BA283" s="101"/>
      <c r="BB283" s="94" t="s">
        <v>342</v>
      </c>
      <c r="BC283" s="84"/>
      <c r="BD283" s="84"/>
      <c r="BE283" s="100"/>
      <c r="BF283" s="144"/>
      <c r="BG283" s="125"/>
      <c r="BH283" s="125"/>
      <c r="BI283" s="126"/>
      <c r="BJ283" s="144"/>
      <c r="BK283" s="553"/>
      <c r="BL283" s="616"/>
      <c r="BM283" s="556"/>
      <c r="BN283" s="128"/>
      <c r="BP283" s="11"/>
      <c r="BR283" s="634"/>
    </row>
    <row r="284" spans="1:70" ht="18.899999999999999" customHeight="1">
      <c r="A284" s="9"/>
      <c r="B284" s="8"/>
      <c r="C284" s="1101"/>
      <c r="D284" s="1101"/>
      <c r="E284" s="1101"/>
      <c r="F284" s="1102"/>
      <c r="G284" s="1014"/>
      <c r="H284" s="721" t="s">
        <v>605</v>
      </c>
      <c r="I284" s="573" t="s">
        <v>731</v>
      </c>
      <c r="J284" s="524">
        <v>1131800</v>
      </c>
      <c r="K284" s="559" t="s">
        <v>1</v>
      </c>
      <c r="L284" s="559">
        <v>337</v>
      </c>
      <c r="M284" s="559" t="s">
        <v>508</v>
      </c>
      <c r="N284" s="559" t="s">
        <v>5</v>
      </c>
      <c r="O284" s="108"/>
      <c r="P284" s="84"/>
      <c r="Q284" s="125" t="s">
        <v>342</v>
      </c>
      <c r="R284" s="100"/>
      <c r="S284" s="94"/>
      <c r="T284" s="84"/>
      <c r="U284" s="84"/>
      <c r="V284" s="100"/>
      <c r="W284" s="92"/>
      <c r="X284" s="84"/>
      <c r="Y284" s="85"/>
      <c r="Z284" s="100"/>
      <c r="AA284" s="94"/>
      <c r="AB284" s="84"/>
      <c r="AC284" s="84"/>
      <c r="AD284" s="84" t="s">
        <v>342</v>
      </c>
      <c r="AE284" s="100"/>
      <c r="AF284" s="94"/>
      <c r="AG284" s="84"/>
      <c r="AH284" s="84"/>
      <c r="AI284" s="100"/>
      <c r="AJ284" s="92"/>
      <c r="AK284" s="84"/>
      <c r="AL284" s="85"/>
      <c r="AM284" s="100"/>
      <c r="AN284" s="94"/>
      <c r="AO284" s="84"/>
      <c r="AP284" s="84" t="s">
        <v>342</v>
      </c>
      <c r="AQ284" s="84"/>
      <c r="AR284" s="133"/>
      <c r="AS284" s="547"/>
      <c r="AT284" s="84"/>
      <c r="AU284" s="84"/>
      <c r="AV284" s="100"/>
      <c r="AW284" s="94"/>
      <c r="AX284" s="84"/>
      <c r="AY284" s="85"/>
      <c r="AZ284" s="84"/>
      <c r="BA284" s="101"/>
      <c r="BB284" s="94" t="s">
        <v>342</v>
      </c>
      <c r="BC284" s="84"/>
      <c r="BD284" s="84"/>
      <c r="BE284" s="100"/>
      <c r="BF284" s="144"/>
      <c r="BG284" s="125"/>
      <c r="BH284" s="125"/>
      <c r="BI284" s="126"/>
      <c r="BJ284" s="144"/>
      <c r="BK284" s="553"/>
      <c r="BL284" s="616"/>
      <c r="BM284" s="556"/>
      <c r="BN284" s="128"/>
      <c r="BP284" s="11"/>
      <c r="BR284" s="634"/>
    </row>
    <row r="285" spans="1:70" ht="18.899999999999999" customHeight="1">
      <c r="A285" s="9"/>
      <c r="B285" s="8"/>
      <c r="C285" s="1101"/>
      <c r="D285" s="1101"/>
      <c r="E285" s="1101"/>
      <c r="F285" s="1102"/>
      <c r="G285" s="1014"/>
      <c r="H285" s="721" t="s">
        <v>632</v>
      </c>
      <c r="I285" s="573" t="s">
        <v>734</v>
      </c>
      <c r="J285" s="524">
        <v>1131195</v>
      </c>
      <c r="K285" s="559" t="s">
        <v>1</v>
      </c>
      <c r="L285" s="559">
        <v>2920</v>
      </c>
      <c r="M285" s="559" t="s">
        <v>508</v>
      </c>
      <c r="N285" s="559" t="s">
        <v>658</v>
      </c>
      <c r="O285" s="108"/>
      <c r="P285" s="84"/>
      <c r="Q285" s="84"/>
      <c r="R285" s="100"/>
      <c r="S285" s="94"/>
      <c r="T285" s="84"/>
      <c r="U285" s="84"/>
      <c r="V285" s="100"/>
      <c r="W285" s="92"/>
      <c r="X285" s="84"/>
      <c r="Y285" s="85"/>
      <c r="Z285" s="100"/>
      <c r="AA285" s="94"/>
      <c r="AB285" s="84"/>
      <c r="AC285" s="84"/>
      <c r="AD285" s="84"/>
      <c r="AE285" s="100" t="s">
        <v>354</v>
      </c>
      <c r="AF285" s="94"/>
      <c r="AG285" s="84"/>
      <c r="AH285" s="84"/>
      <c r="AI285" s="100"/>
      <c r="AJ285" s="94"/>
      <c r="AK285" s="84"/>
      <c r="AL285" s="85"/>
      <c r="AM285" s="100"/>
      <c r="AN285" s="92"/>
      <c r="AO285" s="84"/>
      <c r="AP285" s="84"/>
      <c r="AQ285" s="84"/>
      <c r="AR285" s="100"/>
      <c r="AS285" s="94"/>
      <c r="AT285" s="132"/>
      <c r="AU285" s="132"/>
      <c r="AV285" s="100"/>
      <c r="AW285" s="94"/>
      <c r="AX285" s="84"/>
      <c r="AY285" s="84"/>
      <c r="AZ285" s="84"/>
      <c r="BA285" s="101"/>
      <c r="BB285" s="94"/>
      <c r="BC285" s="84" t="s">
        <v>354</v>
      </c>
      <c r="BD285" s="84"/>
      <c r="BE285" s="100"/>
      <c r="BF285" s="144"/>
      <c r="BG285" s="125"/>
      <c r="BH285" s="125"/>
      <c r="BI285" s="126"/>
      <c r="BJ285" s="144"/>
      <c r="BK285" s="553"/>
      <c r="BL285" s="616"/>
      <c r="BM285" s="556"/>
      <c r="BN285" s="128"/>
      <c r="BP285" s="11"/>
      <c r="BR285" s="634"/>
    </row>
    <row r="286" spans="1:70" ht="18.899999999999999" customHeight="1">
      <c r="A286" s="9"/>
      <c r="B286" s="8"/>
      <c r="C286" s="1101"/>
      <c r="D286" s="1101"/>
      <c r="E286" s="1101"/>
      <c r="F286" s="1102"/>
      <c r="G286" s="1014"/>
      <c r="H286" s="721" t="s">
        <v>604</v>
      </c>
      <c r="I286" s="573" t="s">
        <v>736</v>
      </c>
      <c r="J286" s="524">
        <v>1131195</v>
      </c>
      <c r="K286" s="559" t="s">
        <v>1</v>
      </c>
      <c r="L286" s="559">
        <v>258</v>
      </c>
      <c r="M286" s="559" t="s">
        <v>508</v>
      </c>
      <c r="N286" s="559" t="s">
        <v>5</v>
      </c>
      <c r="O286" s="108"/>
      <c r="P286" s="84"/>
      <c r="Q286" s="84"/>
      <c r="R286" s="100"/>
      <c r="S286" s="94" t="s">
        <v>342</v>
      </c>
      <c r="T286" s="84"/>
      <c r="U286" s="84"/>
      <c r="V286" s="100"/>
      <c r="W286" s="94"/>
      <c r="X286" s="85"/>
      <c r="Y286" s="84"/>
      <c r="Z286" s="101"/>
      <c r="AA286" s="94"/>
      <c r="AB286" s="84"/>
      <c r="AC286" s="84"/>
      <c r="AD286" s="84"/>
      <c r="AE286" s="100" t="s">
        <v>342</v>
      </c>
      <c r="AF286" s="94"/>
      <c r="AG286" s="84"/>
      <c r="AH286" s="84"/>
      <c r="AI286" s="100"/>
      <c r="AJ286" s="92"/>
      <c r="AK286" s="84"/>
      <c r="AL286" s="85"/>
      <c r="AM286" s="100"/>
      <c r="AN286" s="94"/>
      <c r="AO286" s="84"/>
      <c r="AP286" s="84"/>
      <c r="AQ286" s="84" t="s">
        <v>342</v>
      </c>
      <c r="AR286" s="100"/>
      <c r="AS286" s="94"/>
      <c r="AT286" s="84"/>
      <c r="AU286" s="84"/>
      <c r="AV286" s="101"/>
      <c r="AW286" s="94"/>
      <c r="AX286" s="85"/>
      <c r="AY286" s="84"/>
      <c r="AZ286" s="84"/>
      <c r="BA286" s="100"/>
      <c r="BB286" s="94"/>
      <c r="BC286" s="84" t="s">
        <v>342</v>
      </c>
      <c r="BD286" s="84"/>
      <c r="BE286" s="100"/>
      <c r="BF286" s="144"/>
      <c r="BG286" s="125"/>
      <c r="BH286" s="125"/>
      <c r="BI286" s="126"/>
      <c r="BJ286" s="144"/>
      <c r="BK286" s="553"/>
      <c r="BL286" s="616"/>
      <c r="BM286" s="556"/>
      <c r="BN286" s="128"/>
      <c r="BP286" s="11"/>
      <c r="BR286" s="634"/>
    </row>
    <row r="287" spans="1:70" ht="18.899999999999999" customHeight="1">
      <c r="A287" s="9"/>
      <c r="B287" s="8"/>
      <c r="C287" s="1101"/>
      <c r="D287" s="1101"/>
      <c r="E287" s="1101"/>
      <c r="F287" s="1102"/>
      <c r="G287" s="1014"/>
      <c r="H287" s="721" t="s">
        <v>629</v>
      </c>
      <c r="I287" s="573" t="s">
        <v>738</v>
      </c>
      <c r="J287" s="524">
        <v>1131195</v>
      </c>
      <c r="K287" s="559" t="s">
        <v>1</v>
      </c>
      <c r="L287" s="559">
        <v>548</v>
      </c>
      <c r="M287" s="559" t="s">
        <v>508</v>
      </c>
      <c r="N287" s="559" t="s">
        <v>658</v>
      </c>
      <c r="O287" s="108"/>
      <c r="P287" s="84"/>
      <c r="Q287" s="84"/>
      <c r="R287" s="100"/>
      <c r="S287" s="94"/>
      <c r="T287" s="84"/>
      <c r="U287" s="84"/>
      <c r="V287" s="100"/>
      <c r="W287" s="92"/>
      <c r="X287" s="84"/>
      <c r="Y287" s="85"/>
      <c r="Z287" s="100"/>
      <c r="AA287" s="94"/>
      <c r="AB287" s="84"/>
      <c r="AC287" s="84"/>
      <c r="AD287" s="84"/>
      <c r="AE287" s="100" t="s">
        <v>354</v>
      </c>
      <c r="AF287" s="94"/>
      <c r="AG287" s="84"/>
      <c r="AH287" s="84"/>
      <c r="AI287" s="100"/>
      <c r="AJ287" s="94"/>
      <c r="AK287" s="84"/>
      <c r="AL287" s="85"/>
      <c r="AM287" s="100"/>
      <c r="AN287" s="92"/>
      <c r="AO287" s="84"/>
      <c r="AP287" s="84"/>
      <c r="AQ287" s="84"/>
      <c r="AR287" s="100"/>
      <c r="AS287" s="94"/>
      <c r="AT287" s="132"/>
      <c r="AU287" s="132"/>
      <c r="AV287" s="100"/>
      <c r="AW287" s="94"/>
      <c r="AX287" s="84"/>
      <c r="AY287" s="84"/>
      <c r="AZ287" s="84"/>
      <c r="BA287" s="101"/>
      <c r="BB287" s="94"/>
      <c r="BC287" s="84" t="s">
        <v>354</v>
      </c>
      <c r="BD287" s="84"/>
      <c r="BE287" s="100"/>
      <c r="BF287" s="144"/>
      <c r="BG287" s="125"/>
      <c r="BH287" s="125"/>
      <c r="BI287" s="126"/>
      <c r="BJ287" s="144"/>
      <c r="BK287" s="553"/>
      <c r="BL287" s="616"/>
      <c r="BM287" s="556"/>
      <c r="BN287" s="128"/>
      <c r="BP287" s="11"/>
      <c r="BR287" s="634"/>
    </row>
    <row r="288" spans="1:70" ht="18.899999999999999" customHeight="1">
      <c r="A288" s="9"/>
      <c r="B288" s="8"/>
      <c r="C288" s="1101"/>
      <c r="D288" s="1101"/>
      <c r="E288" s="1101"/>
      <c r="F288" s="1102"/>
      <c r="G288" s="1014"/>
      <c r="H288" s="721" t="s">
        <v>627</v>
      </c>
      <c r="I288" s="573" t="s">
        <v>739</v>
      </c>
      <c r="J288" s="524">
        <v>1131195</v>
      </c>
      <c r="K288" s="559" t="s">
        <v>1</v>
      </c>
      <c r="L288" s="559">
        <v>2190</v>
      </c>
      <c r="M288" s="559" t="s">
        <v>508</v>
      </c>
      <c r="N288" s="559" t="s">
        <v>658</v>
      </c>
      <c r="O288" s="108"/>
      <c r="P288" s="84"/>
      <c r="Q288" s="84"/>
      <c r="R288" s="100"/>
      <c r="S288" s="94"/>
      <c r="T288" s="84" t="s">
        <v>354</v>
      </c>
      <c r="U288" s="84"/>
      <c r="V288" s="100"/>
      <c r="W288" s="94"/>
      <c r="X288" s="84"/>
      <c r="Y288" s="84"/>
      <c r="Z288" s="100"/>
      <c r="AA288" s="92"/>
      <c r="AB288" s="84"/>
      <c r="AC288" s="85"/>
      <c r="AD288" s="84"/>
      <c r="AE288" s="100"/>
      <c r="AF288" s="94"/>
      <c r="AG288" s="84"/>
      <c r="AH288" s="84"/>
      <c r="AI288" s="133"/>
      <c r="AJ288" s="547"/>
      <c r="AK288" s="84"/>
      <c r="AL288" s="84"/>
      <c r="AM288" s="100"/>
      <c r="AN288" s="94"/>
      <c r="AO288" s="84"/>
      <c r="AP288" s="85"/>
      <c r="AQ288" s="84"/>
      <c r="AR288" s="133" t="s">
        <v>354</v>
      </c>
      <c r="AS288" s="547"/>
      <c r="AT288" s="84"/>
      <c r="AU288" s="84"/>
      <c r="AV288" s="100"/>
      <c r="AW288" s="94"/>
      <c r="AX288" s="84"/>
      <c r="AY288" s="85"/>
      <c r="AZ288" s="84"/>
      <c r="BA288" s="101"/>
      <c r="BB288" s="94"/>
      <c r="BC288" s="84"/>
      <c r="BD288" s="84"/>
      <c r="BE288" s="100"/>
      <c r="BF288" s="144"/>
      <c r="BG288" s="125"/>
      <c r="BH288" s="125"/>
      <c r="BI288" s="126"/>
      <c r="BJ288" s="144"/>
      <c r="BK288" s="553"/>
      <c r="BL288" s="616"/>
      <c r="BM288" s="556"/>
      <c r="BN288" s="128"/>
      <c r="BP288" s="11"/>
      <c r="BR288" s="634"/>
    </row>
    <row r="289" spans="1:70" ht="18.899999999999999" customHeight="1">
      <c r="A289" s="9"/>
      <c r="B289" s="8"/>
      <c r="C289" s="1101"/>
      <c r="D289" s="1101"/>
      <c r="E289" s="1101"/>
      <c r="F289" s="1102"/>
      <c r="G289" s="1014"/>
      <c r="H289" s="721" t="s">
        <v>625</v>
      </c>
      <c r="I289" s="574" t="s">
        <v>727</v>
      </c>
      <c r="J289" s="524">
        <v>1131800</v>
      </c>
      <c r="K289" s="559" t="s">
        <v>1</v>
      </c>
      <c r="L289" s="559">
        <v>8760</v>
      </c>
      <c r="M289" s="559" t="s">
        <v>508</v>
      </c>
      <c r="N289" s="559" t="s">
        <v>658</v>
      </c>
      <c r="O289" s="108"/>
      <c r="P289" s="84"/>
      <c r="Q289" s="84"/>
      <c r="R289" s="100"/>
      <c r="S289" s="94"/>
      <c r="T289" s="84" t="s">
        <v>342</v>
      </c>
      <c r="U289" s="84"/>
      <c r="V289" s="100"/>
      <c r="W289" s="92"/>
      <c r="X289" s="84"/>
      <c r="Y289" s="85"/>
      <c r="Z289" s="100"/>
      <c r="AA289" s="94"/>
      <c r="AB289" s="84"/>
      <c r="AC289" s="84"/>
      <c r="AD289" s="84"/>
      <c r="AE289" s="100"/>
      <c r="AF289" s="94"/>
      <c r="AG289" s="84"/>
      <c r="AH289" s="84"/>
      <c r="AI289" s="100"/>
      <c r="AJ289" s="92"/>
      <c r="AK289" s="84"/>
      <c r="AL289" s="85"/>
      <c r="AM289" s="100"/>
      <c r="AN289" s="94"/>
      <c r="AO289" s="84"/>
      <c r="AP289" s="84"/>
      <c r="AQ289" s="84"/>
      <c r="AR289" s="133" t="s">
        <v>354</v>
      </c>
      <c r="AS289" s="547"/>
      <c r="AT289" s="84"/>
      <c r="AU289" s="84"/>
      <c r="AV289" s="100"/>
      <c r="AW289" s="94"/>
      <c r="AX289" s="84"/>
      <c r="AY289" s="85"/>
      <c r="AZ289" s="84"/>
      <c r="BA289" s="101"/>
      <c r="BB289" s="94"/>
      <c r="BC289" s="84"/>
      <c r="BD289" s="84"/>
      <c r="BE289" s="100"/>
      <c r="BF289" s="144"/>
      <c r="BG289" s="125"/>
      <c r="BH289" s="125"/>
      <c r="BI289" s="126"/>
      <c r="BJ289" s="144"/>
      <c r="BK289" s="553"/>
      <c r="BL289" s="616"/>
      <c r="BM289" s="556"/>
      <c r="BN289" s="128"/>
      <c r="BP289" s="11"/>
      <c r="BR289" s="634"/>
    </row>
    <row r="290" spans="1:70" ht="18.899999999999999" customHeight="1">
      <c r="A290" s="9"/>
      <c r="B290" s="8"/>
      <c r="C290" s="1101"/>
      <c r="D290" s="1101"/>
      <c r="E290" s="1101"/>
      <c r="F290" s="1102"/>
      <c r="G290" s="1014"/>
      <c r="H290" s="721" t="s">
        <v>1011</v>
      </c>
      <c r="I290" s="574" t="s">
        <v>1045</v>
      </c>
      <c r="J290" s="524">
        <v>1131195</v>
      </c>
      <c r="K290" s="559" t="s">
        <v>1</v>
      </c>
      <c r="L290" s="559">
        <v>8760</v>
      </c>
      <c r="M290" s="559" t="s">
        <v>508</v>
      </c>
      <c r="N290" s="559" t="s">
        <v>671</v>
      </c>
      <c r="O290" s="108"/>
      <c r="P290" s="84"/>
      <c r="Q290" s="84"/>
      <c r="R290" s="100"/>
      <c r="S290" s="94"/>
      <c r="T290" s="84"/>
      <c r="U290" s="84"/>
      <c r="V290" s="100"/>
      <c r="W290" s="92"/>
      <c r="X290" s="84"/>
      <c r="Y290" s="85"/>
      <c r="Z290" s="100"/>
      <c r="AA290" s="94"/>
      <c r="AB290" s="84"/>
      <c r="AC290" s="84"/>
      <c r="AD290" s="84"/>
      <c r="AE290" s="100"/>
      <c r="AF290" s="94"/>
      <c r="AG290" s="84"/>
      <c r="AH290" s="84"/>
      <c r="AI290" s="100"/>
      <c r="AJ290" s="92"/>
      <c r="AK290" s="84"/>
      <c r="AL290" s="85"/>
      <c r="AM290" s="100"/>
      <c r="AN290" s="94"/>
      <c r="AO290" s="84"/>
      <c r="AP290" s="84"/>
      <c r="AQ290" s="84"/>
      <c r="AR290" s="133"/>
      <c r="AS290" s="547"/>
      <c r="AT290" s="84"/>
      <c r="AU290" s="84"/>
      <c r="AV290" s="100"/>
      <c r="AW290" s="94"/>
      <c r="AX290" s="84"/>
      <c r="AY290" s="85"/>
      <c r="AZ290" s="84"/>
      <c r="BA290" s="101"/>
      <c r="BB290" s="94"/>
      <c r="BC290" s="84"/>
      <c r="BD290" s="84"/>
      <c r="BE290" s="100"/>
      <c r="BF290" s="144"/>
      <c r="BG290" s="125"/>
      <c r="BH290" s="125"/>
      <c r="BI290" s="126"/>
      <c r="BJ290" s="144"/>
      <c r="BK290" s="553"/>
      <c r="BL290" s="616"/>
      <c r="BM290" s="556"/>
      <c r="BN290" s="128"/>
      <c r="BP290" s="11"/>
      <c r="BR290" s="634"/>
    </row>
    <row r="291" spans="1:70" ht="18.899999999999999" customHeight="1">
      <c r="A291" s="9"/>
      <c r="B291" s="8"/>
      <c r="C291" s="1101"/>
      <c r="D291" s="1101"/>
      <c r="E291" s="1101"/>
      <c r="F291" s="1102"/>
      <c r="G291" s="1014"/>
      <c r="H291" s="721" t="s">
        <v>1005</v>
      </c>
      <c r="I291" s="574" t="s">
        <v>1044</v>
      </c>
      <c r="J291" s="524">
        <v>1131819</v>
      </c>
      <c r="K291" s="559" t="s">
        <v>1</v>
      </c>
      <c r="L291" s="559">
        <v>8760</v>
      </c>
      <c r="M291" s="559" t="s">
        <v>508</v>
      </c>
      <c r="N291" s="559" t="s">
        <v>671</v>
      </c>
      <c r="O291" s="108"/>
      <c r="P291" s="84"/>
      <c r="Q291" s="84"/>
      <c r="R291" s="100"/>
      <c r="S291" s="94"/>
      <c r="T291" s="84"/>
      <c r="U291" s="84"/>
      <c r="V291" s="100"/>
      <c r="W291" s="92"/>
      <c r="X291" s="84"/>
      <c r="Y291" s="85"/>
      <c r="Z291" s="100"/>
      <c r="AA291" s="94"/>
      <c r="AB291" s="84"/>
      <c r="AC291" s="84"/>
      <c r="AD291" s="84"/>
      <c r="AE291" s="100"/>
      <c r="AF291" s="94"/>
      <c r="AG291" s="84"/>
      <c r="AH291" s="84"/>
      <c r="AI291" s="100"/>
      <c r="AJ291" s="92"/>
      <c r="AK291" s="84"/>
      <c r="AL291" s="85"/>
      <c r="AM291" s="100"/>
      <c r="AN291" s="94"/>
      <c r="AO291" s="84"/>
      <c r="AP291" s="84"/>
      <c r="AQ291" s="84"/>
      <c r="AR291" s="133"/>
      <c r="AS291" s="547"/>
      <c r="AT291" s="84"/>
      <c r="AU291" s="84"/>
      <c r="AV291" s="100"/>
      <c r="AW291" s="94"/>
      <c r="AX291" s="84"/>
      <c r="AY291" s="85"/>
      <c r="AZ291" s="84"/>
      <c r="BA291" s="101"/>
      <c r="BB291" s="94"/>
      <c r="BC291" s="84"/>
      <c r="BD291" s="84"/>
      <c r="BE291" s="100"/>
      <c r="BF291" s="144"/>
      <c r="BG291" s="125"/>
      <c r="BH291" s="125"/>
      <c r="BI291" s="126"/>
      <c r="BJ291" s="144"/>
      <c r="BK291" s="553"/>
      <c r="BL291" s="616"/>
      <c r="BM291" s="556"/>
      <c r="BN291" s="128"/>
      <c r="BP291" s="11"/>
      <c r="BR291" s="634"/>
    </row>
    <row r="292" spans="1:70" ht="18.899999999999999" customHeight="1">
      <c r="A292" s="9"/>
      <c r="B292" s="8"/>
      <c r="C292" s="1101"/>
      <c r="D292" s="1101"/>
      <c r="E292" s="1101"/>
      <c r="F292" s="1102"/>
      <c r="G292" s="1014"/>
      <c r="H292" s="721" t="s">
        <v>623</v>
      </c>
      <c r="I292" s="574" t="s">
        <v>726</v>
      </c>
      <c r="J292" s="524">
        <v>1131800</v>
      </c>
      <c r="K292" s="559" t="s">
        <v>1</v>
      </c>
      <c r="L292" s="559">
        <v>8760</v>
      </c>
      <c r="M292" s="559" t="s">
        <v>508</v>
      </c>
      <c r="N292" s="559" t="s">
        <v>658</v>
      </c>
      <c r="O292" s="108"/>
      <c r="P292" s="84"/>
      <c r="Q292" s="84"/>
      <c r="R292" s="100"/>
      <c r="S292" s="94"/>
      <c r="T292" s="84" t="s">
        <v>342</v>
      </c>
      <c r="U292" s="84"/>
      <c r="V292" s="100"/>
      <c r="W292" s="92"/>
      <c r="X292" s="84"/>
      <c r="Y292" s="85"/>
      <c r="Z292" s="100"/>
      <c r="AA292" s="94"/>
      <c r="AB292" s="84"/>
      <c r="AC292" s="84"/>
      <c r="AD292" s="84"/>
      <c r="AE292" s="100"/>
      <c r="AF292" s="94"/>
      <c r="AG292" s="84"/>
      <c r="AH292" s="84"/>
      <c r="AI292" s="100"/>
      <c r="AJ292" s="92"/>
      <c r="AK292" s="84"/>
      <c r="AL292" s="85"/>
      <c r="AM292" s="100"/>
      <c r="AN292" s="94"/>
      <c r="AO292" s="84"/>
      <c r="AP292" s="84"/>
      <c r="AQ292" s="84"/>
      <c r="AR292" s="133" t="s">
        <v>354</v>
      </c>
      <c r="AS292" s="547"/>
      <c r="AT292" s="84"/>
      <c r="AU292" s="84"/>
      <c r="AV292" s="100"/>
      <c r="AW292" s="94"/>
      <c r="AX292" s="84"/>
      <c r="AY292" s="85"/>
      <c r="AZ292" s="84"/>
      <c r="BA292" s="101"/>
      <c r="BB292" s="94"/>
      <c r="BC292" s="84"/>
      <c r="BD292" s="84"/>
      <c r="BE292" s="100"/>
      <c r="BF292" s="144"/>
      <c r="BG292" s="125"/>
      <c r="BH292" s="125"/>
      <c r="BI292" s="126"/>
      <c r="BJ292" s="144"/>
      <c r="BK292" s="553"/>
      <c r="BL292" s="616"/>
      <c r="BM292" s="556"/>
      <c r="BN292" s="128"/>
      <c r="BP292" s="11"/>
      <c r="BR292" s="634"/>
    </row>
    <row r="293" spans="1:70" ht="18.899999999999999" customHeight="1">
      <c r="A293" s="9"/>
      <c r="B293" s="8"/>
      <c r="C293" s="1101"/>
      <c r="D293" s="1101"/>
      <c r="E293" s="1101"/>
      <c r="F293" s="1102"/>
      <c r="G293" s="1014"/>
      <c r="H293" s="721" t="s">
        <v>621</v>
      </c>
      <c r="I293" s="573" t="s">
        <v>728</v>
      </c>
      <c r="J293" s="524">
        <v>1131800</v>
      </c>
      <c r="K293" s="559" t="s">
        <v>1</v>
      </c>
      <c r="L293" s="559">
        <v>1460</v>
      </c>
      <c r="M293" s="559" t="s">
        <v>508</v>
      </c>
      <c r="N293" s="559" t="s">
        <v>658</v>
      </c>
      <c r="O293" s="108"/>
      <c r="P293" s="84"/>
      <c r="Q293" s="84"/>
      <c r="R293" s="100"/>
      <c r="S293" s="94"/>
      <c r="T293" s="84"/>
      <c r="U293" s="84"/>
      <c r="V293" s="100"/>
      <c r="W293" s="92"/>
      <c r="X293" s="84"/>
      <c r="Y293" s="85"/>
      <c r="Z293" s="100"/>
      <c r="AA293" s="94"/>
      <c r="AB293" s="84"/>
      <c r="AC293" s="84"/>
      <c r="AD293" s="84"/>
      <c r="AE293" s="100"/>
      <c r="AF293" s="94" t="s">
        <v>354</v>
      </c>
      <c r="AG293" s="84"/>
      <c r="AH293" s="84"/>
      <c r="AI293" s="100"/>
      <c r="AJ293" s="94"/>
      <c r="AK293" s="84"/>
      <c r="AL293" s="84"/>
      <c r="AM293" s="101"/>
      <c r="AN293" s="94"/>
      <c r="AO293" s="85"/>
      <c r="AP293" s="84"/>
      <c r="AQ293" s="84"/>
      <c r="AR293" s="100"/>
      <c r="AS293" s="94"/>
      <c r="AT293" s="84"/>
      <c r="AU293" s="132"/>
      <c r="AV293" s="133"/>
      <c r="AW293" s="94"/>
      <c r="AX293" s="84"/>
      <c r="AY293" s="84"/>
      <c r="AZ293" s="84"/>
      <c r="BA293" s="100"/>
      <c r="BB293" s="92"/>
      <c r="BC293" s="84"/>
      <c r="BD293" s="84" t="s">
        <v>7</v>
      </c>
      <c r="BE293" s="100"/>
      <c r="BF293" s="144"/>
      <c r="BG293" s="125"/>
      <c r="BH293" s="125"/>
      <c r="BI293" s="126"/>
      <c r="BJ293" s="144"/>
      <c r="BK293" s="553"/>
      <c r="BL293" s="616"/>
      <c r="BM293" s="556"/>
      <c r="BN293" s="128"/>
      <c r="BP293" s="11"/>
      <c r="BR293" s="634"/>
    </row>
    <row r="294" spans="1:70" ht="18.899999999999999" customHeight="1">
      <c r="A294" s="9"/>
      <c r="B294" s="8"/>
      <c r="C294" s="1101"/>
      <c r="D294" s="1101"/>
      <c r="E294" s="1101"/>
      <c r="F294" s="1102"/>
      <c r="G294" s="1014"/>
      <c r="H294" s="721" t="s">
        <v>619</v>
      </c>
      <c r="I294" s="573" t="s">
        <v>731</v>
      </c>
      <c r="J294" s="524">
        <v>1131800</v>
      </c>
      <c r="K294" s="559" t="s">
        <v>1</v>
      </c>
      <c r="L294" s="559">
        <v>461</v>
      </c>
      <c r="M294" s="559" t="s">
        <v>508</v>
      </c>
      <c r="N294" s="559" t="s">
        <v>5</v>
      </c>
      <c r="O294" s="108"/>
      <c r="P294" s="84"/>
      <c r="Q294" s="84"/>
      <c r="R294" s="100"/>
      <c r="S294" s="94"/>
      <c r="T294" s="84"/>
      <c r="U294" s="84"/>
      <c r="V294" s="100" t="s">
        <v>342</v>
      </c>
      <c r="W294" s="94"/>
      <c r="X294" s="84"/>
      <c r="Y294" s="84"/>
      <c r="Z294" s="101"/>
      <c r="AA294" s="94"/>
      <c r="AB294" s="85"/>
      <c r="AC294" s="84"/>
      <c r="AD294" s="84"/>
      <c r="AE294" s="100"/>
      <c r="AF294" s="94"/>
      <c r="AG294" s="84" t="s">
        <v>342</v>
      </c>
      <c r="AH294" s="84"/>
      <c r="AI294" s="100"/>
      <c r="AJ294" s="94"/>
      <c r="AK294" s="84"/>
      <c r="AL294" s="85"/>
      <c r="AM294" s="100"/>
      <c r="AN294" s="92"/>
      <c r="AO294" s="84"/>
      <c r="AP294" s="84"/>
      <c r="AQ294" s="84"/>
      <c r="AR294" s="100"/>
      <c r="AS294" s="547" t="s">
        <v>342</v>
      </c>
      <c r="AT294" s="84"/>
      <c r="AU294" s="84"/>
      <c r="AV294" s="100"/>
      <c r="AW294" s="94"/>
      <c r="AX294" s="85"/>
      <c r="AY294" s="84"/>
      <c r="AZ294" s="85"/>
      <c r="BA294" s="100"/>
      <c r="BB294" s="94"/>
      <c r="BC294" s="84"/>
      <c r="BD294" s="84"/>
      <c r="BE294" s="100" t="s">
        <v>5</v>
      </c>
      <c r="BF294" s="144"/>
      <c r="BG294" s="125"/>
      <c r="BH294" s="125"/>
      <c r="BI294" s="126"/>
      <c r="BJ294" s="144"/>
      <c r="BK294" s="553"/>
      <c r="BL294" s="616"/>
      <c r="BM294" s="556"/>
      <c r="BN294" s="128"/>
      <c r="BP294" s="11"/>
      <c r="BR294" s="634"/>
    </row>
    <row r="295" spans="1:70" ht="18.899999999999999" customHeight="1">
      <c r="A295" s="9"/>
      <c r="B295" s="8"/>
      <c r="C295" s="1101"/>
      <c r="D295" s="1101"/>
      <c r="E295" s="1101"/>
      <c r="F295" s="1102"/>
      <c r="G295" s="1014"/>
      <c r="H295" s="721" t="s">
        <v>617</v>
      </c>
      <c r="I295" s="573" t="s">
        <v>733</v>
      </c>
      <c r="J295" s="524">
        <v>1131800</v>
      </c>
      <c r="K295" s="559" t="s">
        <v>1</v>
      </c>
      <c r="L295" s="559">
        <v>2920</v>
      </c>
      <c r="M295" s="559" t="s">
        <v>508</v>
      </c>
      <c r="N295" s="559" t="s">
        <v>7</v>
      </c>
      <c r="O295" s="108"/>
      <c r="P295" s="84"/>
      <c r="Q295" s="84"/>
      <c r="R295" s="100"/>
      <c r="S295" s="94"/>
      <c r="T295" s="84"/>
      <c r="U295" s="84"/>
      <c r="V295" s="100" t="s">
        <v>354</v>
      </c>
      <c r="W295" s="94"/>
      <c r="X295" s="84"/>
      <c r="Y295" s="84"/>
      <c r="Z295" s="100"/>
      <c r="AA295" s="94"/>
      <c r="AB295" s="84"/>
      <c r="AC295" s="85"/>
      <c r="AD295" s="84"/>
      <c r="AE295" s="101"/>
      <c r="AF295" s="94"/>
      <c r="AG295" s="84"/>
      <c r="AH295" s="84"/>
      <c r="AI295" s="100"/>
      <c r="AJ295" s="94"/>
      <c r="AK295" s="132"/>
      <c r="AL295" s="132"/>
      <c r="AM295" s="100"/>
      <c r="AN295" s="94"/>
      <c r="AO295" s="84"/>
      <c r="AP295" s="84"/>
      <c r="AQ295" s="84"/>
      <c r="AR295" s="101"/>
      <c r="AS295" s="94"/>
      <c r="AT295" s="84" t="s">
        <v>354</v>
      </c>
      <c r="AU295" s="84"/>
      <c r="AV295" s="100"/>
      <c r="AW295" s="94"/>
      <c r="AX295" s="84"/>
      <c r="AY295" s="85"/>
      <c r="AZ295" s="84"/>
      <c r="BA295" s="101"/>
      <c r="BB295" s="94"/>
      <c r="BC295" s="84"/>
      <c r="BD295" s="84"/>
      <c r="BE295" s="100"/>
      <c r="BF295" s="144"/>
      <c r="BG295" s="125"/>
      <c r="BH295" s="125"/>
      <c r="BI295" s="126"/>
      <c r="BJ295" s="144"/>
      <c r="BK295" s="553"/>
      <c r="BL295" s="616"/>
      <c r="BM295" s="556"/>
      <c r="BN295" s="128"/>
      <c r="BP295" s="11"/>
      <c r="BR295" s="634"/>
    </row>
    <row r="296" spans="1:70" ht="18.899999999999999" customHeight="1">
      <c r="A296" s="9"/>
      <c r="B296" s="8"/>
      <c r="C296" s="1101"/>
      <c r="D296" s="1101"/>
      <c r="E296" s="1101"/>
      <c r="F296" s="1102"/>
      <c r="G296" s="1014"/>
      <c r="H296" s="723" t="s">
        <v>615</v>
      </c>
      <c r="I296" s="575" t="s">
        <v>742</v>
      </c>
      <c r="J296" s="524">
        <v>1131800</v>
      </c>
      <c r="K296" s="559" t="s">
        <v>1</v>
      </c>
      <c r="L296" s="559">
        <v>2190</v>
      </c>
      <c r="M296" s="559" t="s">
        <v>508</v>
      </c>
      <c r="N296" s="559" t="s">
        <v>667</v>
      </c>
      <c r="O296" s="108"/>
      <c r="P296" s="84"/>
      <c r="Q296" s="84"/>
      <c r="R296" s="100"/>
      <c r="S296" s="94"/>
      <c r="T296" s="84"/>
      <c r="U296" s="84"/>
      <c r="V296" s="100"/>
      <c r="W296" s="92" t="s">
        <v>354</v>
      </c>
      <c r="X296" s="84"/>
      <c r="Y296" s="85"/>
      <c r="Z296" s="100"/>
      <c r="AA296" s="94"/>
      <c r="AB296" s="84"/>
      <c r="AC296" s="84"/>
      <c r="AD296" s="84"/>
      <c r="AE296" s="100"/>
      <c r="AF296" s="94"/>
      <c r="AG296" s="84"/>
      <c r="AH296" s="84"/>
      <c r="AI296" s="100"/>
      <c r="AJ296" s="92"/>
      <c r="AK296" s="84"/>
      <c r="AL296" s="85"/>
      <c r="AM296" s="100"/>
      <c r="AN296" s="94"/>
      <c r="AO296" s="84"/>
      <c r="AP296" s="84"/>
      <c r="AQ296" s="84"/>
      <c r="AR296" s="133"/>
      <c r="AS296" s="547"/>
      <c r="AT296" s="84"/>
      <c r="AU296" s="84" t="s">
        <v>354</v>
      </c>
      <c r="AV296" s="100"/>
      <c r="AW296" s="94"/>
      <c r="AX296" s="84"/>
      <c r="AY296" s="85"/>
      <c r="AZ296" s="84"/>
      <c r="BA296" s="101"/>
      <c r="BB296" s="94"/>
      <c r="BC296" s="84"/>
      <c r="BD296" s="84"/>
      <c r="BE296" s="100"/>
      <c r="BF296" s="144"/>
      <c r="BG296" s="125"/>
      <c r="BH296" s="125"/>
      <c r="BI296" s="126"/>
      <c r="BJ296" s="144"/>
      <c r="BK296" s="553"/>
      <c r="BL296" s="616"/>
      <c r="BM296" s="556"/>
      <c r="BN296" s="128"/>
      <c r="BP296" s="11"/>
      <c r="BR296" s="634"/>
    </row>
    <row r="297" spans="1:70" ht="18.899999999999999" customHeight="1">
      <c r="A297" s="9"/>
      <c r="B297" s="8"/>
      <c r="C297" s="1101"/>
      <c r="D297" s="1101"/>
      <c r="E297" s="1101"/>
      <c r="F297" s="1102"/>
      <c r="G297" s="1014"/>
      <c r="H297" s="723" t="s">
        <v>665</v>
      </c>
      <c r="I297" s="575" t="s">
        <v>740</v>
      </c>
      <c r="J297" s="524">
        <v>1131800</v>
      </c>
      <c r="K297" s="559" t="s">
        <v>1</v>
      </c>
      <c r="L297" s="559">
        <v>8760</v>
      </c>
      <c r="M297" s="559" t="s">
        <v>508</v>
      </c>
      <c r="N297" s="559" t="s">
        <v>667</v>
      </c>
      <c r="O297" s="108"/>
      <c r="P297" s="84"/>
      <c r="Q297" s="84"/>
      <c r="R297" s="100"/>
      <c r="S297" s="94"/>
      <c r="T297" s="84"/>
      <c r="U297" s="84"/>
      <c r="V297" s="100"/>
      <c r="W297" s="92" t="s">
        <v>354</v>
      </c>
      <c r="X297" s="84"/>
      <c r="Y297" s="85"/>
      <c r="Z297" s="100"/>
      <c r="AA297" s="94"/>
      <c r="AB297" s="84"/>
      <c r="AC297" s="84"/>
      <c r="AD297" s="84"/>
      <c r="AE297" s="100"/>
      <c r="AF297" s="94"/>
      <c r="AG297" s="84"/>
      <c r="AH297" s="84"/>
      <c r="AI297" s="100"/>
      <c r="AJ297" s="92"/>
      <c r="AK297" s="84"/>
      <c r="AL297" s="85"/>
      <c r="AM297" s="100"/>
      <c r="AN297" s="94"/>
      <c r="AO297" s="84"/>
      <c r="AP297" s="84"/>
      <c r="AQ297" s="84"/>
      <c r="AR297" s="133"/>
      <c r="AS297" s="547"/>
      <c r="AT297" s="84"/>
      <c r="AU297" s="84" t="s">
        <v>354</v>
      </c>
      <c r="AV297" s="100"/>
      <c r="AW297" s="94"/>
      <c r="AX297" s="84"/>
      <c r="AY297" s="85"/>
      <c r="AZ297" s="84"/>
      <c r="BA297" s="101"/>
      <c r="BB297" s="94"/>
      <c r="BC297" s="84"/>
      <c r="BD297" s="84"/>
      <c r="BE297" s="100"/>
      <c r="BF297" s="144"/>
      <c r="BG297" s="125"/>
      <c r="BH297" s="125"/>
      <c r="BI297" s="126"/>
      <c r="BJ297" s="144"/>
      <c r="BK297" s="553"/>
      <c r="BL297" s="616"/>
      <c r="BM297" s="556"/>
      <c r="BN297" s="128"/>
      <c r="BP297" s="11"/>
      <c r="BR297" s="634"/>
    </row>
    <row r="298" spans="1:70" ht="18.899999999999999" customHeight="1">
      <c r="A298" s="9"/>
      <c r="B298" s="8"/>
      <c r="C298" s="1101"/>
      <c r="D298" s="1101"/>
      <c r="E298" s="1101"/>
      <c r="F298" s="1102"/>
      <c r="G298" s="1014"/>
      <c r="H298" s="723" t="s">
        <v>613</v>
      </c>
      <c r="I298" s="575" t="s">
        <v>741</v>
      </c>
      <c r="J298" s="524">
        <v>1131800</v>
      </c>
      <c r="K298" s="559" t="s">
        <v>1</v>
      </c>
      <c r="L298" s="559">
        <v>796</v>
      </c>
      <c r="M298" s="559" t="s">
        <v>508</v>
      </c>
      <c r="N298" s="559" t="s">
        <v>7</v>
      </c>
      <c r="O298" s="108"/>
      <c r="P298" s="84"/>
      <c r="Q298" s="84"/>
      <c r="R298" s="100"/>
      <c r="S298" s="94"/>
      <c r="T298" s="84"/>
      <c r="U298" s="84"/>
      <c r="V298" s="100"/>
      <c r="W298" s="92" t="s">
        <v>354</v>
      </c>
      <c r="X298" s="84"/>
      <c r="Y298" s="85"/>
      <c r="Z298" s="100"/>
      <c r="AA298" s="94"/>
      <c r="AB298" s="84"/>
      <c r="AC298" s="84"/>
      <c r="AD298" s="84"/>
      <c r="AE298" s="100"/>
      <c r="AF298" s="94"/>
      <c r="AG298" s="84"/>
      <c r="AH298" s="84"/>
      <c r="AI298" s="100"/>
      <c r="AJ298" s="92"/>
      <c r="AK298" s="84"/>
      <c r="AL298" s="85"/>
      <c r="AM298" s="100"/>
      <c r="AN298" s="94"/>
      <c r="AO298" s="84"/>
      <c r="AP298" s="84"/>
      <c r="AQ298" s="84"/>
      <c r="AR298" s="133"/>
      <c r="AS298" s="547"/>
      <c r="AT298" s="84"/>
      <c r="AU298" s="84" t="s">
        <v>354</v>
      </c>
      <c r="AV298" s="100"/>
      <c r="AW298" s="94"/>
      <c r="AX298" s="84"/>
      <c r="AY298" s="85"/>
      <c r="AZ298" s="84"/>
      <c r="BA298" s="101"/>
      <c r="BB298" s="94"/>
      <c r="BC298" s="84"/>
      <c r="BD298" s="84"/>
      <c r="BE298" s="100"/>
      <c r="BF298" s="144"/>
      <c r="BG298" s="125"/>
      <c r="BH298" s="125"/>
      <c r="BI298" s="126"/>
      <c r="BJ298" s="144"/>
      <c r="BK298" s="553"/>
      <c r="BL298" s="616"/>
      <c r="BM298" s="556"/>
      <c r="BN298" s="128"/>
      <c r="BP298" s="11"/>
      <c r="BR298" s="634"/>
    </row>
    <row r="299" spans="1:70" ht="18.899999999999999" customHeight="1">
      <c r="A299" s="9"/>
      <c r="B299" s="8"/>
      <c r="C299" s="1101"/>
      <c r="D299" s="1101"/>
      <c r="E299" s="1101"/>
      <c r="F299" s="1102"/>
      <c r="G299" s="1014"/>
      <c r="H299" s="723" t="s">
        <v>614</v>
      </c>
      <c r="I299" s="575" t="s">
        <v>743</v>
      </c>
      <c r="J299" s="524">
        <v>1131800</v>
      </c>
      <c r="K299" s="559" t="s">
        <v>1</v>
      </c>
      <c r="L299" s="559">
        <v>2920</v>
      </c>
      <c r="M299" s="559" t="s">
        <v>508</v>
      </c>
      <c r="N299" s="559" t="s">
        <v>667</v>
      </c>
      <c r="O299" s="108"/>
      <c r="P299" s="84"/>
      <c r="Q299" s="84"/>
      <c r="R299" s="100"/>
      <c r="S299" s="94"/>
      <c r="T299" s="84"/>
      <c r="U299" s="84"/>
      <c r="V299" s="100"/>
      <c r="W299" s="92" t="s">
        <v>354</v>
      </c>
      <c r="X299" s="84"/>
      <c r="Y299" s="85"/>
      <c r="Z299" s="100"/>
      <c r="AA299" s="94"/>
      <c r="AB299" s="84"/>
      <c r="AC299" s="84"/>
      <c r="AD299" s="84"/>
      <c r="AE299" s="100"/>
      <c r="AF299" s="94"/>
      <c r="AG299" s="84"/>
      <c r="AH299" s="84"/>
      <c r="AI299" s="100"/>
      <c r="AJ299" s="92"/>
      <c r="AK299" s="84"/>
      <c r="AL299" s="85"/>
      <c r="AM299" s="100"/>
      <c r="AN299" s="94"/>
      <c r="AO299" s="84"/>
      <c r="AP299" s="84"/>
      <c r="AQ299" s="84"/>
      <c r="AR299" s="133"/>
      <c r="AS299" s="547"/>
      <c r="AT299" s="84"/>
      <c r="AU299" s="84" t="s">
        <v>354</v>
      </c>
      <c r="AV299" s="100"/>
      <c r="AW299" s="94"/>
      <c r="AX299" s="84"/>
      <c r="AY299" s="85"/>
      <c r="AZ299" s="84"/>
      <c r="BA299" s="101"/>
      <c r="BB299" s="94"/>
      <c r="BC299" s="84"/>
      <c r="BD299" s="84"/>
      <c r="BE299" s="100"/>
      <c r="BF299" s="144"/>
      <c r="BG299" s="125"/>
      <c r="BH299" s="125"/>
      <c r="BI299" s="126"/>
      <c r="BJ299" s="144"/>
      <c r="BK299" s="553"/>
      <c r="BL299" s="616"/>
      <c r="BM299" s="556"/>
      <c r="BN299" s="128"/>
      <c r="BP299" s="11"/>
      <c r="BR299" s="634"/>
    </row>
    <row r="300" spans="1:70" ht="18.899999999999999" customHeight="1" thickBot="1">
      <c r="A300" s="9"/>
      <c r="B300" s="8"/>
      <c r="C300" s="1101"/>
      <c r="D300" s="1101"/>
      <c r="E300" s="1101"/>
      <c r="F300" s="1102"/>
      <c r="G300" s="1076"/>
      <c r="H300" s="722" t="s">
        <v>611</v>
      </c>
      <c r="I300" s="576" t="s">
        <v>737</v>
      </c>
      <c r="J300" s="558">
        <v>1131195</v>
      </c>
      <c r="K300" s="560" t="s">
        <v>1</v>
      </c>
      <c r="L300" s="560">
        <v>973</v>
      </c>
      <c r="M300" s="560" t="s">
        <v>508</v>
      </c>
      <c r="N300" s="560" t="s">
        <v>658</v>
      </c>
      <c r="O300" s="110"/>
      <c r="P300" s="97"/>
      <c r="Q300" s="97"/>
      <c r="R300" s="102"/>
      <c r="S300" s="96"/>
      <c r="T300" s="97"/>
      <c r="U300" s="97"/>
      <c r="V300" s="102"/>
      <c r="W300" s="121"/>
      <c r="X300" s="97" t="s">
        <v>354</v>
      </c>
      <c r="Y300" s="97"/>
      <c r="Z300" s="102"/>
      <c r="AA300" s="96"/>
      <c r="AB300" s="97"/>
      <c r="AC300" s="97"/>
      <c r="AD300" s="97"/>
      <c r="AE300" s="120"/>
      <c r="AF300" s="96"/>
      <c r="AG300" s="106"/>
      <c r="AH300" s="97"/>
      <c r="AI300" s="102"/>
      <c r="AJ300" s="96"/>
      <c r="AK300" s="97"/>
      <c r="AL300" s="97"/>
      <c r="AM300" s="131"/>
      <c r="AN300" s="632"/>
      <c r="AO300" s="97"/>
      <c r="AP300" s="97"/>
      <c r="AQ300" s="97"/>
      <c r="AR300" s="102"/>
      <c r="AS300" s="96"/>
      <c r="AT300" s="106"/>
      <c r="AU300" s="97"/>
      <c r="AV300" s="102" t="s">
        <v>354</v>
      </c>
      <c r="AW300" s="96"/>
      <c r="AX300" s="97"/>
      <c r="AY300" s="106"/>
      <c r="AZ300" s="97"/>
      <c r="BA300" s="120"/>
      <c r="BB300" s="96"/>
      <c r="BC300" s="97"/>
      <c r="BD300" s="97"/>
      <c r="BE300" s="102"/>
      <c r="BF300" s="137"/>
      <c r="BG300" s="97"/>
      <c r="BH300" s="97"/>
      <c r="BI300" s="102"/>
      <c r="BJ300" s="137"/>
      <c r="BK300" s="106"/>
      <c r="BL300" s="545"/>
      <c r="BM300" s="615"/>
      <c r="BN300" s="98"/>
      <c r="BP300" s="11"/>
      <c r="BR300" s="634"/>
    </row>
    <row r="301" spans="1:70" ht="18.899999999999999" customHeight="1">
      <c r="A301" s="9"/>
      <c r="B301" s="8"/>
      <c r="C301" s="1101"/>
      <c r="D301" s="1101"/>
      <c r="E301" s="1101"/>
      <c r="F301" s="1102"/>
      <c r="G301" s="1013" t="s">
        <v>609</v>
      </c>
      <c r="H301" s="727" t="s">
        <v>608</v>
      </c>
      <c r="I301" s="577" t="s">
        <v>603</v>
      </c>
      <c r="J301" s="186">
        <v>1131800</v>
      </c>
      <c r="K301" s="561" t="s">
        <v>1</v>
      </c>
      <c r="L301" s="561">
        <v>8760</v>
      </c>
      <c r="M301" s="561" t="s">
        <v>508</v>
      </c>
      <c r="N301" s="561" t="s">
        <v>5</v>
      </c>
      <c r="O301" s="621"/>
      <c r="P301" s="622"/>
      <c r="Q301" s="622"/>
      <c r="R301" s="623"/>
      <c r="S301" s="311"/>
      <c r="T301" s="622"/>
      <c r="U301" s="622" t="s">
        <v>342</v>
      </c>
      <c r="V301" s="624"/>
      <c r="W301" s="625"/>
      <c r="X301" s="622"/>
      <c r="Y301" s="626"/>
      <c r="Z301" s="623"/>
      <c r="AA301" s="311"/>
      <c r="AB301" s="622"/>
      <c r="AC301" s="622"/>
      <c r="AD301" s="622"/>
      <c r="AE301" s="624"/>
      <c r="AF301" s="627"/>
      <c r="AG301" s="622"/>
      <c r="AH301" s="624" t="s">
        <v>342</v>
      </c>
      <c r="AI301" s="623"/>
      <c r="AJ301" s="628"/>
      <c r="AK301" s="622"/>
      <c r="AL301" s="626"/>
      <c r="AM301" s="624"/>
      <c r="AN301" s="627"/>
      <c r="AO301" s="622"/>
      <c r="AP301" s="622"/>
      <c r="AQ301" s="622"/>
      <c r="AR301" s="629"/>
      <c r="AS301" s="630"/>
      <c r="AT301" s="622" t="s">
        <v>342</v>
      </c>
      <c r="AU301" s="622"/>
      <c r="AV301" s="624"/>
      <c r="AW301" s="627"/>
      <c r="AX301" s="622"/>
      <c r="AY301" s="626"/>
      <c r="AZ301" s="622"/>
      <c r="BA301" s="631"/>
      <c r="BB301" s="311"/>
      <c r="BC301" s="622"/>
      <c r="BD301" s="622"/>
      <c r="BE301" s="624"/>
      <c r="BF301" s="305"/>
      <c r="BG301" s="304"/>
      <c r="BH301" s="304"/>
      <c r="BI301" s="306"/>
      <c r="BJ301" s="307"/>
      <c r="BK301" s="568"/>
      <c r="BL301" s="617"/>
      <c r="BM301" s="571"/>
      <c r="BN301" s="292"/>
      <c r="BP301" s="11"/>
      <c r="BR301" s="634"/>
    </row>
    <row r="302" spans="1:70" ht="18.899999999999999" customHeight="1">
      <c r="A302" s="9"/>
      <c r="B302" s="8"/>
      <c r="C302" s="1101"/>
      <c r="D302" s="1101"/>
      <c r="E302" s="1101"/>
      <c r="F302" s="1102"/>
      <c r="G302" s="1014"/>
      <c r="H302" s="728" t="s">
        <v>607</v>
      </c>
      <c r="I302" s="577" t="s">
        <v>603</v>
      </c>
      <c r="J302" s="186">
        <v>1131800</v>
      </c>
      <c r="K302" s="559" t="s">
        <v>1</v>
      </c>
      <c r="L302" s="559">
        <v>8760</v>
      </c>
      <c r="M302" s="559" t="s">
        <v>508</v>
      </c>
      <c r="N302" s="559" t="s">
        <v>5</v>
      </c>
      <c r="O302" s="124"/>
      <c r="P302" s="125"/>
      <c r="Q302" s="125"/>
      <c r="R302" s="126"/>
      <c r="S302" s="144"/>
      <c r="T302" s="125"/>
      <c r="U302" s="125"/>
      <c r="V302" s="148" t="s">
        <v>342</v>
      </c>
      <c r="W302" s="552"/>
      <c r="X302" s="125"/>
      <c r="Y302" s="553"/>
      <c r="Z302" s="126"/>
      <c r="AA302" s="144"/>
      <c r="AB302" s="125"/>
      <c r="AC302" s="125"/>
      <c r="AD302" s="125"/>
      <c r="AE302" s="148"/>
      <c r="AF302" s="127"/>
      <c r="AG302" s="125"/>
      <c r="AH302" s="125" t="s">
        <v>342</v>
      </c>
      <c r="AI302" s="126"/>
      <c r="AJ302" s="286"/>
      <c r="AK302" s="125"/>
      <c r="AL302" s="553"/>
      <c r="AM302" s="148"/>
      <c r="AN302" s="127"/>
      <c r="AO302" s="125"/>
      <c r="AP302" s="125"/>
      <c r="AQ302" s="125"/>
      <c r="AR302" s="285"/>
      <c r="AS302" s="554"/>
      <c r="AT302" s="125" t="s">
        <v>342</v>
      </c>
      <c r="AU302" s="125"/>
      <c r="AV302" s="148"/>
      <c r="AW302" s="127"/>
      <c r="AX302" s="125"/>
      <c r="AY302" s="553"/>
      <c r="AZ302" s="125"/>
      <c r="BA302" s="555"/>
      <c r="BB302" s="144"/>
      <c r="BC302" s="125"/>
      <c r="BD302" s="125"/>
      <c r="BE302" s="148"/>
      <c r="BF302" s="127"/>
      <c r="BG302" s="125"/>
      <c r="BH302" s="125"/>
      <c r="BI302" s="126"/>
      <c r="BJ302" s="144"/>
      <c r="BK302" s="553"/>
      <c r="BL302" s="616"/>
      <c r="BM302" s="556"/>
      <c r="BN302" s="128"/>
      <c r="BP302" s="11"/>
      <c r="BR302" s="634"/>
    </row>
    <row r="303" spans="1:70" ht="18.899999999999999" customHeight="1">
      <c r="A303" s="9"/>
      <c r="B303" s="8"/>
      <c r="C303" s="1101"/>
      <c r="D303" s="1101"/>
      <c r="E303" s="1101"/>
      <c r="F303" s="1102"/>
      <c r="G303" s="1014"/>
      <c r="H303" s="728" t="s">
        <v>606</v>
      </c>
      <c r="I303" s="577" t="s">
        <v>603</v>
      </c>
      <c r="J303" s="186">
        <v>1131800</v>
      </c>
      <c r="K303" s="559" t="s">
        <v>1</v>
      </c>
      <c r="L303" s="559">
        <v>8760</v>
      </c>
      <c r="M303" s="559" t="s">
        <v>508</v>
      </c>
      <c r="N303" s="559" t="s">
        <v>5</v>
      </c>
      <c r="O303" s="124"/>
      <c r="P303" s="125"/>
      <c r="Q303" s="125"/>
      <c r="R303" s="126"/>
      <c r="S303" s="144"/>
      <c r="T303" s="125"/>
      <c r="U303" s="125"/>
      <c r="V303" s="148" t="s">
        <v>342</v>
      </c>
      <c r="W303" s="552"/>
      <c r="X303" s="125"/>
      <c r="Y303" s="553"/>
      <c r="Z303" s="126"/>
      <c r="AA303" s="144"/>
      <c r="AB303" s="125"/>
      <c r="AC303" s="125"/>
      <c r="AD303" s="125"/>
      <c r="AE303" s="148"/>
      <c r="AF303" s="127"/>
      <c r="AG303" s="125"/>
      <c r="AH303" s="125" t="s">
        <v>342</v>
      </c>
      <c r="AI303" s="126"/>
      <c r="AJ303" s="286"/>
      <c r="AK303" s="125"/>
      <c r="AL303" s="553"/>
      <c r="AM303" s="148"/>
      <c r="AN303" s="127"/>
      <c r="AO303" s="125"/>
      <c r="AP303" s="125"/>
      <c r="AQ303" s="125"/>
      <c r="AR303" s="285"/>
      <c r="AS303" s="554"/>
      <c r="AT303" s="125" t="s">
        <v>342</v>
      </c>
      <c r="AU303" s="125"/>
      <c r="AV303" s="148"/>
      <c r="AW303" s="127"/>
      <c r="AX303" s="125"/>
      <c r="AY303" s="553"/>
      <c r="AZ303" s="125"/>
      <c r="BA303" s="555"/>
      <c r="BB303" s="144"/>
      <c r="BC303" s="125"/>
      <c r="BD303" s="125"/>
      <c r="BE303" s="148"/>
      <c r="BF303" s="127"/>
      <c r="BG303" s="125"/>
      <c r="BH303" s="125"/>
      <c r="BI303" s="126"/>
      <c r="BJ303" s="144"/>
      <c r="BK303" s="553"/>
      <c r="BL303" s="616"/>
      <c r="BM303" s="556"/>
      <c r="BN303" s="128"/>
      <c r="BP303" s="11"/>
      <c r="BR303" s="634"/>
    </row>
    <row r="304" spans="1:70" ht="18.899999999999999" customHeight="1">
      <c r="A304" s="9"/>
      <c r="B304" s="8"/>
      <c r="C304" s="1101"/>
      <c r="D304" s="1101"/>
      <c r="E304" s="1101"/>
      <c r="F304" s="1102"/>
      <c r="G304" s="1014"/>
      <c r="H304" s="728" t="s">
        <v>605</v>
      </c>
      <c r="I304" s="577" t="s">
        <v>603</v>
      </c>
      <c r="J304" s="186">
        <v>1131800</v>
      </c>
      <c r="K304" s="559" t="s">
        <v>1</v>
      </c>
      <c r="L304" s="559">
        <v>8760</v>
      </c>
      <c r="M304" s="559" t="s">
        <v>508</v>
      </c>
      <c r="N304" s="559" t="s">
        <v>5</v>
      </c>
      <c r="O304" s="124"/>
      <c r="P304" s="125"/>
      <c r="Q304" s="125"/>
      <c r="R304" s="126"/>
      <c r="S304" s="144"/>
      <c r="T304" s="125"/>
      <c r="U304" s="125"/>
      <c r="V304" s="148"/>
      <c r="W304" s="552" t="s">
        <v>342</v>
      </c>
      <c r="X304" s="125"/>
      <c r="Y304" s="553"/>
      <c r="Z304" s="126"/>
      <c r="AA304" s="144"/>
      <c r="AB304" s="125"/>
      <c r="AC304" s="125"/>
      <c r="AD304" s="125"/>
      <c r="AE304" s="148"/>
      <c r="AF304" s="127"/>
      <c r="AG304" s="125"/>
      <c r="AH304" s="125"/>
      <c r="AI304" s="126" t="s">
        <v>342</v>
      </c>
      <c r="AJ304" s="286"/>
      <c r="AK304" s="125"/>
      <c r="AL304" s="553"/>
      <c r="AM304" s="148"/>
      <c r="AN304" s="127"/>
      <c r="AO304" s="125"/>
      <c r="AP304" s="125"/>
      <c r="AQ304" s="125"/>
      <c r="AR304" s="285"/>
      <c r="AS304" s="554"/>
      <c r="AT304" s="125"/>
      <c r="AU304" s="125"/>
      <c r="AV304" s="148"/>
      <c r="AW304" s="127"/>
      <c r="AX304" s="125"/>
      <c r="AY304" s="553"/>
      <c r="AZ304" s="125"/>
      <c r="BA304" s="555"/>
      <c r="BB304" s="144"/>
      <c r="BC304" s="125"/>
      <c r="BD304" s="125"/>
      <c r="BE304" s="148"/>
      <c r="BF304" s="127"/>
      <c r="BG304" s="125"/>
      <c r="BH304" s="125"/>
      <c r="BI304" s="126"/>
      <c r="BJ304" s="144"/>
      <c r="BK304" s="553"/>
      <c r="BL304" s="616"/>
      <c r="BM304" s="556"/>
      <c r="BN304" s="128"/>
      <c r="BP304" s="11"/>
      <c r="BR304" s="634"/>
    </row>
    <row r="305" spans="1:70" ht="18.899999999999999" customHeight="1">
      <c r="A305" s="9"/>
      <c r="B305" s="8"/>
      <c r="C305" s="1101"/>
      <c r="D305" s="1101"/>
      <c r="E305" s="1101"/>
      <c r="F305" s="1102"/>
      <c r="G305" s="1014"/>
      <c r="H305" s="728" t="s">
        <v>604</v>
      </c>
      <c r="I305" s="577" t="s">
        <v>603</v>
      </c>
      <c r="J305" s="186">
        <v>1131800</v>
      </c>
      <c r="K305" s="559" t="s">
        <v>1</v>
      </c>
      <c r="L305" s="559">
        <v>8760</v>
      </c>
      <c r="M305" s="559" t="s">
        <v>508</v>
      </c>
      <c r="N305" s="559" t="s">
        <v>5</v>
      </c>
      <c r="O305" s="124"/>
      <c r="P305" s="125"/>
      <c r="Q305" s="125"/>
      <c r="R305" s="126"/>
      <c r="S305" s="144"/>
      <c r="T305" s="125"/>
      <c r="U305" s="125"/>
      <c r="V305" s="148"/>
      <c r="W305" s="552" t="s">
        <v>342</v>
      </c>
      <c r="X305" s="125"/>
      <c r="Y305" s="553"/>
      <c r="Z305" s="126"/>
      <c r="AA305" s="144"/>
      <c r="AB305" s="125"/>
      <c r="AC305" s="125"/>
      <c r="AD305" s="125"/>
      <c r="AE305" s="148"/>
      <c r="AF305" s="127"/>
      <c r="AG305" s="125"/>
      <c r="AH305" s="125"/>
      <c r="AI305" s="126" t="s">
        <v>342</v>
      </c>
      <c r="AJ305" s="286"/>
      <c r="AK305" s="125"/>
      <c r="AL305" s="553"/>
      <c r="AM305" s="148"/>
      <c r="AN305" s="127"/>
      <c r="AO305" s="125"/>
      <c r="AP305" s="125"/>
      <c r="AQ305" s="125"/>
      <c r="AR305" s="285"/>
      <c r="AS305" s="554"/>
      <c r="AT305" s="125"/>
      <c r="AU305" s="125"/>
      <c r="AV305" s="148"/>
      <c r="AW305" s="127"/>
      <c r="AX305" s="125"/>
      <c r="AY305" s="553"/>
      <c r="AZ305" s="125"/>
      <c r="BA305" s="555"/>
      <c r="BB305" s="144"/>
      <c r="BC305" s="125"/>
      <c r="BD305" s="125"/>
      <c r="BE305" s="148"/>
      <c r="BF305" s="127"/>
      <c r="BG305" s="125"/>
      <c r="BH305" s="125"/>
      <c r="BI305" s="126"/>
      <c r="BJ305" s="144"/>
      <c r="BK305" s="553"/>
      <c r="BL305" s="616"/>
      <c r="BM305" s="556"/>
      <c r="BN305" s="128"/>
      <c r="BP305" s="11"/>
      <c r="BR305" s="634"/>
    </row>
    <row r="306" spans="1:70" ht="18.899999999999999" customHeight="1" thickBot="1">
      <c r="A306" s="9"/>
      <c r="B306" s="8"/>
      <c r="C306" s="1101"/>
      <c r="D306" s="1101"/>
      <c r="E306" s="1101"/>
      <c r="F306" s="1102"/>
      <c r="G306" s="1076"/>
      <c r="H306" s="729" t="s">
        <v>981</v>
      </c>
      <c r="I306" s="578" t="s">
        <v>603</v>
      </c>
      <c r="J306" s="189">
        <v>1131800</v>
      </c>
      <c r="K306" s="560" t="s">
        <v>1</v>
      </c>
      <c r="L306" s="560">
        <v>8760</v>
      </c>
      <c r="M306" s="560" t="s">
        <v>508</v>
      </c>
      <c r="N306" s="747" t="s">
        <v>982</v>
      </c>
      <c r="O306" s="110"/>
      <c r="P306" s="97"/>
      <c r="Q306" s="97"/>
      <c r="R306" s="102"/>
      <c r="S306" s="139"/>
      <c r="T306" s="97"/>
      <c r="U306" s="97"/>
      <c r="V306" s="141"/>
      <c r="W306" s="96"/>
      <c r="X306" s="106"/>
      <c r="Y306" s="97"/>
      <c r="Z306" s="102"/>
      <c r="AA306" s="137"/>
      <c r="AB306" s="106"/>
      <c r="AC306" s="97"/>
      <c r="AD306" s="97"/>
      <c r="AE306" s="141"/>
      <c r="AF306" s="121"/>
      <c r="AG306" s="97"/>
      <c r="AH306" s="97"/>
      <c r="AI306" s="102"/>
      <c r="AJ306" s="137"/>
      <c r="AK306" s="106"/>
      <c r="AL306" s="97"/>
      <c r="AM306" s="141"/>
      <c r="AN306" s="96"/>
      <c r="AO306" s="106"/>
      <c r="AP306" s="97"/>
      <c r="AQ306" s="97"/>
      <c r="AR306" s="131"/>
      <c r="AS306" s="549"/>
      <c r="AT306" s="97"/>
      <c r="AU306" s="97"/>
      <c r="AV306" s="141" t="s">
        <v>353</v>
      </c>
      <c r="AW306" s="96"/>
      <c r="AX306" s="106"/>
      <c r="AY306" s="97"/>
      <c r="AZ306" s="97"/>
      <c r="BA306" s="120"/>
      <c r="BB306" s="137"/>
      <c r="BC306" s="97"/>
      <c r="BD306" s="97"/>
      <c r="BE306" s="149"/>
      <c r="BF306" s="96"/>
      <c r="BG306" s="97"/>
      <c r="BH306" s="97"/>
      <c r="BI306" s="102"/>
      <c r="BJ306" s="139"/>
      <c r="BK306" s="97"/>
      <c r="BL306" s="545"/>
      <c r="BM306" s="545"/>
      <c r="BN306" s="98"/>
      <c r="BP306" s="11"/>
      <c r="BR306" s="634"/>
    </row>
    <row r="307" spans="1:70" ht="16.2" thickBot="1">
      <c r="A307" s="1"/>
      <c r="C307" s="647"/>
      <c r="D307" s="647"/>
      <c r="E307" s="647"/>
      <c r="F307" s="647"/>
      <c r="G307" s="647"/>
      <c r="H307" s="648"/>
      <c r="I307" s="1094" t="s">
        <v>29</v>
      </c>
      <c r="J307" s="1095"/>
      <c r="K307" s="693"/>
      <c r="L307" s="693"/>
      <c r="M307" s="693"/>
      <c r="N307" s="694"/>
      <c r="O307" s="562">
        <f t="shared" ref="O307:BN307" si="0">COUNTA(O15:O306)</f>
        <v>0</v>
      </c>
      <c r="P307" s="563">
        <f t="shared" si="0"/>
        <v>15</v>
      </c>
      <c r="Q307" s="563">
        <f t="shared" si="0"/>
        <v>17</v>
      </c>
      <c r="R307" s="564">
        <f t="shared" si="0"/>
        <v>20</v>
      </c>
      <c r="S307" s="562">
        <f t="shared" si="0"/>
        <v>15</v>
      </c>
      <c r="T307" s="563">
        <f t="shared" si="0"/>
        <v>17</v>
      </c>
      <c r="U307" s="563">
        <f t="shared" si="0"/>
        <v>8</v>
      </c>
      <c r="V307" s="564">
        <f t="shared" si="0"/>
        <v>23</v>
      </c>
      <c r="W307" s="562">
        <f t="shared" si="0"/>
        <v>16</v>
      </c>
      <c r="X307" s="563">
        <f t="shared" si="0"/>
        <v>11</v>
      </c>
      <c r="Y307" s="563">
        <f t="shared" si="0"/>
        <v>20</v>
      </c>
      <c r="Z307" s="564">
        <f t="shared" si="0"/>
        <v>16</v>
      </c>
      <c r="AA307" s="562">
        <f t="shared" si="0"/>
        <v>15</v>
      </c>
      <c r="AB307" s="563">
        <f t="shared" si="0"/>
        <v>15</v>
      </c>
      <c r="AC307" s="563">
        <f t="shared" si="0"/>
        <v>45</v>
      </c>
      <c r="AD307" s="563">
        <f t="shared" si="0"/>
        <v>3</v>
      </c>
      <c r="AE307" s="564">
        <f t="shared" si="0"/>
        <v>3</v>
      </c>
      <c r="AF307" s="565">
        <f t="shared" si="0"/>
        <v>16</v>
      </c>
      <c r="AG307" s="563">
        <f t="shared" si="0"/>
        <v>19</v>
      </c>
      <c r="AH307" s="563">
        <f t="shared" si="0"/>
        <v>13</v>
      </c>
      <c r="AI307" s="566">
        <f t="shared" si="0"/>
        <v>12</v>
      </c>
      <c r="AJ307" s="562">
        <f t="shared" si="0"/>
        <v>16</v>
      </c>
      <c r="AK307" s="563">
        <f t="shared" si="0"/>
        <v>17</v>
      </c>
      <c r="AL307" s="563">
        <f t="shared" si="0"/>
        <v>18</v>
      </c>
      <c r="AM307" s="564">
        <f t="shared" si="0"/>
        <v>7</v>
      </c>
      <c r="AN307" s="565">
        <f t="shared" si="0"/>
        <v>16</v>
      </c>
      <c r="AO307" s="563">
        <f t="shared" si="0"/>
        <v>18</v>
      </c>
      <c r="AP307" s="563">
        <f t="shared" si="0"/>
        <v>15</v>
      </c>
      <c r="AQ307" s="563">
        <f t="shared" si="0"/>
        <v>19</v>
      </c>
      <c r="AR307" s="566">
        <f t="shared" si="0"/>
        <v>16</v>
      </c>
      <c r="AS307" s="562">
        <f t="shared" si="0"/>
        <v>17</v>
      </c>
      <c r="AT307" s="563">
        <f t="shared" si="0"/>
        <v>16</v>
      </c>
      <c r="AU307" s="563">
        <f t="shared" si="0"/>
        <v>24</v>
      </c>
      <c r="AV307" s="564">
        <f t="shared" si="0"/>
        <v>6</v>
      </c>
      <c r="AW307" s="565">
        <f t="shared" si="0"/>
        <v>13</v>
      </c>
      <c r="AX307" s="563">
        <f t="shared" si="0"/>
        <v>16</v>
      </c>
      <c r="AY307" s="563">
        <f t="shared" si="0"/>
        <v>20</v>
      </c>
      <c r="AZ307" s="563">
        <f t="shared" si="0"/>
        <v>14</v>
      </c>
      <c r="BA307" s="566">
        <f t="shared" si="0"/>
        <v>22</v>
      </c>
      <c r="BB307" s="562">
        <f t="shared" si="0"/>
        <v>9</v>
      </c>
      <c r="BC307" s="563">
        <f t="shared" si="0"/>
        <v>19</v>
      </c>
      <c r="BD307" s="563">
        <f t="shared" si="0"/>
        <v>14</v>
      </c>
      <c r="BE307" s="564">
        <f t="shared" si="0"/>
        <v>24</v>
      </c>
      <c r="BF307" s="565">
        <f t="shared" si="0"/>
        <v>18</v>
      </c>
      <c r="BG307" s="563">
        <f t="shared" si="0"/>
        <v>16</v>
      </c>
      <c r="BH307" s="563">
        <f t="shared" si="0"/>
        <v>17</v>
      </c>
      <c r="BI307" s="566">
        <f t="shared" si="0"/>
        <v>16</v>
      </c>
      <c r="BJ307" s="562">
        <f t="shared" si="0"/>
        <v>16</v>
      </c>
      <c r="BK307" s="563">
        <f t="shared" si="0"/>
        <v>16</v>
      </c>
      <c r="BL307" s="563">
        <f t="shared" si="0"/>
        <v>0</v>
      </c>
      <c r="BM307" s="563">
        <f t="shared" si="0"/>
        <v>0</v>
      </c>
      <c r="BN307" s="564">
        <f t="shared" si="0"/>
        <v>0</v>
      </c>
      <c r="BO307" s="25"/>
      <c r="BR307" s="634"/>
    </row>
    <row r="308" spans="1:70" hidden="1">
      <c r="G308" s="636"/>
      <c r="H308" s="634"/>
      <c r="I308" s="634"/>
      <c r="J308" s="634"/>
      <c r="K308" s="634"/>
      <c r="L308" s="634"/>
      <c r="M308" s="634"/>
      <c r="N308" s="634"/>
      <c r="O308" s="636"/>
      <c r="P308" s="636"/>
      <c r="Q308" s="636"/>
      <c r="R308" s="636"/>
      <c r="S308" s="636"/>
      <c r="T308" s="636"/>
      <c r="U308" s="636"/>
      <c r="V308" s="636"/>
      <c r="W308" s="636"/>
      <c r="X308" s="636"/>
      <c r="Y308" s="636"/>
      <c r="Z308" s="636"/>
      <c r="AA308" s="636"/>
      <c r="AB308" s="636"/>
      <c r="AC308" s="636"/>
      <c r="AD308" s="636"/>
      <c r="AE308" s="636"/>
      <c r="AF308" s="636"/>
      <c r="AG308" s="636"/>
      <c r="AH308" s="636"/>
      <c r="AI308" s="636"/>
      <c r="AJ308" s="636"/>
      <c r="AK308" s="636"/>
      <c r="AL308" s="636"/>
      <c r="AM308" s="636"/>
      <c r="AN308" s="636"/>
      <c r="AO308" s="636"/>
      <c r="AP308" s="636"/>
      <c r="AQ308" s="636"/>
      <c r="AR308" s="636"/>
      <c r="AS308" s="636"/>
      <c r="AT308" s="636"/>
      <c r="AU308" s="636"/>
      <c r="AV308" s="636"/>
      <c r="AW308" s="636"/>
      <c r="AX308" s="636"/>
      <c r="AY308" s="636"/>
      <c r="AZ308" s="636"/>
      <c r="BA308" s="636"/>
      <c r="BB308" s="636"/>
      <c r="BC308" s="636"/>
      <c r="BD308" s="636"/>
      <c r="BE308" s="636"/>
      <c r="BF308" s="636"/>
      <c r="BG308" s="636"/>
      <c r="BH308" s="636"/>
      <c r="BI308" s="636"/>
      <c r="BJ308" s="636"/>
      <c r="BK308" s="636"/>
      <c r="BL308" s="636"/>
      <c r="BM308" s="636"/>
      <c r="BN308" s="636"/>
      <c r="BO308" s="634"/>
      <c r="BR308" s="634"/>
    </row>
    <row r="309" spans="1:70" ht="104.25" hidden="1" customHeight="1">
      <c r="I309" s="212"/>
      <c r="O309" s="702">
        <v>44200</v>
      </c>
      <c r="P309" s="702">
        <f>O309+7</f>
        <v>44207</v>
      </c>
      <c r="Q309" s="702">
        <f t="shared" ref="Q309:BK309" si="1">P309+7</f>
        <v>44214</v>
      </c>
      <c r="R309" s="702">
        <f t="shared" si="1"/>
        <v>44221</v>
      </c>
      <c r="S309" s="702">
        <f t="shared" si="1"/>
        <v>44228</v>
      </c>
      <c r="T309" s="702">
        <f t="shared" si="1"/>
        <v>44235</v>
      </c>
      <c r="U309" s="702">
        <f t="shared" si="1"/>
        <v>44242</v>
      </c>
      <c r="V309" s="702">
        <f t="shared" si="1"/>
        <v>44249</v>
      </c>
      <c r="W309" s="702">
        <f t="shared" si="1"/>
        <v>44256</v>
      </c>
      <c r="X309" s="702">
        <f t="shared" si="1"/>
        <v>44263</v>
      </c>
      <c r="Y309" s="702">
        <f t="shared" si="1"/>
        <v>44270</v>
      </c>
      <c r="Z309" s="702">
        <f t="shared" si="1"/>
        <v>44277</v>
      </c>
      <c r="AA309" s="702">
        <f t="shared" si="1"/>
        <v>44284</v>
      </c>
      <c r="AB309" s="702">
        <f t="shared" si="1"/>
        <v>44291</v>
      </c>
      <c r="AC309" s="702">
        <f t="shared" si="1"/>
        <v>44298</v>
      </c>
      <c r="AD309" s="702">
        <f t="shared" si="1"/>
        <v>44305</v>
      </c>
      <c r="AE309" s="702">
        <f t="shared" si="1"/>
        <v>44312</v>
      </c>
      <c r="AF309" s="702">
        <f t="shared" si="1"/>
        <v>44319</v>
      </c>
      <c r="AG309" s="702">
        <f t="shared" si="1"/>
        <v>44326</v>
      </c>
      <c r="AH309" s="702">
        <f t="shared" si="1"/>
        <v>44333</v>
      </c>
      <c r="AI309" s="702">
        <f t="shared" si="1"/>
        <v>44340</v>
      </c>
      <c r="AJ309" s="702">
        <f t="shared" si="1"/>
        <v>44347</v>
      </c>
      <c r="AK309" s="702">
        <f t="shared" si="1"/>
        <v>44354</v>
      </c>
      <c r="AL309" s="702">
        <f t="shared" si="1"/>
        <v>44361</v>
      </c>
      <c r="AM309" s="702">
        <f t="shared" si="1"/>
        <v>44368</v>
      </c>
      <c r="AN309" s="702">
        <f t="shared" si="1"/>
        <v>44375</v>
      </c>
      <c r="AO309" s="702">
        <f t="shared" si="1"/>
        <v>44382</v>
      </c>
      <c r="AP309" s="702">
        <f t="shared" si="1"/>
        <v>44389</v>
      </c>
      <c r="AQ309" s="702">
        <f t="shared" si="1"/>
        <v>44396</v>
      </c>
      <c r="AR309" s="702">
        <f t="shared" si="1"/>
        <v>44403</v>
      </c>
      <c r="AS309" s="702">
        <f t="shared" si="1"/>
        <v>44410</v>
      </c>
      <c r="AT309" s="702">
        <f t="shared" si="1"/>
        <v>44417</v>
      </c>
      <c r="AU309" s="702">
        <f t="shared" si="1"/>
        <v>44424</v>
      </c>
      <c r="AV309" s="702">
        <f t="shared" si="1"/>
        <v>44431</v>
      </c>
      <c r="AW309" s="702">
        <f t="shared" si="1"/>
        <v>44438</v>
      </c>
      <c r="AX309" s="702">
        <f t="shared" si="1"/>
        <v>44445</v>
      </c>
      <c r="AY309" s="702">
        <f t="shared" si="1"/>
        <v>44452</v>
      </c>
      <c r="AZ309" s="702">
        <f t="shared" si="1"/>
        <v>44459</v>
      </c>
      <c r="BA309" s="702">
        <f t="shared" si="1"/>
        <v>44466</v>
      </c>
      <c r="BB309" s="702">
        <f t="shared" si="1"/>
        <v>44473</v>
      </c>
      <c r="BC309" s="702">
        <f t="shared" si="1"/>
        <v>44480</v>
      </c>
      <c r="BD309" s="702">
        <f t="shared" si="1"/>
        <v>44487</v>
      </c>
      <c r="BE309" s="702">
        <f t="shared" si="1"/>
        <v>44494</v>
      </c>
      <c r="BF309" s="702">
        <f t="shared" si="1"/>
        <v>44501</v>
      </c>
      <c r="BG309" s="702">
        <f t="shared" si="1"/>
        <v>44508</v>
      </c>
      <c r="BH309" s="702">
        <f t="shared" si="1"/>
        <v>44515</v>
      </c>
      <c r="BI309" s="702">
        <f t="shared" si="1"/>
        <v>44522</v>
      </c>
      <c r="BJ309" s="702">
        <f t="shared" si="1"/>
        <v>44529</v>
      </c>
      <c r="BK309" s="702">
        <f t="shared" si="1"/>
        <v>44536</v>
      </c>
    </row>
    <row r="310" spans="1:70" hidden="1">
      <c r="J310" s="212"/>
      <c r="K310" s="212"/>
      <c r="L310" s="212"/>
      <c r="M310" s="212"/>
      <c r="N310" s="212"/>
      <c r="P310" s="278"/>
      <c r="Q310" s="278"/>
      <c r="R310" s="278"/>
      <c r="S310" s="278"/>
      <c r="T310" s="695"/>
      <c r="U310" s="695"/>
      <c r="V310" s="695"/>
    </row>
    <row r="311" spans="1:70" hidden="1">
      <c r="P311" s="695"/>
      <c r="Q311" s="695"/>
      <c r="R311" s="695"/>
      <c r="S311" s="695"/>
    </row>
    <row r="312" spans="1:70" hidden="1">
      <c r="P312" s="278"/>
      <c r="Q312" s="278"/>
      <c r="R312" s="278"/>
      <c r="S312" s="278"/>
      <c r="T312" s="695"/>
    </row>
    <row r="313" spans="1:70" hidden="1">
      <c r="R313" s="18">
        <v>44534</v>
      </c>
      <c r="S313" s="18">
        <v>44534</v>
      </c>
    </row>
    <row r="314" spans="1:70" hidden="1">
      <c r="P314" s="278"/>
      <c r="Q314" s="278"/>
      <c r="R314" s="278">
        <v>52</v>
      </c>
      <c r="S314" s="278">
        <f>190-52</f>
        <v>138</v>
      </c>
      <c r="T314" s="695"/>
      <c r="U314" s="695"/>
    </row>
    <row r="315" spans="1:70" hidden="1">
      <c r="S315" s="18" t="s">
        <v>699</v>
      </c>
      <c r="U315" s="690">
        <f>52/242</f>
        <v>0.21487603305785125</v>
      </c>
      <c r="Y315" s="668"/>
      <c r="Z315" s="18" t="s">
        <v>703</v>
      </c>
      <c r="AA315" s="18">
        <v>0</v>
      </c>
    </row>
    <row r="316" spans="1:70" hidden="1">
      <c r="P316" s="278"/>
      <c r="Q316" s="278"/>
      <c r="R316" s="278"/>
      <c r="S316" s="278">
        <v>52</v>
      </c>
      <c r="Y316" s="667"/>
      <c r="Z316" s="18" t="s">
        <v>704</v>
      </c>
      <c r="AA316" s="18">
        <v>0</v>
      </c>
    </row>
    <row r="317" spans="1:70" hidden="1">
      <c r="Y317" s="666"/>
      <c r="Z317" s="18" t="s">
        <v>705</v>
      </c>
      <c r="AA317" s="18">
        <v>26</v>
      </c>
    </row>
    <row r="318" spans="1:70" hidden="1">
      <c r="P318" s="278"/>
      <c r="Q318" s="278"/>
      <c r="R318" s="278"/>
      <c r="S318" s="278"/>
      <c r="U318" s="695"/>
      <c r="Y318" s="665"/>
      <c r="Z318" s="18" t="s">
        <v>706</v>
      </c>
    </row>
    <row r="320" spans="1:70" hidden="1">
      <c r="P320" s="278"/>
      <c r="Q320" s="278"/>
      <c r="R320" s="278"/>
      <c r="S320" s="278" t="s">
        <v>700</v>
      </c>
      <c r="T320" s="18">
        <v>40</v>
      </c>
      <c r="U320" s="695"/>
    </row>
    <row r="321" spans="16:28" hidden="1">
      <c r="S321" s="695" t="s">
        <v>701</v>
      </c>
      <c r="T321" s="18">
        <v>52</v>
      </c>
    </row>
    <row r="322" spans="16:28" hidden="1">
      <c r="P322" s="278"/>
      <c r="Q322" s="278"/>
      <c r="R322" s="278"/>
      <c r="S322" s="278" t="s">
        <v>702</v>
      </c>
      <c r="T322" s="18">
        <v>52</v>
      </c>
      <c r="U322" s="695"/>
    </row>
    <row r="324" spans="16:28" hidden="1">
      <c r="P324" s="278"/>
      <c r="Q324" s="278"/>
      <c r="R324" s="278"/>
      <c r="S324" s="278"/>
      <c r="U324" s="695"/>
    </row>
    <row r="325" spans="16:28" hidden="1">
      <c r="AB325" s="690"/>
    </row>
    <row r="326" spans="16:28" hidden="1">
      <c r="P326" s="278"/>
      <c r="Q326" s="278"/>
      <c r="R326" s="278"/>
      <c r="S326" s="278"/>
      <c r="T326" s="695"/>
      <c r="U326" s="695"/>
    </row>
    <row r="327" spans="16:28" hidden="1">
      <c r="T327" s="695"/>
    </row>
    <row r="328" spans="16:28" hidden="1">
      <c r="P328" s="278"/>
      <c r="Q328" s="278"/>
      <c r="R328" s="278"/>
      <c r="S328" s="278"/>
    </row>
    <row r="330" spans="16:28" hidden="1">
      <c r="P330" s="278"/>
      <c r="Q330" s="278"/>
      <c r="R330" s="278"/>
      <c r="S330" s="278"/>
    </row>
    <row r="332" spans="16:28" hidden="1">
      <c r="P332" s="278"/>
      <c r="Q332" s="278"/>
      <c r="R332" s="278"/>
      <c r="S332" s="278"/>
    </row>
    <row r="342"/>
    <row r="343"/>
    <row r="344"/>
  </sheetData>
  <mergeCells count="67">
    <mergeCell ref="H1:BN1"/>
    <mergeCell ref="H2:BN2"/>
    <mergeCell ref="J3:BA3"/>
    <mergeCell ref="C4:F5"/>
    <mergeCell ref="J4:N4"/>
    <mergeCell ref="O4:S4"/>
    <mergeCell ref="J5:N5"/>
    <mergeCell ref="O5:S5"/>
    <mergeCell ref="H11:BN11"/>
    <mergeCell ref="A12:A13"/>
    <mergeCell ref="B12:B13"/>
    <mergeCell ref="H12:H13"/>
    <mergeCell ref="I12:I13"/>
    <mergeCell ref="J12:J13"/>
    <mergeCell ref="K12:K13"/>
    <mergeCell ref="L12:L13"/>
    <mergeCell ref="M12:M13"/>
    <mergeCell ref="N12:N13"/>
    <mergeCell ref="BJ12:BN12"/>
    <mergeCell ref="O12:R12"/>
    <mergeCell ref="S12:V12"/>
    <mergeCell ref="W12:Z12"/>
    <mergeCell ref="AA12:AE12"/>
    <mergeCell ref="AF12:AI12"/>
    <mergeCell ref="AJ12:AM12"/>
    <mergeCell ref="AN12:AR12"/>
    <mergeCell ref="AS12:AV12"/>
    <mergeCell ref="AW12:BA12"/>
    <mergeCell ref="BB12:BE12"/>
    <mergeCell ref="BF12:BI12"/>
    <mergeCell ref="G137:G141"/>
    <mergeCell ref="C15:F306"/>
    <mergeCell ref="G15:G35"/>
    <mergeCell ref="G36:G60"/>
    <mergeCell ref="G61:G76"/>
    <mergeCell ref="G77:G87"/>
    <mergeCell ref="G88:G98"/>
    <mergeCell ref="G99:G111"/>
    <mergeCell ref="G113:G116"/>
    <mergeCell ref="G117:G120"/>
    <mergeCell ref="G121:G127"/>
    <mergeCell ref="K122:K125"/>
    <mergeCell ref="L122:L125"/>
    <mergeCell ref="G128:G131"/>
    <mergeCell ref="G132:G134"/>
    <mergeCell ref="G135:G136"/>
    <mergeCell ref="G214:G223"/>
    <mergeCell ref="G142:G143"/>
    <mergeCell ref="G146:G149"/>
    <mergeCell ref="G150:G160"/>
    <mergeCell ref="G161:G166"/>
    <mergeCell ref="G167:G169"/>
    <mergeCell ref="G170:G171"/>
    <mergeCell ref="G172:G176"/>
    <mergeCell ref="G177:G197"/>
    <mergeCell ref="G198:G200"/>
    <mergeCell ref="G201:G206"/>
    <mergeCell ref="G207:G213"/>
    <mergeCell ref="G268:G300"/>
    <mergeCell ref="G301:G306"/>
    <mergeCell ref="I307:J307"/>
    <mergeCell ref="G225:G229"/>
    <mergeCell ref="G230:G232"/>
    <mergeCell ref="G233:G248"/>
    <mergeCell ref="G249:G255"/>
    <mergeCell ref="G256:G258"/>
    <mergeCell ref="G259:G267"/>
  </mergeCells>
  <conditionalFormatting sqref="O165:X165 AA165:BN165">
    <cfRule type="cellIs" dxfId="1025" priority="138" stopIfTrue="1" operator="equal">
      <formula>"M"</formula>
    </cfRule>
    <cfRule type="endsWith" dxfId="1024" priority="133" operator="endsWith" text="N">
      <formula>RIGHT(O165,LEN("N"))="N"</formula>
    </cfRule>
    <cfRule type="endsWith" dxfId="1023" priority="134" operator="endsWith" text="W">
      <formula>RIGHT(O165,LEN("W"))="W"</formula>
    </cfRule>
    <cfRule type="cellIs" dxfId="1022" priority="136" stopIfTrue="1" operator="equal">
      <formula>"P"</formula>
    </cfRule>
    <cfRule type="cellIs" dxfId="1021" priority="137" stopIfTrue="1" operator="equal">
      <formula>"K"</formula>
    </cfRule>
    <cfRule type="cellIs" dxfId="1020" priority="135" stopIfTrue="1" operator="equal">
      <formula>"R"</formula>
    </cfRule>
  </conditionalFormatting>
  <conditionalFormatting sqref="O15:AA28 BL15:BN28">
    <cfRule type="cellIs" dxfId="1019" priority="522" stopIfTrue="1" operator="equal">
      <formula>"P"</formula>
    </cfRule>
    <cfRule type="cellIs" dxfId="1018" priority="523" stopIfTrue="1" operator="equal">
      <formula>"K"</formula>
    </cfRule>
    <cfRule type="cellIs" dxfId="1017" priority="524" stopIfTrue="1" operator="equal">
      <formula>"M"</formula>
    </cfRule>
    <cfRule type="cellIs" dxfId="1016" priority="521" stopIfTrue="1" operator="equal">
      <formula>"R"</formula>
    </cfRule>
  </conditionalFormatting>
  <conditionalFormatting sqref="O32:AA39 BL32:BN39">
    <cfRule type="cellIs" dxfId="1015" priority="501" stopIfTrue="1" operator="equal">
      <formula>"R"</formula>
    </cfRule>
    <cfRule type="cellIs" dxfId="1014" priority="503" stopIfTrue="1" operator="equal">
      <formula>"K"</formula>
    </cfRule>
    <cfRule type="cellIs" dxfId="1013" priority="504" stopIfTrue="1" operator="equal">
      <formula>"M"</formula>
    </cfRule>
    <cfRule type="cellIs" dxfId="1012" priority="502" stopIfTrue="1" operator="equal">
      <formula>"P"</formula>
    </cfRule>
  </conditionalFormatting>
  <conditionalFormatting sqref="O169:AC169">
    <cfRule type="cellIs" dxfId="1011" priority="194" stopIfTrue="1" operator="equal">
      <formula>"M"</formula>
    </cfRule>
    <cfRule type="cellIs" dxfId="1010" priority="193" stopIfTrue="1" operator="equal">
      <formula>"K"</formula>
    </cfRule>
    <cfRule type="cellIs" dxfId="1009" priority="191" stopIfTrue="1" operator="equal">
      <formula>"R"</formula>
    </cfRule>
    <cfRule type="cellIs" dxfId="1008" priority="192" stopIfTrue="1" operator="equal">
      <formula>"P"</formula>
    </cfRule>
  </conditionalFormatting>
  <conditionalFormatting sqref="O176:AC176">
    <cfRule type="cellIs" dxfId="1007" priority="169" stopIfTrue="1" operator="equal">
      <formula>"R"</formula>
    </cfRule>
    <cfRule type="cellIs" dxfId="1006" priority="170" stopIfTrue="1" operator="equal">
      <formula>"P"</formula>
    </cfRule>
    <cfRule type="cellIs" dxfId="1005" priority="171" stopIfTrue="1" operator="equal">
      <formula>"K"</formula>
    </cfRule>
    <cfRule type="cellIs" dxfId="1004" priority="172" stopIfTrue="1" operator="equal">
      <formula>"M"</formula>
    </cfRule>
  </conditionalFormatting>
  <conditionalFormatting sqref="O169:AP169 O167:BN168 AS169:BN169">
    <cfRule type="endsWith" priority="189" operator="endsWith" text="N">
      <formula>RIGHT(O167,LEN("N"))="N"</formula>
    </cfRule>
    <cfRule type="endsWith" dxfId="1003" priority="190" operator="endsWith" text="W">
      <formula>RIGHT(O167,LEN("W"))="W"</formula>
    </cfRule>
  </conditionalFormatting>
  <conditionalFormatting sqref="O176:AP176 AS176:BN176">
    <cfRule type="endsWith" priority="167" operator="endsWith" text="N">
      <formula>RIGHT(O176,LEN("N"))="N"</formula>
    </cfRule>
    <cfRule type="endsWith" dxfId="1002" priority="168" operator="endsWith" text="W">
      <formula>RIGHT(O176,LEN("W"))="W"</formula>
    </cfRule>
  </conditionalFormatting>
  <conditionalFormatting sqref="O306:BC306 BE306:BM306">
    <cfRule type="cellIs" dxfId="1001" priority="479" stopIfTrue="1" operator="equal">
      <formula>"K"</formula>
    </cfRule>
    <cfRule type="cellIs" dxfId="1000" priority="478" stopIfTrue="1" operator="equal">
      <formula>"P"</formula>
    </cfRule>
    <cfRule type="cellIs" dxfId="999" priority="480" stopIfTrue="1" operator="equal">
      <formula>"M"</formula>
    </cfRule>
    <cfRule type="cellIs" dxfId="998" priority="477" stopIfTrue="1" operator="equal">
      <formula>"R"</formula>
    </cfRule>
  </conditionalFormatting>
  <conditionalFormatting sqref="O170:BF171">
    <cfRule type="cellIs" dxfId="997" priority="155" stopIfTrue="1" operator="equal">
      <formula>"R"</formula>
    </cfRule>
    <cfRule type="cellIs" dxfId="996" priority="158" stopIfTrue="1" operator="equal">
      <formula>"M"</formula>
    </cfRule>
    <cfRule type="cellIs" dxfId="995" priority="156" stopIfTrue="1" operator="equal">
      <formula>"P"</formula>
    </cfRule>
    <cfRule type="cellIs" dxfId="994" priority="157" stopIfTrue="1" operator="equal">
      <formula>"K"</formula>
    </cfRule>
  </conditionalFormatting>
  <conditionalFormatting sqref="O167:BI168 BK167:BN168 AE169:AO169">
    <cfRule type="cellIs" dxfId="993" priority="199" stopIfTrue="1" operator="equal">
      <formula>"R"</formula>
    </cfRule>
    <cfRule type="cellIs" dxfId="992" priority="200" stopIfTrue="1" operator="equal">
      <formula>"P"</formula>
    </cfRule>
    <cfRule type="cellIs" dxfId="991" priority="201" stopIfTrue="1" operator="equal">
      <formula>"K"</formula>
    </cfRule>
    <cfRule type="cellIs" dxfId="990" priority="202" stopIfTrue="1" operator="equal">
      <formula>"M"</formula>
    </cfRule>
  </conditionalFormatting>
  <conditionalFormatting sqref="O172:BI175 BK172:BN175 AE176:AO176">
    <cfRule type="cellIs" dxfId="989" priority="178" stopIfTrue="1" operator="equal">
      <formula>"P"</formula>
    </cfRule>
    <cfRule type="cellIs" dxfId="988" priority="179" stopIfTrue="1" operator="equal">
      <formula>"K"</formula>
    </cfRule>
    <cfRule type="cellIs" dxfId="987" priority="180" stopIfTrue="1" operator="equal">
      <formula>"M"</formula>
    </cfRule>
  </conditionalFormatting>
  <conditionalFormatting sqref="O128:BJ128 BL128:BN128 O129:AM131 AO129:AY131 BA129:BN131">
    <cfRule type="endsWith" dxfId="986" priority="104" operator="endsWith" text="W">
      <formula>RIGHT(O128,LEN("W"))="W"</formula>
    </cfRule>
    <cfRule type="cellIs" dxfId="985" priority="105" stopIfTrue="1" operator="equal">
      <formula>"R"</formula>
    </cfRule>
    <cfRule type="cellIs" dxfId="984" priority="106" stopIfTrue="1" operator="equal">
      <formula>"P"</formula>
    </cfRule>
    <cfRule type="cellIs" dxfId="983" priority="107" stopIfTrue="1" operator="equal">
      <formula>"K"</formula>
    </cfRule>
    <cfRule type="cellIs" dxfId="982" priority="108" stopIfTrue="1" operator="equal">
      <formula>"M"</formula>
    </cfRule>
    <cfRule type="endsWith" dxfId="981" priority="103" operator="endsWith" text="N">
      <formula>RIGHT(O128,LEN("N"))="N"</formula>
    </cfRule>
  </conditionalFormatting>
  <conditionalFormatting sqref="O133:BJ133">
    <cfRule type="cellIs" dxfId="980" priority="248" stopIfTrue="1" operator="equal">
      <formula>"P"</formula>
    </cfRule>
    <cfRule type="cellIs" dxfId="979" priority="249" stopIfTrue="1" operator="equal">
      <formula>"K"</formula>
    </cfRule>
    <cfRule type="cellIs" dxfId="978" priority="250" stopIfTrue="1" operator="equal">
      <formula>"M"</formula>
    </cfRule>
    <cfRule type="endsWith" dxfId="977" priority="246" operator="endsWith" text="W">
      <formula>RIGHT(O133,LEN("W"))="W"</formula>
    </cfRule>
    <cfRule type="endsWith" dxfId="976" priority="245" operator="endsWith" text="N">
      <formula>RIGHT(O133,LEN("N"))="N"</formula>
    </cfRule>
    <cfRule type="cellIs" dxfId="975" priority="247" stopIfTrue="1" operator="equal">
      <formula>"R"</formula>
    </cfRule>
  </conditionalFormatting>
  <conditionalFormatting sqref="O137:BJ138 BL137:BN138 O139:AM141 AO139:AY141 BA139:BN141">
    <cfRule type="cellIs" dxfId="974" priority="260" stopIfTrue="1" operator="equal">
      <formula>"P"</formula>
    </cfRule>
    <cfRule type="endsWith" dxfId="973" priority="258" operator="endsWith" text="W">
      <formula>RIGHT(O137,LEN("W"))="W"</formula>
    </cfRule>
    <cfRule type="cellIs" dxfId="972" priority="261" stopIfTrue="1" operator="equal">
      <formula>"K"</formula>
    </cfRule>
    <cfRule type="cellIs" dxfId="971" priority="262" stopIfTrue="1" operator="equal">
      <formula>"M"</formula>
    </cfRule>
    <cfRule type="endsWith" dxfId="970" priority="257" operator="endsWith" text="N">
      <formula>RIGHT(O137,LEN("N"))="N"</formula>
    </cfRule>
    <cfRule type="cellIs" dxfId="969" priority="259" stopIfTrue="1" operator="equal">
      <formula>"R"</formula>
    </cfRule>
  </conditionalFormatting>
  <conditionalFormatting sqref="O134:BL134">
    <cfRule type="cellIs" dxfId="968" priority="243" stopIfTrue="1" operator="equal">
      <formula>"K"</formula>
    </cfRule>
    <cfRule type="cellIs" dxfId="967" priority="242" stopIfTrue="1" operator="equal">
      <formula>"P"</formula>
    </cfRule>
    <cfRule type="cellIs" dxfId="966" priority="241" stopIfTrue="1" operator="equal">
      <formula>"R"</formula>
    </cfRule>
    <cfRule type="endsWith" dxfId="965" priority="240" operator="endsWith" text="W">
      <formula>RIGHT(O134,LEN("W"))="W"</formula>
    </cfRule>
    <cfRule type="cellIs" dxfId="964" priority="244" stopIfTrue="1" operator="equal">
      <formula>"M"</formula>
    </cfRule>
    <cfRule type="endsWith" dxfId="963" priority="239" operator="endsWith" text="N">
      <formula>RIGHT(O134,LEN("N"))="N"</formula>
    </cfRule>
  </conditionalFormatting>
  <conditionalFormatting sqref="O193:BM195">
    <cfRule type="cellIs" dxfId="962" priority="473" stopIfTrue="1" operator="equal">
      <formula>"R"</formula>
    </cfRule>
    <cfRule type="cellIs" dxfId="961" priority="474" stopIfTrue="1" operator="equal">
      <formula>"P"</formula>
    </cfRule>
    <cfRule type="cellIs" dxfId="960" priority="475" stopIfTrue="1" operator="equal">
      <formula>"K"</formula>
    </cfRule>
    <cfRule type="cellIs" dxfId="959" priority="476" stopIfTrue="1" operator="equal">
      <formula>"M"</formula>
    </cfRule>
  </conditionalFormatting>
  <conditionalFormatting sqref="O15:BN74 O76:BN127 O132:BN157 O160:BN204 O306:BN306">
    <cfRule type="cellIs" dxfId="958" priority="580" stopIfTrue="1" operator="equal">
      <formula>"M"</formula>
    </cfRule>
    <cfRule type="cellIs" dxfId="957" priority="579" stopIfTrue="1" operator="equal">
      <formula>"K"</formula>
    </cfRule>
    <cfRule type="cellIs" dxfId="956" priority="578" stopIfTrue="1" operator="equal">
      <formula>"P"</formula>
    </cfRule>
  </conditionalFormatting>
  <conditionalFormatting sqref="O15:BN74 O76:BN127 O132:BN157 O160:BN204">
    <cfRule type="endsWith" dxfId="955" priority="280" operator="endsWith" text="W">
      <formula>RIGHT(O15,LEN("W"))="W"</formula>
    </cfRule>
  </conditionalFormatting>
  <conditionalFormatting sqref="O15:BN74 O132:BN157 O76:BN127 O160:BN204">
    <cfRule type="endsWith" dxfId="954" priority="279" operator="endsWith" text="N">
      <formula>RIGHT(O15,LEN("N"))="N"</formula>
    </cfRule>
  </conditionalFormatting>
  <conditionalFormatting sqref="O15:BN74 O160:BN204 O306:BN306 O76:BN127 O132:BN157">
    <cfRule type="cellIs" dxfId="953" priority="577" stopIfTrue="1" operator="equal">
      <formula>"R"</formula>
    </cfRule>
  </conditionalFormatting>
  <conditionalFormatting sqref="O75:BN75">
    <cfRule type="cellIs" dxfId="952" priority="6" stopIfTrue="1" operator="equal">
      <formula>"M"</formula>
    </cfRule>
    <cfRule type="cellIs" dxfId="951" priority="3" stopIfTrue="1" operator="equal">
      <formula>"R"</formula>
    </cfRule>
    <cfRule type="endsWith" dxfId="950" priority="2" operator="endsWith" text="W">
      <formula>RIGHT(O75,LEN("W"))="W"</formula>
    </cfRule>
    <cfRule type="endsWith" dxfId="949" priority="1" operator="endsWith" text="N">
      <formula>RIGHT(O75,LEN("N"))="N"</formula>
    </cfRule>
    <cfRule type="cellIs" dxfId="948" priority="5" stopIfTrue="1" operator="equal">
      <formula>"K"</formula>
    </cfRule>
    <cfRule type="cellIs" dxfId="947" priority="4" stopIfTrue="1" operator="equal">
      <formula>"P"</formula>
    </cfRule>
  </conditionalFormatting>
  <conditionalFormatting sqref="O128:BN131">
    <cfRule type="endsWith" dxfId="946" priority="110" operator="endsWith" text="W">
      <formula>RIGHT(O128,LEN("W"))="W"</formula>
    </cfRule>
    <cfRule type="cellIs" dxfId="945" priority="111" stopIfTrue="1" operator="equal">
      <formula>"R"</formula>
    </cfRule>
    <cfRule type="cellIs" dxfId="944" priority="112" stopIfTrue="1" operator="equal">
      <formula>"P"</formula>
    </cfRule>
    <cfRule type="cellIs" dxfId="943" priority="113" stopIfTrue="1" operator="equal">
      <formula>"K"</formula>
    </cfRule>
    <cfRule type="cellIs" dxfId="942" priority="114" stopIfTrue="1" operator="equal">
      <formula>"M"</formula>
    </cfRule>
    <cfRule type="endsWith" dxfId="941" priority="109" operator="endsWith" text="N">
      <formula>RIGHT(O128,LEN("N"))="N"</formula>
    </cfRule>
  </conditionalFormatting>
  <conditionalFormatting sqref="O158:BN159">
    <cfRule type="cellIs" dxfId="940" priority="60" stopIfTrue="1" operator="equal">
      <formula>"M"</formula>
    </cfRule>
    <cfRule type="endsWith" dxfId="939" priority="55" operator="endsWith" text="N">
      <formula>RIGHT(O158,LEN("N"))="N"</formula>
    </cfRule>
    <cfRule type="cellIs" dxfId="938" priority="59" stopIfTrue="1" operator="equal">
      <formula>"K"</formula>
    </cfRule>
    <cfRule type="cellIs" dxfId="937" priority="58" stopIfTrue="1" operator="equal">
      <formula>"P"</formula>
    </cfRule>
    <cfRule type="cellIs" dxfId="936" priority="57" stopIfTrue="1" operator="equal">
      <formula>"R"</formula>
    </cfRule>
    <cfRule type="endsWith" dxfId="935" priority="56" operator="endsWith" text="W">
      <formula>RIGHT(O158,LEN("W"))="W"</formula>
    </cfRule>
  </conditionalFormatting>
  <conditionalFormatting sqref="O170:BN175">
    <cfRule type="endsWith" priority="139" operator="endsWith" text="N">
      <formula>RIGHT(O170,LEN("N"))="N"</formula>
    </cfRule>
    <cfRule type="endsWith" dxfId="934" priority="140" operator="endsWith" text="W">
      <formula>RIGHT(O170,LEN("W"))="W"</formula>
    </cfRule>
  </conditionalFormatting>
  <conditionalFormatting sqref="O188:BN190">
    <cfRule type="cellIs" dxfId="933" priority="484" stopIfTrue="1" operator="equal">
      <formula>"M"</formula>
    </cfRule>
    <cfRule type="cellIs" dxfId="932" priority="483" stopIfTrue="1" operator="equal">
      <formula>"K"</formula>
    </cfRule>
    <cfRule type="cellIs" dxfId="931" priority="482" stopIfTrue="1" operator="equal">
      <formula>"P"</formula>
    </cfRule>
    <cfRule type="cellIs" dxfId="930" priority="481" stopIfTrue="1" operator="equal">
      <formula>"R"</formula>
    </cfRule>
  </conditionalFormatting>
  <conditionalFormatting sqref="O205:BN305">
    <cfRule type="cellIs" dxfId="929" priority="11" stopIfTrue="1" operator="equal">
      <formula>"K"</formula>
    </cfRule>
    <cfRule type="cellIs" dxfId="928" priority="9" stopIfTrue="1" operator="equal">
      <formula>"R"</formula>
    </cfRule>
    <cfRule type="cellIs" dxfId="927" priority="10" stopIfTrue="1" operator="equal">
      <formula>"P"</formula>
    </cfRule>
    <cfRule type="cellIs" dxfId="926" priority="12" stopIfTrue="1" operator="equal">
      <formula>"M"</formula>
    </cfRule>
  </conditionalFormatting>
  <conditionalFormatting sqref="O205:BN306">
    <cfRule type="endsWith" dxfId="925" priority="7" operator="endsWith" text="N">
      <formula>RIGHT(O205,LEN("N"))="N"</formula>
    </cfRule>
    <cfRule type="endsWith" dxfId="924" priority="8" operator="endsWith" text="W">
      <formula>RIGHT(O205,LEN("W"))="W"</formula>
    </cfRule>
  </conditionalFormatting>
  <conditionalFormatting sqref="P53:Q53 S53:AC53">
    <cfRule type="cellIs" dxfId="923" priority="292" stopIfTrue="1" operator="equal">
      <formula>"M"</formula>
    </cfRule>
    <cfRule type="cellIs" dxfId="922" priority="291" stopIfTrue="1" operator="equal">
      <formula>"K"</formula>
    </cfRule>
    <cfRule type="cellIs" dxfId="921" priority="290" stopIfTrue="1" operator="equal">
      <formula>"P"</formula>
    </cfRule>
    <cfRule type="cellIs" dxfId="920" priority="289" stopIfTrue="1" operator="equal">
      <formula>"R"</formula>
    </cfRule>
  </conditionalFormatting>
  <conditionalFormatting sqref="P50:BK52 AQ53:BA53 BC53:BK53">
    <cfRule type="cellIs" dxfId="919" priority="282" stopIfTrue="1" operator="equal">
      <formula>"P"</formula>
    </cfRule>
    <cfRule type="cellIs" dxfId="918" priority="283" stopIfTrue="1" operator="equal">
      <formula>"K"</formula>
    </cfRule>
    <cfRule type="cellIs" dxfId="917" priority="281" stopIfTrue="1" operator="equal">
      <formula>"R"</formula>
    </cfRule>
    <cfRule type="cellIs" dxfId="916" priority="284" stopIfTrue="1" operator="equal">
      <formula>"M"</formula>
    </cfRule>
  </conditionalFormatting>
  <conditionalFormatting sqref="R53">
    <cfRule type="cellIs" dxfId="915" priority="277" stopIfTrue="1" operator="equal">
      <formula>"K"</formula>
    </cfRule>
    <cfRule type="cellIs" dxfId="914" priority="275" stopIfTrue="1" operator="equal">
      <formula>"R"</formula>
    </cfRule>
    <cfRule type="cellIs" dxfId="913" priority="278" stopIfTrue="1" operator="equal">
      <formula>"M"</formula>
    </cfRule>
    <cfRule type="cellIs" dxfId="912" priority="276" stopIfTrue="1" operator="equal">
      <formula>"P"</formula>
    </cfRule>
  </conditionalFormatting>
  <conditionalFormatting sqref="S122">
    <cfRule type="cellIs" dxfId="911" priority="123" stopIfTrue="1" operator="equal">
      <formula>"R"</formula>
    </cfRule>
    <cfRule type="endsWith" dxfId="910" priority="122" operator="endsWith" text="W">
      <formula>RIGHT(S122,LEN("W"))="W"</formula>
    </cfRule>
    <cfRule type="endsWith" dxfId="909" priority="121" operator="endsWith" text="N">
      <formula>RIGHT(S122,LEN("N"))="N"</formula>
    </cfRule>
    <cfRule type="cellIs" dxfId="908" priority="124" stopIfTrue="1" operator="equal">
      <formula>"P"</formula>
    </cfRule>
    <cfRule type="cellIs" dxfId="907" priority="126" stopIfTrue="1" operator="equal">
      <formula>"M"</formula>
    </cfRule>
    <cfRule type="cellIs" dxfId="906" priority="125" stopIfTrue="1" operator="equal">
      <formula>"K"</formula>
    </cfRule>
  </conditionalFormatting>
  <conditionalFormatting sqref="Y144:Z166">
    <cfRule type="endsWith" dxfId="905" priority="49" operator="endsWith" text="N">
      <formula>RIGHT(Y144,LEN("N"))="N"</formula>
    </cfRule>
    <cfRule type="endsWith" dxfId="904" priority="50" operator="endsWith" text="W">
      <formula>RIGHT(Y144,LEN("W"))="W"</formula>
    </cfRule>
    <cfRule type="cellIs" dxfId="903" priority="51" stopIfTrue="1" operator="equal">
      <formula>"R"</formula>
    </cfRule>
    <cfRule type="cellIs" dxfId="902" priority="52" stopIfTrue="1" operator="equal">
      <formula>"P"</formula>
    </cfRule>
    <cfRule type="cellIs" dxfId="901" priority="53" stopIfTrue="1" operator="equal">
      <formula>"K"</formula>
    </cfRule>
    <cfRule type="cellIs" dxfId="900" priority="54" stopIfTrue="1" operator="equal">
      <formula>"M"</formula>
    </cfRule>
  </conditionalFormatting>
  <conditionalFormatting sqref="AB111:AD111">
    <cfRule type="endsWith" dxfId="899" priority="213" operator="endsWith" text="N">
      <formula>RIGHT(AB111,LEN("N"))="N"</formula>
    </cfRule>
    <cfRule type="cellIs" dxfId="898" priority="215" stopIfTrue="1" operator="equal">
      <formula>"R"</formula>
    </cfRule>
    <cfRule type="cellIs" dxfId="897" priority="216" stopIfTrue="1" operator="equal">
      <formula>"P"</formula>
    </cfRule>
    <cfRule type="cellIs" dxfId="896" priority="217" stopIfTrue="1" operator="equal">
      <formula>"K"</formula>
    </cfRule>
    <cfRule type="cellIs" dxfId="895" priority="218" stopIfTrue="1" operator="equal">
      <formula>"M"</formula>
    </cfRule>
    <cfRule type="endsWith" dxfId="894" priority="214" operator="endsWith" text="W">
      <formula>RIGHT(AB111,LEN("W"))="W"</formula>
    </cfRule>
  </conditionalFormatting>
  <conditionalFormatting sqref="AB15:BK39">
    <cfRule type="cellIs" dxfId="893" priority="293" stopIfTrue="1" operator="equal">
      <formula>"R"</formula>
    </cfRule>
    <cfRule type="cellIs" dxfId="892" priority="294" stopIfTrue="1" operator="equal">
      <formula>"P"</formula>
    </cfRule>
    <cfRule type="cellIs" dxfId="891" priority="295" stopIfTrue="1" operator="equal">
      <formula>"K"</formula>
    </cfRule>
    <cfRule type="cellIs" dxfId="890" priority="296" stopIfTrue="1" operator="equal">
      <formula>"M"</formula>
    </cfRule>
  </conditionalFormatting>
  <conditionalFormatting sqref="AD53">
    <cfRule type="cellIs" dxfId="889" priority="271" stopIfTrue="1" operator="equal">
      <formula>"R"</formula>
    </cfRule>
    <cfRule type="cellIs" dxfId="888" priority="272" stopIfTrue="1" operator="equal">
      <formula>"P"</formula>
    </cfRule>
    <cfRule type="cellIs" dxfId="887" priority="273" stopIfTrue="1" operator="equal">
      <formula>"K"</formula>
    </cfRule>
    <cfRule type="cellIs" dxfId="886" priority="274" stopIfTrue="1" operator="equal">
      <formula>"M"</formula>
    </cfRule>
  </conditionalFormatting>
  <conditionalFormatting sqref="AE53:AO53">
    <cfRule type="cellIs" dxfId="885" priority="285" stopIfTrue="1" operator="equal">
      <formula>"R"</formula>
    </cfRule>
    <cfRule type="cellIs" dxfId="884" priority="288" stopIfTrue="1" operator="equal">
      <formula>"M"</formula>
    </cfRule>
    <cfRule type="cellIs" dxfId="883" priority="287" stopIfTrue="1" operator="equal">
      <formula>"K"</formula>
    </cfRule>
    <cfRule type="cellIs" dxfId="882" priority="286" stopIfTrue="1" operator="equal">
      <formula>"P"</formula>
    </cfRule>
  </conditionalFormatting>
  <conditionalFormatting sqref="AE176:AO176 O172:BI175 BK172:BN175">
    <cfRule type="cellIs" dxfId="881" priority="177" stopIfTrue="1" operator="equal">
      <formula>"R"</formula>
    </cfRule>
  </conditionalFormatting>
  <conditionalFormatting sqref="AN129">
    <cfRule type="cellIs" dxfId="880" priority="100" stopIfTrue="1" operator="equal">
      <formula>"P"</formula>
    </cfRule>
    <cfRule type="cellIs" dxfId="879" priority="102" stopIfTrue="1" operator="equal">
      <formula>"M"</formula>
    </cfRule>
    <cfRule type="cellIs" dxfId="878" priority="101" stopIfTrue="1" operator="equal">
      <formula>"K"</formula>
    </cfRule>
    <cfRule type="endsWith" dxfId="877" priority="97" operator="endsWith" text="N">
      <formula>RIGHT(AN129,LEN("N"))="N"</formula>
    </cfRule>
    <cfRule type="endsWith" dxfId="876" priority="98" operator="endsWith" text="W">
      <formula>RIGHT(AN129,LEN("W"))="W"</formula>
    </cfRule>
    <cfRule type="cellIs" dxfId="875" priority="99" stopIfTrue="1" operator="equal">
      <formula>"R"</formula>
    </cfRule>
  </conditionalFormatting>
  <conditionalFormatting sqref="AN139">
    <cfRule type="cellIs" dxfId="874" priority="232" stopIfTrue="1" operator="equal">
      <formula>"M"</formula>
    </cfRule>
    <cfRule type="cellIs" dxfId="873" priority="231" stopIfTrue="1" operator="equal">
      <formula>"K"</formula>
    </cfRule>
    <cfRule type="cellIs" dxfId="872" priority="230" stopIfTrue="1" operator="equal">
      <formula>"P"</formula>
    </cfRule>
    <cfRule type="endsWith" dxfId="871" priority="228" operator="endsWith" text="W">
      <formula>RIGHT(AN139,LEN("W"))="W"</formula>
    </cfRule>
    <cfRule type="endsWith" dxfId="870" priority="227" operator="endsWith" text="N">
      <formula>RIGHT(AN139,LEN("N"))="N"</formula>
    </cfRule>
    <cfRule type="cellIs" dxfId="869" priority="229" stopIfTrue="1" operator="equal">
      <formula>"R"</formula>
    </cfRule>
  </conditionalFormatting>
  <conditionalFormatting sqref="AO112">
    <cfRule type="cellIs" dxfId="868" priority="238" stopIfTrue="1" operator="equal">
      <formula>"M"</formula>
    </cfRule>
    <cfRule type="cellIs" dxfId="867" priority="237" stopIfTrue="1" operator="equal">
      <formula>"K"</formula>
    </cfRule>
    <cfRule type="cellIs" dxfId="866" priority="236" stopIfTrue="1" operator="equal">
      <formula>"P"</formula>
    </cfRule>
    <cfRule type="cellIs" dxfId="865" priority="235" stopIfTrue="1" operator="equal">
      <formula>"R"</formula>
    </cfRule>
    <cfRule type="endsWith" dxfId="864" priority="234" operator="endsWith" text="W">
      <formula>RIGHT(AO112,LEN("W"))="W"</formula>
    </cfRule>
    <cfRule type="endsWith" dxfId="863" priority="233" operator="endsWith" text="N">
      <formula>RIGHT(AO112,LEN("N"))="N"</formula>
    </cfRule>
  </conditionalFormatting>
  <conditionalFormatting sqref="AP48:AP49">
    <cfRule type="cellIs" dxfId="862" priority="222" stopIfTrue="1" operator="equal">
      <formula>"M"</formula>
    </cfRule>
    <cfRule type="cellIs" dxfId="861" priority="219" stopIfTrue="1" operator="equal">
      <formula>"R"</formula>
    </cfRule>
    <cfRule type="cellIs" dxfId="860" priority="220" stopIfTrue="1" operator="equal">
      <formula>"P"</formula>
    </cfRule>
    <cfRule type="cellIs" dxfId="859" priority="221" stopIfTrue="1" operator="equal">
      <formula>"K"</formula>
    </cfRule>
  </conditionalFormatting>
  <conditionalFormatting sqref="AP48:AP53">
    <cfRule type="cellIs" dxfId="858" priority="224" stopIfTrue="1" operator="equal">
      <formula>"P"</formula>
    </cfRule>
    <cfRule type="cellIs" dxfId="857" priority="223" stopIfTrue="1" operator="equal">
      <formula>"R"</formula>
    </cfRule>
    <cfRule type="cellIs" dxfId="856" priority="226" stopIfTrue="1" operator="equal">
      <formula>"M"</formula>
    </cfRule>
    <cfRule type="cellIs" dxfId="855" priority="225" stopIfTrue="1" operator="equal">
      <formula>"K"</formula>
    </cfRule>
  </conditionalFormatting>
  <conditionalFormatting sqref="AP169">
    <cfRule type="cellIs" dxfId="854" priority="185" stopIfTrue="1" operator="equal">
      <formula>"R"</formula>
    </cfRule>
    <cfRule type="cellIs" dxfId="853" priority="186" stopIfTrue="1" operator="equal">
      <formula>"P"</formula>
    </cfRule>
    <cfRule type="cellIs" dxfId="852" priority="187" stopIfTrue="1" operator="equal">
      <formula>"K"</formula>
    </cfRule>
    <cfRule type="cellIs" dxfId="851" priority="188" stopIfTrue="1" operator="equal">
      <formula>"M"</formula>
    </cfRule>
  </conditionalFormatting>
  <conditionalFormatting sqref="AP176">
    <cfRule type="cellIs" dxfId="850" priority="163" stopIfTrue="1" operator="equal">
      <formula>"R"</formula>
    </cfRule>
    <cfRule type="cellIs" dxfId="849" priority="166" stopIfTrue="1" operator="equal">
      <formula>"M"</formula>
    </cfRule>
    <cfRule type="cellIs" dxfId="848" priority="165" stopIfTrue="1" operator="equal">
      <formula>"K"</formula>
    </cfRule>
    <cfRule type="cellIs" dxfId="847" priority="164" stopIfTrue="1" operator="equal">
      <formula>"P"</formula>
    </cfRule>
  </conditionalFormatting>
  <conditionalFormatting sqref="AS169:BG169">
    <cfRule type="cellIs" dxfId="846" priority="205" stopIfTrue="1" operator="equal">
      <formula>"K"</formula>
    </cfRule>
    <cfRule type="cellIs" dxfId="845" priority="206" stopIfTrue="1" operator="equal">
      <formula>"M"</formula>
    </cfRule>
    <cfRule type="cellIs" dxfId="844" priority="204" stopIfTrue="1" operator="equal">
      <formula>"P"</formula>
    </cfRule>
    <cfRule type="cellIs" dxfId="843" priority="203" stopIfTrue="1" operator="equal">
      <formula>"R"</formula>
    </cfRule>
  </conditionalFormatting>
  <conditionalFormatting sqref="AS176:BG176">
    <cfRule type="cellIs" dxfId="842" priority="181" stopIfTrue="1" operator="equal">
      <formula>"R"</formula>
    </cfRule>
    <cfRule type="cellIs" dxfId="841" priority="184" stopIfTrue="1" operator="equal">
      <formula>"M"</formula>
    </cfRule>
    <cfRule type="cellIs" dxfId="840" priority="182" stopIfTrue="1" operator="equal">
      <formula>"P"</formula>
    </cfRule>
    <cfRule type="cellIs" dxfId="839" priority="183" stopIfTrue="1" operator="equal">
      <formula>"K"</formula>
    </cfRule>
  </conditionalFormatting>
  <conditionalFormatting sqref="BA112">
    <cfRule type="cellIs" dxfId="838" priority="211" stopIfTrue="1" operator="equal">
      <formula>"K"</formula>
    </cfRule>
    <cfRule type="cellIs" dxfId="837" priority="210" stopIfTrue="1" operator="equal">
      <formula>"P"</formula>
    </cfRule>
    <cfRule type="cellIs" dxfId="836" priority="209" stopIfTrue="1" operator="equal">
      <formula>"R"</formula>
    </cfRule>
    <cfRule type="endsWith" dxfId="835" priority="208" operator="endsWith" text="W">
      <formula>RIGHT(BA112,LEN("W"))="W"</formula>
    </cfRule>
    <cfRule type="cellIs" dxfId="834" priority="212" stopIfTrue="1" operator="equal">
      <formula>"M"</formula>
    </cfRule>
    <cfRule type="endsWith" dxfId="833" priority="207" operator="endsWith" text="N">
      <formula>RIGHT(BA112,LEN("N"))="N"</formula>
    </cfRule>
  </conditionalFormatting>
  <conditionalFormatting sqref="BG171">
    <cfRule type="cellIs" dxfId="832" priority="149" stopIfTrue="1" operator="equal">
      <formula>"R"</formula>
    </cfRule>
    <cfRule type="cellIs" dxfId="831" priority="150" stopIfTrue="1" operator="equal">
      <formula>"P"</formula>
    </cfRule>
    <cfRule type="cellIs" dxfId="830" priority="151" stopIfTrue="1" operator="equal">
      <formula>"K"</formula>
    </cfRule>
    <cfRule type="cellIs" dxfId="829" priority="152" stopIfTrue="1" operator="equal">
      <formula>"M"</formula>
    </cfRule>
  </conditionalFormatting>
  <conditionalFormatting sqref="BG170:BI170 BK170:BN170">
    <cfRule type="cellIs" dxfId="828" priority="148" stopIfTrue="1" operator="equal">
      <formula>"M"</formula>
    </cfRule>
    <cfRule type="cellIs" dxfId="827" priority="145" stopIfTrue="1" operator="equal">
      <formula>"R"</formula>
    </cfRule>
    <cfRule type="cellIs" dxfId="826" priority="146" stopIfTrue="1" operator="equal">
      <formula>"P"</formula>
    </cfRule>
    <cfRule type="cellIs" dxfId="825" priority="147" stopIfTrue="1" operator="equal">
      <formula>"K"</formula>
    </cfRule>
  </conditionalFormatting>
  <conditionalFormatting sqref="BI169:BN169">
    <cfRule type="cellIs" dxfId="824" priority="197" stopIfTrue="1" operator="equal">
      <formula>"K"</formula>
    </cfRule>
    <cfRule type="cellIs" dxfId="823" priority="198" stopIfTrue="1" operator="equal">
      <formula>"M"</formula>
    </cfRule>
    <cfRule type="cellIs" dxfId="822" priority="195" stopIfTrue="1" operator="equal">
      <formula>"R"</formula>
    </cfRule>
    <cfRule type="cellIs" dxfId="821" priority="196" stopIfTrue="1" operator="equal">
      <formula>"P"</formula>
    </cfRule>
  </conditionalFormatting>
  <conditionalFormatting sqref="BI171:BN171">
    <cfRule type="cellIs" dxfId="820" priority="141" stopIfTrue="1" operator="equal">
      <formula>"R"</formula>
    </cfRule>
    <cfRule type="cellIs" dxfId="819" priority="142" stopIfTrue="1" operator="equal">
      <formula>"P"</formula>
    </cfRule>
    <cfRule type="cellIs" dxfId="818" priority="143" stopIfTrue="1" operator="equal">
      <formula>"K"</formula>
    </cfRule>
    <cfRule type="cellIs" dxfId="817" priority="144" stopIfTrue="1" operator="equal">
      <formula>"M"</formula>
    </cfRule>
  </conditionalFormatting>
  <conditionalFormatting sqref="BI176:BN176">
    <cfRule type="cellIs" dxfId="816" priority="173" stopIfTrue="1" operator="equal">
      <formula>"R"</formula>
    </cfRule>
    <cfRule type="cellIs" dxfId="815" priority="176" stopIfTrue="1" operator="equal">
      <formula>"M"</formula>
    </cfRule>
    <cfRule type="cellIs" dxfId="814" priority="175" stopIfTrue="1" operator="equal">
      <formula>"K"</formula>
    </cfRule>
    <cfRule type="cellIs" dxfId="813" priority="174" stopIfTrue="1" operator="equal">
      <formula>"P"</formula>
    </cfRule>
  </conditionalFormatting>
  <conditionalFormatting sqref="BP189">
    <cfRule type="cellIs" dxfId="812" priority="561" stopIfTrue="1" operator="equal">
      <formula>"R"</formula>
    </cfRule>
    <cfRule type="cellIs" dxfId="811" priority="562" stopIfTrue="1" operator="equal">
      <formula>"P"</formula>
    </cfRule>
    <cfRule type="cellIs" dxfId="810" priority="564" stopIfTrue="1" operator="equal">
      <formula>"M"</formula>
    </cfRule>
    <cfRule type="cellIs" dxfId="809" priority="563" stopIfTrue="1" operator="equal">
      <formula>"K"</formula>
    </cfRule>
  </conditionalFormatting>
  <conditionalFormatting sqref="BP306">
    <cfRule type="cellIs" dxfId="808" priority="557" stopIfTrue="1" operator="equal">
      <formula>"R"</formula>
    </cfRule>
    <cfRule type="cellIs" dxfId="807" priority="558" stopIfTrue="1" operator="equal">
      <formula>"P"</formula>
    </cfRule>
    <cfRule type="cellIs" dxfId="806" priority="559" stopIfTrue="1" operator="equal">
      <formula>"K"</formula>
    </cfRule>
    <cfRule type="cellIs" dxfId="805" priority="560" stopIfTrue="1" operator="equal">
      <formula>"M"</formula>
    </cfRule>
  </conditionalFormatting>
  <conditionalFormatting sqref="BY15:BY27">
    <cfRule type="cellIs" dxfId="804" priority="565" stopIfTrue="1" operator="equal">
      <formula>"R"</formula>
    </cfRule>
    <cfRule type="cellIs" dxfId="803" priority="566" stopIfTrue="1" operator="equal">
      <formula>"P"</formula>
    </cfRule>
    <cfRule type="cellIs" dxfId="802" priority="567" stopIfTrue="1" operator="equal">
      <formula>"K"</formula>
    </cfRule>
    <cfRule type="cellIs" dxfId="801" priority="568" stopIfTrue="1" operator="equal">
      <formula>"M"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C365-FF8A-484C-893B-D9E59CA117EA}">
  <sheetPr codeName="Sheet12">
    <tabColor theme="4"/>
    <pageSetUpPr fitToPage="1"/>
  </sheetPr>
  <dimension ref="A1:BY344"/>
  <sheetViews>
    <sheetView topLeftCell="C1" zoomScale="70" zoomScaleNormal="70" workbookViewId="0">
      <selection activeCell="S23" sqref="S23"/>
    </sheetView>
  </sheetViews>
  <sheetFormatPr defaultColWidth="0" defaultRowHeight="13.2" zeroHeight="1"/>
  <cols>
    <col min="1" max="1" width="26.44140625" hidden="1" customWidth="1"/>
    <col min="2" max="2" width="12" hidden="1" customWidth="1"/>
    <col min="3" max="3" width="4.44140625" style="18" bestFit="1" customWidth="1"/>
    <col min="4" max="6" width="3.44140625" style="18" bestFit="1" customWidth="1"/>
    <col min="7" max="7" width="5.109375" style="18" customWidth="1"/>
    <col min="8" max="8" width="10.44140625" customWidth="1"/>
    <col min="9" max="9" width="55.88671875" bestFit="1" customWidth="1"/>
    <col min="10" max="10" width="16.109375" customWidth="1"/>
    <col min="11" max="11" width="16.109375" hidden="1" customWidth="1"/>
    <col min="12" max="12" width="16.109375" customWidth="1"/>
    <col min="13" max="13" width="8.88671875" bestFit="1" customWidth="1"/>
    <col min="14" max="14" width="11.44140625" customWidth="1"/>
    <col min="15" max="38" width="5.109375" style="18" customWidth="1"/>
    <col min="39" max="39" width="4.88671875" style="18" customWidth="1"/>
    <col min="40" max="40" width="5.109375" style="18" customWidth="1"/>
    <col min="41" max="41" width="4.88671875" style="18" customWidth="1"/>
    <col min="42" max="66" width="5.109375" style="18" customWidth="1"/>
    <col min="67" max="67" width="18.44140625" hidden="1" customWidth="1"/>
    <col min="68" max="68" width="19.5546875" hidden="1" customWidth="1"/>
    <col min="69" max="69" width="4.44140625" hidden="1" customWidth="1"/>
    <col min="70" max="70" width="4.44140625" bestFit="1" customWidth="1"/>
    <col min="71" max="73" width="4" hidden="1" customWidth="1"/>
    <col min="74" max="74" width="20.33203125" hidden="1" customWidth="1"/>
    <col min="75" max="75" width="3.44140625" hidden="1" customWidth="1"/>
    <col min="76" max="76" width="4" hidden="1" customWidth="1"/>
    <col min="77" max="77" width="16.88671875" hidden="1" customWidth="1"/>
    <col min="78" max="16384" width="4" hidden="1"/>
  </cols>
  <sheetData>
    <row r="1" spans="1:77" ht="33">
      <c r="A1" s="640"/>
      <c r="B1" s="641"/>
      <c r="C1" s="636"/>
      <c r="D1" s="636"/>
      <c r="E1" s="636"/>
      <c r="F1" s="636"/>
      <c r="G1" s="636"/>
      <c r="H1" s="1058" t="s">
        <v>687</v>
      </c>
      <c r="I1" s="1058"/>
      <c r="J1" s="1058"/>
      <c r="K1" s="1058"/>
      <c r="L1" s="1058"/>
      <c r="M1" s="1058"/>
      <c r="N1" s="1058"/>
      <c r="O1" s="1058"/>
      <c r="P1" s="1058"/>
      <c r="Q1" s="1058"/>
      <c r="R1" s="1058"/>
      <c r="S1" s="1058"/>
      <c r="T1" s="1058"/>
      <c r="U1" s="1058"/>
      <c r="V1" s="1058"/>
      <c r="W1" s="1058"/>
      <c r="X1" s="1058"/>
      <c r="Y1" s="1058"/>
      <c r="Z1" s="1058"/>
      <c r="AA1" s="1058"/>
      <c r="AB1" s="1058"/>
      <c r="AC1" s="1058"/>
      <c r="AD1" s="1058"/>
      <c r="AE1" s="1058"/>
      <c r="AF1" s="1058"/>
      <c r="AG1" s="1058"/>
      <c r="AH1" s="1058"/>
      <c r="AI1" s="1058"/>
      <c r="AJ1" s="1058"/>
      <c r="AK1" s="1058"/>
      <c r="AL1" s="1058"/>
      <c r="AM1" s="1058"/>
      <c r="AN1" s="1058"/>
      <c r="AO1" s="1058"/>
      <c r="AP1" s="1058"/>
      <c r="AQ1" s="1058"/>
      <c r="AR1" s="1058"/>
      <c r="AS1" s="1058"/>
      <c r="AT1" s="1058"/>
      <c r="AU1" s="1058"/>
      <c r="AV1" s="1058"/>
      <c r="AW1" s="1058"/>
      <c r="AX1" s="1058"/>
      <c r="AY1" s="1058"/>
      <c r="AZ1" s="1058"/>
      <c r="BA1" s="1058"/>
      <c r="BB1" s="1058"/>
      <c r="BC1" s="1058"/>
      <c r="BD1" s="1058"/>
      <c r="BE1" s="1058"/>
      <c r="BF1" s="1058"/>
      <c r="BG1" s="1058"/>
      <c r="BH1" s="1058"/>
      <c r="BI1" s="1058"/>
      <c r="BJ1" s="1058"/>
      <c r="BK1" s="1058"/>
      <c r="BL1" s="1058"/>
      <c r="BM1" s="1058"/>
      <c r="BN1" s="1058"/>
      <c r="BR1" s="634"/>
    </row>
    <row r="2" spans="1:77" ht="30">
      <c r="A2" s="640"/>
      <c r="B2" s="641"/>
      <c r="C2" s="636"/>
      <c r="D2" s="636"/>
      <c r="E2" s="636"/>
      <c r="F2" s="636"/>
      <c r="G2" s="636"/>
      <c r="H2" s="1059" t="s">
        <v>688</v>
      </c>
      <c r="I2" s="1059"/>
      <c r="J2" s="1059"/>
      <c r="K2" s="1059"/>
      <c r="L2" s="1059"/>
      <c r="M2" s="1059"/>
      <c r="N2" s="1059"/>
      <c r="O2" s="1059"/>
      <c r="P2" s="1059"/>
      <c r="Q2" s="1059"/>
      <c r="R2" s="1059"/>
      <c r="S2" s="1059"/>
      <c r="T2" s="1059"/>
      <c r="U2" s="1059"/>
      <c r="V2" s="1059"/>
      <c r="W2" s="1059"/>
      <c r="X2" s="1059"/>
      <c r="Y2" s="1059"/>
      <c r="Z2" s="1059"/>
      <c r="AA2" s="1059"/>
      <c r="AB2" s="1059"/>
      <c r="AC2" s="1059"/>
      <c r="AD2" s="1059"/>
      <c r="AE2" s="1059"/>
      <c r="AF2" s="1059"/>
      <c r="AG2" s="1059"/>
      <c r="AH2" s="1059"/>
      <c r="AI2" s="1059"/>
      <c r="AJ2" s="1059"/>
      <c r="AK2" s="1059"/>
      <c r="AL2" s="1059"/>
      <c r="AM2" s="1059"/>
      <c r="AN2" s="1059"/>
      <c r="AO2" s="1059"/>
      <c r="AP2" s="1059"/>
      <c r="AQ2" s="1059"/>
      <c r="AR2" s="1059"/>
      <c r="AS2" s="1059"/>
      <c r="AT2" s="1059"/>
      <c r="AU2" s="1059"/>
      <c r="AV2" s="1059"/>
      <c r="AW2" s="1059"/>
      <c r="AX2" s="1059"/>
      <c r="AY2" s="1059"/>
      <c r="AZ2" s="1059"/>
      <c r="BA2" s="1059"/>
      <c r="BB2" s="1059"/>
      <c r="BC2" s="1059"/>
      <c r="BD2" s="1059"/>
      <c r="BE2" s="1059"/>
      <c r="BF2" s="1059"/>
      <c r="BG2" s="1059"/>
      <c r="BH2" s="1059"/>
      <c r="BI2" s="1059"/>
      <c r="BJ2" s="1059"/>
      <c r="BK2" s="1059"/>
      <c r="BL2" s="1059"/>
      <c r="BM2" s="1059"/>
      <c r="BN2" s="1059"/>
      <c r="BR2" s="634"/>
    </row>
    <row r="3" spans="1:77" ht="25.2" thickBot="1">
      <c r="A3" s="640"/>
      <c r="B3" s="643"/>
      <c r="C3" s="639"/>
      <c r="D3" s="639"/>
      <c r="E3" s="639"/>
      <c r="F3" s="639"/>
      <c r="G3" s="639"/>
      <c r="H3" s="643"/>
      <c r="I3" s="644" t="s">
        <v>2</v>
      </c>
      <c r="J3" s="1060" t="s">
        <v>1034</v>
      </c>
      <c r="K3" s="1060"/>
      <c r="L3" s="1060"/>
      <c r="M3" s="1060"/>
      <c r="N3" s="1060"/>
      <c r="O3" s="1060"/>
      <c r="P3" s="1060"/>
      <c r="Q3" s="1060"/>
      <c r="R3" s="1060"/>
      <c r="S3" s="1060"/>
      <c r="T3" s="1060"/>
      <c r="U3" s="1060"/>
      <c r="V3" s="1060"/>
      <c r="W3" s="1060"/>
      <c r="X3" s="1060"/>
      <c r="Y3" s="1060"/>
      <c r="Z3" s="1060"/>
      <c r="AA3" s="1060"/>
      <c r="AB3" s="1060"/>
      <c r="AC3" s="1060"/>
      <c r="AD3" s="1060"/>
      <c r="AE3" s="1060"/>
      <c r="AF3" s="1060"/>
      <c r="AG3" s="1060"/>
      <c r="AH3" s="1060"/>
      <c r="AI3" s="1060"/>
      <c r="AJ3" s="1060"/>
      <c r="AK3" s="1060"/>
      <c r="AL3" s="1060"/>
      <c r="AM3" s="1060"/>
      <c r="AN3" s="1060"/>
      <c r="AO3" s="1060"/>
      <c r="AP3" s="1060"/>
      <c r="AQ3" s="1060"/>
      <c r="AR3" s="1060"/>
      <c r="AS3" s="1060"/>
      <c r="AT3" s="1060"/>
      <c r="AU3" s="1060"/>
      <c r="AV3" s="1060"/>
      <c r="AW3" s="1060"/>
      <c r="AX3" s="1060"/>
      <c r="AY3" s="1060"/>
      <c r="AZ3" s="1060"/>
      <c r="BA3" s="1060"/>
      <c r="BB3" s="639"/>
      <c r="BC3" s="639"/>
      <c r="BD3" s="639"/>
      <c r="BE3" s="639"/>
      <c r="BF3" s="639"/>
      <c r="BG3" s="639"/>
      <c r="BH3" s="639"/>
      <c r="BI3" s="639"/>
      <c r="BJ3" s="639"/>
      <c r="BK3" s="639"/>
      <c r="BL3" s="639"/>
      <c r="BM3" s="639"/>
      <c r="BN3" s="639"/>
      <c r="BR3" s="634"/>
    </row>
    <row r="4" spans="1:77">
      <c r="A4" s="640"/>
      <c r="B4" s="677"/>
      <c r="C4" s="1061" t="s">
        <v>696</v>
      </c>
      <c r="D4" s="1061"/>
      <c r="E4" s="1061"/>
      <c r="F4" s="1061"/>
      <c r="G4" s="636"/>
      <c r="H4" s="160" t="s">
        <v>3</v>
      </c>
      <c r="I4" s="168" t="s">
        <v>4</v>
      </c>
      <c r="J4" s="1062"/>
      <c r="K4" s="1063"/>
      <c r="L4" s="1063"/>
      <c r="M4" s="1063"/>
      <c r="N4" s="1064"/>
      <c r="O4" s="1054" t="s">
        <v>334</v>
      </c>
      <c r="P4" s="1054"/>
      <c r="Q4" s="1054"/>
      <c r="R4" s="1054"/>
      <c r="S4" s="1055"/>
      <c r="T4" s="636"/>
      <c r="U4" s="636"/>
      <c r="V4" s="636"/>
      <c r="W4" s="636"/>
      <c r="X4" s="636"/>
      <c r="Y4" s="636"/>
      <c r="Z4" s="636"/>
      <c r="AA4" s="636"/>
      <c r="AB4" s="636"/>
      <c r="AC4" s="636"/>
      <c r="AD4" s="636"/>
      <c r="AE4" s="636"/>
      <c r="AF4" s="636"/>
      <c r="AG4" s="636"/>
      <c r="AH4" s="636"/>
      <c r="AI4" s="636"/>
      <c r="AJ4" s="636"/>
      <c r="AK4" s="636"/>
      <c r="AL4" s="636"/>
      <c r="AM4" s="636"/>
      <c r="AN4" s="636"/>
      <c r="AO4" s="636"/>
      <c r="AP4" s="636"/>
      <c r="AQ4" s="636"/>
      <c r="AR4" s="636"/>
      <c r="AS4" s="636"/>
      <c r="AT4" s="636"/>
      <c r="AU4" s="636"/>
      <c r="AV4" s="636"/>
      <c r="AW4" s="636"/>
      <c r="AX4" s="636"/>
      <c r="AY4" s="636"/>
      <c r="AZ4" s="636"/>
      <c r="BA4" s="637"/>
      <c r="BB4" s="638"/>
      <c r="BC4" s="636"/>
      <c r="BD4" s="636"/>
      <c r="BE4" s="636"/>
      <c r="BF4" s="636"/>
      <c r="BG4" s="636"/>
      <c r="BH4" s="636"/>
      <c r="BI4" s="636"/>
      <c r="BJ4" s="636"/>
      <c r="BK4" s="637"/>
      <c r="BL4" s="638"/>
      <c r="BM4" s="636"/>
      <c r="BN4" s="636"/>
      <c r="BO4" s="634"/>
      <c r="BP4" s="634"/>
      <c r="BR4" s="634"/>
    </row>
    <row r="5" spans="1:77" ht="13.8" thickBot="1">
      <c r="A5" s="640"/>
      <c r="B5" s="677"/>
      <c r="C5" s="1061"/>
      <c r="D5" s="1061"/>
      <c r="E5" s="1061"/>
      <c r="F5" s="1061"/>
      <c r="G5" s="636"/>
      <c r="H5" s="161" t="s">
        <v>5</v>
      </c>
      <c r="I5" s="169" t="s">
        <v>6</v>
      </c>
      <c r="J5" s="1065"/>
      <c r="K5" s="1066"/>
      <c r="L5" s="1066"/>
      <c r="M5" s="1066"/>
      <c r="N5" s="1067"/>
      <c r="O5" s="1056" t="s">
        <v>335</v>
      </c>
      <c r="P5" s="1056"/>
      <c r="Q5" s="1056"/>
      <c r="R5" s="1056"/>
      <c r="S5" s="1057"/>
      <c r="T5" s="636"/>
      <c r="U5" s="636"/>
      <c r="V5" s="636"/>
      <c r="W5" s="636"/>
      <c r="X5" s="636"/>
      <c r="Y5" s="636"/>
      <c r="Z5" s="636"/>
      <c r="AA5" s="636"/>
      <c r="AB5" s="636"/>
      <c r="AC5" s="636"/>
      <c r="AD5" s="636"/>
      <c r="AE5" s="636"/>
      <c r="AF5" s="636"/>
      <c r="AG5" s="636"/>
      <c r="AH5" s="636"/>
      <c r="AI5" s="636"/>
      <c r="AJ5" s="636"/>
      <c r="AK5" s="636"/>
      <c r="AL5" s="636"/>
      <c r="AM5" s="636"/>
      <c r="AN5" s="636"/>
      <c r="AO5" s="636"/>
      <c r="AP5" s="636"/>
      <c r="AQ5" s="636"/>
      <c r="AR5" s="636"/>
      <c r="AS5" s="636"/>
      <c r="AT5" s="636"/>
      <c r="AU5" s="636"/>
      <c r="AV5" s="636"/>
      <c r="AW5" s="636"/>
      <c r="AX5" s="636"/>
      <c r="AY5" s="636"/>
      <c r="AZ5" s="636"/>
      <c r="BA5" s="637"/>
      <c r="BB5" s="638"/>
      <c r="BC5" s="636"/>
      <c r="BD5" s="636"/>
      <c r="BE5" s="636"/>
      <c r="BF5" s="636"/>
      <c r="BG5" s="636"/>
      <c r="BH5" s="636"/>
      <c r="BI5" s="636"/>
      <c r="BJ5" s="636"/>
      <c r="BK5" s="637"/>
      <c r="BL5" s="638"/>
      <c r="BM5" s="636"/>
      <c r="BN5" s="636"/>
      <c r="BO5" s="634"/>
      <c r="BP5" s="634"/>
      <c r="BR5" s="634"/>
    </row>
    <row r="6" spans="1:77">
      <c r="A6" s="640"/>
      <c r="B6" s="677"/>
      <c r="C6" s="637"/>
      <c r="D6" s="637"/>
      <c r="E6" s="637"/>
      <c r="F6" s="636"/>
      <c r="G6" s="636"/>
      <c r="H6" s="162" t="s">
        <v>7</v>
      </c>
      <c r="I6" s="163" t="s">
        <v>8</v>
      </c>
      <c r="J6" s="636"/>
      <c r="K6" s="636"/>
      <c r="L6" s="636"/>
      <c r="M6" s="636"/>
      <c r="N6" s="636"/>
      <c r="O6" s="636"/>
      <c r="P6" s="636"/>
      <c r="Q6" s="636"/>
      <c r="R6" s="636"/>
      <c r="S6" s="636"/>
      <c r="T6" s="636"/>
      <c r="U6" s="636"/>
      <c r="V6" s="636"/>
      <c r="W6" s="636"/>
      <c r="X6" s="636"/>
      <c r="Y6" s="636"/>
      <c r="Z6" s="636"/>
      <c r="AA6" s="636"/>
      <c r="AB6" s="636"/>
      <c r="AC6" s="636"/>
      <c r="AD6" s="636"/>
      <c r="AE6" s="636"/>
      <c r="AF6" s="636"/>
      <c r="AG6" s="636"/>
      <c r="AH6" s="636"/>
      <c r="AI6" s="636"/>
      <c r="AJ6" s="636"/>
      <c r="AK6" s="636"/>
      <c r="AL6" s="636"/>
      <c r="AM6" s="636"/>
      <c r="AN6" s="636"/>
      <c r="AO6" s="636"/>
      <c r="AP6" s="636"/>
      <c r="AQ6" s="636"/>
      <c r="AR6" s="636"/>
      <c r="AS6" s="636"/>
      <c r="AT6" s="636"/>
      <c r="AU6" s="636"/>
      <c r="AV6" s="636"/>
      <c r="AW6" s="636"/>
      <c r="AX6" s="636"/>
      <c r="AY6" s="636"/>
      <c r="AZ6" s="636"/>
      <c r="BA6" s="637"/>
      <c r="BB6" s="638"/>
      <c r="BC6" s="636"/>
      <c r="BD6" s="636"/>
      <c r="BE6" s="636"/>
      <c r="BF6" s="636"/>
      <c r="BG6" s="636"/>
      <c r="BH6" s="636"/>
      <c r="BI6" s="636"/>
      <c r="BJ6" s="636"/>
      <c r="BK6" s="637"/>
      <c r="BL6" s="638"/>
      <c r="BM6" s="636"/>
      <c r="BN6" s="636"/>
      <c r="BO6" s="634"/>
      <c r="BP6" s="634"/>
      <c r="BR6" s="634"/>
    </row>
    <row r="7" spans="1:77" ht="13.8" thickBot="1">
      <c r="A7" s="640"/>
      <c r="B7" s="677"/>
      <c r="C7" s="637"/>
      <c r="D7" s="637"/>
      <c r="E7" s="637"/>
      <c r="F7" s="636"/>
      <c r="G7" s="636"/>
      <c r="H7" s="164" t="s">
        <v>9</v>
      </c>
      <c r="I7" s="165" t="s">
        <v>10</v>
      </c>
      <c r="J7" s="677"/>
      <c r="K7" s="677"/>
      <c r="L7" s="677"/>
      <c r="M7" s="677"/>
      <c r="N7" s="677"/>
      <c r="O7" s="636"/>
      <c r="P7" s="636"/>
      <c r="Q7" s="636"/>
      <c r="R7" s="636"/>
      <c r="S7" s="636"/>
      <c r="T7" s="636"/>
      <c r="U7" s="636"/>
      <c r="V7" s="636"/>
      <c r="W7" s="636"/>
      <c r="X7" s="636"/>
      <c r="Y7" s="636"/>
      <c r="Z7" s="636"/>
      <c r="AA7" s="636"/>
      <c r="AB7" s="636"/>
      <c r="AC7" s="636"/>
      <c r="AD7" s="636"/>
      <c r="AE7" s="636"/>
      <c r="AF7" s="636"/>
      <c r="AG7" s="636"/>
      <c r="AH7" s="636"/>
      <c r="AI7" s="636"/>
      <c r="AJ7" s="636"/>
      <c r="AK7" s="636"/>
      <c r="AL7" s="636"/>
      <c r="AM7" s="636"/>
      <c r="AN7" s="636"/>
      <c r="AO7" s="636"/>
      <c r="AP7" s="636"/>
      <c r="AQ7" s="636"/>
      <c r="AR7" s="636"/>
      <c r="AS7" s="636"/>
      <c r="AT7" s="636"/>
      <c r="AU7" s="636"/>
      <c r="AV7" s="636"/>
      <c r="AW7" s="636"/>
      <c r="AX7" s="636"/>
      <c r="AY7" s="636"/>
      <c r="AZ7" s="636"/>
      <c r="BA7" s="637"/>
      <c r="BB7" s="638"/>
      <c r="BC7" s="636"/>
      <c r="BD7" s="636"/>
      <c r="BE7" s="636"/>
      <c r="BF7" s="636"/>
      <c r="BG7" s="636"/>
      <c r="BH7" s="636"/>
      <c r="BI7" s="636"/>
      <c r="BJ7" s="636"/>
      <c r="BK7" s="637"/>
      <c r="BL7" s="638"/>
      <c r="BM7" s="636"/>
      <c r="BN7" s="636"/>
      <c r="BR7" s="634"/>
    </row>
    <row r="8" spans="1:77" hidden="1">
      <c r="A8" s="640"/>
      <c r="B8" s="677"/>
      <c r="C8" s="637"/>
      <c r="D8" s="637"/>
      <c r="E8" s="637"/>
      <c r="F8" s="637"/>
      <c r="G8" s="637"/>
      <c r="BA8" s="19"/>
      <c r="BB8" s="20"/>
      <c r="BK8" s="19"/>
      <c r="BL8" s="20"/>
      <c r="BR8" s="634"/>
    </row>
    <row r="9" spans="1:77" hidden="1">
      <c r="A9" s="640"/>
      <c r="B9" s="677"/>
      <c r="C9" s="637"/>
      <c r="D9" s="637"/>
      <c r="E9" s="637"/>
      <c r="F9" s="637"/>
      <c r="G9" s="637"/>
      <c r="BA9" s="19"/>
      <c r="BB9" s="20"/>
      <c r="BK9" s="19"/>
      <c r="BL9" s="20"/>
      <c r="BR9" s="634"/>
    </row>
    <row r="10" spans="1:77" hidden="1">
      <c r="A10" s="640"/>
      <c r="B10" s="678"/>
      <c r="C10" s="637"/>
      <c r="D10" s="637"/>
      <c r="E10" s="637"/>
      <c r="F10" s="637"/>
      <c r="G10" s="637"/>
      <c r="J10" s="1"/>
      <c r="K10" s="1"/>
      <c r="L10" s="1"/>
      <c r="M10" s="1"/>
      <c r="N10" s="1"/>
      <c r="BR10" s="634"/>
    </row>
    <row r="11" spans="1:77" ht="30.6" thickBot="1">
      <c r="A11" s="640"/>
      <c r="B11" s="641"/>
      <c r="C11" s="645"/>
      <c r="D11" s="645"/>
      <c r="E11" s="645"/>
      <c r="F11" s="645"/>
      <c r="G11" s="646"/>
      <c r="H11" s="1068" t="s">
        <v>661</v>
      </c>
      <c r="I11" s="1068"/>
      <c r="J11" s="1068"/>
      <c r="K11" s="1069"/>
      <c r="L11" s="1069"/>
      <c r="M11" s="1069"/>
      <c r="N11" s="1069"/>
      <c r="O11" s="1069"/>
      <c r="P11" s="1069"/>
      <c r="Q11" s="1069"/>
      <c r="R11" s="1069"/>
      <c r="S11" s="1069"/>
      <c r="T11" s="1069"/>
      <c r="U11" s="1069"/>
      <c r="V11" s="1069"/>
      <c r="W11" s="1069"/>
      <c r="X11" s="1069"/>
      <c r="Y11" s="1069"/>
      <c r="Z11" s="1069"/>
      <c r="AA11" s="1069"/>
      <c r="AB11" s="1069"/>
      <c r="AC11" s="1069"/>
      <c r="AD11" s="1069"/>
      <c r="AE11" s="1069"/>
      <c r="AF11" s="1069"/>
      <c r="AG11" s="1069"/>
      <c r="AH11" s="1069"/>
      <c r="AI11" s="1069"/>
      <c r="AJ11" s="1069"/>
      <c r="AK11" s="1069"/>
      <c r="AL11" s="1069"/>
      <c r="AM11" s="1069"/>
      <c r="AN11" s="1069"/>
      <c r="AO11" s="1069"/>
      <c r="AP11" s="1069"/>
      <c r="AQ11" s="1069"/>
      <c r="AR11" s="1069"/>
      <c r="AS11" s="1069"/>
      <c r="AT11" s="1069"/>
      <c r="AU11" s="1069"/>
      <c r="AV11" s="1069"/>
      <c r="AW11" s="1069"/>
      <c r="AX11" s="1069"/>
      <c r="AY11" s="1069"/>
      <c r="AZ11" s="1069"/>
      <c r="BA11" s="1069"/>
      <c r="BB11" s="1069"/>
      <c r="BC11" s="1069"/>
      <c r="BD11" s="1069"/>
      <c r="BE11" s="1069"/>
      <c r="BF11" s="1069"/>
      <c r="BG11" s="1069"/>
      <c r="BH11" s="1069"/>
      <c r="BI11" s="1069"/>
      <c r="BJ11" s="1069"/>
      <c r="BK11" s="1069"/>
      <c r="BL11" s="1069"/>
      <c r="BM11" s="1069"/>
      <c r="BN11" s="1069"/>
      <c r="BR11" s="634"/>
    </row>
    <row r="12" spans="1:77" ht="13.8" thickBot="1">
      <c r="A12" s="1070" t="s">
        <v>11</v>
      </c>
      <c r="B12" s="1072" t="s">
        <v>0</v>
      </c>
      <c r="C12" s="645"/>
      <c r="D12" s="645"/>
      <c r="E12" s="645"/>
      <c r="F12" s="645"/>
      <c r="G12" s="646"/>
      <c r="H12" s="1049" t="s">
        <v>12</v>
      </c>
      <c r="I12" s="1049" t="s">
        <v>13</v>
      </c>
      <c r="J12" s="1051" t="s">
        <v>14</v>
      </c>
      <c r="K12" s="1051" t="s">
        <v>662</v>
      </c>
      <c r="L12" s="1051" t="s">
        <v>419</v>
      </c>
      <c r="M12" s="1051" t="s">
        <v>656</v>
      </c>
      <c r="N12" s="1074" t="s">
        <v>657</v>
      </c>
      <c r="O12" s="1034" t="s">
        <v>15</v>
      </c>
      <c r="P12" s="1035"/>
      <c r="Q12" s="1035"/>
      <c r="R12" s="1036"/>
      <c r="S12" s="1034" t="s">
        <v>16</v>
      </c>
      <c r="T12" s="1035"/>
      <c r="U12" s="1035"/>
      <c r="V12" s="1036"/>
      <c r="W12" s="1034" t="s">
        <v>17</v>
      </c>
      <c r="X12" s="1035"/>
      <c r="Y12" s="1035"/>
      <c r="Z12" s="1036"/>
      <c r="AA12" s="1034" t="s">
        <v>18</v>
      </c>
      <c r="AB12" s="1035"/>
      <c r="AC12" s="1035"/>
      <c r="AD12" s="1035"/>
      <c r="AE12" s="1036"/>
      <c r="AF12" s="1034" t="s">
        <v>19</v>
      </c>
      <c r="AG12" s="1035"/>
      <c r="AH12" s="1035"/>
      <c r="AI12" s="1036"/>
      <c r="AJ12" s="1034" t="s">
        <v>20</v>
      </c>
      <c r="AK12" s="1035"/>
      <c r="AL12" s="1035"/>
      <c r="AM12" s="1036"/>
      <c r="AN12" s="1034" t="s">
        <v>21</v>
      </c>
      <c r="AO12" s="1035"/>
      <c r="AP12" s="1035"/>
      <c r="AQ12" s="1035"/>
      <c r="AR12" s="1036"/>
      <c r="AS12" s="1034" t="s">
        <v>22</v>
      </c>
      <c r="AT12" s="1035"/>
      <c r="AU12" s="1035"/>
      <c r="AV12" s="1036"/>
      <c r="AW12" s="1034" t="s">
        <v>23</v>
      </c>
      <c r="AX12" s="1035"/>
      <c r="AY12" s="1035"/>
      <c r="AZ12" s="1035"/>
      <c r="BA12" s="1036"/>
      <c r="BB12" s="1034" t="s">
        <v>24</v>
      </c>
      <c r="BC12" s="1035"/>
      <c r="BD12" s="1035"/>
      <c r="BE12" s="1036"/>
      <c r="BF12" s="1034" t="s">
        <v>25</v>
      </c>
      <c r="BG12" s="1035"/>
      <c r="BH12" s="1035"/>
      <c r="BI12" s="1036"/>
      <c r="BJ12" s="1041" t="s">
        <v>26</v>
      </c>
      <c r="BK12" s="1042"/>
      <c r="BL12" s="1042"/>
      <c r="BM12" s="1042"/>
      <c r="BN12" s="1043"/>
      <c r="BR12" s="634"/>
    </row>
    <row r="13" spans="1:77" ht="13.8" thickBot="1">
      <c r="A13" s="1071"/>
      <c r="B13" s="1073"/>
      <c r="C13" s="637"/>
      <c r="D13" s="637"/>
      <c r="E13" s="637"/>
      <c r="F13" s="637"/>
      <c r="G13" s="637"/>
      <c r="H13" s="1050"/>
      <c r="I13" s="1050"/>
      <c r="J13" s="1052"/>
      <c r="K13" s="1052"/>
      <c r="L13" s="1052"/>
      <c r="M13" s="1052"/>
      <c r="N13" s="1075"/>
      <c r="O13" s="538">
        <v>1</v>
      </c>
      <c r="P13" s="539">
        <v>2</v>
      </c>
      <c r="Q13" s="539">
        <v>3</v>
      </c>
      <c r="R13" s="79">
        <v>4</v>
      </c>
      <c r="S13" s="69">
        <v>5</v>
      </c>
      <c r="T13" s="537">
        <v>6</v>
      </c>
      <c r="U13" s="537">
        <v>7</v>
      </c>
      <c r="V13" s="540">
        <v>8</v>
      </c>
      <c r="W13" s="72">
        <v>9</v>
      </c>
      <c r="X13" s="539">
        <v>10</v>
      </c>
      <c r="Y13" s="539">
        <v>11</v>
      </c>
      <c r="Z13" s="79">
        <v>12</v>
      </c>
      <c r="AA13" s="72">
        <v>13</v>
      </c>
      <c r="AB13" s="539">
        <v>14</v>
      </c>
      <c r="AC13" s="539">
        <v>15</v>
      </c>
      <c r="AD13" s="539">
        <v>16</v>
      </c>
      <c r="AE13" s="79">
        <v>17</v>
      </c>
      <c r="AF13" s="72">
        <v>18</v>
      </c>
      <c r="AG13" s="539">
        <v>19</v>
      </c>
      <c r="AH13" s="539">
        <v>20</v>
      </c>
      <c r="AI13" s="79">
        <v>21</v>
      </c>
      <c r="AJ13" s="72">
        <v>22</v>
      </c>
      <c r="AK13" s="539">
        <v>23</v>
      </c>
      <c r="AL13" s="539">
        <v>24</v>
      </c>
      <c r="AM13" s="79">
        <v>25</v>
      </c>
      <c r="AN13" s="71">
        <v>26</v>
      </c>
      <c r="AO13" s="537">
        <v>27</v>
      </c>
      <c r="AP13" s="537">
        <v>28</v>
      </c>
      <c r="AQ13" s="537">
        <v>29</v>
      </c>
      <c r="AR13" s="541">
        <v>30</v>
      </c>
      <c r="AS13" s="72">
        <v>31</v>
      </c>
      <c r="AT13" s="539">
        <v>32</v>
      </c>
      <c r="AU13" s="539">
        <v>33</v>
      </c>
      <c r="AV13" s="79">
        <v>34</v>
      </c>
      <c r="AW13" s="72">
        <v>35</v>
      </c>
      <c r="AX13" s="539">
        <v>36</v>
      </c>
      <c r="AY13" s="539">
        <v>37</v>
      </c>
      <c r="AZ13" s="539">
        <v>38</v>
      </c>
      <c r="BA13" s="79">
        <v>39</v>
      </c>
      <c r="BB13" s="72">
        <v>40</v>
      </c>
      <c r="BC13" s="539">
        <v>41</v>
      </c>
      <c r="BD13" s="539">
        <v>42</v>
      </c>
      <c r="BE13" s="79">
        <v>43</v>
      </c>
      <c r="BF13" s="72">
        <v>44</v>
      </c>
      <c r="BG13" s="539">
        <v>45</v>
      </c>
      <c r="BH13" s="539">
        <v>46</v>
      </c>
      <c r="BI13" s="79">
        <v>47</v>
      </c>
      <c r="BJ13" s="72">
        <v>48</v>
      </c>
      <c r="BK13" s="539">
        <v>49</v>
      </c>
      <c r="BL13" s="543">
        <v>50</v>
      </c>
      <c r="BM13" s="543">
        <v>51</v>
      </c>
      <c r="BN13" s="542">
        <v>52</v>
      </c>
      <c r="BR13" s="634"/>
    </row>
    <row r="14" spans="1:77" ht="18" customHeight="1" thickBot="1">
      <c r="A14" s="679"/>
      <c r="B14" s="680" t="s">
        <v>1</v>
      </c>
      <c r="C14" s="636"/>
      <c r="D14" s="636"/>
      <c r="E14" s="636"/>
      <c r="F14" s="636"/>
      <c r="G14" s="113"/>
      <c r="H14" s="212"/>
      <c r="O14" s="735"/>
      <c r="P14" s="735"/>
      <c r="Q14" s="735"/>
      <c r="R14" s="735"/>
      <c r="S14" s="735"/>
      <c r="T14" s="735"/>
      <c r="U14" s="735"/>
      <c r="V14" s="735"/>
      <c r="W14" s="735"/>
      <c r="X14" s="735"/>
      <c r="Y14" s="735"/>
      <c r="Z14" s="735"/>
      <c r="AA14" s="735"/>
      <c r="AB14" s="735"/>
      <c r="AC14" s="735"/>
      <c r="AD14" s="735"/>
      <c r="AE14" s="735"/>
      <c r="AF14" s="735"/>
      <c r="AG14" s="735"/>
      <c r="AH14" s="735"/>
      <c r="AI14" s="735"/>
      <c r="AJ14" s="735"/>
      <c r="AK14" s="735"/>
      <c r="AL14" s="735"/>
      <c r="AM14" s="735"/>
      <c r="AN14" s="735"/>
      <c r="AO14" s="735"/>
      <c r="AP14" s="735"/>
      <c r="AQ14" s="735"/>
      <c r="AR14" s="735"/>
      <c r="AS14" s="735"/>
      <c r="AT14" s="735"/>
      <c r="AU14" s="735"/>
      <c r="AV14" s="735"/>
      <c r="AW14" s="735"/>
      <c r="AX14" s="735"/>
      <c r="AY14" s="735"/>
      <c r="AZ14" s="735"/>
      <c r="BA14" s="735"/>
      <c r="BB14" s="735"/>
      <c r="BC14" s="735"/>
      <c r="BP14" s="41"/>
      <c r="BR14" s="634"/>
      <c r="BV14" s="44"/>
      <c r="BY14" s="45"/>
    </row>
    <row r="15" spans="1:77" ht="18.899999999999999" customHeight="1" thickTop="1">
      <c r="A15" s="9"/>
      <c r="B15" s="8" t="s">
        <v>1</v>
      </c>
      <c r="C15" s="1101"/>
      <c r="D15" s="1101"/>
      <c r="E15" s="1101"/>
      <c r="F15" s="1102"/>
      <c r="G15" s="1038" t="s">
        <v>59</v>
      </c>
      <c r="H15" s="704" t="s">
        <v>347</v>
      </c>
      <c r="I15" s="191" t="s">
        <v>824</v>
      </c>
      <c r="J15" s="185">
        <v>1132130</v>
      </c>
      <c r="K15" s="527" t="s">
        <v>339</v>
      </c>
      <c r="L15" s="527">
        <v>274</v>
      </c>
      <c r="M15" s="528" t="s">
        <v>506</v>
      </c>
      <c r="N15" s="527" t="s">
        <v>5</v>
      </c>
      <c r="O15" s="107"/>
      <c r="P15" s="90"/>
      <c r="Q15" s="90"/>
      <c r="R15" s="105"/>
      <c r="S15" s="140"/>
      <c r="T15" s="90"/>
      <c r="U15" s="90"/>
      <c r="V15" s="142" t="s">
        <v>342</v>
      </c>
      <c r="W15" s="89"/>
      <c r="X15" s="90"/>
      <c r="Y15" s="90"/>
      <c r="Z15" s="105"/>
      <c r="AA15" s="140"/>
      <c r="AB15" s="90"/>
      <c r="AC15" s="90"/>
      <c r="AD15" s="104"/>
      <c r="AE15" s="142"/>
      <c r="AF15" s="103"/>
      <c r="AG15" s="90"/>
      <c r="AH15" s="104"/>
      <c r="AI15" s="105"/>
      <c r="AJ15" s="135" t="s">
        <v>342</v>
      </c>
      <c r="AK15" s="90"/>
      <c r="AL15" s="104"/>
      <c r="AM15" s="142"/>
      <c r="AN15" s="103"/>
      <c r="AO15" s="90"/>
      <c r="AP15" s="104"/>
      <c r="AQ15" s="104"/>
      <c r="AR15" s="99"/>
      <c r="AS15" s="135"/>
      <c r="AT15" s="104"/>
      <c r="AU15" s="104" t="s">
        <v>342</v>
      </c>
      <c r="AV15" s="146"/>
      <c r="AW15" s="103"/>
      <c r="AX15" s="104"/>
      <c r="AY15" s="104"/>
      <c r="AZ15" s="90"/>
      <c r="BA15" s="99"/>
      <c r="BB15" s="140"/>
      <c r="BC15" s="104"/>
      <c r="BD15" s="90"/>
      <c r="BE15" s="146"/>
      <c r="BF15" s="89"/>
      <c r="BG15" s="104" t="s">
        <v>5</v>
      </c>
      <c r="BH15" s="90"/>
      <c r="BI15" s="99"/>
      <c r="BJ15" s="140"/>
      <c r="BK15" s="104"/>
      <c r="BL15" s="544"/>
      <c r="BM15" s="544"/>
      <c r="BN15" s="91"/>
      <c r="BP15" s="41"/>
      <c r="BR15" s="634"/>
      <c r="BV15" s="42"/>
      <c r="BY15" s="46"/>
    </row>
    <row r="16" spans="1:77" ht="18.899999999999999" customHeight="1">
      <c r="A16" s="9"/>
      <c r="B16" s="8"/>
      <c r="C16" s="1101"/>
      <c r="D16" s="1101"/>
      <c r="E16" s="1101"/>
      <c r="F16" s="1102"/>
      <c r="G16" s="1039"/>
      <c r="H16" s="705" t="s">
        <v>60</v>
      </c>
      <c r="I16" s="192" t="s">
        <v>827</v>
      </c>
      <c r="J16" s="186">
        <v>1132130</v>
      </c>
      <c r="K16" s="525" t="s">
        <v>339</v>
      </c>
      <c r="L16" s="525">
        <v>8760</v>
      </c>
      <c r="M16" s="526" t="s">
        <v>659</v>
      </c>
      <c r="N16" s="525" t="s">
        <v>9</v>
      </c>
      <c r="O16" s="108"/>
      <c r="P16" s="84"/>
      <c r="Q16" s="84"/>
      <c r="R16" s="100"/>
      <c r="S16" s="136"/>
      <c r="T16" s="84"/>
      <c r="U16" s="84"/>
      <c r="V16" s="87"/>
      <c r="W16" s="92"/>
      <c r="X16" s="84"/>
      <c r="Y16" s="85"/>
      <c r="Z16" s="100"/>
      <c r="AA16" s="136"/>
      <c r="AB16" s="84"/>
      <c r="AC16" s="84"/>
      <c r="AD16" s="84"/>
      <c r="AE16" s="87"/>
      <c r="AF16" s="94" t="s">
        <v>353</v>
      </c>
      <c r="AG16" s="84"/>
      <c r="AH16" s="84"/>
      <c r="AI16" s="101"/>
      <c r="AJ16" s="136"/>
      <c r="AK16" s="85"/>
      <c r="AL16" s="84"/>
      <c r="AM16" s="87"/>
      <c r="AN16" s="94"/>
      <c r="AO16" s="84"/>
      <c r="AP16" s="84"/>
      <c r="AQ16" s="84"/>
      <c r="AR16" s="100"/>
      <c r="AS16" s="136"/>
      <c r="AT16" s="84"/>
      <c r="AU16" s="85"/>
      <c r="AV16" s="87"/>
      <c r="AW16" s="92"/>
      <c r="AX16" s="84"/>
      <c r="AY16" s="84"/>
      <c r="AZ16" s="84"/>
      <c r="BA16" s="100"/>
      <c r="BB16" s="136"/>
      <c r="BC16" s="84"/>
      <c r="BD16" s="84"/>
      <c r="BE16" s="87"/>
      <c r="BF16" s="94"/>
      <c r="BG16" s="85"/>
      <c r="BH16" s="84"/>
      <c r="BI16" s="101"/>
      <c r="BJ16" s="136"/>
      <c r="BK16" s="84"/>
      <c r="BL16" s="536"/>
      <c r="BM16" s="535"/>
      <c r="BN16" s="93"/>
      <c r="BO16" s="212"/>
      <c r="BP16" s="41"/>
      <c r="BR16" s="634"/>
      <c r="BV16" s="42"/>
      <c r="BY16" s="46"/>
    </row>
    <row r="17" spans="1:77" ht="18.899999999999999" customHeight="1">
      <c r="A17" s="9" t="s">
        <v>27</v>
      </c>
      <c r="B17" s="8" t="s">
        <v>1</v>
      </c>
      <c r="C17" s="1101"/>
      <c r="D17" s="1101"/>
      <c r="E17" s="1101"/>
      <c r="F17" s="1102"/>
      <c r="G17" s="1039"/>
      <c r="H17" s="706" t="s">
        <v>62</v>
      </c>
      <c r="I17" s="193" t="s">
        <v>828</v>
      </c>
      <c r="J17" s="186">
        <v>1132130</v>
      </c>
      <c r="K17" s="525" t="s">
        <v>339</v>
      </c>
      <c r="L17" s="525">
        <v>97</v>
      </c>
      <c r="M17" s="526" t="s">
        <v>506</v>
      </c>
      <c r="N17" s="525" t="s">
        <v>5</v>
      </c>
      <c r="O17" s="108"/>
      <c r="P17" s="84"/>
      <c r="Q17" s="84"/>
      <c r="R17" s="101"/>
      <c r="S17" s="136"/>
      <c r="T17" s="84"/>
      <c r="U17" s="84"/>
      <c r="V17" s="87"/>
      <c r="W17" s="92"/>
      <c r="X17" s="84"/>
      <c r="Y17" s="84" t="s">
        <v>342</v>
      </c>
      <c r="Z17" s="100"/>
      <c r="AA17" s="136"/>
      <c r="AB17" s="84"/>
      <c r="AC17" s="84"/>
      <c r="AD17" s="85"/>
      <c r="AE17" s="87"/>
      <c r="AF17" s="94"/>
      <c r="AG17" s="84"/>
      <c r="AH17" s="84"/>
      <c r="AI17" s="101"/>
      <c r="AJ17" s="136" t="s">
        <v>342</v>
      </c>
      <c r="AK17" s="84"/>
      <c r="AL17" s="84"/>
      <c r="AM17" s="87"/>
      <c r="AN17" s="94"/>
      <c r="AO17" s="84"/>
      <c r="AP17" s="85"/>
      <c r="AQ17" s="84"/>
      <c r="AR17" s="100"/>
      <c r="AS17" s="136"/>
      <c r="AT17" s="84"/>
      <c r="AU17" s="85" t="s">
        <v>342</v>
      </c>
      <c r="AV17" s="87"/>
      <c r="AW17" s="94"/>
      <c r="AX17" s="84"/>
      <c r="AY17" s="84"/>
      <c r="AZ17" s="84"/>
      <c r="BA17" s="100"/>
      <c r="BB17" s="138"/>
      <c r="BC17" s="84"/>
      <c r="BD17" s="84"/>
      <c r="BE17" s="87"/>
      <c r="BF17" s="94"/>
      <c r="BG17" s="85"/>
      <c r="BH17" s="84" t="s">
        <v>5</v>
      </c>
      <c r="BI17" s="100"/>
      <c r="BJ17" s="136"/>
      <c r="BK17" s="84"/>
      <c r="BL17" s="536"/>
      <c r="BM17" s="536"/>
      <c r="BN17" s="93"/>
      <c r="BO17" s="212"/>
      <c r="BP17" s="41"/>
      <c r="BR17" s="634"/>
      <c r="BV17" s="42"/>
      <c r="BY17" s="46"/>
    </row>
    <row r="18" spans="1:77" ht="18.899999999999999" customHeight="1">
      <c r="A18" s="9"/>
      <c r="B18" s="8"/>
      <c r="C18" s="1101"/>
      <c r="D18" s="1101"/>
      <c r="E18" s="1101"/>
      <c r="F18" s="1102"/>
      <c r="G18" s="1039"/>
      <c r="H18" s="705" t="s">
        <v>64</v>
      </c>
      <c r="I18" s="193" t="s">
        <v>825</v>
      </c>
      <c r="J18" s="186">
        <v>1132130</v>
      </c>
      <c r="K18" s="525" t="s">
        <v>339</v>
      </c>
      <c r="L18" s="525">
        <v>8760</v>
      </c>
      <c r="M18" s="526" t="s">
        <v>506</v>
      </c>
      <c r="N18" s="525" t="s">
        <v>7</v>
      </c>
      <c r="O18" s="108"/>
      <c r="P18" s="84"/>
      <c r="Q18" s="84"/>
      <c r="R18" s="100"/>
      <c r="S18" s="136"/>
      <c r="T18" s="84"/>
      <c r="U18" s="84"/>
      <c r="V18" s="87"/>
      <c r="W18" s="94"/>
      <c r="X18" s="85"/>
      <c r="Y18" s="84"/>
      <c r="Z18" s="101"/>
      <c r="AA18" s="136"/>
      <c r="AB18" s="84"/>
      <c r="AC18" s="84"/>
      <c r="AD18" s="84"/>
      <c r="AE18" s="87"/>
      <c r="AF18" s="94"/>
      <c r="AG18" s="84"/>
      <c r="AH18" s="84"/>
      <c r="AI18" s="100"/>
      <c r="AJ18" s="138" t="s">
        <v>354</v>
      </c>
      <c r="AK18" s="84"/>
      <c r="AL18" s="85"/>
      <c r="AM18" s="87"/>
      <c r="AN18" s="94"/>
      <c r="AO18" s="84"/>
      <c r="AP18" s="84"/>
      <c r="AQ18" s="84"/>
      <c r="AR18" s="100"/>
      <c r="AS18" s="136"/>
      <c r="AT18" s="84"/>
      <c r="AU18" s="84"/>
      <c r="AV18" s="88"/>
      <c r="AW18" s="94"/>
      <c r="AX18" s="85"/>
      <c r="AY18" s="84"/>
      <c r="AZ18" s="84"/>
      <c r="BA18" s="100"/>
      <c r="BB18" s="136"/>
      <c r="BC18" s="84"/>
      <c r="BD18" s="84"/>
      <c r="BE18" s="87"/>
      <c r="BF18" s="94"/>
      <c r="BG18" s="84"/>
      <c r="BH18" s="85" t="s">
        <v>7</v>
      </c>
      <c r="BI18" s="100"/>
      <c r="BJ18" s="138"/>
      <c r="BK18" s="84"/>
      <c r="BL18" s="536"/>
      <c r="BM18" s="536"/>
      <c r="BN18" s="93"/>
      <c r="BO18" s="212"/>
      <c r="BP18" s="41"/>
      <c r="BR18" s="634"/>
      <c r="BV18" s="42"/>
      <c r="BY18" s="46"/>
    </row>
    <row r="19" spans="1:77" ht="18.899999999999999" customHeight="1">
      <c r="A19" s="9"/>
      <c r="B19" s="8"/>
      <c r="C19" s="1101"/>
      <c r="D19" s="1101"/>
      <c r="E19" s="1101"/>
      <c r="F19" s="1102"/>
      <c r="G19" s="1039"/>
      <c r="H19" s="707" t="s">
        <v>66</v>
      </c>
      <c r="I19" s="192" t="s">
        <v>820</v>
      </c>
      <c r="J19" s="186">
        <v>1132130</v>
      </c>
      <c r="K19" s="525" t="s">
        <v>339</v>
      </c>
      <c r="L19" s="525">
        <v>8760</v>
      </c>
      <c r="M19" s="526" t="s">
        <v>506</v>
      </c>
      <c r="N19" s="525" t="s">
        <v>9</v>
      </c>
      <c r="O19" s="109"/>
      <c r="P19" s="84"/>
      <c r="Q19" s="84"/>
      <c r="R19" s="100"/>
      <c r="S19" s="136"/>
      <c r="T19" s="84"/>
      <c r="U19" s="84"/>
      <c r="V19" s="87"/>
      <c r="W19" s="92"/>
      <c r="X19" s="84"/>
      <c r="Y19" s="84"/>
      <c r="Z19" s="100"/>
      <c r="AA19" s="138"/>
      <c r="AB19" s="84"/>
      <c r="AC19" s="84"/>
      <c r="AD19" s="84"/>
      <c r="AE19" s="87"/>
      <c r="AF19" s="94"/>
      <c r="AG19" s="84" t="s">
        <v>353</v>
      </c>
      <c r="AH19" s="84"/>
      <c r="AI19" s="101"/>
      <c r="AJ19" s="136"/>
      <c r="AK19" s="84"/>
      <c r="AL19" s="84"/>
      <c r="AM19" s="88"/>
      <c r="AN19" s="94"/>
      <c r="AO19" s="84"/>
      <c r="AP19" s="84"/>
      <c r="AQ19" s="84"/>
      <c r="AR19" s="100"/>
      <c r="AS19" s="136"/>
      <c r="AT19" s="84"/>
      <c r="AU19" s="85"/>
      <c r="AV19" s="87"/>
      <c r="AW19" s="94"/>
      <c r="AX19" s="84"/>
      <c r="AY19" s="85"/>
      <c r="AZ19" s="84"/>
      <c r="BA19" s="100"/>
      <c r="BB19" s="136"/>
      <c r="BC19" s="84"/>
      <c r="BD19" s="84"/>
      <c r="BE19" s="87"/>
      <c r="BF19" s="94"/>
      <c r="BG19" s="85"/>
      <c r="BH19" s="84"/>
      <c r="BI19" s="100"/>
      <c r="BJ19" s="136"/>
      <c r="BK19" s="85"/>
      <c r="BL19" s="536"/>
      <c r="BM19" s="536"/>
      <c r="BN19" s="93"/>
      <c r="BO19" s="212"/>
      <c r="BP19" s="41"/>
      <c r="BR19" s="634"/>
      <c r="BV19" s="42"/>
      <c r="BY19" s="46"/>
    </row>
    <row r="20" spans="1:77" ht="18.899999999999999" customHeight="1">
      <c r="A20" s="9"/>
      <c r="B20" s="8"/>
      <c r="C20" s="1101"/>
      <c r="D20" s="1101"/>
      <c r="E20" s="1101"/>
      <c r="F20" s="1102"/>
      <c r="G20" s="1039"/>
      <c r="H20" s="706" t="s">
        <v>68</v>
      </c>
      <c r="I20" s="194" t="s">
        <v>829</v>
      </c>
      <c r="J20" s="186">
        <v>1132130</v>
      </c>
      <c r="K20" s="525" t="s">
        <v>339</v>
      </c>
      <c r="L20" s="525">
        <v>350</v>
      </c>
      <c r="M20" s="526" t="s">
        <v>506</v>
      </c>
      <c r="N20" s="525" t="s">
        <v>5</v>
      </c>
      <c r="O20" s="109"/>
      <c r="P20" s="84"/>
      <c r="Q20" s="84" t="s">
        <v>342</v>
      </c>
      <c r="R20" s="101"/>
      <c r="S20" s="138"/>
      <c r="T20" s="84"/>
      <c r="U20" s="84"/>
      <c r="V20" s="88"/>
      <c r="W20" s="92"/>
      <c r="X20" s="84"/>
      <c r="Y20" s="84"/>
      <c r="Z20" s="101"/>
      <c r="AA20" s="138"/>
      <c r="AB20" s="84"/>
      <c r="AC20" s="84" t="s">
        <v>342</v>
      </c>
      <c r="AD20" s="85"/>
      <c r="AE20" s="88"/>
      <c r="AF20" s="94"/>
      <c r="AG20" s="84"/>
      <c r="AH20" s="85"/>
      <c r="AI20" s="101"/>
      <c r="AJ20" s="136"/>
      <c r="AK20" s="84"/>
      <c r="AL20" s="85"/>
      <c r="AM20" s="88"/>
      <c r="AN20" s="94"/>
      <c r="AO20" s="84" t="s">
        <v>342</v>
      </c>
      <c r="AP20" s="85"/>
      <c r="AQ20" s="85"/>
      <c r="AR20" s="100"/>
      <c r="AS20" s="136"/>
      <c r="AT20" s="85"/>
      <c r="AU20" s="85"/>
      <c r="AV20" s="87"/>
      <c r="AW20" s="94"/>
      <c r="AX20" s="85"/>
      <c r="AY20" s="85"/>
      <c r="AZ20" s="84"/>
      <c r="BA20" s="100" t="s">
        <v>342</v>
      </c>
      <c r="BB20" s="138"/>
      <c r="BC20" s="85"/>
      <c r="BD20" s="84"/>
      <c r="BE20" s="87"/>
      <c r="BF20" s="92"/>
      <c r="BG20" s="85"/>
      <c r="BH20" s="84"/>
      <c r="BI20" s="100"/>
      <c r="BJ20" s="138"/>
      <c r="BK20" s="85"/>
      <c r="BL20" s="536"/>
      <c r="BM20" s="536"/>
      <c r="BN20" s="93"/>
      <c r="BO20" s="212"/>
      <c r="BP20" s="41"/>
      <c r="BR20" s="634"/>
      <c r="BV20" s="42"/>
      <c r="BY20" s="46"/>
    </row>
    <row r="21" spans="1:77" ht="18.899999999999999" customHeight="1">
      <c r="A21" s="9"/>
      <c r="B21" s="8"/>
      <c r="C21" s="1101"/>
      <c r="D21" s="1101"/>
      <c r="E21" s="1101"/>
      <c r="F21" s="1102"/>
      <c r="G21" s="1039"/>
      <c r="H21" s="705" t="s">
        <v>70</v>
      </c>
      <c r="I21" s="195" t="s">
        <v>846</v>
      </c>
      <c r="J21" s="186">
        <v>1132130</v>
      </c>
      <c r="K21" s="525" t="s">
        <v>339</v>
      </c>
      <c r="L21" s="525">
        <v>4380</v>
      </c>
      <c r="M21" s="526" t="s">
        <v>506</v>
      </c>
      <c r="N21" s="525" t="s">
        <v>7</v>
      </c>
      <c r="O21" s="108"/>
      <c r="P21" s="84"/>
      <c r="Q21" s="84" t="s">
        <v>354</v>
      </c>
      <c r="R21" s="100"/>
      <c r="S21" s="136"/>
      <c r="T21" s="84"/>
      <c r="U21" s="84"/>
      <c r="V21" s="87"/>
      <c r="W21" s="92"/>
      <c r="X21" s="84"/>
      <c r="Y21" s="85"/>
      <c r="Z21" s="100"/>
      <c r="AA21" s="136"/>
      <c r="AB21" s="84"/>
      <c r="AC21" s="84"/>
      <c r="AD21" s="84"/>
      <c r="AE21" s="87"/>
      <c r="AF21" s="94"/>
      <c r="AG21" s="84"/>
      <c r="AH21" s="84"/>
      <c r="AI21" s="101"/>
      <c r="AJ21" s="136"/>
      <c r="AK21" s="85"/>
      <c r="AL21" s="84"/>
      <c r="AM21" s="87"/>
      <c r="AN21" s="94"/>
      <c r="AO21" s="84" t="s">
        <v>354</v>
      </c>
      <c r="AP21" s="84"/>
      <c r="AQ21" s="84"/>
      <c r="AR21" s="100"/>
      <c r="AS21" s="136"/>
      <c r="AT21" s="84"/>
      <c r="AU21" s="85"/>
      <c r="AV21" s="87"/>
      <c r="AW21" s="92"/>
      <c r="AX21" s="84"/>
      <c r="AY21" s="84"/>
      <c r="AZ21" s="84"/>
      <c r="BA21" s="100"/>
      <c r="BB21" s="136"/>
      <c r="BC21" s="84"/>
      <c r="BD21" s="84"/>
      <c r="BE21" s="87"/>
      <c r="BF21" s="94"/>
      <c r="BG21" s="85"/>
      <c r="BH21" s="84"/>
      <c r="BI21" s="101"/>
      <c r="BJ21" s="136"/>
      <c r="BK21" s="84"/>
      <c r="BL21" s="536"/>
      <c r="BM21" s="535"/>
      <c r="BN21" s="93"/>
      <c r="BO21" s="212"/>
      <c r="BP21" s="41"/>
      <c r="BR21" s="634"/>
      <c r="BV21" s="42"/>
      <c r="BY21" s="46"/>
    </row>
    <row r="22" spans="1:77" ht="18.899999999999999" customHeight="1">
      <c r="A22" s="9"/>
      <c r="B22" s="8"/>
      <c r="C22" s="1101"/>
      <c r="D22" s="1101"/>
      <c r="E22" s="1101"/>
      <c r="F22" s="1102"/>
      <c r="G22" s="1039"/>
      <c r="H22" s="707" t="s">
        <v>72</v>
      </c>
      <c r="I22" s="194" t="s">
        <v>826</v>
      </c>
      <c r="J22" s="186">
        <v>1132130</v>
      </c>
      <c r="K22" s="525" t="s">
        <v>339</v>
      </c>
      <c r="L22" s="525">
        <v>337</v>
      </c>
      <c r="M22" s="526" t="s">
        <v>506</v>
      </c>
      <c r="N22" s="525" t="s">
        <v>5</v>
      </c>
      <c r="O22" s="108"/>
      <c r="P22" s="84"/>
      <c r="Q22" s="84"/>
      <c r="R22" s="100"/>
      <c r="S22" s="138"/>
      <c r="T22" s="84"/>
      <c r="U22" s="84"/>
      <c r="V22" s="87" t="s">
        <v>342</v>
      </c>
      <c r="W22" s="94"/>
      <c r="X22" s="85"/>
      <c r="Y22" s="84"/>
      <c r="Z22" s="100"/>
      <c r="AA22" s="136"/>
      <c r="AB22" s="84"/>
      <c r="AC22" s="84"/>
      <c r="AD22" s="84"/>
      <c r="AE22" s="88"/>
      <c r="AF22" s="94"/>
      <c r="AG22" s="84" t="s">
        <v>342</v>
      </c>
      <c r="AH22" s="84"/>
      <c r="AI22" s="100"/>
      <c r="AJ22" s="138"/>
      <c r="AK22" s="84"/>
      <c r="AL22" s="84"/>
      <c r="AM22" s="87"/>
      <c r="AN22" s="94"/>
      <c r="AO22" s="84"/>
      <c r="AP22" s="84"/>
      <c r="AQ22" s="85"/>
      <c r="AR22" s="100"/>
      <c r="AS22" s="136"/>
      <c r="AT22" s="84" t="s">
        <v>342</v>
      </c>
      <c r="AU22" s="84"/>
      <c r="AV22" s="88"/>
      <c r="AW22" s="94"/>
      <c r="AX22" s="84"/>
      <c r="AY22" s="84"/>
      <c r="AZ22" s="84"/>
      <c r="BA22" s="100"/>
      <c r="BB22" s="136"/>
      <c r="BC22" s="85"/>
      <c r="BD22" s="84"/>
      <c r="BE22" s="87"/>
      <c r="BF22" s="94" t="s">
        <v>5</v>
      </c>
      <c r="BG22" s="84"/>
      <c r="BH22" s="85"/>
      <c r="BI22" s="100"/>
      <c r="BJ22" s="136"/>
      <c r="BK22" s="84"/>
      <c r="BL22" s="536"/>
      <c r="BM22" s="536"/>
      <c r="BN22" s="95"/>
      <c r="BO22" s="212"/>
      <c r="BP22" s="41"/>
      <c r="BR22" s="634"/>
      <c r="BV22" s="42"/>
      <c r="BY22" s="46"/>
    </row>
    <row r="23" spans="1:77" ht="18.899999999999999" customHeight="1">
      <c r="A23" s="9"/>
      <c r="B23" s="8"/>
      <c r="C23" s="1101"/>
      <c r="D23" s="1101"/>
      <c r="E23" s="1101"/>
      <c r="F23" s="1102"/>
      <c r="G23" s="1039"/>
      <c r="H23" s="707" t="s">
        <v>980</v>
      </c>
      <c r="I23" s="200" t="s">
        <v>1024</v>
      </c>
      <c r="J23" s="186">
        <v>1132130</v>
      </c>
      <c r="K23" s="525" t="s">
        <v>339</v>
      </c>
      <c r="L23" s="525">
        <v>8760</v>
      </c>
      <c r="M23" s="526" t="s">
        <v>659</v>
      </c>
      <c r="N23" s="525" t="s">
        <v>671</v>
      </c>
      <c r="O23" s="108"/>
      <c r="P23" s="84"/>
      <c r="Q23" s="84"/>
      <c r="R23" s="100"/>
      <c r="S23" s="138"/>
      <c r="T23" s="84"/>
      <c r="U23" s="84"/>
      <c r="V23" s="87"/>
      <c r="W23" s="94"/>
      <c r="X23" s="85"/>
      <c r="Y23" s="84"/>
      <c r="Z23" s="100"/>
      <c r="AA23" s="136"/>
      <c r="AB23" s="84"/>
      <c r="AC23" s="84"/>
      <c r="AD23" s="84"/>
      <c r="AE23" s="88"/>
      <c r="AF23" s="94"/>
      <c r="AG23" s="84"/>
      <c r="AH23" s="84"/>
      <c r="AI23" s="100"/>
      <c r="AJ23" s="138"/>
      <c r="AK23" s="84"/>
      <c r="AL23" s="84"/>
      <c r="AM23" s="87"/>
      <c r="AN23" s="94"/>
      <c r="AO23" s="84"/>
      <c r="AP23" s="84"/>
      <c r="AQ23" s="85"/>
      <c r="AR23" s="100"/>
      <c r="AS23" s="136"/>
      <c r="AT23" s="84"/>
      <c r="AU23" s="84"/>
      <c r="AV23" s="88"/>
      <c r="AW23" s="94"/>
      <c r="AX23" s="84"/>
      <c r="AY23" s="84"/>
      <c r="AZ23" s="84"/>
      <c r="BA23" s="100"/>
      <c r="BB23" s="136"/>
      <c r="BC23" s="85"/>
      <c r="BD23" s="84"/>
      <c r="BE23" s="87"/>
      <c r="BF23" s="94"/>
      <c r="BG23" s="84"/>
      <c r="BH23" s="85"/>
      <c r="BI23" s="100"/>
      <c r="BJ23" s="136"/>
      <c r="BK23" s="84" t="s">
        <v>9</v>
      </c>
      <c r="BL23" s="536"/>
      <c r="BM23" s="536"/>
      <c r="BN23" s="95"/>
      <c r="BO23" s="212"/>
      <c r="BP23" s="41"/>
      <c r="BR23" s="634"/>
      <c r="BV23" s="42"/>
      <c r="BY23" s="46"/>
    </row>
    <row r="24" spans="1:77" ht="18.899999999999999" customHeight="1">
      <c r="A24" s="9"/>
      <c r="B24" s="8"/>
      <c r="C24" s="1101"/>
      <c r="D24" s="1101"/>
      <c r="E24" s="1101"/>
      <c r="F24" s="1102"/>
      <c r="G24" s="1039"/>
      <c r="H24" s="707" t="s">
        <v>74</v>
      </c>
      <c r="I24" s="200" t="s">
        <v>823</v>
      </c>
      <c r="J24" s="186">
        <v>1132130</v>
      </c>
      <c r="K24" s="525" t="s">
        <v>339</v>
      </c>
      <c r="L24" s="525">
        <v>876</v>
      </c>
      <c r="M24" s="526" t="s">
        <v>506</v>
      </c>
      <c r="N24" s="525" t="s">
        <v>658</v>
      </c>
      <c r="O24" s="108"/>
      <c r="P24" s="84"/>
      <c r="Q24" s="84"/>
      <c r="R24" s="100" t="s">
        <v>354</v>
      </c>
      <c r="S24" s="136"/>
      <c r="T24" s="84"/>
      <c r="U24" s="84"/>
      <c r="V24" s="87"/>
      <c r="W24" s="94"/>
      <c r="X24" s="84"/>
      <c r="Y24" s="84"/>
      <c r="Z24" s="100"/>
      <c r="AA24" s="136"/>
      <c r="AB24" s="84"/>
      <c r="AC24" s="84"/>
      <c r="AD24" s="84"/>
      <c r="AE24" s="87"/>
      <c r="AF24" s="94"/>
      <c r="AG24" s="84"/>
      <c r="AH24" s="84"/>
      <c r="AI24" s="100"/>
      <c r="AJ24" s="136"/>
      <c r="AK24" s="84"/>
      <c r="AL24" s="84"/>
      <c r="AM24" s="87"/>
      <c r="AN24" s="94"/>
      <c r="AO24" s="84"/>
      <c r="AP24" s="84"/>
      <c r="AQ24" s="84" t="s">
        <v>354</v>
      </c>
      <c r="AR24" s="100"/>
      <c r="AS24" s="136"/>
      <c r="AT24" s="84"/>
      <c r="AU24" s="84"/>
      <c r="AV24" s="87"/>
      <c r="AW24" s="94"/>
      <c r="AX24" s="84"/>
      <c r="AY24" s="84"/>
      <c r="AZ24" s="84"/>
      <c r="BA24" s="100"/>
      <c r="BB24" s="136"/>
      <c r="BC24" s="84"/>
      <c r="BD24" s="84"/>
      <c r="BE24" s="87"/>
      <c r="BF24" s="94"/>
      <c r="BG24" s="84"/>
      <c r="BH24" s="84"/>
      <c r="BI24" s="100"/>
      <c r="BJ24" s="136"/>
      <c r="BK24" s="84"/>
      <c r="BL24" s="536"/>
      <c r="BM24" s="536"/>
      <c r="BN24" s="93"/>
      <c r="BO24" s="212"/>
      <c r="BP24" s="41"/>
      <c r="BR24" s="634"/>
      <c r="BV24" s="42"/>
      <c r="BY24" s="46"/>
    </row>
    <row r="25" spans="1:77" ht="18.899999999999999" customHeight="1">
      <c r="A25" s="9"/>
      <c r="B25" s="8" t="s">
        <v>1</v>
      </c>
      <c r="C25" s="1101"/>
      <c r="D25" s="1101"/>
      <c r="E25" s="1101"/>
      <c r="F25" s="1102"/>
      <c r="G25" s="1039"/>
      <c r="H25" s="708" t="s">
        <v>76</v>
      </c>
      <c r="I25" s="194" t="s">
        <v>822</v>
      </c>
      <c r="J25" s="186">
        <v>1132130</v>
      </c>
      <c r="K25" s="525" t="s">
        <v>339</v>
      </c>
      <c r="L25" s="525">
        <v>283</v>
      </c>
      <c r="M25" s="526" t="s">
        <v>506</v>
      </c>
      <c r="N25" s="525" t="s">
        <v>5</v>
      </c>
      <c r="O25" s="108"/>
      <c r="P25" s="84"/>
      <c r="Q25" s="84"/>
      <c r="R25" s="100"/>
      <c r="S25" s="136"/>
      <c r="T25" s="84"/>
      <c r="U25" s="84"/>
      <c r="V25" s="87" t="s">
        <v>342</v>
      </c>
      <c r="W25" s="94"/>
      <c r="X25" s="84"/>
      <c r="Y25" s="84"/>
      <c r="Z25" s="100"/>
      <c r="AA25" s="136"/>
      <c r="AB25" s="84"/>
      <c r="AC25" s="84"/>
      <c r="AD25" s="84"/>
      <c r="AE25" s="87"/>
      <c r="AF25" s="94"/>
      <c r="AG25" s="84" t="s">
        <v>342</v>
      </c>
      <c r="AH25" s="84"/>
      <c r="AI25" s="100"/>
      <c r="AJ25" s="136"/>
      <c r="AK25" s="84"/>
      <c r="AL25" s="84"/>
      <c r="AM25" s="87"/>
      <c r="AN25" s="94"/>
      <c r="AO25" s="84"/>
      <c r="AP25" s="84"/>
      <c r="AQ25" s="84"/>
      <c r="AR25" s="100"/>
      <c r="AS25" s="136" t="s">
        <v>342</v>
      </c>
      <c r="AT25" s="84"/>
      <c r="AU25" s="84"/>
      <c r="AV25" s="87"/>
      <c r="AW25" s="94"/>
      <c r="AX25" s="84"/>
      <c r="AY25" s="84"/>
      <c r="AZ25" s="84"/>
      <c r="BA25" s="100"/>
      <c r="BB25" s="136"/>
      <c r="BC25" s="84"/>
      <c r="BD25" s="84"/>
      <c r="BE25" s="87" t="s">
        <v>5</v>
      </c>
      <c r="BF25" s="94"/>
      <c r="BG25" s="84"/>
      <c r="BH25" s="84"/>
      <c r="BI25" s="100"/>
      <c r="BJ25" s="136"/>
      <c r="BK25" s="84"/>
      <c r="BL25" s="536"/>
      <c r="BM25" s="536"/>
      <c r="BN25" s="93"/>
      <c r="BO25" s="212"/>
      <c r="BP25" s="41"/>
      <c r="BR25" s="634"/>
      <c r="BV25" s="43"/>
      <c r="BY25" s="46"/>
    </row>
    <row r="26" spans="1:77" ht="18.899999999999999" customHeight="1">
      <c r="A26" s="9"/>
      <c r="B26" s="8"/>
      <c r="C26" s="1101"/>
      <c r="D26" s="1101"/>
      <c r="E26" s="1101"/>
      <c r="F26" s="1102"/>
      <c r="G26" s="1039"/>
      <c r="H26" s="709" t="s">
        <v>78</v>
      </c>
      <c r="I26" s="200" t="s">
        <v>845</v>
      </c>
      <c r="J26" s="186">
        <v>1132130</v>
      </c>
      <c r="K26" s="525" t="s">
        <v>339</v>
      </c>
      <c r="L26" s="525">
        <v>8760</v>
      </c>
      <c r="M26" s="526" t="s">
        <v>506</v>
      </c>
      <c r="N26" s="525" t="s">
        <v>7</v>
      </c>
      <c r="O26" s="109"/>
      <c r="P26" s="84"/>
      <c r="Q26" s="84"/>
      <c r="R26" s="101" t="s">
        <v>354</v>
      </c>
      <c r="S26" s="138"/>
      <c r="T26" s="84"/>
      <c r="U26" s="84"/>
      <c r="V26" s="88"/>
      <c r="W26" s="92"/>
      <c r="X26" s="84"/>
      <c r="Y26" s="84"/>
      <c r="Z26" s="101"/>
      <c r="AA26" s="138"/>
      <c r="AB26" s="84"/>
      <c r="AC26" s="84"/>
      <c r="AD26" s="85"/>
      <c r="AE26" s="88"/>
      <c r="AF26" s="94"/>
      <c r="AG26" s="84"/>
      <c r="AH26" s="85"/>
      <c r="AI26" s="101"/>
      <c r="AJ26" s="136"/>
      <c r="AK26" s="84"/>
      <c r="AL26" s="85"/>
      <c r="AM26" s="88"/>
      <c r="AN26" s="94"/>
      <c r="AO26" s="84"/>
      <c r="AP26" s="85"/>
      <c r="AQ26" s="85" t="s">
        <v>354</v>
      </c>
      <c r="AR26" s="100"/>
      <c r="AS26" s="136"/>
      <c r="AT26" s="85"/>
      <c r="AU26" s="85"/>
      <c r="AV26" s="87"/>
      <c r="AW26" s="94"/>
      <c r="AX26" s="85"/>
      <c r="AY26" s="85"/>
      <c r="AZ26" s="84"/>
      <c r="BA26" s="100"/>
      <c r="BB26" s="138"/>
      <c r="BC26" s="85"/>
      <c r="BD26" s="84"/>
      <c r="BE26" s="87"/>
      <c r="BF26" s="92"/>
      <c r="BG26" s="85"/>
      <c r="BH26" s="84"/>
      <c r="BI26" s="100"/>
      <c r="BJ26" s="138"/>
      <c r="BK26" s="85"/>
      <c r="BL26" s="536"/>
      <c r="BM26" s="536"/>
      <c r="BN26" s="93"/>
      <c r="BO26" s="212"/>
      <c r="BP26" s="41"/>
      <c r="BR26" s="634"/>
      <c r="BV26" s="43"/>
      <c r="BY26" s="46"/>
    </row>
    <row r="27" spans="1:77" ht="18.899999999999999" customHeight="1">
      <c r="A27" s="9"/>
      <c r="B27" s="8"/>
      <c r="C27" s="1101"/>
      <c r="D27" s="1101"/>
      <c r="E27" s="1101"/>
      <c r="F27" s="1102"/>
      <c r="G27" s="1039"/>
      <c r="H27" s="746" t="s">
        <v>911</v>
      </c>
      <c r="I27" s="194" t="s">
        <v>824</v>
      </c>
      <c r="J27" s="186">
        <v>1132130</v>
      </c>
      <c r="K27" s="525" t="s">
        <v>339</v>
      </c>
      <c r="L27" s="525">
        <v>2920</v>
      </c>
      <c r="M27" s="526" t="s">
        <v>506</v>
      </c>
      <c r="N27" s="525" t="s">
        <v>9</v>
      </c>
      <c r="O27" s="109"/>
      <c r="P27" s="84"/>
      <c r="Q27" s="84"/>
      <c r="R27" s="101"/>
      <c r="S27" s="138"/>
      <c r="T27" s="84"/>
      <c r="U27" s="84"/>
      <c r="V27" s="88"/>
      <c r="W27" s="92"/>
      <c r="X27" s="84"/>
      <c r="Y27" s="84"/>
      <c r="Z27" s="101"/>
      <c r="AA27" s="138"/>
      <c r="AB27" s="84"/>
      <c r="AC27" s="84"/>
      <c r="AD27" s="85"/>
      <c r="AE27" s="88"/>
      <c r="AF27" s="94"/>
      <c r="AG27" s="84"/>
      <c r="AH27" s="85"/>
      <c r="AI27" s="101"/>
      <c r="AJ27" s="136"/>
      <c r="AK27" s="84"/>
      <c r="AL27" s="85"/>
      <c r="AM27" s="88"/>
      <c r="AN27" s="94"/>
      <c r="AO27" s="84"/>
      <c r="AP27" s="85"/>
      <c r="AQ27" s="85"/>
      <c r="AR27" s="100"/>
      <c r="AS27" s="136"/>
      <c r="AT27" s="85"/>
      <c r="AU27" s="85"/>
      <c r="AV27" s="87"/>
      <c r="AW27" s="94"/>
      <c r="AX27" s="85"/>
      <c r="AY27" s="85"/>
      <c r="AZ27" s="84"/>
      <c r="BA27" s="100"/>
      <c r="BB27" s="138"/>
      <c r="BC27" s="85"/>
      <c r="BD27" s="84" t="s">
        <v>353</v>
      </c>
      <c r="BE27" s="87"/>
      <c r="BF27" s="92"/>
      <c r="BG27" s="85"/>
      <c r="BH27" s="84"/>
      <c r="BI27" s="100"/>
      <c r="BJ27" s="138"/>
      <c r="BK27" s="85"/>
      <c r="BL27" s="536"/>
      <c r="BM27" s="536"/>
      <c r="BN27" s="93"/>
      <c r="BO27" s="212"/>
      <c r="BP27" s="41"/>
      <c r="BR27" s="634"/>
      <c r="BV27" s="43"/>
      <c r="BY27" s="46"/>
    </row>
    <row r="28" spans="1:77" ht="18.899999999999999" customHeight="1">
      <c r="A28" s="9"/>
      <c r="B28" s="8"/>
      <c r="C28" s="1101"/>
      <c r="D28" s="1101"/>
      <c r="E28" s="1101"/>
      <c r="F28" s="1102"/>
      <c r="G28" s="1039"/>
      <c r="H28" s="705" t="s">
        <v>80</v>
      </c>
      <c r="I28" s="195" t="s">
        <v>821</v>
      </c>
      <c r="J28" s="186">
        <v>1132130</v>
      </c>
      <c r="K28" s="525" t="s">
        <v>339</v>
      </c>
      <c r="L28" s="525">
        <v>515</v>
      </c>
      <c r="M28" s="526" t="s">
        <v>506</v>
      </c>
      <c r="N28" s="525" t="s">
        <v>658</v>
      </c>
      <c r="O28" s="108"/>
      <c r="P28" s="84"/>
      <c r="Q28" s="84"/>
      <c r="R28" s="100"/>
      <c r="S28" s="136"/>
      <c r="T28" s="84"/>
      <c r="U28" s="84"/>
      <c r="V28" s="87"/>
      <c r="W28" s="92"/>
      <c r="X28" s="84"/>
      <c r="Y28" s="85"/>
      <c r="Z28" s="100"/>
      <c r="AA28" s="136"/>
      <c r="AB28" s="84"/>
      <c r="AC28" s="84"/>
      <c r="AD28" s="84"/>
      <c r="AE28" s="87"/>
      <c r="AF28" s="94"/>
      <c r="AG28" s="84"/>
      <c r="AH28" s="84"/>
      <c r="AI28" s="101"/>
      <c r="AJ28" s="136"/>
      <c r="AK28" s="85" t="s">
        <v>354</v>
      </c>
      <c r="AL28" s="84"/>
      <c r="AM28" s="87"/>
      <c r="AN28" s="94"/>
      <c r="AO28" s="84"/>
      <c r="AP28" s="84"/>
      <c r="AQ28" s="84"/>
      <c r="AR28" s="100"/>
      <c r="AS28" s="136"/>
      <c r="AT28" s="84"/>
      <c r="AU28" s="85"/>
      <c r="AV28" s="87"/>
      <c r="AW28" s="92"/>
      <c r="AX28" s="84"/>
      <c r="AY28" s="84"/>
      <c r="AZ28" s="84"/>
      <c r="BA28" s="100"/>
      <c r="BB28" s="136"/>
      <c r="BC28" s="84"/>
      <c r="BD28" s="84"/>
      <c r="BE28" s="87"/>
      <c r="BF28" s="94"/>
      <c r="BG28" s="85"/>
      <c r="BH28" s="84"/>
      <c r="BI28" s="101" t="s">
        <v>7</v>
      </c>
      <c r="BJ28" s="136"/>
      <c r="BK28" s="84"/>
      <c r="BL28" s="536"/>
      <c r="BM28" s="535"/>
      <c r="BN28" s="93"/>
      <c r="BO28" s="212"/>
      <c r="BP28" s="41"/>
      <c r="BR28" s="634"/>
      <c r="BV28" s="43"/>
    </row>
    <row r="29" spans="1:77" ht="18.899999999999999" customHeight="1">
      <c r="A29" s="9"/>
      <c r="B29" s="8"/>
      <c r="C29" s="1101"/>
      <c r="D29" s="1101"/>
      <c r="E29" s="1101"/>
      <c r="F29" s="1102"/>
      <c r="G29" s="1039"/>
      <c r="H29" s="706" t="s">
        <v>82</v>
      </c>
      <c r="I29" s="194" t="s">
        <v>820</v>
      </c>
      <c r="J29" s="186">
        <v>1132130</v>
      </c>
      <c r="K29" s="525" t="s">
        <v>339</v>
      </c>
      <c r="L29" s="525">
        <v>8760</v>
      </c>
      <c r="M29" s="526" t="s">
        <v>506</v>
      </c>
      <c r="N29" s="525" t="s">
        <v>9</v>
      </c>
      <c r="O29" s="108"/>
      <c r="P29" s="84"/>
      <c r="Q29" s="84"/>
      <c r="R29" s="101"/>
      <c r="S29" s="136"/>
      <c r="T29" s="84"/>
      <c r="U29" s="84"/>
      <c r="V29" s="87"/>
      <c r="W29" s="94"/>
      <c r="X29" s="84"/>
      <c r="Y29" s="84"/>
      <c r="Z29" s="100"/>
      <c r="AA29" s="136"/>
      <c r="AB29" s="84"/>
      <c r="AC29" s="84"/>
      <c r="AD29" s="85"/>
      <c r="AE29" s="87"/>
      <c r="AF29" s="94"/>
      <c r="AG29" s="84"/>
      <c r="AH29" s="84"/>
      <c r="AI29" s="100"/>
      <c r="AJ29" s="136"/>
      <c r="AK29" s="84"/>
      <c r="AL29" s="84"/>
      <c r="AM29" s="87"/>
      <c r="AN29" s="94"/>
      <c r="AO29" s="84"/>
      <c r="AP29" s="85"/>
      <c r="AQ29" s="84"/>
      <c r="AR29" s="100"/>
      <c r="AS29" s="136"/>
      <c r="AT29" s="84"/>
      <c r="AU29" s="84"/>
      <c r="AV29" s="87"/>
      <c r="AW29" s="94"/>
      <c r="AX29" s="84"/>
      <c r="AY29" s="84"/>
      <c r="AZ29" s="84"/>
      <c r="BA29" s="100"/>
      <c r="BB29" s="138"/>
      <c r="BC29" s="84"/>
      <c r="BD29" s="84"/>
      <c r="BE29" s="87" t="s">
        <v>9</v>
      </c>
      <c r="BF29" s="94"/>
      <c r="BG29" s="84"/>
      <c r="BH29" s="84"/>
      <c r="BI29" s="100"/>
      <c r="BJ29" s="136"/>
      <c r="BK29" s="84"/>
      <c r="BL29" s="536"/>
      <c r="BM29" s="536"/>
      <c r="BN29" s="93"/>
      <c r="BO29" s="212"/>
      <c r="BP29" s="41"/>
      <c r="BR29" s="634"/>
      <c r="BV29" s="43"/>
    </row>
    <row r="30" spans="1:77" ht="18.899999999999999" customHeight="1">
      <c r="A30" s="9" t="s">
        <v>27</v>
      </c>
      <c r="B30" s="8" t="s">
        <v>1</v>
      </c>
      <c r="C30" s="1101"/>
      <c r="D30" s="1101"/>
      <c r="E30" s="1101"/>
      <c r="F30" s="1102"/>
      <c r="G30" s="1039"/>
      <c r="H30" s="708" t="s">
        <v>84</v>
      </c>
      <c r="I30" s="200" t="s">
        <v>819</v>
      </c>
      <c r="J30" s="186">
        <v>1132130</v>
      </c>
      <c r="K30" s="525" t="s">
        <v>339</v>
      </c>
      <c r="L30" s="525">
        <v>258</v>
      </c>
      <c r="M30" s="526" t="s">
        <v>506</v>
      </c>
      <c r="N30" s="525" t="s">
        <v>5</v>
      </c>
      <c r="O30" s="108"/>
      <c r="P30" s="85"/>
      <c r="Q30" s="84"/>
      <c r="R30" s="100"/>
      <c r="S30" s="136"/>
      <c r="T30" s="84" t="s">
        <v>342</v>
      </c>
      <c r="U30" s="84"/>
      <c r="V30" s="87"/>
      <c r="W30" s="94"/>
      <c r="X30" s="84"/>
      <c r="Y30" s="84"/>
      <c r="Z30" s="100"/>
      <c r="AA30" s="136"/>
      <c r="AB30" s="85"/>
      <c r="AC30" s="84"/>
      <c r="AD30" s="84"/>
      <c r="AE30" s="87"/>
      <c r="AF30" s="94" t="s">
        <v>342</v>
      </c>
      <c r="AG30" s="84"/>
      <c r="AH30" s="84"/>
      <c r="AI30" s="100"/>
      <c r="AJ30" s="136"/>
      <c r="AK30" s="84"/>
      <c r="AL30" s="84"/>
      <c r="AM30" s="87"/>
      <c r="AN30" s="92"/>
      <c r="AO30" s="84"/>
      <c r="AP30" s="84"/>
      <c r="AQ30" s="84"/>
      <c r="AR30" s="100" t="s">
        <v>342</v>
      </c>
      <c r="AS30" s="136"/>
      <c r="AT30" s="84"/>
      <c r="AU30" s="84"/>
      <c r="AV30" s="87"/>
      <c r="AW30" s="94"/>
      <c r="AX30" s="84"/>
      <c r="AY30" s="84"/>
      <c r="AZ30" s="85"/>
      <c r="BA30" s="100"/>
      <c r="BB30" s="136"/>
      <c r="BC30" s="84"/>
      <c r="BD30" s="84" t="s">
        <v>5</v>
      </c>
      <c r="BE30" s="87"/>
      <c r="BF30" s="94"/>
      <c r="BG30" s="84"/>
      <c r="BH30" s="84"/>
      <c r="BI30" s="100"/>
      <c r="BJ30" s="136"/>
      <c r="BK30" s="84"/>
      <c r="BL30" s="536"/>
      <c r="BM30" s="536"/>
      <c r="BN30" s="93"/>
      <c r="BO30" s="212"/>
      <c r="BP30" s="41"/>
      <c r="BR30" s="634"/>
    </row>
    <row r="31" spans="1:77" ht="18.899999999999999" customHeight="1">
      <c r="A31" s="9" t="s">
        <v>27</v>
      </c>
      <c r="B31" s="8" t="s">
        <v>1</v>
      </c>
      <c r="C31" s="1101"/>
      <c r="D31" s="1101"/>
      <c r="E31" s="1101"/>
      <c r="F31" s="1102"/>
      <c r="G31" s="1039"/>
      <c r="H31" s="710" t="s">
        <v>86</v>
      </c>
      <c r="I31" s="200" t="s">
        <v>819</v>
      </c>
      <c r="J31" s="186">
        <v>1132130</v>
      </c>
      <c r="K31" s="525" t="s">
        <v>339</v>
      </c>
      <c r="L31" s="525">
        <v>398</v>
      </c>
      <c r="M31" s="526" t="s">
        <v>506</v>
      </c>
      <c r="N31" s="525" t="s">
        <v>5</v>
      </c>
      <c r="O31" s="108"/>
      <c r="P31" s="85"/>
      <c r="Q31" s="84"/>
      <c r="R31" s="100"/>
      <c r="S31" s="136"/>
      <c r="T31" s="84" t="s">
        <v>342</v>
      </c>
      <c r="U31" s="84"/>
      <c r="V31" s="87"/>
      <c r="W31" s="94"/>
      <c r="X31" s="84"/>
      <c r="Y31" s="84"/>
      <c r="Z31" s="100"/>
      <c r="AA31" s="136"/>
      <c r="AB31" s="85"/>
      <c r="AC31" s="84"/>
      <c r="AD31" s="84"/>
      <c r="AE31" s="87"/>
      <c r="AF31" s="94" t="s">
        <v>342</v>
      </c>
      <c r="AG31" s="84"/>
      <c r="AH31" s="84"/>
      <c r="AI31" s="100"/>
      <c r="AJ31" s="136"/>
      <c r="AK31" s="84"/>
      <c r="AL31" s="84"/>
      <c r="AM31" s="87"/>
      <c r="AN31" s="92"/>
      <c r="AO31" s="84"/>
      <c r="AP31" s="84"/>
      <c r="AQ31" s="84"/>
      <c r="AR31" s="100" t="s">
        <v>342</v>
      </c>
      <c r="AS31" s="136"/>
      <c r="AT31" s="84"/>
      <c r="AU31" s="84"/>
      <c r="AV31" s="87"/>
      <c r="AW31" s="94"/>
      <c r="AX31" s="84"/>
      <c r="AY31" s="84"/>
      <c r="AZ31" s="85"/>
      <c r="BA31" s="100"/>
      <c r="BB31" s="136"/>
      <c r="BC31" s="84"/>
      <c r="BD31" s="84" t="s">
        <v>5</v>
      </c>
      <c r="BE31" s="87"/>
      <c r="BF31" s="94"/>
      <c r="BG31" s="84"/>
      <c r="BH31" s="84"/>
      <c r="BI31" s="100"/>
      <c r="BJ31" s="136"/>
      <c r="BK31" s="84"/>
      <c r="BL31" s="536"/>
      <c r="BM31" s="536"/>
      <c r="BN31" s="93"/>
      <c r="BP31" s="41"/>
      <c r="BR31" s="634"/>
    </row>
    <row r="32" spans="1:77" ht="18.899999999999999" customHeight="1">
      <c r="A32" s="9"/>
      <c r="B32" s="8"/>
      <c r="C32" s="1101"/>
      <c r="D32" s="1101"/>
      <c r="E32" s="1101"/>
      <c r="F32" s="1102"/>
      <c r="G32" s="1039"/>
      <c r="H32" s="706" t="s">
        <v>88</v>
      </c>
      <c r="I32" s="194" t="s">
        <v>816</v>
      </c>
      <c r="J32" s="186">
        <v>1132130</v>
      </c>
      <c r="K32" s="525" t="s">
        <v>339</v>
      </c>
      <c r="L32" s="525">
        <v>156</v>
      </c>
      <c r="M32" s="526" t="s">
        <v>506</v>
      </c>
      <c r="N32" s="525" t="s">
        <v>5</v>
      </c>
      <c r="O32" s="108"/>
      <c r="P32" s="84"/>
      <c r="Q32" s="84"/>
      <c r="R32" s="100" t="s">
        <v>342</v>
      </c>
      <c r="S32" s="136"/>
      <c r="T32" s="84"/>
      <c r="U32" s="84"/>
      <c r="V32" s="87"/>
      <c r="W32" s="94"/>
      <c r="X32" s="84"/>
      <c r="Y32" s="84"/>
      <c r="Z32" s="100"/>
      <c r="AA32" s="136"/>
      <c r="AB32" s="84"/>
      <c r="AC32" s="84" t="s">
        <v>342</v>
      </c>
      <c r="AD32" s="84"/>
      <c r="AE32" s="87"/>
      <c r="AF32" s="94"/>
      <c r="AG32" s="84"/>
      <c r="AH32" s="84"/>
      <c r="AI32" s="100"/>
      <c r="AJ32" s="136"/>
      <c r="AK32" s="84"/>
      <c r="AL32" s="84"/>
      <c r="AM32" s="87"/>
      <c r="AN32" s="94"/>
      <c r="AO32" s="84" t="s">
        <v>342</v>
      </c>
      <c r="AP32" s="84"/>
      <c r="AQ32" s="84"/>
      <c r="AR32" s="100"/>
      <c r="AS32" s="136"/>
      <c r="AT32" s="84"/>
      <c r="AU32" s="84"/>
      <c r="AV32" s="87"/>
      <c r="AW32" s="94"/>
      <c r="AX32" s="84"/>
      <c r="AY32" s="84"/>
      <c r="AZ32" s="84"/>
      <c r="BA32" s="100"/>
      <c r="BB32" s="136" t="s">
        <v>342</v>
      </c>
      <c r="BC32" s="84"/>
      <c r="BD32" s="84"/>
      <c r="BE32" s="87"/>
      <c r="BF32" s="94"/>
      <c r="BG32" s="84"/>
      <c r="BH32" s="84"/>
      <c r="BI32" s="100"/>
      <c r="BJ32" s="136"/>
      <c r="BK32" s="84"/>
      <c r="BL32" s="536"/>
      <c r="BM32" s="536"/>
      <c r="BN32" s="93"/>
      <c r="BP32" s="41"/>
      <c r="BR32" s="634"/>
    </row>
    <row r="33" spans="1:70" ht="18.899999999999999" customHeight="1">
      <c r="A33" s="9"/>
      <c r="B33" s="8"/>
      <c r="C33" s="1101"/>
      <c r="D33" s="1101"/>
      <c r="E33" s="1101"/>
      <c r="F33" s="1102"/>
      <c r="G33" s="1039"/>
      <c r="H33" s="705" t="s">
        <v>91</v>
      </c>
      <c r="I33" s="194" t="s">
        <v>818</v>
      </c>
      <c r="J33" s="186">
        <v>1132130</v>
      </c>
      <c r="K33" s="525" t="s">
        <v>339</v>
      </c>
      <c r="L33" s="525">
        <v>1752</v>
      </c>
      <c r="M33" s="526" t="s">
        <v>659</v>
      </c>
      <c r="N33" s="525" t="s">
        <v>9</v>
      </c>
      <c r="O33" s="108"/>
      <c r="P33" s="84"/>
      <c r="Q33" s="84"/>
      <c r="R33" s="100"/>
      <c r="S33" s="136"/>
      <c r="T33" s="84"/>
      <c r="U33" s="84"/>
      <c r="V33" s="87"/>
      <c r="W33" s="94"/>
      <c r="X33" s="84"/>
      <c r="Y33" s="84"/>
      <c r="Z33" s="100"/>
      <c r="AA33" s="136"/>
      <c r="AB33" s="84"/>
      <c r="AC33" s="84"/>
      <c r="AD33" s="84"/>
      <c r="AE33" s="87"/>
      <c r="AF33" s="94"/>
      <c r="AG33" s="84"/>
      <c r="AH33" s="84"/>
      <c r="AI33" s="100"/>
      <c r="AJ33" s="136"/>
      <c r="AK33" s="84"/>
      <c r="AL33" s="84"/>
      <c r="AM33" s="87"/>
      <c r="AN33" s="94"/>
      <c r="AO33" s="84"/>
      <c r="AP33" s="84"/>
      <c r="AQ33" s="84"/>
      <c r="AR33" s="100"/>
      <c r="AS33" s="136"/>
      <c r="AT33" s="84"/>
      <c r="AU33" s="84"/>
      <c r="AV33" s="87"/>
      <c r="AW33" s="94"/>
      <c r="AX33" s="84"/>
      <c r="AY33" s="84"/>
      <c r="AZ33" s="84"/>
      <c r="BA33" s="100"/>
      <c r="BB33" s="136"/>
      <c r="BC33" s="84"/>
      <c r="BD33" s="84"/>
      <c r="BE33" s="87" t="s">
        <v>9</v>
      </c>
      <c r="BF33" s="94"/>
      <c r="BG33" s="84"/>
      <c r="BH33" s="84"/>
      <c r="BI33" s="100"/>
      <c r="BJ33" s="136"/>
      <c r="BK33" s="84"/>
      <c r="BL33" s="536"/>
      <c r="BM33" s="536"/>
      <c r="BN33" s="93"/>
      <c r="BP33" s="41"/>
      <c r="BR33" s="634"/>
    </row>
    <row r="34" spans="1:70" ht="18.899999999999999" customHeight="1">
      <c r="A34" s="9"/>
      <c r="B34" s="8"/>
      <c r="C34" s="1101"/>
      <c r="D34" s="1101"/>
      <c r="E34" s="1101"/>
      <c r="F34" s="1102"/>
      <c r="G34" s="1039"/>
      <c r="H34" s="705" t="s">
        <v>89</v>
      </c>
      <c r="I34" s="194" t="s">
        <v>817</v>
      </c>
      <c r="J34" s="154">
        <v>1132130</v>
      </c>
      <c r="K34" s="525" t="s">
        <v>339</v>
      </c>
      <c r="L34" s="525">
        <v>1460</v>
      </c>
      <c r="M34" s="526" t="s">
        <v>506</v>
      </c>
      <c r="N34" s="525" t="s">
        <v>5</v>
      </c>
      <c r="O34" s="108"/>
      <c r="P34" s="84"/>
      <c r="Q34" s="84"/>
      <c r="R34" s="100"/>
      <c r="S34" s="136"/>
      <c r="T34" s="84"/>
      <c r="U34" s="84"/>
      <c r="V34" s="87" t="s">
        <v>342</v>
      </c>
      <c r="W34" s="94"/>
      <c r="X34" s="84"/>
      <c r="Y34" s="84"/>
      <c r="Z34" s="100"/>
      <c r="AA34" s="136"/>
      <c r="AB34" s="84"/>
      <c r="AC34" s="84"/>
      <c r="AD34" s="84"/>
      <c r="AE34" s="87"/>
      <c r="AF34" s="94"/>
      <c r="AG34" s="84" t="s">
        <v>342</v>
      </c>
      <c r="AH34" s="84"/>
      <c r="AI34" s="100"/>
      <c r="AJ34" s="136"/>
      <c r="AK34" s="84"/>
      <c r="AL34" s="84"/>
      <c r="AM34" s="87"/>
      <c r="AN34" s="94"/>
      <c r="AO34" s="84"/>
      <c r="AP34" s="84"/>
      <c r="AQ34" s="84"/>
      <c r="AR34" s="100"/>
      <c r="AS34" s="136"/>
      <c r="AT34" s="84" t="s">
        <v>342</v>
      </c>
      <c r="AU34" s="84"/>
      <c r="AV34" s="87"/>
      <c r="AW34" s="94"/>
      <c r="AX34" s="84"/>
      <c r="AY34" s="84"/>
      <c r="AZ34" s="84"/>
      <c r="BA34" s="100"/>
      <c r="BB34" s="136"/>
      <c r="BC34" s="84"/>
      <c r="BD34" s="84"/>
      <c r="BE34" s="87"/>
      <c r="BF34" s="94" t="s">
        <v>5</v>
      </c>
      <c r="BG34" s="84"/>
      <c r="BH34" s="84"/>
      <c r="BI34" s="100"/>
      <c r="BJ34" s="136"/>
      <c r="BK34" s="84"/>
      <c r="BL34" s="536"/>
      <c r="BM34" s="536"/>
      <c r="BN34" s="93"/>
      <c r="BP34" s="41"/>
      <c r="BR34" s="634"/>
    </row>
    <row r="35" spans="1:70" ht="18.899999999999999" customHeight="1" thickBot="1">
      <c r="A35" s="9" t="s">
        <v>28</v>
      </c>
      <c r="B35" s="8" t="s">
        <v>1</v>
      </c>
      <c r="C35" s="1101"/>
      <c r="D35" s="1101"/>
      <c r="E35" s="1101"/>
      <c r="F35" s="1102"/>
      <c r="G35" s="1040"/>
      <c r="H35" s="711" t="s">
        <v>93</v>
      </c>
      <c r="I35" s="201" t="s">
        <v>817</v>
      </c>
      <c r="J35" s="187">
        <v>1132130</v>
      </c>
      <c r="K35" s="533" t="s">
        <v>339</v>
      </c>
      <c r="L35" s="533">
        <v>137</v>
      </c>
      <c r="M35" s="534" t="s">
        <v>506</v>
      </c>
      <c r="N35" s="533" t="s">
        <v>5</v>
      </c>
      <c r="O35" s="110"/>
      <c r="P35" s="123"/>
      <c r="Q35" s="97"/>
      <c r="R35" s="102"/>
      <c r="S35" s="137"/>
      <c r="T35" s="97"/>
      <c r="U35" s="97"/>
      <c r="V35" s="141"/>
      <c r="W35" s="96"/>
      <c r="X35" s="97"/>
      <c r="Y35" s="97"/>
      <c r="Z35" s="102"/>
      <c r="AA35" s="137" t="s">
        <v>342</v>
      </c>
      <c r="AB35" s="123"/>
      <c r="AC35" s="97"/>
      <c r="AD35" s="97"/>
      <c r="AE35" s="141"/>
      <c r="AF35" s="96"/>
      <c r="AG35" s="97"/>
      <c r="AH35" s="97"/>
      <c r="AI35" s="102"/>
      <c r="AJ35" s="137"/>
      <c r="AK35" s="97"/>
      <c r="AL35" s="97"/>
      <c r="AM35" s="141"/>
      <c r="AN35" s="199" t="s">
        <v>342</v>
      </c>
      <c r="AO35" s="97"/>
      <c r="AP35" s="97"/>
      <c r="AQ35" s="97"/>
      <c r="AR35" s="102"/>
      <c r="AS35" s="137"/>
      <c r="AT35" s="97"/>
      <c r="AU35" s="97"/>
      <c r="AV35" s="141"/>
      <c r="AW35" s="96"/>
      <c r="AX35" s="97"/>
      <c r="AY35" s="97" t="s">
        <v>342</v>
      </c>
      <c r="AZ35" s="123"/>
      <c r="BA35" s="102"/>
      <c r="BB35" s="137"/>
      <c r="BC35" s="97"/>
      <c r="BD35" s="97"/>
      <c r="BE35" s="141"/>
      <c r="BF35" s="96"/>
      <c r="BG35" s="97"/>
      <c r="BH35" s="97"/>
      <c r="BI35" s="102"/>
      <c r="BJ35" s="137"/>
      <c r="BK35" s="97" t="s">
        <v>5</v>
      </c>
      <c r="BL35" s="545"/>
      <c r="BM35" s="545"/>
      <c r="BN35" s="98"/>
      <c r="BP35" s="41"/>
      <c r="BR35" s="634"/>
    </row>
    <row r="36" spans="1:70" ht="18.899999999999999" customHeight="1">
      <c r="A36" s="7" t="s">
        <v>28</v>
      </c>
      <c r="B36" s="8" t="s">
        <v>1</v>
      </c>
      <c r="C36" s="1101"/>
      <c r="D36" s="1101"/>
      <c r="E36" s="1101"/>
      <c r="F36" s="1102"/>
      <c r="G36" s="1038" t="s">
        <v>94</v>
      </c>
      <c r="H36" s="712" t="s">
        <v>95</v>
      </c>
      <c r="I36" s="207" t="s">
        <v>829</v>
      </c>
      <c r="J36" s="190">
        <v>1132161</v>
      </c>
      <c r="K36" s="527" t="s">
        <v>339</v>
      </c>
      <c r="L36" s="527">
        <v>1460</v>
      </c>
      <c r="M36" s="528" t="s">
        <v>506</v>
      </c>
      <c r="N36" s="527" t="s">
        <v>658</v>
      </c>
      <c r="O36" s="122"/>
      <c r="P36" s="90"/>
      <c r="Q36" s="90"/>
      <c r="R36" s="99" t="s">
        <v>354</v>
      </c>
      <c r="S36" s="135"/>
      <c r="T36" s="90"/>
      <c r="U36" s="90"/>
      <c r="V36" s="146"/>
      <c r="W36" s="103"/>
      <c r="X36" s="90"/>
      <c r="Y36" s="90"/>
      <c r="Z36" s="99"/>
      <c r="AA36" s="135"/>
      <c r="AB36" s="90"/>
      <c r="AC36" s="90"/>
      <c r="AD36" s="90"/>
      <c r="AE36" s="146"/>
      <c r="AF36" s="103"/>
      <c r="AG36" s="90"/>
      <c r="AH36" s="90"/>
      <c r="AI36" s="99"/>
      <c r="AJ36" s="135"/>
      <c r="AK36" s="90"/>
      <c r="AL36" s="90"/>
      <c r="AM36" s="146"/>
      <c r="AN36" s="103"/>
      <c r="AO36" s="90"/>
      <c r="AP36" s="90"/>
      <c r="AQ36" s="90" t="s">
        <v>354</v>
      </c>
      <c r="AR36" s="99"/>
      <c r="AS36" s="135"/>
      <c r="AT36" s="90"/>
      <c r="AU36" s="90"/>
      <c r="AV36" s="146"/>
      <c r="AW36" s="103"/>
      <c r="AX36" s="90"/>
      <c r="AY36" s="90"/>
      <c r="AZ36" s="90"/>
      <c r="BA36" s="99"/>
      <c r="BB36" s="135"/>
      <c r="BC36" s="90"/>
      <c r="BD36" s="90"/>
      <c r="BE36" s="146"/>
      <c r="BF36" s="103"/>
      <c r="BG36" s="90"/>
      <c r="BH36" s="90"/>
      <c r="BI36" s="99"/>
      <c r="BJ36" s="135"/>
      <c r="BK36" s="90"/>
      <c r="BL36" s="544"/>
      <c r="BM36" s="544"/>
      <c r="BN36" s="91"/>
      <c r="BP36" s="5"/>
      <c r="BR36" s="634"/>
    </row>
    <row r="37" spans="1:70" ht="18.899999999999999" customHeight="1">
      <c r="A37" s="7" t="s">
        <v>28</v>
      </c>
      <c r="B37" s="8" t="s">
        <v>1</v>
      </c>
      <c r="C37" s="1101"/>
      <c r="D37" s="1101"/>
      <c r="E37" s="1101"/>
      <c r="F37" s="1102"/>
      <c r="G37" s="1039"/>
      <c r="H37" s="706" t="s">
        <v>97</v>
      </c>
      <c r="I37" s="194" t="s">
        <v>835</v>
      </c>
      <c r="J37" s="186">
        <v>1132161</v>
      </c>
      <c r="K37" s="525" t="s">
        <v>339</v>
      </c>
      <c r="L37" s="525">
        <v>4380</v>
      </c>
      <c r="M37" s="532" t="s">
        <v>506</v>
      </c>
      <c r="N37" s="531" t="s">
        <v>658</v>
      </c>
      <c r="O37" s="109"/>
      <c r="P37" s="84"/>
      <c r="Q37" s="84"/>
      <c r="R37" s="101" t="s">
        <v>354</v>
      </c>
      <c r="S37" s="138"/>
      <c r="T37" s="84"/>
      <c r="U37" s="84"/>
      <c r="V37" s="88"/>
      <c r="W37" s="92"/>
      <c r="X37" s="84"/>
      <c r="Y37" s="84"/>
      <c r="Z37" s="101"/>
      <c r="AA37" s="138"/>
      <c r="AB37" s="84"/>
      <c r="AC37" s="84"/>
      <c r="AD37" s="85"/>
      <c r="AE37" s="88"/>
      <c r="AF37" s="94"/>
      <c r="AG37" s="84"/>
      <c r="AH37" s="85"/>
      <c r="AI37" s="101"/>
      <c r="AJ37" s="136"/>
      <c r="AK37" s="84"/>
      <c r="AL37" s="85"/>
      <c r="AM37" s="88"/>
      <c r="AN37" s="94"/>
      <c r="AO37" s="84"/>
      <c r="AP37" s="85"/>
      <c r="AQ37" s="85" t="s">
        <v>354</v>
      </c>
      <c r="AR37" s="100"/>
      <c r="AS37" s="136"/>
      <c r="AT37" s="85"/>
      <c r="AU37" s="85"/>
      <c r="AV37" s="87"/>
      <c r="AW37" s="94"/>
      <c r="AX37" s="85"/>
      <c r="AY37" s="85"/>
      <c r="AZ37" s="84"/>
      <c r="BA37" s="100"/>
      <c r="BB37" s="138"/>
      <c r="BC37" s="85"/>
      <c r="BD37" s="84"/>
      <c r="BE37" s="87"/>
      <c r="BF37" s="92"/>
      <c r="BG37" s="85"/>
      <c r="BH37" s="84"/>
      <c r="BI37" s="100"/>
      <c r="BJ37" s="138"/>
      <c r="BK37" s="85"/>
      <c r="BL37" s="536"/>
      <c r="BM37" s="536"/>
      <c r="BN37" s="93"/>
      <c r="BP37" s="5"/>
      <c r="BR37" s="634"/>
    </row>
    <row r="38" spans="1:70" ht="18.899999999999999" customHeight="1">
      <c r="A38" s="7"/>
      <c r="B38" s="8"/>
      <c r="C38" s="1101"/>
      <c r="D38" s="1101"/>
      <c r="E38" s="1101"/>
      <c r="F38" s="1102"/>
      <c r="G38" s="1039"/>
      <c r="H38" s="710" t="s">
        <v>99</v>
      </c>
      <c r="I38" s="200" t="s">
        <v>837</v>
      </c>
      <c r="J38" s="186">
        <v>1132161</v>
      </c>
      <c r="K38" s="525" t="s">
        <v>339</v>
      </c>
      <c r="L38" s="525">
        <v>8760</v>
      </c>
      <c r="M38" s="526" t="s">
        <v>506</v>
      </c>
      <c r="N38" s="525" t="s">
        <v>7</v>
      </c>
      <c r="O38" s="108"/>
      <c r="P38" s="84"/>
      <c r="Q38" s="84"/>
      <c r="R38" s="100" t="s">
        <v>354</v>
      </c>
      <c r="S38" s="136"/>
      <c r="T38" s="84"/>
      <c r="U38" s="84"/>
      <c r="V38" s="87"/>
      <c r="W38" s="92"/>
      <c r="X38" s="84"/>
      <c r="Y38" s="85"/>
      <c r="Z38" s="100"/>
      <c r="AA38" s="136"/>
      <c r="AB38" s="84"/>
      <c r="AC38" s="84"/>
      <c r="AD38" s="84"/>
      <c r="AE38" s="87"/>
      <c r="AF38" s="94"/>
      <c r="AG38" s="84"/>
      <c r="AH38" s="84"/>
      <c r="AI38" s="101"/>
      <c r="AJ38" s="136"/>
      <c r="AK38" s="85"/>
      <c r="AL38" s="84"/>
      <c r="AM38" s="87"/>
      <c r="AN38" s="94"/>
      <c r="AO38" s="84"/>
      <c r="AP38" s="84"/>
      <c r="AQ38" s="84" t="s">
        <v>354</v>
      </c>
      <c r="AR38" s="100"/>
      <c r="AS38" s="136"/>
      <c r="AT38" s="84"/>
      <c r="AU38" s="85"/>
      <c r="AV38" s="87"/>
      <c r="AW38" s="92"/>
      <c r="AX38" s="84"/>
      <c r="AY38" s="84"/>
      <c r="AZ38" s="84"/>
      <c r="BA38" s="100"/>
      <c r="BB38" s="136"/>
      <c r="BC38" s="84"/>
      <c r="BD38" s="84"/>
      <c r="BE38" s="87"/>
      <c r="BF38" s="94"/>
      <c r="BG38" s="85"/>
      <c r="BH38" s="84"/>
      <c r="BI38" s="101"/>
      <c r="BJ38" s="136"/>
      <c r="BK38" s="84"/>
      <c r="BL38" s="536"/>
      <c r="BM38" s="535"/>
      <c r="BN38" s="93"/>
      <c r="BP38" s="5"/>
      <c r="BR38" s="634"/>
    </row>
    <row r="39" spans="1:70" ht="18.899999999999999" customHeight="1">
      <c r="A39" s="10"/>
      <c r="B39" s="8" t="s">
        <v>1</v>
      </c>
      <c r="C39" s="1101"/>
      <c r="D39" s="1101"/>
      <c r="E39" s="1101"/>
      <c r="F39" s="1102"/>
      <c r="G39" s="1039"/>
      <c r="H39" s="710" t="s">
        <v>101</v>
      </c>
      <c r="I39" s="200" t="s">
        <v>838</v>
      </c>
      <c r="J39" s="186">
        <v>1132161</v>
      </c>
      <c r="K39" s="525" t="s">
        <v>339</v>
      </c>
      <c r="L39" s="525">
        <v>8760</v>
      </c>
      <c r="M39" s="526" t="s">
        <v>506</v>
      </c>
      <c r="N39" s="525" t="s">
        <v>660</v>
      </c>
      <c r="O39" s="108"/>
      <c r="P39" s="85"/>
      <c r="Q39" s="84"/>
      <c r="R39" s="100"/>
      <c r="S39" s="136"/>
      <c r="T39" s="84"/>
      <c r="U39" s="84"/>
      <c r="V39" s="87"/>
      <c r="W39" s="94"/>
      <c r="X39" s="84" t="s">
        <v>353</v>
      </c>
      <c r="Y39" s="84"/>
      <c r="Z39" s="100"/>
      <c r="AA39" s="136"/>
      <c r="AB39" s="85"/>
      <c r="AC39" s="84"/>
      <c r="AD39" s="84"/>
      <c r="AE39" s="87"/>
      <c r="AF39" s="94"/>
      <c r="AG39" s="84"/>
      <c r="AH39" s="84"/>
      <c r="AI39" s="100"/>
      <c r="AJ39" s="136"/>
      <c r="AK39" s="84"/>
      <c r="AL39" s="84"/>
      <c r="AM39" s="87"/>
      <c r="AN39" s="92"/>
      <c r="AO39" s="84"/>
      <c r="AP39" s="84"/>
      <c r="AQ39" s="84"/>
      <c r="AR39" s="100"/>
      <c r="AS39" s="136"/>
      <c r="AT39" s="84"/>
      <c r="AU39" s="84"/>
      <c r="AV39" s="87"/>
      <c r="AW39" s="94"/>
      <c r="AX39" s="84"/>
      <c r="AY39" s="84"/>
      <c r="AZ39" s="85"/>
      <c r="BA39" s="100"/>
      <c r="BB39" s="136"/>
      <c r="BC39" s="84"/>
      <c r="BD39" s="84"/>
      <c r="BE39" s="87"/>
      <c r="BF39" s="94"/>
      <c r="BG39" s="84"/>
      <c r="BH39" s="84"/>
      <c r="BI39" s="100"/>
      <c r="BJ39" s="136"/>
      <c r="BK39" s="84"/>
      <c r="BL39" s="536"/>
      <c r="BM39" s="536"/>
      <c r="BN39" s="93"/>
      <c r="BP39" s="11"/>
      <c r="BR39" s="634"/>
    </row>
    <row r="40" spans="1:70" ht="18.899999999999999" customHeight="1">
      <c r="A40" s="10"/>
      <c r="B40" s="8" t="s">
        <v>1</v>
      </c>
      <c r="C40" s="1101"/>
      <c r="D40" s="1101"/>
      <c r="E40" s="1101"/>
      <c r="F40" s="1102"/>
      <c r="G40" s="1039"/>
      <c r="H40" s="710" t="s">
        <v>103</v>
      </c>
      <c r="I40" s="200" t="s">
        <v>839</v>
      </c>
      <c r="J40" s="186">
        <v>1132161</v>
      </c>
      <c r="K40" s="525" t="s">
        <v>339</v>
      </c>
      <c r="L40" s="525">
        <v>438</v>
      </c>
      <c r="M40" s="526" t="s">
        <v>506</v>
      </c>
      <c r="N40" s="525" t="s">
        <v>5</v>
      </c>
      <c r="O40" s="108"/>
      <c r="P40" s="84"/>
      <c r="Q40" s="84"/>
      <c r="R40" s="100"/>
      <c r="S40" s="136"/>
      <c r="T40" s="84"/>
      <c r="U40" s="84"/>
      <c r="V40" s="87"/>
      <c r="W40" s="94"/>
      <c r="X40" s="84" t="s">
        <v>342</v>
      </c>
      <c r="Y40" s="84"/>
      <c r="Z40" s="100"/>
      <c r="AA40" s="138"/>
      <c r="AB40" s="84"/>
      <c r="AC40" s="84"/>
      <c r="AD40" s="84"/>
      <c r="AE40" s="87"/>
      <c r="AF40" s="94"/>
      <c r="AG40" s="84"/>
      <c r="AH40" s="84"/>
      <c r="AI40" s="100"/>
      <c r="AJ40" s="136" t="s">
        <v>342</v>
      </c>
      <c r="AK40" s="84"/>
      <c r="AL40" s="84"/>
      <c r="AM40" s="88"/>
      <c r="AN40" s="94"/>
      <c r="AO40" s="84"/>
      <c r="AP40" s="84"/>
      <c r="AQ40" s="84"/>
      <c r="AR40" s="100"/>
      <c r="AS40" s="136"/>
      <c r="AT40" s="84"/>
      <c r="AU40" s="84" t="s">
        <v>342</v>
      </c>
      <c r="AV40" s="87"/>
      <c r="AW40" s="94"/>
      <c r="AX40" s="84"/>
      <c r="AY40" s="85"/>
      <c r="AZ40" s="84"/>
      <c r="BA40" s="100"/>
      <c r="BB40" s="136"/>
      <c r="BC40" s="84"/>
      <c r="BD40" s="84"/>
      <c r="BE40" s="87"/>
      <c r="BF40" s="94"/>
      <c r="BG40" s="84"/>
      <c r="BH40" s="84" t="s">
        <v>5</v>
      </c>
      <c r="BI40" s="100"/>
      <c r="BJ40" s="136"/>
      <c r="BK40" s="85"/>
      <c r="BL40" s="536"/>
      <c r="BM40" s="536"/>
      <c r="BN40" s="93"/>
      <c r="BP40" s="11"/>
      <c r="BR40" s="634"/>
    </row>
    <row r="41" spans="1:70" ht="18.899999999999999" customHeight="1">
      <c r="A41" s="9"/>
      <c r="B41" s="8" t="s">
        <v>1</v>
      </c>
      <c r="C41" s="1101"/>
      <c r="D41" s="1101"/>
      <c r="E41" s="1101"/>
      <c r="F41" s="1102"/>
      <c r="G41" s="1039"/>
      <c r="H41" s="708" t="s">
        <v>105</v>
      </c>
      <c r="I41" s="194" t="s">
        <v>835</v>
      </c>
      <c r="J41" s="186">
        <v>1132161</v>
      </c>
      <c r="K41" s="525" t="s">
        <v>339</v>
      </c>
      <c r="L41" s="525">
        <v>1460</v>
      </c>
      <c r="M41" s="532" t="s">
        <v>506</v>
      </c>
      <c r="N41" s="531" t="s">
        <v>658</v>
      </c>
      <c r="O41" s="108"/>
      <c r="P41" s="84"/>
      <c r="Q41" s="84"/>
      <c r="R41" s="100"/>
      <c r="S41" s="136"/>
      <c r="T41" s="84"/>
      <c r="U41" s="84"/>
      <c r="V41" s="546"/>
      <c r="W41" s="94"/>
      <c r="X41" s="84"/>
      <c r="Y41" s="84"/>
      <c r="Z41" s="100"/>
      <c r="AA41" s="136"/>
      <c r="AB41" s="84"/>
      <c r="AC41" s="84" t="s">
        <v>354</v>
      </c>
      <c r="AD41" s="84"/>
      <c r="AE41" s="87"/>
      <c r="AF41" s="94"/>
      <c r="AG41" s="84"/>
      <c r="AH41" s="86"/>
      <c r="AI41" s="100"/>
      <c r="AJ41" s="136"/>
      <c r="AK41" s="84"/>
      <c r="AL41" s="84"/>
      <c r="AM41" s="87"/>
      <c r="AN41" s="94"/>
      <c r="AO41" s="84"/>
      <c r="AP41" s="84"/>
      <c r="AQ41" s="84"/>
      <c r="AR41" s="100"/>
      <c r="AS41" s="136"/>
      <c r="AT41" s="86"/>
      <c r="AU41" s="84"/>
      <c r="AV41" s="87"/>
      <c r="AW41" s="94"/>
      <c r="AX41" s="84"/>
      <c r="AY41" s="84"/>
      <c r="AZ41" s="84"/>
      <c r="BA41" s="100"/>
      <c r="BB41" s="136"/>
      <c r="BC41" s="84" t="s">
        <v>354</v>
      </c>
      <c r="BD41" s="84"/>
      <c r="BE41" s="87"/>
      <c r="BF41" s="197"/>
      <c r="BG41" s="84"/>
      <c r="BH41" s="84"/>
      <c r="BI41" s="100"/>
      <c r="BJ41" s="136"/>
      <c r="BK41" s="84"/>
      <c r="BL41" s="536"/>
      <c r="BM41" s="536"/>
      <c r="BN41" s="93"/>
      <c r="BP41" s="11"/>
      <c r="BR41" s="634"/>
    </row>
    <row r="42" spans="1:70" ht="18.899999999999999" customHeight="1">
      <c r="A42" s="9"/>
      <c r="B42" s="8" t="s">
        <v>1</v>
      </c>
      <c r="C42" s="1101"/>
      <c r="D42" s="1101"/>
      <c r="E42" s="1101"/>
      <c r="F42" s="1102"/>
      <c r="G42" s="1039"/>
      <c r="H42" s="706" t="s">
        <v>107</v>
      </c>
      <c r="I42" s="194" t="s">
        <v>837</v>
      </c>
      <c r="J42" s="186">
        <v>1132161</v>
      </c>
      <c r="K42" s="525" t="s">
        <v>339</v>
      </c>
      <c r="L42" s="525">
        <v>8760</v>
      </c>
      <c r="M42" s="526" t="s">
        <v>506</v>
      </c>
      <c r="N42" s="525" t="s">
        <v>7</v>
      </c>
      <c r="O42" s="108"/>
      <c r="P42" s="84"/>
      <c r="Q42" s="84"/>
      <c r="R42" s="100"/>
      <c r="S42" s="136"/>
      <c r="T42" s="84"/>
      <c r="U42" s="84"/>
      <c r="V42" s="546"/>
      <c r="W42" s="94"/>
      <c r="X42" s="84"/>
      <c r="Y42" s="84"/>
      <c r="Z42" s="100"/>
      <c r="AA42" s="136"/>
      <c r="AB42" s="84"/>
      <c r="AC42" s="84" t="s">
        <v>354</v>
      </c>
      <c r="AD42" s="84"/>
      <c r="AE42" s="87"/>
      <c r="AF42" s="94"/>
      <c r="AG42" s="84"/>
      <c r="AH42" s="86"/>
      <c r="AI42" s="100"/>
      <c r="AJ42" s="136"/>
      <c r="AK42" s="84"/>
      <c r="AL42" s="84"/>
      <c r="AM42" s="87"/>
      <c r="AN42" s="94"/>
      <c r="AO42" s="84"/>
      <c r="AP42" s="84"/>
      <c r="AQ42" s="84"/>
      <c r="AR42" s="100"/>
      <c r="AS42" s="136"/>
      <c r="AT42" s="86"/>
      <c r="AU42" s="84"/>
      <c r="AV42" s="87"/>
      <c r="AW42" s="94"/>
      <c r="AX42" s="84"/>
      <c r="AY42" s="84"/>
      <c r="AZ42" s="84"/>
      <c r="BA42" s="100"/>
      <c r="BB42" s="136"/>
      <c r="BC42" s="84" t="s">
        <v>354</v>
      </c>
      <c r="BD42" s="84"/>
      <c r="BE42" s="87"/>
      <c r="BF42" s="197"/>
      <c r="BG42" s="84"/>
      <c r="BH42" s="84"/>
      <c r="BI42" s="100"/>
      <c r="BJ42" s="136"/>
      <c r="BK42" s="84"/>
      <c r="BL42" s="536"/>
      <c r="BM42" s="536"/>
      <c r="BN42" s="93"/>
      <c r="BP42" s="11"/>
      <c r="BR42" s="634"/>
    </row>
    <row r="43" spans="1:70" ht="18.75" customHeight="1">
      <c r="A43" s="7"/>
      <c r="B43" s="8" t="s">
        <v>1</v>
      </c>
      <c r="C43" s="1101"/>
      <c r="D43" s="1101"/>
      <c r="E43" s="1101"/>
      <c r="F43" s="1102"/>
      <c r="G43" s="1039"/>
      <c r="H43" s="708" t="s">
        <v>109</v>
      </c>
      <c r="I43" s="200" t="s">
        <v>821</v>
      </c>
      <c r="J43" s="186">
        <v>1132161</v>
      </c>
      <c r="K43" s="525" t="s">
        <v>339</v>
      </c>
      <c r="L43" s="525">
        <v>250</v>
      </c>
      <c r="M43" s="526" t="s">
        <v>506</v>
      </c>
      <c r="N43" s="525" t="s">
        <v>5</v>
      </c>
      <c r="O43" s="108"/>
      <c r="P43" s="84"/>
      <c r="Q43" s="84" t="s">
        <v>342</v>
      </c>
      <c r="R43" s="100"/>
      <c r="S43" s="136"/>
      <c r="T43" s="84"/>
      <c r="U43" s="84"/>
      <c r="V43" s="88"/>
      <c r="W43" s="94"/>
      <c r="X43" s="84"/>
      <c r="Y43" s="84"/>
      <c r="Z43" s="100"/>
      <c r="AA43" s="136"/>
      <c r="AB43" s="84"/>
      <c r="AC43" s="84" t="s">
        <v>342</v>
      </c>
      <c r="AD43" s="84"/>
      <c r="AE43" s="87"/>
      <c r="AF43" s="94"/>
      <c r="AG43" s="84"/>
      <c r="AH43" s="85"/>
      <c r="AI43" s="100"/>
      <c r="AJ43" s="136"/>
      <c r="AK43" s="84"/>
      <c r="AL43" s="84"/>
      <c r="AM43" s="87"/>
      <c r="AN43" s="94"/>
      <c r="AO43" s="84" t="s">
        <v>342</v>
      </c>
      <c r="AP43" s="84"/>
      <c r="AQ43" s="84"/>
      <c r="AR43" s="100"/>
      <c r="AS43" s="136"/>
      <c r="AT43" s="85"/>
      <c r="AU43" s="84"/>
      <c r="AV43" s="87"/>
      <c r="AW43" s="94"/>
      <c r="AX43" s="84"/>
      <c r="AY43" s="84"/>
      <c r="AZ43" s="84"/>
      <c r="BA43" s="100" t="s">
        <v>342</v>
      </c>
      <c r="BB43" s="136"/>
      <c r="BC43" s="84"/>
      <c r="BD43" s="84"/>
      <c r="BE43" s="87"/>
      <c r="BF43" s="92"/>
      <c r="BG43" s="84"/>
      <c r="BH43" s="84"/>
      <c r="BI43" s="100"/>
      <c r="BJ43" s="136"/>
      <c r="BK43" s="84"/>
      <c r="BL43" s="536"/>
      <c r="BM43" s="536"/>
      <c r="BN43" s="93"/>
      <c r="BP43" s="11"/>
      <c r="BR43" s="634"/>
    </row>
    <row r="44" spans="1:70" ht="18.75" customHeight="1">
      <c r="A44" s="7"/>
      <c r="B44" s="8" t="s">
        <v>1</v>
      </c>
      <c r="C44" s="1101"/>
      <c r="D44" s="1101"/>
      <c r="E44" s="1101"/>
      <c r="F44" s="1102"/>
      <c r="G44" s="1039"/>
      <c r="H44" s="710" t="s">
        <v>112</v>
      </c>
      <c r="I44" s="200" t="s">
        <v>821</v>
      </c>
      <c r="J44" s="186">
        <v>1132161</v>
      </c>
      <c r="K44" s="525" t="s">
        <v>339</v>
      </c>
      <c r="L44" s="525">
        <v>626</v>
      </c>
      <c r="M44" s="526" t="s">
        <v>506</v>
      </c>
      <c r="N44" s="525" t="s">
        <v>5</v>
      </c>
      <c r="O44" s="108"/>
      <c r="P44" s="84"/>
      <c r="Q44" s="84"/>
      <c r="R44" s="100" t="s">
        <v>342</v>
      </c>
      <c r="S44" s="136"/>
      <c r="T44" s="84"/>
      <c r="U44" s="84"/>
      <c r="V44" s="87"/>
      <c r="W44" s="94"/>
      <c r="X44" s="84"/>
      <c r="Y44" s="84"/>
      <c r="Z44" s="100"/>
      <c r="AA44" s="136"/>
      <c r="AB44" s="84"/>
      <c r="AC44" s="84" t="s">
        <v>342</v>
      </c>
      <c r="AD44" s="84"/>
      <c r="AE44" s="87"/>
      <c r="AF44" s="94"/>
      <c r="AG44" s="84"/>
      <c r="AH44" s="84"/>
      <c r="AI44" s="100"/>
      <c r="AJ44" s="136"/>
      <c r="AK44" s="84"/>
      <c r="AL44" s="84"/>
      <c r="AM44" s="87"/>
      <c r="AN44" s="94"/>
      <c r="AO44" s="84" t="s">
        <v>342</v>
      </c>
      <c r="AP44" s="84"/>
      <c r="AQ44" s="84"/>
      <c r="AR44" s="100"/>
      <c r="AS44" s="136"/>
      <c r="AT44" s="84"/>
      <c r="AU44" s="84"/>
      <c r="AV44" s="87"/>
      <c r="AW44" s="94"/>
      <c r="AX44" s="84"/>
      <c r="AY44" s="84"/>
      <c r="AZ44" s="84"/>
      <c r="BA44" s="100" t="s">
        <v>342</v>
      </c>
      <c r="BB44" s="136"/>
      <c r="BC44" s="84"/>
      <c r="BD44" s="84"/>
      <c r="BE44" s="87"/>
      <c r="BF44" s="94"/>
      <c r="BG44" s="84"/>
      <c r="BH44" s="84"/>
      <c r="BI44" s="100"/>
      <c r="BJ44" s="136"/>
      <c r="BK44" s="84"/>
      <c r="BL44" s="536"/>
      <c r="BM44" s="536"/>
      <c r="BN44" s="93"/>
      <c r="BP44" s="669"/>
      <c r="BR44" s="634"/>
    </row>
    <row r="45" spans="1:70" ht="18.75" customHeight="1">
      <c r="A45" s="7"/>
      <c r="B45" s="8" t="s">
        <v>1</v>
      </c>
      <c r="C45" s="1101"/>
      <c r="D45" s="1101"/>
      <c r="E45" s="1101"/>
      <c r="F45" s="1102"/>
      <c r="G45" s="1039"/>
      <c r="H45" s="713" t="s">
        <v>114</v>
      </c>
      <c r="I45" s="195" t="s">
        <v>840</v>
      </c>
      <c r="J45" s="186">
        <v>1132161</v>
      </c>
      <c r="K45" s="525" t="s">
        <v>339</v>
      </c>
      <c r="L45" s="525">
        <v>8760</v>
      </c>
      <c r="M45" s="526" t="s">
        <v>506</v>
      </c>
      <c r="N45" s="525" t="s">
        <v>7</v>
      </c>
      <c r="O45" s="108"/>
      <c r="P45" s="84"/>
      <c r="Q45" s="84" t="s">
        <v>354</v>
      </c>
      <c r="R45" s="100"/>
      <c r="S45" s="136"/>
      <c r="T45" s="84"/>
      <c r="U45" s="84"/>
      <c r="V45" s="87"/>
      <c r="W45" s="94"/>
      <c r="X45" s="84"/>
      <c r="Y45" s="84"/>
      <c r="Z45" s="100"/>
      <c r="AA45" s="136"/>
      <c r="AB45" s="84"/>
      <c r="AC45" s="84"/>
      <c r="AD45" s="84"/>
      <c r="AE45" s="87"/>
      <c r="AF45" s="94"/>
      <c r="AG45" s="84"/>
      <c r="AH45" s="84"/>
      <c r="AI45" s="100"/>
      <c r="AJ45" s="136"/>
      <c r="AK45" s="84"/>
      <c r="AL45" s="84"/>
      <c r="AM45" s="87"/>
      <c r="AN45" s="94"/>
      <c r="AO45" s="84" t="s">
        <v>354</v>
      </c>
      <c r="AP45" s="84"/>
      <c r="AQ45" s="84"/>
      <c r="AR45" s="100"/>
      <c r="AS45" s="136"/>
      <c r="AT45" s="84"/>
      <c r="AU45" s="84"/>
      <c r="AV45" s="87"/>
      <c r="AW45" s="94"/>
      <c r="AX45" s="84"/>
      <c r="AY45" s="84"/>
      <c r="AZ45" s="84"/>
      <c r="BA45" s="100"/>
      <c r="BB45" s="136"/>
      <c r="BC45" s="84"/>
      <c r="BD45" s="84"/>
      <c r="BE45" s="87"/>
      <c r="BF45" s="94"/>
      <c r="BG45" s="84"/>
      <c r="BH45" s="84"/>
      <c r="BI45" s="100"/>
      <c r="BJ45" s="136"/>
      <c r="BK45" s="84"/>
      <c r="BL45" s="536"/>
      <c r="BM45" s="536"/>
      <c r="BN45" s="93"/>
      <c r="BP45" s="11"/>
      <c r="BR45" s="634"/>
    </row>
    <row r="46" spans="1:70" ht="18.75" customHeight="1">
      <c r="A46" s="7"/>
      <c r="B46" s="8"/>
      <c r="C46" s="1101"/>
      <c r="D46" s="1101"/>
      <c r="E46" s="1101"/>
      <c r="F46" s="1102"/>
      <c r="G46" s="1039"/>
      <c r="H46" s="706" t="s">
        <v>110</v>
      </c>
      <c r="I46" s="194" t="s">
        <v>838</v>
      </c>
      <c r="J46" s="186">
        <v>1132161</v>
      </c>
      <c r="K46" s="525" t="s">
        <v>339</v>
      </c>
      <c r="L46" s="525">
        <v>8760</v>
      </c>
      <c r="M46" s="532" t="s">
        <v>506</v>
      </c>
      <c r="N46" s="531" t="s">
        <v>671</v>
      </c>
      <c r="O46" s="108"/>
      <c r="P46" s="84"/>
      <c r="Q46" s="84"/>
      <c r="R46" s="100"/>
      <c r="S46" s="136"/>
      <c r="T46" s="84"/>
      <c r="U46" s="84"/>
      <c r="V46" s="87"/>
      <c r="W46" s="94"/>
      <c r="X46" s="84"/>
      <c r="Y46" s="84"/>
      <c r="Z46" s="100"/>
      <c r="AA46" s="136"/>
      <c r="AB46" s="84"/>
      <c r="AC46" s="84"/>
      <c r="AD46" s="84"/>
      <c r="AE46" s="87"/>
      <c r="AF46" s="94"/>
      <c r="AG46" s="84"/>
      <c r="AH46" s="84"/>
      <c r="AI46" s="100"/>
      <c r="AJ46" s="136"/>
      <c r="AK46" s="84"/>
      <c r="AL46" s="84"/>
      <c r="AM46" s="87"/>
      <c r="AN46" s="94"/>
      <c r="AO46" s="84"/>
      <c r="AP46" s="84"/>
      <c r="AQ46" s="84"/>
      <c r="AR46" s="100"/>
      <c r="AS46" s="136"/>
      <c r="AT46" s="84"/>
      <c r="AU46" s="84"/>
      <c r="AV46" s="87"/>
      <c r="AW46" s="94"/>
      <c r="AX46" s="84"/>
      <c r="AY46" s="84"/>
      <c r="AZ46" s="84"/>
      <c r="BA46" s="100" t="s">
        <v>353</v>
      </c>
      <c r="BB46" s="136"/>
      <c r="BC46" s="84"/>
      <c r="BD46" s="84"/>
      <c r="BE46" s="87"/>
      <c r="BF46" s="94"/>
      <c r="BG46" s="84"/>
      <c r="BH46" s="84"/>
      <c r="BI46" s="100"/>
      <c r="BJ46" s="136"/>
      <c r="BK46" s="84"/>
      <c r="BL46" s="536"/>
      <c r="BM46" s="536"/>
      <c r="BN46" s="93"/>
      <c r="BP46" s="11"/>
      <c r="BR46" s="634"/>
    </row>
    <row r="47" spans="1:70" ht="18.899999999999999" customHeight="1">
      <c r="A47" s="7"/>
      <c r="B47" s="8"/>
      <c r="C47" s="1101"/>
      <c r="D47" s="1101"/>
      <c r="E47" s="1101"/>
      <c r="F47" s="1102"/>
      <c r="G47" s="1039"/>
      <c r="H47" s="706" t="s">
        <v>116</v>
      </c>
      <c r="I47" s="194" t="s">
        <v>835</v>
      </c>
      <c r="J47" s="186">
        <v>1132161</v>
      </c>
      <c r="K47" s="525" t="s">
        <v>339</v>
      </c>
      <c r="L47" s="525">
        <v>626</v>
      </c>
      <c r="M47" s="532" t="s">
        <v>506</v>
      </c>
      <c r="N47" s="531" t="s">
        <v>658</v>
      </c>
      <c r="O47" s="108"/>
      <c r="P47" s="84"/>
      <c r="Q47" s="84"/>
      <c r="R47" s="100"/>
      <c r="S47" s="136"/>
      <c r="T47" s="84"/>
      <c r="U47" s="84"/>
      <c r="V47" s="87"/>
      <c r="W47" s="94"/>
      <c r="X47" s="84"/>
      <c r="Y47" s="84"/>
      <c r="Z47" s="100"/>
      <c r="AA47" s="136"/>
      <c r="AB47" s="84" t="s">
        <v>354</v>
      </c>
      <c r="AC47" s="84"/>
      <c r="AD47" s="84"/>
      <c r="AE47" s="87"/>
      <c r="AF47" s="94"/>
      <c r="AG47" s="84"/>
      <c r="AH47" s="84"/>
      <c r="AI47" s="100"/>
      <c r="AJ47" s="136"/>
      <c r="AK47" s="84"/>
      <c r="AL47" s="84"/>
      <c r="AM47" s="87"/>
      <c r="AN47" s="94"/>
      <c r="AO47" s="84"/>
      <c r="AP47" s="84"/>
      <c r="AQ47" s="84"/>
      <c r="AR47" s="100"/>
      <c r="AS47" s="136"/>
      <c r="AT47" s="84"/>
      <c r="AU47" s="84"/>
      <c r="AV47" s="87"/>
      <c r="AW47" s="94"/>
      <c r="AX47" s="84"/>
      <c r="AY47" s="84" t="s">
        <v>354</v>
      </c>
      <c r="AZ47" s="84"/>
      <c r="BA47" s="100"/>
      <c r="BB47" s="136"/>
      <c r="BC47" s="84"/>
      <c r="BD47" s="84"/>
      <c r="BE47" s="87"/>
      <c r="BF47" s="94"/>
      <c r="BG47" s="84"/>
      <c r="BH47" s="84"/>
      <c r="BI47" s="100"/>
      <c r="BJ47" s="136"/>
      <c r="BK47" s="84"/>
      <c r="BL47" s="536"/>
      <c r="BM47" s="536"/>
      <c r="BN47" s="93"/>
      <c r="BP47" s="11"/>
      <c r="BR47" s="634"/>
    </row>
    <row r="48" spans="1:70" ht="18.899999999999999" customHeight="1">
      <c r="A48" s="7" t="s">
        <v>28</v>
      </c>
      <c r="B48" s="8" t="s">
        <v>1</v>
      </c>
      <c r="C48" s="1101"/>
      <c r="D48" s="1101"/>
      <c r="E48" s="1101"/>
      <c r="F48" s="1102"/>
      <c r="G48" s="1039"/>
      <c r="H48" s="710" t="s">
        <v>118</v>
      </c>
      <c r="I48" s="200" t="s">
        <v>837</v>
      </c>
      <c r="J48" s="186">
        <v>1132161</v>
      </c>
      <c r="K48" s="525" t="s">
        <v>339</v>
      </c>
      <c r="L48" s="525">
        <v>8760</v>
      </c>
      <c r="M48" s="526" t="s">
        <v>506</v>
      </c>
      <c r="N48" s="525" t="s">
        <v>7</v>
      </c>
      <c r="O48" s="108"/>
      <c r="P48" s="84"/>
      <c r="Q48" s="84"/>
      <c r="R48" s="100"/>
      <c r="S48" s="136"/>
      <c r="T48" s="84"/>
      <c r="U48" s="84"/>
      <c r="V48" s="88"/>
      <c r="W48" s="94"/>
      <c r="X48" s="84"/>
      <c r="Y48" s="84"/>
      <c r="Z48" s="100"/>
      <c r="AA48" s="136"/>
      <c r="AB48" s="84" t="s">
        <v>354</v>
      </c>
      <c r="AC48" s="84"/>
      <c r="AD48" s="84"/>
      <c r="AE48" s="87"/>
      <c r="AF48" s="94"/>
      <c r="AG48" s="84"/>
      <c r="AH48" s="85"/>
      <c r="AI48" s="100"/>
      <c r="AJ48" s="136"/>
      <c r="AK48" s="84"/>
      <c r="AL48" s="84"/>
      <c r="AM48" s="87"/>
      <c r="AN48" s="94"/>
      <c r="AO48" s="84"/>
      <c r="AP48" s="84"/>
      <c r="AQ48" s="84"/>
      <c r="AR48" s="100"/>
      <c r="AS48" s="136"/>
      <c r="AT48" s="85"/>
      <c r="AU48" s="84"/>
      <c r="AV48" s="87"/>
      <c r="AW48" s="94"/>
      <c r="AX48" s="84"/>
      <c r="AY48" s="84"/>
      <c r="AZ48" s="84" t="s">
        <v>354</v>
      </c>
      <c r="BA48" s="100"/>
      <c r="BB48" s="136"/>
      <c r="BC48" s="84"/>
      <c r="BD48" s="84"/>
      <c r="BE48" s="87"/>
      <c r="BF48" s="92"/>
      <c r="BG48" s="84"/>
      <c r="BH48" s="84"/>
      <c r="BI48" s="100"/>
      <c r="BJ48" s="136"/>
      <c r="BK48" s="84"/>
      <c r="BL48" s="536"/>
      <c r="BM48" s="536"/>
      <c r="BN48" s="93"/>
      <c r="BP48" s="11"/>
      <c r="BR48" s="634"/>
    </row>
    <row r="49" spans="1:70" ht="18.899999999999999" customHeight="1">
      <c r="A49" s="7"/>
      <c r="B49" s="8"/>
      <c r="C49" s="1101"/>
      <c r="D49" s="1101"/>
      <c r="E49" s="1101"/>
      <c r="F49" s="1102"/>
      <c r="G49" s="1039"/>
      <c r="H49" s="710" t="s">
        <v>929</v>
      </c>
      <c r="I49" s="200" t="s">
        <v>969</v>
      </c>
      <c r="J49" s="186">
        <v>1132161</v>
      </c>
      <c r="K49" s="525" t="s">
        <v>339</v>
      </c>
      <c r="L49" s="525">
        <v>8760</v>
      </c>
      <c r="M49" s="526" t="s">
        <v>659</v>
      </c>
      <c r="N49" s="525" t="s">
        <v>671</v>
      </c>
      <c r="O49" s="108"/>
      <c r="P49" s="84"/>
      <c r="Q49" s="84"/>
      <c r="R49" s="100"/>
      <c r="S49" s="136"/>
      <c r="T49" s="84"/>
      <c r="U49" s="84"/>
      <c r="V49" s="88"/>
      <c r="W49" s="94"/>
      <c r="X49" s="84"/>
      <c r="Y49" s="84"/>
      <c r="Z49" s="100"/>
      <c r="AA49" s="136"/>
      <c r="AB49" s="84"/>
      <c r="AC49" s="84"/>
      <c r="AD49" s="84"/>
      <c r="AE49" s="87"/>
      <c r="AF49" s="94"/>
      <c r="AG49" s="84"/>
      <c r="AH49" s="85"/>
      <c r="AI49" s="100"/>
      <c r="AJ49" s="136"/>
      <c r="AK49" s="84"/>
      <c r="AL49" s="84"/>
      <c r="AM49" s="87"/>
      <c r="AN49" s="94"/>
      <c r="AO49" s="84"/>
      <c r="AP49" s="84"/>
      <c r="AQ49" s="84"/>
      <c r="AR49" s="100"/>
      <c r="AS49" s="136"/>
      <c r="AT49" s="85"/>
      <c r="AU49" s="84"/>
      <c r="AV49" s="87"/>
      <c r="AW49" s="94"/>
      <c r="AX49" s="84"/>
      <c r="AY49" s="84"/>
      <c r="AZ49" s="84"/>
      <c r="BA49" s="100"/>
      <c r="BB49" s="136"/>
      <c r="BC49" s="84"/>
      <c r="BD49" s="84"/>
      <c r="BE49" s="87"/>
      <c r="BF49" s="92"/>
      <c r="BG49" s="84"/>
      <c r="BH49" s="84"/>
      <c r="BI49" s="100"/>
      <c r="BJ49" s="136"/>
      <c r="BK49" s="84"/>
      <c r="BL49" s="536"/>
      <c r="BM49" s="536"/>
      <c r="BN49" s="93"/>
      <c r="BP49" s="11"/>
      <c r="BR49" s="634"/>
    </row>
    <row r="50" spans="1:70" ht="18.899999999999999" customHeight="1">
      <c r="A50" s="7" t="s">
        <v>28</v>
      </c>
      <c r="B50" s="8" t="s">
        <v>1</v>
      </c>
      <c r="C50" s="1101"/>
      <c r="D50" s="1101"/>
      <c r="E50" s="1101"/>
      <c r="F50" s="1102"/>
      <c r="G50" s="1039"/>
      <c r="H50" s="706" t="s">
        <v>120</v>
      </c>
      <c r="I50" s="195" t="s">
        <v>841</v>
      </c>
      <c r="J50" s="186">
        <v>1132161</v>
      </c>
      <c r="K50" s="525" t="s">
        <v>339</v>
      </c>
      <c r="L50" s="525">
        <v>231</v>
      </c>
      <c r="M50" s="526" t="s">
        <v>506</v>
      </c>
      <c r="N50" s="525" t="s">
        <v>5</v>
      </c>
      <c r="O50" s="108"/>
      <c r="P50" s="84"/>
      <c r="Q50" s="84"/>
      <c r="R50" s="100"/>
      <c r="S50" s="136"/>
      <c r="T50" s="84"/>
      <c r="U50" s="84" t="s">
        <v>342</v>
      </c>
      <c r="V50" s="87"/>
      <c r="W50" s="94"/>
      <c r="X50" s="84"/>
      <c r="Y50" s="84"/>
      <c r="Z50" s="100"/>
      <c r="AA50" s="136"/>
      <c r="AB50" s="84"/>
      <c r="AC50" s="84"/>
      <c r="AD50" s="84"/>
      <c r="AE50" s="87"/>
      <c r="AF50" s="94"/>
      <c r="AG50" s="84" t="s">
        <v>342</v>
      </c>
      <c r="AH50" s="84"/>
      <c r="AI50" s="100"/>
      <c r="AJ50" s="136"/>
      <c r="AK50" s="84"/>
      <c r="AL50" s="84"/>
      <c r="AM50" s="87"/>
      <c r="AN50" s="94"/>
      <c r="AO50" s="84"/>
      <c r="AP50" s="84"/>
      <c r="AQ50" s="84"/>
      <c r="AR50" s="100"/>
      <c r="AS50" s="136" t="s">
        <v>353</v>
      </c>
      <c r="AT50" s="84"/>
      <c r="AU50" s="84"/>
      <c r="AV50" s="87"/>
      <c r="AW50" s="94"/>
      <c r="AX50" s="84"/>
      <c r="AY50" s="84"/>
      <c r="AZ50" s="84"/>
      <c r="BA50" s="100"/>
      <c r="BB50" s="136"/>
      <c r="BC50" s="84"/>
      <c r="BD50" s="84"/>
      <c r="BE50" s="87" t="s">
        <v>5</v>
      </c>
      <c r="BF50" s="94"/>
      <c r="BG50" s="84"/>
      <c r="BH50" s="84"/>
      <c r="BI50" s="100"/>
      <c r="BJ50" s="136"/>
      <c r="BK50" s="84"/>
      <c r="BL50" s="536"/>
      <c r="BM50" s="536"/>
      <c r="BN50" s="93"/>
      <c r="BP50" s="11"/>
      <c r="BR50" s="634"/>
    </row>
    <row r="51" spans="1:70" ht="18.899999999999999" customHeight="1">
      <c r="A51" s="7" t="s">
        <v>28</v>
      </c>
      <c r="B51" s="8" t="s">
        <v>1</v>
      </c>
      <c r="C51" s="1101"/>
      <c r="D51" s="1101"/>
      <c r="E51" s="1101"/>
      <c r="F51" s="1102"/>
      <c r="G51" s="1039"/>
      <c r="H51" s="708" t="s">
        <v>122</v>
      </c>
      <c r="I51" s="194" t="s">
        <v>844</v>
      </c>
      <c r="J51" s="186">
        <v>1132161</v>
      </c>
      <c r="K51" s="525" t="s">
        <v>339</v>
      </c>
      <c r="L51" s="525">
        <v>1752</v>
      </c>
      <c r="M51" s="526" t="s">
        <v>506</v>
      </c>
      <c r="N51" s="525" t="s">
        <v>7</v>
      </c>
      <c r="O51" s="108"/>
      <c r="P51" s="84"/>
      <c r="Q51" s="84"/>
      <c r="R51" s="100"/>
      <c r="S51" s="136"/>
      <c r="T51" s="84"/>
      <c r="U51" s="84"/>
      <c r="V51" s="87" t="s">
        <v>354</v>
      </c>
      <c r="W51" s="94"/>
      <c r="X51" s="84"/>
      <c r="Y51" s="84"/>
      <c r="Z51" s="100"/>
      <c r="AA51" s="136"/>
      <c r="AB51" s="84"/>
      <c r="AC51" s="84"/>
      <c r="AD51" s="84"/>
      <c r="AE51" s="87"/>
      <c r="AF51" s="94"/>
      <c r="AG51" s="84"/>
      <c r="AH51" s="84"/>
      <c r="AI51" s="100"/>
      <c r="AJ51" s="136"/>
      <c r="AK51" s="84"/>
      <c r="AL51" s="84"/>
      <c r="AM51" s="87"/>
      <c r="AN51" s="94"/>
      <c r="AO51" s="84"/>
      <c r="AP51" s="84"/>
      <c r="AQ51" s="84"/>
      <c r="AR51" s="100"/>
      <c r="AS51" s="136" t="s">
        <v>354</v>
      </c>
      <c r="AT51" s="84"/>
      <c r="AU51" s="84"/>
      <c r="AV51" s="87"/>
      <c r="AW51" s="94"/>
      <c r="AX51" s="84"/>
      <c r="AY51" s="84"/>
      <c r="AZ51" s="84"/>
      <c r="BA51" s="100"/>
      <c r="BB51" s="136"/>
      <c r="BC51" s="84"/>
      <c r="BD51" s="84"/>
      <c r="BE51" s="87"/>
      <c r="BF51" s="94"/>
      <c r="BG51" s="84"/>
      <c r="BH51" s="84"/>
      <c r="BI51" s="100"/>
      <c r="BJ51" s="136"/>
      <c r="BK51" s="84"/>
      <c r="BL51" s="536"/>
      <c r="BM51" s="536"/>
      <c r="BN51" s="93"/>
      <c r="BP51" s="11"/>
      <c r="BR51" s="634"/>
    </row>
    <row r="52" spans="1:70" ht="18.899999999999999" customHeight="1">
      <c r="A52" s="7"/>
      <c r="B52" s="8"/>
      <c r="C52" s="1101"/>
      <c r="D52" s="1101"/>
      <c r="E52" s="1101"/>
      <c r="F52" s="1102"/>
      <c r="G52" s="1039"/>
      <c r="H52" s="708" t="s">
        <v>931</v>
      </c>
      <c r="I52" s="200" t="s">
        <v>1040</v>
      </c>
      <c r="J52" s="186">
        <v>1132161</v>
      </c>
      <c r="K52" s="525" t="s">
        <v>339</v>
      </c>
      <c r="L52" s="525">
        <v>8720</v>
      </c>
      <c r="M52" s="526" t="s">
        <v>506</v>
      </c>
      <c r="N52" s="525" t="s">
        <v>671</v>
      </c>
      <c r="O52" s="108"/>
      <c r="P52" s="84"/>
      <c r="Q52" s="84"/>
      <c r="R52" s="100"/>
      <c r="S52" s="136"/>
      <c r="T52" s="84"/>
      <c r="U52" s="84"/>
      <c r="V52" s="87"/>
      <c r="W52" s="94"/>
      <c r="X52" s="84"/>
      <c r="Y52" s="84"/>
      <c r="Z52" s="100"/>
      <c r="AA52" s="136"/>
      <c r="AB52" s="84"/>
      <c r="AC52" s="84"/>
      <c r="AD52" s="84"/>
      <c r="AE52" s="87"/>
      <c r="AF52" s="94"/>
      <c r="AG52" s="84"/>
      <c r="AH52" s="84"/>
      <c r="AI52" s="100"/>
      <c r="AJ52" s="136"/>
      <c r="AK52" s="84"/>
      <c r="AL52" s="84"/>
      <c r="AM52" s="87"/>
      <c r="AN52" s="94"/>
      <c r="AO52" s="84"/>
      <c r="AP52" s="84"/>
      <c r="AQ52" s="84"/>
      <c r="AR52" s="100"/>
      <c r="AS52" s="136"/>
      <c r="AT52" s="84"/>
      <c r="AU52" s="84"/>
      <c r="AV52" s="87"/>
      <c r="AW52" s="94"/>
      <c r="AX52" s="84"/>
      <c r="AY52" s="84"/>
      <c r="AZ52" s="84"/>
      <c r="BA52" s="100"/>
      <c r="BB52" s="136"/>
      <c r="BC52" s="84"/>
      <c r="BD52" s="84"/>
      <c r="BE52" s="87"/>
      <c r="BF52" s="94"/>
      <c r="BG52" s="84"/>
      <c r="BH52" s="84"/>
      <c r="BI52" s="100"/>
      <c r="BJ52" s="136"/>
      <c r="BK52" s="84"/>
      <c r="BL52" s="536"/>
      <c r="BM52" s="536"/>
      <c r="BN52" s="93"/>
      <c r="BP52" s="11"/>
      <c r="BR52" s="634"/>
    </row>
    <row r="53" spans="1:70" ht="18.75" customHeight="1">
      <c r="A53" s="9" t="s">
        <v>28</v>
      </c>
      <c r="B53" s="8" t="s">
        <v>1</v>
      </c>
      <c r="C53" s="1101"/>
      <c r="D53" s="1101"/>
      <c r="E53" s="1101"/>
      <c r="F53" s="1102"/>
      <c r="G53" s="1039"/>
      <c r="H53" s="710" t="s">
        <v>124</v>
      </c>
      <c r="I53" s="200" t="s">
        <v>842</v>
      </c>
      <c r="J53" s="186">
        <v>1132161</v>
      </c>
      <c r="K53" s="525" t="s">
        <v>339</v>
      </c>
      <c r="L53" s="525">
        <v>4380</v>
      </c>
      <c r="M53" s="526" t="s">
        <v>506</v>
      </c>
      <c r="N53" s="525" t="s">
        <v>658</v>
      </c>
      <c r="O53" s="108"/>
      <c r="P53" s="84"/>
      <c r="Q53" s="84"/>
      <c r="R53" s="100"/>
      <c r="S53" s="136"/>
      <c r="T53" s="84"/>
      <c r="U53" s="84"/>
      <c r="V53" s="87"/>
      <c r="W53" s="94"/>
      <c r="X53" s="84"/>
      <c r="Y53" s="84"/>
      <c r="Z53" s="100"/>
      <c r="AA53" s="136"/>
      <c r="AB53" s="84"/>
      <c r="AC53" s="84"/>
      <c r="AD53" s="84"/>
      <c r="AE53" s="87"/>
      <c r="AF53" s="94"/>
      <c r="AG53" s="84" t="s">
        <v>354</v>
      </c>
      <c r="AH53" s="84"/>
      <c r="AI53" s="100"/>
      <c r="AJ53" s="136"/>
      <c r="AK53" s="84"/>
      <c r="AL53" s="84"/>
      <c r="AM53" s="87"/>
      <c r="AN53" s="94"/>
      <c r="AO53" s="84"/>
      <c r="AP53" s="84"/>
      <c r="AQ53" s="84"/>
      <c r="AR53" s="100"/>
      <c r="AS53" s="136"/>
      <c r="AT53" s="84"/>
      <c r="AU53" s="84"/>
      <c r="AV53" s="87"/>
      <c r="AW53" s="94"/>
      <c r="AX53" s="84"/>
      <c r="AY53" s="84"/>
      <c r="AZ53" s="84"/>
      <c r="BA53" s="100"/>
      <c r="BB53" s="136"/>
      <c r="BC53" s="84"/>
      <c r="BD53" s="84"/>
      <c r="BE53" s="87" t="s">
        <v>7</v>
      </c>
      <c r="BF53" s="94"/>
      <c r="BG53" s="84"/>
      <c r="BH53" s="84"/>
      <c r="BI53" s="100"/>
      <c r="BJ53" s="136"/>
      <c r="BK53" s="84"/>
      <c r="BL53" s="536"/>
      <c r="BM53" s="536"/>
      <c r="BN53" s="93"/>
      <c r="BP53" s="11"/>
      <c r="BR53" s="634"/>
    </row>
    <row r="54" spans="1:70" ht="18.899999999999999" customHeight="1">
      <c r="A54" s="9" t="s">
        <v>28</v>
      </c>
      <c r="B54" s="8" t="s">
        <v>1</v>
      </c>
      <c r="C54" s="1101"/>
      <c r="D54" s="1101"/>
      <c r="E54" s="1101"/>
      <c r="F54" s="1102"/>
      <c r="G54" s="1039"/>
      <c r="H54" s="706" t="s">
        <v>126</v>
      </c>
      <c r="I54" s="194" t="s">
        <v>843</v>
      </c>
      <c r="J54" s="186">
        <v>1132161</v>
      </c>
      <c r="K54" s="525" t="s">
        <v>339</v>
      </c>
      <c r="L54" s="525">
        <v>8720</v>
      </c>
      <c r="M54" s="526" t="s">
        <v>506</v>
      </c>
      <c r="N54" s="525" t="s">
        <v>658</v>
      </c>
      <c r="O54" s="108"/>
      <c r="P54" s="84"/>
      <c r="Q54" s="84"/>
      <c r="R54" s="100"/>
      <c r="S54" s="136"/>
      <c r="T54" s="84"/>
      <c r="U54" s="84"/>
      <c r="V54" s="87"/>
      <c r="W54" s="94"/>
      <c r="X54" s="84"/>
      <c r="Y54" s="84"/>
      <c r="Z54" s="100"/>
      <c r="AA54" s="136"/>
      <c r="AB54" s="84"/>
      <c r="AC54" s="84"/>
      <c r="AD54" s="84"/>
      <c r="AE54" s="87"/>
      <c r="AF54" s="94"/>
      <c r="AG54" s="84" t="s">
        <v>354</v>
      </c>
      <c r="AH54" s="84"/>
      <c r="AI54" s="100"/>
      <c r="AJ54" s="136"/>
      <c r="AK54" s="84"/>
      <c r="AL54" s="84"/>
      <c r="AM54" s="87"/>
      <c r="AN54" s="94"/>
      <c r="AO54" s="84"/>
      <c r="AP54" s="84"/>
      <c r="AQ54" s="84"/>
      <c r="AR54" s="100"/>
      <c r="AS54" s="136"/>
      <c r="AT54" s="84"/>
      <c r="AU54" s="84"/>
      <c r="AV54" s="87"/>
      <c r="AW54" s="94"/>
      <c r="AX54" s="84"/>
      <c r="AY54" s="84"/>
      <c r="AZ54" s="84"/>
      <c r="BA54" s="100"/>
      <c r="BB54" s="136"/>
      <c r="BC54" s="84"/>
      <c r="BD54" s="84"/>
      <c r="BE54" s="87" t="s">
        <v>7</v>
      </c>
      <c r="BF54" s="94"/>
      <c r="BG54" s="84"/>
      <c r="BH54" s="84"/>
      <c r="BI54" s="100"/>
      <c r="BJ54" s="136"/>
      <c r="BK54" s="84"/>
      <c r="BL54" s="536"/>
      <c r="BM54" s="536"/>
      <c r="BN54" s="93"/>
      <c r="BP54" s="11"/>
      <c r="BR54" s="634"/>
    </row>
    <row r="55" spans="1:70" ht="18.899999999999999" customHeight="1">
      <c r="A55" s="9"/>
      <c r="B55" s="8"/>
      <c r="C55" s="1101"/>
      <c r="D55" s="1101"/>
      <c r="E55" s="1101"/>
      <c r="F55" s="1102"/>
      <c r="G55" s="1039"/>
      <c r="H55" s="708" t="s">
        <v>128</v>
      </c>
      <c r="I55" s="200" t="s">
        <v>847</v>
      </c>
      <c r="J55" s="186">
        <v>1132161</v>
      </c>
      <c r="K55" s="525" t="s">
        <v>339</v>
      </c>
      <c r="L55" s="525">
        <v>1251</v>
      </c>
      <c r="M55" s="526" t="s">
        <v>506</v>
      </c>
      <c r="N55" s="525" t="s">
        <v>658</v>
      </c>
      <c r="O55" s="108"/>
      <c r="P55" s="84"/>
      <c r="Q55" s="84"/>
      <c r="R55" s="100"/>
      <c r="S55" s="136"/>
      <c r="T55" s="84"/>
      <c r="U55" s="85"/>
      <c r="V55" s="87" t="s">
        <v>354</v>
      </c>
      <c r="W55" s="94"/>
      <c r="X55" s="84"/>
      <c r="Y55" s="84"/>
      <c r="Z55" s="100"/>
      <c r="AA55" s="136"/>
      <c r="AB55" s="84"/>
      <c r="AC55" s="84"/>
      <c r="AD55" s="84"/>
      <c r="AE55" s="87"/>
      <c r="AF55" s="94"/>
      <c r="AG55" s="85"/>
      <c r="AH55" s="84"/>
      <c r="AI55" s="100"/>
      <c r="AJ55" s="136"/>
      <c r="AK55" s="84"/>
      <c r="AL55" s="84"/>
      <c r="AM55" s="87"/>
      <c r="AN55" s="94"/>
      <c r="AO55" s="84"/>
      <c r="AP55" s="84"/>
      <c r="AQ55" s="84"/>
      <c r="AR55" s="100"/>
      <c r="AS55" s="138" t="s">
        <v>354</v>
      </c>
      <c r="AT55" s="84"/>
      <c r="AU55" s="84"/>
      <c r="AV55" s="87"/>
      <c r="AW55" s="94"/>
      <c r="AX55" s="84"/>
      <c r="AY55" s="84"/>
      <c r="AZ55" s="84"/>
      <c r="BA55" s="100"/>
      <c r="BB55" s="136"/>
      <c r="BC55" s="84"/>
      <c r="BD55" s="84"/>
      <c r="BE55" s="88"/>
      <c r="BF55" s="94"/>
      <c r="BG55" s="84"/>
      <c r="BH55" s="84"/>
      <c r="BI55" s="100"/>
      <c r="BJ55" s="136"/>
      <c r="BK55" s="84"/>
      <c r="BL55" s="536"/>
      <c r="BM55" s="536"/>
      <c r="BN55" s="93"/>
      <c r="BP55" s="11"/>
      <c r="BR55" s="634"/>
    </row>
    <row r="56" spans="1:70" ht="18.899999999999999" customHeight="1">
      <c r="A56" s="9"/>
      <c r="B56" s="8"/>
      <c r="C56" s="1101"/>
      <c r="D56" s="1101"/>
      <c r="E56" s="1101"/>
      <c r="F56" s="1102"/>
      <c r="G56" s="1039"/>
      <c r="H56" s="708" t="s">
        <v>138</v>
      </c>
      <c r="I56" s="200" t="s">
        <v>836</v>
      </c>
      <c r="J56" s="186">
        <v>1132161</v>
      </c>
      <c r="K56" s="525" t="s">
        <v>339</v>
      </c>
      <c r="L56" s="525">
        <v>8760</v>
      </c>
      <c r="M56" s="526" t="s">
        <v>506</v>
      </c>
      <c r="N56" s="525" t="s">
        <v>660</v>
      </c>
      <c r="O56" s="108"/>
      <c r="P56" s="84"/>
      <c r="Q56" s="84"/>
      <c r="R56" s="100"/>
      <c r="S56" s="136"/>
      <c r="T56" s="84"/>
      <c r="U56" s="85"/>
      <c r="V56" s="87"/>
      <c r="W56" s="94"/>
      <c r="X56" s="84"/>
      <c r="Y56" s="84"/>
      <c r="Z56" s="100"/>
      <c r="AA56" s="136"/>
      <c r="AB56" s="84"/>
      <c r="AC56" s="84"/>
      <c r="AD56" s="84"/>
      <c r="AE56" s="87"/>
      <c r="AF56" s="94"/>
      <c r="AG56" s="85"/>
      <c r="AH56" s="84"/>
      <c r="AI56" s="100"/>
      <c r="AJ56" s="136"/>
      <c r="AK56" s="84"/>
      <c r="AL56" s="84"/>
      <c r="AM56" s="87"/>
      <c r="AN56" s="94"/>
      <c r="AO56" s="84"/>
      <c r="AP56" s="84"/>
      <c r="AQ56" s="84"/>
      <c r="AR56" s="100"/>
      <c r="AS56" s="138"/>
      <c r="AT56" s="84"/>
      <c r="AU56" s="84"/>
      <c r="AV56" s="87"/>
      <c r="AW56" s="94" t="s">
        <v>353</v>
      </c>
      <c r="AX56" s="84"/>
      <c r="AY56" s="84"/>
      <c r="AZ56" s="84"/>
      <c r="BA56" s="100"/>
      <c r="BB56" s="136"/>
      <c r="BC56" s="84"/>
      <c r="BD56" s="84"/>
      <c r="BE56" s="88"/>
      <c r="BF56" s="94"/>
      <c r="BG56" s="84"/>
      <c r="BH56" s="84"/>
      <c r="BI56" s="100"/>
      <c r="BJ56" s="136"/>
      <c r="BK56" s="84"/>
      <c r="BL56" s="536"/>
      <c r="BM56" s="536"/>
      <c r="BN56" s="93"/>
      <c r="BP56" s="11"/>
      <c r="BR56" s="634"/>
    </row>
    <row r="57" spans="1:70" ht="18.75" customHeight="1">
      <c r="A57" s="9"/>
      <c r="B57" s="8"/>
      <c r="C57" s="1101"/>
      <c r="D57" s="1101"/>
      <c r="E57" s="1101"/>
      <c r="F57" s="1102"/>
      <c r="G57" s="1039"/>
      <c r="H57" s="710" t="s">
        <v>130</v>
      </c>
      <c r="I57" s="200" t="s">
        <v>848</v>
      </c>
      <c r="J57" s="186">
        <v>1132161</v>
      </c>
      <c r="K57" s="525" t="s">
        <v>339</v>
      </c>
      <c r="L57" s="525">
        <v>417</v>
      </c>
      <c r="M57" s="526" t="s">
        <v>506</v>
      </c>
      <c r="N57" s="525" t="s">
        <v>5</v>
      </c>
      <c r="O57" s="108"/>
      <c r="P57" s="84"/>
      <c r="Q57" s="84"/>
      <c r="R57" s="100"/>
      <c r="S57" s="136"/>
      <c r="T57" s="84"/>
      <c r="U57" s="84"/>
      <c r="V57" s="87"/>
      <c r="W57" s="94"/>
      <c r="X57" s="84"/>
      <c r="Y57" s="84"/>
      <c r="Z57" s="100" t="s">
        <v>342</v>
      </c>
      <c r="AA57" s="136"/>
      <c r="AB57" s="84"/>
      <c r="AC57" s="84"/>
      <c r="AD57" s="84"/>
      <c r="AE57" s="87"/>
      <c r="AF57" s="94"/>
      <c r="AG57" s="84"/>
      <c r="AH57" s="84"/>
      <c r="AI57" s="100"/>
      <c r="AJ57" s="136"/>
      <c r="AK57" s="84"/>
      <c r="AL57" s="84" t="s">
        <v>342</v>
      </c>
      <c r="AM57" s="87"/>
      <c r="AN57" s="94"/>
      <c r="AO57" s="84"/>
      <c r="AP57" s="84"/>
      <c r="AQ57" s="84"/>
      <c r="AR57" s="100"/>
      <c r="AS57" s="136"/>
      <c r="AT57" s="84"/>
      <c r="AU57" s="84"/>
      <c r="AV57" s="87"/>
      <c r="AW57" s="94"/>
      <c r="AX57" s="84" t="s">
        <v>342</v>
      </c>
      <c r="AY57" s="84"/>
      <c r="AZ57" s="84"/>
      <c r="BA57" s="100"/>
      <c r="BB57" s="136"/>
      <c r="BC57" s="84"/>
      <c r="BD57" s="84"/>
      <c r="BE57" s="87"/>
      <c r="BF57" s="94"/>
      <c r="BG57" s="84"/>
      <c r="BH57" s="84"/>
      <c r="BI57" s="100"/>
      <c r="BJ57" s="136" t="s">
        <v>5</v>
      </c>
      <c r="BK57" s="84"/>
      <c r="BL57" s="536"/>
      <c r="BM57" s="536"/>
      <c r="BN57" s="93"/>
      <c r="BP57" s="11"/>
      <c r="BR57" s="634"/>
    </row>
    <row r="58" spans="1:70" ht="18.899999999999999" customHeight="1">
      <c r="A58" s="9"/>
      <c r="B58" s="8"/>
      <c r="C58" s="1101"/>
      <c r="D58" s="1101"/>
      <c r="E58" s="1101"/>
      <c r="F58" s="1102"/>
      <c r="G58" s="1039"/>
      <c r="H58" s="710" t="s">
        <v>132</v>
      </c>
      <c r="I58" s="200" t="s">
        <v>849</v>
      </c>
      <c r="J58" s="186">
        <v>1132161</v>
      </c>
      <c r="K58" s="525" t="s">
        <v>339</v>
      </c>
      <c r="L58" s="525">
        <v>876</v>
      </c>
      <c r="M58" s="526" t="s">
        <v>506</v>
      </c>
      <c r="N58" s="525" t="s">
        <v>658</v>
      </c>
      <c r="O58" s="108"/>
      <c r="P58" s="84"/>
      <c r="Q58" s="84"/>
      <c r="R58" s="100"/>
      <c r="S58" s="136"/>
      <c r="T58" s="84"/>
      <c r="U58" s="84"/>
      <c r="V58" s="87"/>
      <c r="W58" s="94"/>
      <c r="X58" s="84"/>
      <c r="Y58" s="84"/>
      <c r="Z58" s="100"/>
      <c r="AA58" s="136" t="s">
        <v>354</v>
      </c>
      <c r="AB58" s="84"/>
      <c r="AC58" s="84"/>
      <c r="AD58" s="84"/>
      <c r="AE58" s="87"/>
      <c r="AF58" s="94"/>
      <c r="AG58" s="84"/>
      <c r="AH58" s="84"/>
      <c r="AI58" s="100"/>
      <c r="AJ58" s="136"/>
      <c r="AK58" s="84"/>
      <c r="AL58" s="84"/>
      <c r="AM58" s="87"/>
      <c r="AN58" s="94"/>
      <c r="AO58" s="84"/>
      <c r="AP58" s="84"/>
      <c r="AQ58" s="84"/>
      <c r="AR58" s="100"/>
      <c r="AS58" s="136"/>
      <c r="AT58" s="84"/>
      <c r="AU58" s="84"/>
      <c r="AV58" s="87"/>
      <c r="AW58" s="94"/>
      <c r="AX58" s="84"/>
      <c r="AY58" s="84"/>
      <c r="AZ58" s="84" t="s">
        <v>354</v>
      </c>
      <c r="BA58" s="100"/>
      <c r="BB58" s="136"/>
      <c r="BC58" s="84"/>
      <c r="BD58" s="84"/>
      <c r="BE58" s="87"/>
      <c r="BF58" s="94"/>
      <c r="BG58" s="84"/>
      <c r="BH58" s="84"/>
      <c r="BI58" s="100"/>
      <c r="BJ58" s="136"/>
      <c r="BK58" s="84"/>
      <c r="BL58" s="536"/>
      <c r="BM58" s="536"/>
      <c r="BN58" s="93"/>
      <c r="BP58" s="11"/>
      <c r="BR58" s="634"/>
    </row>
    <row r="59" spans="1:70" ht="18.899999999999999" customHeight="1">
      <c r="A59" s="9" t="s">
        <v>28</v>
      </c>
      <c r="B59" s="8" t="s">
        <v>1</v>
      </c>
      <c r="C59" s="1101"/>
      <c r="D59" s="1101"/>
      <c r="E59" s="1101"/>
      <c r="F59" s="1102"/>
      <c r="G59" s="1039"/>
      <c r="H59" s="713" t="s">
        <v>134</v>
      </c>
      <c r="I59" s="195" t="s">
        <v>850</v>
      </c>
      <c r="J59" s="186">
        <v>1132161</v>
      </c>
      <c r="K59" s="525" t="s">
        <v>339</v>
      </c>
      <c r="L59" s="525">
        <v>2190</v>
      </c>
      <c r="M59" s="526" t="s">
        <v>506</v>
      </c>
      <c r="N59" s="525" t="s">
        <v>7</v>
      </c>
      <c r="O59" s="108"/>
      <c r="P59" s="84"/>
      <c r="Q59" s="84"/>
      <c r="R59" s="100"/>
      <c r="S59" s="136"/>
      <c r="T59" s="84"/>
      <c r="U59" s="84"/>
      <c r="V59" s="87"/>
      <c r="W59" s="94"/>
      <c r="X59" s="84"/>
      <c r="Y59" s="84"/>
      <c r="Z59" s="100"/>
      <c r="AA59" s="136" t="s">
        <v>354</v>
      </c>
      <c r="AB59" s="84"/>
      <c r="AC59" s="84"/>
      <c r="AD59" s="84"/>
      <c r="AE59" s="87"/>
      <c r="AF59" s="94"/>
      <c r="AG59" s="84"/>
      <c r="AH59" s="84"/>
      <c r="AI59" s="100"/>
      <c r="AJ59" s="136"/>
      <c r="AK59" s="84"/>
      <c r="AL59" s="84"/>
      <c r="AM59" s="87"/>
      <c r="AN59" s="94"/>
      <c r="AO59" s="84"/>
      <c r="AP59" s="84"/>
      <c r="AQ59" s="84"/>
      <c r="AR59" s="100"/>
      <c r="AS59" s="136"/>
      <c r="AT59" s="84"/>
      <c r="AU59" s="84"/>
      <c r="AV59" s="87"/>
      <c r="AW59" s="94"/>
      <c r="AX59" s="84"/>
      <c r="AY59" s="84" t="s">
        <v>354</v>
      </c>
      <c r="AZ59" s="84"/>
      <c r="BA59" s="100"/>
      <c r="BB59" s="136"/>
      <c r="BC59" s="84"/>
      <c r="BD59" s="84"/>
      <c r="BE59" s="87"/>
      <c r="BF59" s="94"/>
      <c r="BG59" s="84"/>
      <c r="BH59" s="84"/>
      <c r="BI59" s="100"/>
      <c r="BJ59" s="136"/>
      <c r="BK59" s="84"/>
      <c r="BL59" s="536"/>
      <c r="BM59" s="536"/>
      <c r="BN59" s="93"/>
      <c r="BP59" s="11"/>
      <c r="BR59" s="634"/>
    </row>
    <row r="60" spans="1:70" ht="18.899999999999999" customHeight="1" thickBot="1">
      <c r="A60" s="9"/>
      <c r="B60" s="8"/>
      <c r="C60" s="1101"/>
      <c r="D60" s="1101"/>
      <c r="E60" s="1101"/>
      <c r="F60" s="1102"/>
      <c r="G60" s="1039"/>
      <c r="H60" s="714" t="s">
        <v>136</v>
      </c>
      <c r="I60" s="201" t="s">
        <v>851</v>
      </c>
      <c r="J60" s="189">
        <v>1132161</v>
      </c>
      <c r="K60" s="533" t="s">
        <v>339</v>
      </c>
      <c r="L60" s="533">
        <v>1251</v>
      </c>
      <c r="M60" s="534" t="s">
        <v>506</v>
      </c>
      <c r="N60" s="533" t="s">
        <v>658</v>
      </c>
      <c r="O60" s="110"/>
      <c r="P60" s="97" t="s">
        <v>354</v>
      </c>
      <c r="Q60" s="97"/>
      <c r="R60" s="102"/>
      <c r="S60" s="137"/>
      <c r="T60" s="97"/>
      <c r="U60" s="97"/>
      <c r="V60" s="141"/>
      <c r="W60" s="96"/>
      <c r="X60" s="97"/>
      <c r="Y60" s="97"/>
      <c r="Z60" s="102"/>
      <c r="AA60" s="137"/>
      <c r="AB60" s="97"/>
      <c r="AC60" s="97"/>
      <c r="AD60" s="97"/>
      <c r="AE60" s="141"/>
      <c r="AF60" s="96"/>
      <c r="AG60" s="97"/>
      <c r="AH60" s="97"/>
      <c r="AI60" s="102"/>
      <c r="AJ60" s="137"/>
      <c r="AK60" s="97"/>
      <c r="AL60" s="97"/>
      <c r="AM60" s="141"/>
      <c r="AN60" s="96" t="s">
        <v>354</v>
      </c>
      <c r="AO60" s="97"/>
      <c r="AP60" s="97"/>
      <c r="AQ60" s="97"/>
      <c r="AR60" s="102"/>
      <c r="AS60" s="137"/>
      <c r="AT60" s="97"/>
      <c r="AU60" s="97"/>
      <c r="AV60" s="141"/>
      <c r="AW60" s="96"/>
      <c r="AX60" s="97"/>
      <c r="AY60" s="97"/>
      <c r="AZ60" s="97"/>
      <c r="BA60" s="102"/>
      <c r="BB60" s="137"/>
      <c r="BC60" s="97"/>
      <c r="BD60" s="97"/>
      <c r="BE60" s="141"/>
      <c r="BF60" s="96"/>
      <c r="BG60" s="97"/>
      <c r="BH60" s="97"/>
      <c r="BI60" s="102"/>
      <c r="BJ60" s="137"/>
      <c r="BK60" s="97"/>
      <c r="BL60" s="545"/>
      <c r="BM60" s="545"/>
      <c r="BN60" s="98"/>
      <c r="BP60" s="11"/>
      <c r="BR60" s="634"/>
    </row>
    <row r="61" spans="1:70" ht="18.899999999999999" customHeight="1">
      <c r="A61" s="9"/>
      <c r="B61" s="8"/>
      <c r="C61" s="1101"/>
      <c r="D61" s="1101"/>
      <c r="E61" s="1101"/>
      <c r="F61" s="1102"/>
      <c r="G61" s="1038" t="s">
        <v>139</v>
      </c>
      <c r="H61" s="715" t="s">
        <v>140</v>
      </c>
      <c r="I61" s="195" t="s">
        <v>780</v>
      </c>
      <c r="J61" s="154">
        <v>1132120</v>
      </c>
      <c r="K61" s="527" t="s">
        <v>339</v>
      </c>
      <c r="L61" s="527">
        <v>179</v>
      </c>
      <c r="M61" s="528" t="s">
        <v>506</v>
      </c>
      <c r="N61" s="527" t="s">
        <v>5</v>
      </c>
      <c r="O61" s="122"/>
      <c r="P61" s="90"/>
      <c r="Q61" s="90"/>
      <c r="R61" s="99"/>
      <c r="S61" s="135"/>
      <c r="T61" s="90"/>
      <c r="U61" s="90"/>
      <c r="V61" s="146"/>
      <c r="W61" s="103"/>
      <c r="X61" s="90" t="s">
        <v>342</v>
      </c>
      <c r="Y61" s="90"/>
      <c r="Z61" s="99"/>
      <c r="AA61" s="135"/>
      <c r="AB61" s="90"/>
      <c r="AC61" s="90"/>
      <c r="AD61" s="90"/>
      <c r="AE61" s="146"/>
      <c r="AF61" s="103"/>
      <c r="AG61" s="90"/>
      <c r="AH61" s="90"/>
      <c r="AI61" s="99"/>
      <c r="AJ61" s="135" t="s">
        <v>342</v>
      </c>
      <c r="AK61" s="90"/>
      <c r="AL61" s="90"/>
      <c r="AM61" s="146"/>
      <c r="AN61" s="103"/>
      <c r="AO61" s="90"/>
      <c r="AP61" s="90"/>
      <c r="AQ61" s="90"/>
      <c r="AR61" s="99"/>
      <c r="AS61" s="135"/>
      <c r="AT61" s="90"/>
      <c r="AU61" s="90" t="s">
        <v>342</v>
      </c>
      <c r="AV61" s="146"/>
      <c r="AW61" s="103"/>
      <c r="AX61" s="90"/>
      <c r="AY61" s="90"/>
      <c r="AZ61" s="90"/>
      <c r="BA61" s="99"/>
      <c r="BB61" s="135"/>
      <c r="BC61" s="90"/>
      <c r="BD61" s="90"/>
      <c r="BE61" s="146"/>
      <c r="BF61" s="103"/>
      <c r="BG61" s="90"/>
      <c r="BH61" s="90" t="s">
        <v>5</v>
      </c>
      <c r="BI61" s="99"/>
      <c r="BJ61" s="135"/>
      <c r="BK61" s="90"/>
      <c r="BL61" s="544"/>
      <c r="BM61" s="544"/>
      <c r="BN61" s="91"/>
      <c r="BP61" s="11"/>
      <c r="BR61" s="634"/>
    </row>
    <row r="62" spans="1:70" ht="18.899999999999999" customHeight="1">
      <c r="A62" s="9"/>
      <c r="B62" s="8"/>
      <c r="C62" s="1101"/>
      <c r="D62" s="1101"/>
      <c r="E62" s="1101"/>
      <c r="F62" s="1102"/>
      <c r="G62" s="1039"/>
      <c r="H62" s="706" t="s">
        <v>142</v>
      </c>
      <c r="I62" s="194" t="s">
        <v>783</v>
      </c>
      <c r="J62" s="188">
        <v>1132120</v>
      </c>
      <c r="K62" s="525" t="s">
        <v>339</v>
      </c>
      <c r="L62" s="525">
        <v>8760</v>
      </c>
      <c r="M62" s="526" t="s">
        <v>506</v>
      </c>
      <c r="N62" s="525" t="s">
        <v>9</v>
      </c>
      <c r="O62" s="108"/>
      <c r="P62" s="84"/>
      <c r="Q62" s="84"/>
      <c r="R62" s="100"/>
      <c r="S62" s="136"/>
      <c r="T62" s="84"/>
      <c r="U62" s="84"/>
      <c r="V62" s="87"/>
      <c r="W62" s="94"/>
      <c r="X62" s="84"/>
      <c r="Y62" s="84" t="s">
        <v>353</v>
      </c>
      <c r="Z62" s="100"/>
      <c r="AA62" s="136"/>
      <c r="AB62" s="84"/>
      <c r="AC62" s="84"/>
      <c r="AD62" s="84"/>
      <c r="AE62" s="87"/>
      <c r="AF62" s="94"/>
      <c r="AG62" s="84"/>
      <c r="AH62" s="84"/>
      <c r="AI62" s="100"/>
      <c r="AJ62" s="136"/>
      <c r="AK62" s="84"/>
      <c r="AL62" s="84"/>
      <c r="AM62" s="87"/>
      <c r="AN62" s="94"/>
      <c r="AO62" s="84"/>
      <c r="AP62" s="84"/>
      <c r="AQ62" s="84"/>
      <c r="AR62" s="100"/>
      <c r="AS62" s="136"/>
      <c r="AT62" s="84"/>
      <c r="AU62" s="84"/>
      <c r="AV62" s="87"/>
      <c r="AW62" s="94"/>
      <c r="AX62" s="84"/>
      <c r="AY62" s="84"/>
      <c r="AZ62" s="84"/>
      <c r="BA62" s="100"/>
      <c r="BB62" s="136"/>
      <c r="BC62" s="84"/>
      <c r="BD62" s="84"/>
      <c r="BE62" s="87"/>
      <c r="BF62" s="94"/>
      <c r="BG62" s="84"/>
      <c r="BH62" s="84"/>
      <c r="BI62" s="100"/>
      <c r="BJ62" s="136"/>
      <c r="BK62" s="84"/>
      <c r="BL62" s="536"/>
      <c r="BM62" s="536"/>
      <c r="BN62" s="93"/>
      <c r="BP62" s="11"/>
      <c r="BR62" s="634"/>
    </row>
    <row r="63" spans="1:70" ht="18.899999999999999" customHeight="1">
      <c r="A63" s="9"/>
      <c r="B63" s="8"/>
      <c r="C63" s="1101"/>
      <c r="D63" s="1101"/>
      <c r="E63" s="1101"/>
      <c r="F63" s="1102"/>
      <c r="G63" s="1039"/>
      <c r="H63" s="709" t="s">
        <v>144</v>
      </c>
      <c r="I63" s="200" t="s">
        <v>785</v>
      </c>
      <c r="J63" s="186">
        <v>1132120</v>
      </c>
      <c r="K63" s="525" t="s">
        <v>339</v>
      </c>
      <c r="L63" s="525">
        <v>8760</v>
      </c>
      <c r="M63" s="526" t="s">
        <v>506</v>
      </c>
      <c r="N63" s="525" t="s">
        <v>658</v>
      </c>
      <c r="O63" s="108"/>
      <c r="P63" s="84"/>
      <c r="Q63" s="84"/>
      <c r="R63" s="100"/>
      <c r="S63" s="136"/>
      <c r="T63" s="84"/>
      <c r="U63" s="84"/>
      <c r="V63" s="87"/>
      <c r="W63" s="94"/>
      <c r="X63" s="84"/>
      <c r="Y63" s="84"/>
      <c r="Z63" s="100"/>
      <c r="AA63" s="136"/>
      <c r="AB63" s="84"/>
      <c r="AC63" s="84"/>
      <c r="AD63" s="84"/>
      <c r="AE63" s="87"/>
      <c r="AF63" s="94"/>
      <c r="AG63" s="84"/>
      <c r="AH63" s="84"/>
      <c r="AI63" s="100"/>
      <c r="AJ63" s="136" t="s">
        <v>354</v>
      </c>
      <c r="AK63" s="84"/>
      <c r="AL63" s="84"/>
      <c r="AM63" s="87"/>
      <c r="AN63" s="94"/>
      <c r="AO63" s="84"/>
      <c r="AP63" s="84"/>
      <c r="AQ63" s="84"/>
      <c r="AR63" s="100"/>
      <c r="AS63" s="136"/>
      <c r="AT63" s="84"/>
      <c r="AU63" s="84"/>
      <c r="AV63" s="87"/>
      <c r="AW63" s="94"/>
      <c r="AX63" s="84"/>
      <c r="AY63" s="84"/>
      <c r="AZ63" s="84"/>
      <c r="BA63" s="100"/>
      <c r="BB63" s="136"/>
      <c r="BC63" s="84"/>
      <c r="BD63" s="84"/>
      <c r="BE63" s="87"/>
      <c r="BF63" s="94"/>
      <c r="BG63" s="84"/>
      <c r="BH63" s="84" t="s">
        <v>7</v>
      </c>
      <c r="BI63" s="100"/>
      <c r="BJ63" s="136"/>
      <c r="BK63" s="84"/>
      <c r="BL63" s="536"/>
      <c r="BM63" s="536"/>
      <c r="BN63" s="93"/>
      <c r="BP63" s="11"/>
      <c r="BR63" s="634"/>
    </row>
    <row r="64" spans="1:70" ht="18.899999999999999" customHeight="1">
      <c r="A64" s="9"/>
      <c r="B64" s="8"/>
      <c r="C64" s="1101"/>
      <c r="D64" s="1101"/>
      <c r="E64" s="1101"/>
      <c r="F64" s="1102"/>
      <c r="G64" s="1039"/>
      <c r="H64" s="710" t="s">
        <v>146</v>
      </c>
      <c r="I64" s="200" t="s">
        <v>779</v>
      </c>
      <c r="J64" s="188">
        <v>1132120</v>
      </c>
      <c r="K64" s="525" t="s">
        <v>339</v>
      </c>
      <c r="L64" s="525">
        <v>156</v>
      </c>
      <c r="M64" s="526" t="s">
        <v>506</v>
      </c>
      <c r="N64" s="525" t="s">
        <v>5</v>
      </c>
      <c r="O64" s="108"/>
      <c r="P64" s="84"/>
      <c r="Q64" s="84"/>
      <c r="R64" s="100"/>
      <c r="S64" s="136"/>
      <c r="T64" s="84"/>
      <c r="U64" s="84"/>
      <c r="V64" s="87"/>
      <c r="W64" s="94"/>
      <c r="X64" s="84"/>
      <c r="Y64" s="84" t="s">
        <v>342</v>
      </c>
      <c r="Z64" s="100"/>
      <c r="AA64" s="136"/>
      <c r="AB64" s="84"/>
      <c r="AC64" s="84"/>
      <c r="AD64" s="84"/>
      <c r="AE64" s="87"/>
      <c r="AF64" s="94"/>
      <c r="AG64" s="84"/>
      <c r="AH64" s="84"/>
      <c r="AI64" s="100"/>
      <c r="AJ64" s="136"/>
      <c r="AK64" s="84" t="s">
        <v>342</v>
      </c>
      <c r="AL64" s="84"/>
      <c r="AM64" s="87"/>
      <c r="AN64" s="94"/>
      <c r="AO64" s="84"/>
      <c r="AP64" s="84"/>
      <c r="AQ64" s="84"/>
      <c r="AR64" s="100"/>
      <c r="AS64" s="136"/>
      <c r="AT64" s="84"/>
      <c r="AU64" s="84"/>
      <c r="AV64" s="87"/>
      <c r="AW64" s="94" t="s">
        <v>342</v>
      </c>
      <c r="AX64" s="84"/>
      <c r="AY64" s="84"/>
      <c r="AZ64" s="84"/>
      <c r="BA64" s="100"/>
      <c r="BB64" s="136"/>
      <c r="BC64" s="84"/>
      <c r="BD64" s="84"/>
      <c r="BE64" s="87"/>
      <c r="BF64" s="94"/>
      <c r="BG64" s="84"/>
      <c r="BH64" s="84"/>
      <c r="BI64" s="100" t="s">
        <v>5</v>
      </c>
      <c r="BJ64" s="136"/>
      <c r="BK64" s="84"/>
      <c r="BL64" s="536"/>
      <c r="BM64" s="536"/>
      <c r="BN64" s="93"/>
      <c r="BP64" s="11"/>
      <c r="BR64" s="634"/>
    </row>
    <row r="65" spans="1:70" ht="18.899999999999999" customHeight="1">
      <c r="A65" s="9"/>
      <c r="B65" s="8"/>
      <c r="C65" s="1101"/>
      <c r="D65" s="1101"/>
      <c r="E65" s="1101"/>
      <c r="F65" s="1102"/>
      <c r="G65" s="1039"/>
      <c r="H65" s="710" t="s">
        <v>148</v>
      </c>
      <c r="I65" s="200" t="s">
        <v>782</v>
      </c>
      <c r="J65" s="186">
        <v>1132120</v>
      </c>
      <c r="K65" s="525" t="s">
        <v>339</v>
      </c>
      <c r="L65" s="525">
        <v>8760</v>
      </c>
      <c r="M65" s="526" t="s">
        <v>506</v>
      </c>
      <c r="N65" s="525" t="s">
        <v>9</v>
      </c>
      <c r="O65" s="108"/>
      <c r="P65" s="84"/>
      <c r="Q65" s="84"/>
      <c r="R65" s="100"/>
      <c r="S65" s="136"/>
      <c r="T65" s="84"/>
      <c r="U65" s="84"/>
      <c r="V65" s="87"/>
      <c r="W65" s="94"/>
      <c r="X65" s="84"/>
      <c r="Y65" s="84" t="s">
        <v>353</v>
      </c>
      <c r="Z65" s="100"/>
      <c r="AA65" s="136"/>
      <c r="AB65" s="84"/>
      <c r="AC65" s="84"/>
      <c r="AD65" s="84"/>
      <c r="AE65" s="87"/>
      <c r="AF65" s="94"/>
      <c r="AG65" s="84"/>
      <c r="AH65" s="84"/>
      <c r="AI65" s="100"/>
      <c r="AJ65" s="136"/>
      <c r="AK65" s="84"/>
      <c r="AL65" s="84"/>
      <c r="AM65" s="87"/>
      <c r="AN65" s="94"/>
      <c r="AO65" s="84"/>
      <c r="AP65" s="84"/>
      <c r="AQ65" s="84"/>
      <c r="AR65" s="100"/>
      <c r="AS65" s="136"/>
      <c r="AT65" s="84"/>
      <c r="AU65" s="84"/>
      <c r="AV65" s="87"/>
      <c r="AW65" s="94"/>
      <c r="AX65" s="84"/>
      <c r="AY65" s="84"/>
      <c r="AZ65" s="84"/>
      <c r="BA65" s="100"/>
      <c r="BB65" s="136"/>
      <c r="BC65" s="84"/>
      <c r="BD65" s="84"/>
      <c r="BE65" s="87"/>
      <c r="BF65" s="94"/>
      <c r="BG65" s="84"/>
      <c r="BH65" s="84"/>
      <c r="BI65" s="100"/>
      <c r="BJ65" s="136"/>
      <c r="BK65" s="84"/>
      <c r="BL65" s="536"/>
      <c r="BM65" s="536"/>
      <c r="BN65" s="93"/>
      <c r="BP65" s="11"/>
      <c r="BR65" s="634"/>
    </row>
    <row r="66" spans="1:70" ht="18.899999999999999" customHeight="1">
      <c r="A66" s="9"/>
      <c r="B66" s="8"/>
      <c r="C66" s="1101"/>
      <c r="D66" s="1101"/>
      <c r="E66" s="1101"/>
      <c r="F66" s="1102"/>
      <c r="G66" s="1039"/>
      <c r="H66" s="709" t="s">
        <v>150</v>
      </c>
      <c r="I66" s="200" t="s">
        <v>785</v>
      </c>
      <c r="J66" s="186">
        <v>1132120</v>
      </c>
      <c r="K66" s="525" t="s">
        <v>339</v>
      </c>
      <c r="L66" s="525">
        <v>1752</v>
      </c>
      <c r="M66" s="526" t="s">
        <v>506</v>
      </c>
      <c r="N66" s="525" t="s">
        <v>658</v>
      </c>
      <c r="O66" s="108"/>
      <c r="P66" s="84"/>
      <c r="Q66" s="84"/>
      <c r="R66" s="100"/>
      <c r="S66" s="136"/>
      <c r="T66" s="84"/>
      <c r="U66" s="84"/>
      <c r="V66" s="87"/>
      <c r="W66" s="94"/>
      <c r="X66" s="84"/>
      <c r="Y66" s="84"/>
      <c r="Z66" s="100"/>
      <c r="AA66" s="136"/>
      <c r="AB66" s="84"/>
      <c r="AC66" s="84"/>
      <c r="AD66" s="84"/>
      <c r="AE66" s="87"/>
      <c r="AF66" s="94"/>
      <c r="AG66" s="84"/>
      <c r="AH66" s="84"/>
      <c r="AI66" s="100"/>
      <c r="AJ66" s="136"/>
      <c r="AK66" s="84" t="s">
        <v>354</v>
      </c>
      <c r="AL66" s="84"/>
      <c r="AM66" s="87"/>
      <c r="AN66" s="94"/>
      <c r="AO66" s="84"/>
      <c r="AP66" s="84"/>
      <c r="AQ66" s="84"/>
      <c r="AR66" s="100"/>
      <c r="AS66" s="136"/>
      <c r="AT66" s="84"/>
      <c r="AU66" s="84"/>
      <c r="AV66" s="87"/>
      <c r="AW66" s="94"/>
      <c r="AX66" s="84"/>
      <c r="AY66" s="84"/>
      <c r="AZ66" s="84"/>
      <c r="BA66" s="100"/>
      <c r="BB66" s="136"/>
      <c r="BC66" s="84"/>
      <c r="BD66" s="84"/>
      <c r="BE66" s="87"/>
      <c r="BF66" s="94"/>
      <c r="BG66" s="84"/>
      <c r="BH66" s="84"/>
      <c r="BI66" s="100" t="s">
        <v>7</v>
      </c>
      <c r="BJ66" s="136"/>
      <c r="BK66" s="84"/>
      <c r="BL66" s="536"/>
      <c r="BM66" s="536"/>
      <c r="BN66" s="93"/>
      <c r="BP66" s="11"/>
      <c r="BR66" s="634"/>
    </row>
    <row r="67" spans="1:70" ht="18.899999999999999" customHeight="1">
      <c r="A67" s="9"/>
      <c r="B67" s="8"/>
      <c r="C67" s="1101"/>
      <c r="D67" s="1101"/>
      <c r="E67" s="1101"/>
      <c r="F67" s="1102"/>
      <c r="G67" s="1039"/>
      <c r="H67" s="713" t="s">
        <v>152</v>
      </c>
      <c r="I67" s="195" t="s">
        <v>779</v>
      </c>
      <c r="J67" s="154">
        <v>1132121</v>
      </c>
      <c r="K67" s="525" t="s">
        <v>339</v>
      </c>
      <c r="L67" s="525">
        <v>265</v>
      </c>
      <c r="M67" s="526" t="s">
        <v>506</v>
      </c>
      <c r="N67" s="525" t="s">
        <v>5</v>
      </c>
      <c r="O67" s="108"/>
      <c r="P67" s="84"/>
      <c r="Q67" s="84"/>
      <c r="R67" s="100"/>
      <c r="S67" s="136"/>
      <c r="T67" s="84"/>
      <c r="U67" s="84"/>
      <c r="V67" s="87"/>
      <c r="W67" s="94"/>
      <c r="X67" s="84"/>
      <c r="Y67" s="84"/>
      <c r="Z67" s="100" t="s">
        <v>342</v>
      </c>
      <c r="AA67" s="136"/>
      <c r="AB67" s="84"/>
      <c r="AC67" s="84"/>
      <c r="AD67" s="84"/>
      <c r="AE67" s="87"/>
      <c r="AF67" s="94"/>
      <c r="AG67" s="84"/>
      <c r="AH67" s="84"/>
      <c r="AI67" s="100"/>
      <c r="AJ67" s="136"/>
      <c r="AK67" s="84"/>
      <c r="AL67" s="84" t="s">
        <v>342</v>
      </c>
      <c r="AM67" s="87"/>
      <c r="AN67" s="94"/>
      <c r="AO67" s="84"/>
      <c r="AP67" s="84"/>
      <c r="AQ67" s="84"/>
      <c r="AR67" s="100"/>
      <c r="AS67" s="136"/>
      <c r="AT67" s="84"/>
      <c r="AU67" s="84"/>
      <c r="AV67" s="87"/>
      <c r="AW67" s="94"/>
      <c r="AX67" s="84" t="s">
        <v>342</v>
      </c>
      <c r="AY67" s="84"/>
      <c r="AZ67" s="84"/>
      <c r="BA67" s="100"/>
      <c r="BB67" s="136"/>
      <c r="BC67" s="84"/>
      <c r="BD67" s="84"/>
      <c r="BE67" s="87"/>
      <c r="BF67" s="94"/>
      <c r="BG67" s="84"/>
      <c r="BH67" s="84"/>
      <c r="BI67" s="100"/>
      <c r="BJ67" s="136" t="s">
        <v>5</v>
      </c>
      <c r="BK67" s="84"/>
      <c r="BL67" s="536"/>
      <c r="BM67" s="536"/>
      <c r="BN67" s="93"/>
      <c r="BP67" s="11"/>
      <c r="BR67" s="634"/>
    </row>
    <row r="68" spans="1:70" ht="18.899999999999999" customHeight="1">
      <c r="A68" s="9"/>
      <c r="B68" s="8"/>
      <c r="C68" s="1101"/>
      <c r="D68" s="1101"/>
      <c r="E68" s="1101"/>
      <c r="F68" s="1102"/>
      <c r="G68" s="1039"/>
      <c r="H68" s="706" t="s">
        <v>154</v>
      </c>
      <c r="I68" s="194" t="s">
        <v>872</v>
      </c>
      <c r="J68" s="188">
        <v>1132121</v>
      </c>
      <c r="K68" s="525" t="s">
        <v>339</v>
      </c>
      <c r="L68" s="525">
        <v>8760</v>
      </c>
      <c r="M68" s="526" t="s">
        <v>506</v>
      </c>
      <c r="N68" s="525" t="s">
        <v>9</v>
      </c>
      <c r="O68" s="108"/>
      <c r="P68" s="84"/>
      <c r="Q68" s="84"/>
      <c r="R68" s="100"/>
      <c r="S68" s="136"/>
      <c r="T68" s="84"/>
      <c r="U68" s="84"/>
      <c r="V68" s="87"/>
      <c r="W68" s="94"/>
      <c r="X68" s="84"/>
      <c r="Y68" s="84"/>
      <c r="Z68" s="100" t="s">
        <v>353</v>
      </c>
      <c r="AA68" s="136"/>
      <c r="AB68" s="84"/>
      <c r="AC68" s="84"/>
      <c r="AD68" s="84"/>
      <c r="AE68" s="87"/>
      <c r="AF68" s="94"/>
      <c r="AG68" s="84"/>
      <c r="AH68" s="84"/>
      <c r="AI68" s="100"/>
      <c r="AJ68" s="136"/>
      <c r="AK68" s="84"/>
      <c r="AL68" s="84"/>
      <c r="AM68" s="87"/>
      <c r="AN68" s="94"/>
      <c r="AO68" s="84"/>
      <c r="AP68" s="84"/>
      <c r="AQ68" s="84"/>
      <c r="AR68" s="100"/>
      <c r="AS68" s="136"/>
      <c r="AT68" s="84"/>
      <c r="AU68" s="84"/>
      <c r="AV68" s="87"/>
      <c r="AW68" s="94"/>
      <c r="AX68" s="84"/>
      <c r="AY68" s="84"/>
      <c r="AZ68" s="84"/>
      <c r="BA68" s="100"/>
      <c r="BB68" s="136"/>
      <c r="BC68" s="84"/>
      <c r="BD68" s="84"/>
      <c r="BE68" s="87"/>
      <c r="BF68" s="94"/>
      <c r="BG68" s="84"/>
      <c r="BH68" s="84"/>
      <c r="BI68" s="100"/>
      <c r="BJ68" s="136"/>
      <c r="BK68" s="84"/>
      <c r="BL68" s="536"/>
      <c r="BM68" s="536"/>
      <c r="BN68" s="93"/>
      <c r="BP68" s="11"/>
      <c r="BR68" s="634"/>
    </row>
    <row r="69" spans="1:70" ht="18.899999999999999" customHeight="1">
      <c r="A69" s="9"/>
      <c r="B69" s="8"/>
      <c r="C69" s="1101"/>
      <c r="D69" s="1101"/>
      <c r="E69" s="1101"/>
      <c r="F69" s="1102"/>
      <c r="G69" s="1039"/>
      <c r="H69" s="709" t="s">
        <v>156</v>
      </c>
      <c r="I69" s="200" t="s">
        <v>785</v>
      </c>
      <c r="J69" s="186">
        <v>1132121</v>
      </c>
      <c r="K69" s="525" t="s">
        <v>339</v>
      </c>
      <c r="L69" s="525">
        <v>2190</v>
      </c>
      <c r="M69" s="526" t="s">
        <v>506</v>
      </c>
      <c r="N69" s="525" t="s">
        <v>658</v>
      </c>
      <c r="O69" s="108"/>
      <c r="P69" s="84"/>
      <c r="Q69" s="84"/>
      <c r="R69" s="100"/>
      <c r="S69" s="136"/>
      <c r="T69" s="84"/>
      <c r="U69" s="84"/>
      <c r="V69" s="87"/>
      <c r="W69" s="94"/>
      <c r="X69" s="84"/>
      <c r="Y69" s="84"/>
      <c r="Z69" s="100"/>
      <c r="AA69" s="136"/>
      <c r="AB69" s="84"/>
      <c r="AC69" s="84"/>
      <c r="AD69" s="84"/>
      <c r="AE69" s="87"/>
      <c r="AF69" s="94"/>
      <c r="AG69" s="84"/>
      <c r="AH69" s="84"/>
      <c r="AI69" s="100"/>
      <c r="AJ69" s="136"/>
      <c r="AK69" s="84"/>
      <c r="AL69" s="84" t="s">
        <v>354</v>
      </c>
      <c r="AM69" s="87"/>
      <c r="AN69" s="94"/>
      <c r="AO69" s="84"/>
      <c r="AP69" s="84"/>
      <c r="AQ69" s="84"/>
      <c r="AR69" s="100"/>
      <c r="AS69" s="136"/>
      <c r="AT69" s="84"/>
      <c r="AU69" s="84"/>
      <c r="AV69" s="87"/>
      <c r="AW69" s="94"/>
      <c r="AX69" s="84"/>
      <c r="AY69" s="84"/>
      <c r="AZ69" s="84"/>
      <c r="BA69" s="100"/>
      <c r="BB69" s="136"/>
      <c r="BC69" s="84"/>
      <c r="BD69" s="84"/>
      <c r="BE69" s="87"/>
      <c r="BF69" s="94"/>
      <c r="BG69" s="84"/>
      <c r="BH69" s="84"/>
      <c r="BI69" s="100"/>
      <c r="BJ69" s="136" t="s">
        <v>7</v>
      </c>
      <c r="BK69" s="84"/>
      <c r="BL69" s="536"/>
      <c r="BM69" s="536"/>
      <c r="BN69" s="93"/>
      <c r="BP69" s="11"/>
      <c r="BR69" s="634"/>
    </row>
    <row r="70" spans="1:70" ht="18.899999999999999" customHeight="1">
      <c r="A70" s="9"/>
      <c r="B70" s="8"/>
      <c r="C70" s="1101"/>
      <c r="D70" s="1101"/>
      <c r="E70" s="1101"/>
      <c r="F70" s="1102"/>
      <c r="G70" s="1039"/>
      <c r="H70" s="706" t="s">
        <v>158</v>
      </c>
      <c r="I70" s="194" t="s">
        <v>781</v>
      </c>
      <c r="J70" s="186">
        <v>1132120</v>
      </c>
      <c r="K70" s="525" t="s">
        <v>339</v>
      </c>
      <c r="L70" s="525">
        <v>114</v>
      </c>
      <c r="M70" s="526" t="s">
        <v>506</v>
      </c>
      <c r="N70" s="525" t="s">
        <v>5</v>
      </c>
      <c r="O70" s="108"/>
      <c r="P70" s="84"/>
      <c r="Q70" s="84"/>
      <c r="R70" s="100"/>
      <c r="S70" s="136"/>
      <c r="T70" s="84"/>
      <c r="U70" s="84"/>
      <c r="V70" s="87"/>
      <c r="W70" s="94"/>
      <c r="X70" s="84"/>
      <c r="Y70" s="84"/>
      <c r="Z70" s="100"/>
      <c r="AA70" s="136" t="s">
        <v>342</v>
      </c>
      <c r="AB70" s="84"/>
      <c r="AC70" s="84"/>
      <c r="AD70" s="84"/>
      <c r="AE70" s="87"/>
      <c r="AF70" s="94"/>
      <c r="AG70" s="84"/>
      <c r="AH70" s="84"/>
      <c r="AI70" s="100"/>
      <c r="AJ70" s="136"/>
      <c r="AK70" s="84"/>
      <c r="AL70" s="84"/>
      <c r="AM70" s="87"/>
      <c r="AN70" s="94" t="s">
        <v>342</v>
      </c>
      <c r="AO70" s="84"/>
      <c r="AP70" s="84"/>
      <c r="AQ70" s="84"/>
      <c r="AR70" s="100"/>
      <c r="AS70" s="136"/>
      <c r="AT70" s="84"/>
      <c r="AU70" s="84"/>
      <c r="AV70" s="87"/>
      <c r="AW70" s="94"/>
      <c r="AX70" s="84"/>
      <c r="AY70" s="84" t="s">
        <v>342</v>
      </c>
      <c r="AZ70" s="84"/>
      <c r="BA70" s="100"/>
      <c r="BB70" s="136"/>
      <c r="BC70" s="84"/>
      <c r="BD70" s="84"/>
      <c r="BE70" s="87"/>
      <c r="BF70" s="94"/>
      <c r="BG70" s="84"/>
      <c r="BH70" s="84"/>
      <c r="BI70" s="100"/>
      <c r="BJ70" s="136"/>
      <c r="BK70" s="84" t="s">
        <v>5</v>
      </c>
      <c r="BL70" s="536"/>
      <c r="BM70" s="536"/>
      <c r="BN70" s="93"/>
      <c r="BP70" s="11"/>
      <c r="BR70" s="634"/>
    </row>
    <row r="71" spans="1:70" ht="18.899999999999999" customHeight="1">
      <c r="A71" s="9"/>
      <c r="B71" s="8"/>
      <c r="C71" s="1101"/>
      <c r="D71" s="1101"/>
      <c r="E71" s="1101"/>
      <c r="F71" s="1102"/>
      <c r="G71" s="1039"/>
      <c r="H71" s="709" t="s">
        <v>160</v>
      </c>
      <c r="I71" s="200" t="s">
        <v>784</v>
      </c>
      <c r="J71" s="186">
        <v>1132120</v>
      </c>
      <c r="K71" s="525" t="s">
        <v>339</v>
      </c>
      <c r="L71" s="525">
        <v>8760</v>
      </c>
      <c r="M71" s="526" t="s">
        <v>506</v>
      </c>
      <c r="N71" s="525" t="s">
        <v>9</v>
      </c>
      <c r="O71" s="108"/>
      <c r="P71" s="84"/>
      <c r="Q71" s="84"/>
      <c r="R71" s="100"/>
      <c r="S71" s="136"/>
      <c r="T71" s="84"/>
      <c r="U71" s="84"/>
      <c r="V71" s="87"/>
      <c r="W71" s="94"/>
      <c r="X71" s="84"/>
      <c r="Y71" s="84"/>
      <c r="Z71" s="100"/>
      <c r="AA71" s="136" t="s">
        <v>353</v>
      </c>
      <c r="AB71" s="84"/>
      <c r="AC71" s="84"/>
      <c r="AD71" s="84"/>
      <c r="AE71" s="87"/>
      <c r="AF71" s="94"/>
      <c r="AG71" s="84"/>
      <c r="AH71" s="84"/>
      <c r="AI71" s="100"/>
      <c r="AJ71" s="136"/>
      <c r="AK71" s="84"/>
      <c r="AL71" s="84"/>
      <c r="AM71" s="87"/>
      <c r="AN71" s="94"/>
      <c r="AO71" s="84"/>
      <c r="AP71" s="84"/>
      <c r="AQ71" s="84"/>
      <c r="AR71" s="100"/>
      <c r="AS71" s="136"/>
      <c r="AT71" s="84"/>
      <c r="AU71" s="84"/>
      <c r="AV71" s="87"/>
      <c r="AW71" s="94"/>
      <c r="AX71" s="84"/>
      <c r="AY71" s="84"/>
      <c r="AZ71" s="84"/>
      <c r="BA71" s="100"/>
      <c r="BB71" s="136"/>
      <c r="BC71" s="84"/>
      <c r="BD71" s="84"/>
      <c r="BE71" s="87"/>
      <c r="BF71" s="94"/>
      <c r="BG71" s="84"/>
      <c r="BH71" s="84"/>
      <c r="BI71" s="100"/>
      <c r="BJ71" s="136"/>
      <c r="BK71" s="84"/>
      <c r="BL71" s="536"/>
      <c r="BM71" s="536"/>
      <c r="BN71" s="93"/>
      <c r="BP71" s="11"/>
      <c r="BR71" s="634"/>
    </row>
    <row r="72" spans="1:70" ht="18.899999999999999" customHeight="1">
      <c r="A72" s="9"/>
      <c r="B72" s="8"/>
      <c r="C72" s="1101"/>
      <c r="D72" s="1101"/>
      <c r="E72" s="1101"/>
      <c r="F72" s="1102"/>
      <c r="G72" s="1039"/>
      <c r="H72" s="709" t="s">
        <v>1036</v>
      </c>
      <c r="I72" s="200" t="s">
        <v>1046</v>
      </c>
      <c r="J72" s="186">
        <v>1132120</v>
      </c>
      <c r="K72" s="525" t="s">
        <v>339</v>
      </c>
      <c r="L72" s="525" t="s">
        <v>993</v>
      </c>
      <c r="M72" s="526" t="s">
        <v>506</v>
      </c>
      <c r="N72" s="525" t="s">
        <v>667</v>
      </c>
      <c r="O72" s="108"/>
      <c r="P72" s="84"/>
      <c r="Q72" s="84"/>
      <c r="R72" s="100"/>
      <c r="S72" s="136"/>
      <c r="T72" s="84"/>
      <c r="U72" s="84"/>
      <c r="V72" s="87"/>
      <c r="W72" s="94"/>
      <c r="X72" s="84"/>
      <c r="Y72" s="84"/>
      <c r="Z72" s="100"/>
      <c r="AA72" s="136"/>
      <c r="AB72" s="84"/>
      <c r="AC72" s="84"/>
      <c r="AD72" s="84"/>
      <c r="AE72" s="87"/>
      <c r="AF72" s="94"/>
      <c r="AG72" s="84"/>
      <c r="AH72" s="84"/>
      <c r="AI72" s="100"/>
      <c r="AJ72" s="136"/>
      <c r="AK72" s="84"/>
      <c r="AL72" s="84"/>
      <c r="AM72" s="87"/>
      <c r="AN72" s="94"/>
      <c r="AO72" s="84"/>
      <c r="AP72" s="84"/>
      <c r="AQ72" s="84"/>
      <c r="AR72" s="100"/>
      <c r="AS72" s="136"/>
      <c r="AT72" s="84"/>
      <c r="AU72" s="84"/>
      <c r="AV72" s="87"/>
      <c r="AW72" s="94"/>
      <c r="AX72" s="84"/>
      <c r="AY72" s="84"/>
      <c r="AZ72" s="84"/>
      <c r="BA72" s="100"/>
      <c r="BB72" s="136"/>
      <c r="BC72" s="84"/>
      <c r="BD72" s="84"/>
      <c r="BE72" s="87"/>
      <c r="BF72" s="94"/>
      <c r="BG72" s="84"/>
      <c r="BH72" s="84"/>
      <c r="BI72" s="100"/>
      <c r="BJ72" s="136"/>
      <c r="BK72" s="84"/>
      <c r="BL72" s="536"/>
      <c r="BM72" s="536"/>
      <c r="BN72" s="93"/>
      <c r="BP72" s="11"/>
      <c r="BR72" s="634"/>
    </row>
    <row r="73" spans="1:70" ht="18.899999999999999" customHeight="1">
      <c r="A73" s="9"/>
      <c r="B73" s="8"/>
      <c r="C73" s="1101"/>
      <c r="D73" s="1101"/>
      <c r="E73" s="1101"/>
      <c r="F73" s="1102"/>
      <c r="G73" s="1039"/>
      <c r="H73" s="709" t="s">
        <v>1037</v>
      </c>
      <c r="I73" s="200" t="s">
        <v>1047</v>
      </c>
      <c r="J73" s="186">
        <v>1132120</v>
      </c>
      <c r="K73" s="525" t="s">
        <v>339</v>
      </c>
      <c r="L73" s="525" t="s">
        <v>993</v>
      </c>
      <c r="M73" s="526" t="s">
        <v>506</v>
      </c>
      <c r="N73" s="525" t="s">
        <v>667</v>
      </c>
      <c r="O73" s="108"/>
      <c r="P73" s="84"/>
      <c r="Q73" s="84"/>
      <c r="R73" s="100"/>
      <c r="S73" s="136"/>
      <c r="T73" s="84"/>
      <c r="U73" s="84"/>
      <c r="V73" s="87"/>
      <c r="W73" s="94"/>
      <c r="X73" s="84"/>
      <c r="Y73" s="84"/>
      <c r="Z73" s="100"/>
      <c r="AA73" s="136"/>
      <c r="AB73" s="84"/>
      <c r="AC73" s="84"/>
      <c r="AD73" s="84"/>
      <c r="AE73" s="87"/>
      <c r="AF73" s="94"/>
      <c r="AG73" s="84"/>
      <c r="AH73" s="84"/>
      <c r="AI73" s="100"/>
      <c r="AJ73" s="136"/>
      <c r="AK73" s="84"/>
      <c r="AL73" s="84"/>
      <c r="AM73" s="87"/>
      <c r="AN73" s="94"/>
      <c r="AO73" s="84"/>
      <c r="AP73" s="84"/>
      <c r="AQ73" s="84"/>
      <c r="AR73" s="100"/>
      <c r="AS73" s="136"/>
      <c r="AT73" s="84"/>
      <c r="AU73" s="84"/>
      <c r="AV73" s="87"/>
      <c r="AW73" s="94"/>
      <c r="AX73" s="84"/>
      <c r="AY73" s="84"/>
      <c r="AZ73" s="84"/>
      <c r="BA73" s="100"/>
      <c r="BB73" s="136"/>
      <c r="BC73" s="84"/>
      <c r="BD73" s="84"/>
      <c r="BE73" s="87"/>
      <c r="BF73" s="94"/>
      <c r="BG73" s="84"/>
      <c r="BH73" s="84"/>
      <c r="BI73" s="100"/>
      <c r="BJ73" s="136"/>
      <c r="BK73" s="84"/>
      <c r="BL73" s="536"/>
      <c r="BM73" s="536"/>
      <c r="BN73" s="93"/>
      <c r="BP73" s="11"/>
      <c r="BR73" s="634"/>
    </row>
    <row r="74" spans="1:70" ht="18.899999999999999" customHeight="1">
      <c r="A74" s="9"/>
      <c r="B74" s="8"/>
      <c r="C74" s="1101"/>
      <c r="D74" s="1101"/>
      <c r="E74" s="1101"/>
      <c r="F74" s="1102"/>
      <c r="G74" s="1039"/>
      <c r="H74" s="709" t="s">
        <v>1038</v>
      </c>
      <c r="I74" s="200" t="s">
        <v>960</v>
      </c>
      <c r="J74" s="186">
        <v>1132120</v>
      </c>
      <c r="K74" s="525" t="s">
        <v>339</v>
      </c>
      <c r="L74" s="525" t="s">
        <v>993</v>
      </c>
      <c r="M74" s="526" t="s">
        <v>506</v>
      </c>
      <c r="N74" s="525" t="s">
        <v>667</v>
      </c>
      <c r="O74" s="108"/>
      <c r="P74" s="84"/>
      <c r="Q74" s="84"/>
      <c r="R74" s="100"/>
      <c r="S74" s="136"/>
      <c r="T74" s="84"/>
      <c r="U74" s="84"/>
      <c r="V74" s="87"/>
      <c r="W74" s="94"/>
      <c r="X74" s="84"/>
      <c r="Y74" s="84"/>
      <c r="Z74" s="100"/>
      <c r="AA74" s="136"/>
      <c r="AB74" s="84"/>
      <c r="AC74" s="84"/>
      <c r="AD74" s="84"/>
      <c r="AE74" s="87"/>
      <c r="AF74" s="94"/>
      <c r="AG74" s="84"/>
      <c r="AH74" s="84"/>
      <c r="AI74" s="100"/>
      <c r="AJ74" s="136"/>
      <c r="AK74" s="84"/>
      <c r="AL74" s="84"/>
      <c r="AM74" s="87"/>
      <c r="AN74" s="94"/>
      <c r="AO74" s="84"/>
      <c r="AP74" s="84"/>
      <c r="AQ74" s="84"/>
      <c r="AR74" s="100"/>
      <c r="AS74" s="136"/>
      <c r="AT74" s="84"/>
      <c r="AU74" s="84"/>
      <c r="AV74" s="87"/>
      <c r="AW74" s="94"/>
      <c r="AX74" s="84"/>
      <c r="AY74" s="84"/>
      <c r="AZ74" s="84"/>
      <c r="BA74" s="100"/>
      <c r="BB74" s="136"/>
      <c r="BC74" s="84"/>
      <c r="BD74" s="84"/>
      <c r="BE74" s="87"/>
      <c r="BF74" s="94"/>
      <c r="BG74" s="84"/>
      <c r="BH74" s="84"/>
      <c r="BI74" s="100"/>
      <c r="BJ74" s="136"/>
      <c r="BK74" s="84"/>
      <c r="BL74" s="536"/>
      <c r="BM74" s="536"/>
      <c r="BN74" s="93"/>
      <c r="BP74" s="11"/>
      <c r="BR74" s="634"/>
    </row>
    <row r="75" spans="1:70" ht="18.899999999999999" customHeight="1">
      <c r="A75" s="9"/>
      <c r="B75" s="8"/>
      <c r="C75" s="1101"/>
      <c r="D75" s="1101"/>
      <c r="E75" s="1101"/>
      <c r="F75" s="1102"/>
      <c r="G75" s="1039"/>
      <c r="H75" s="709" t="s">
        <v>1039</v>
      </c>
      <c r="I75" s="200" t="s">
        <v>1043</v>
      </c>
      <c r="J75" s="186">
        <v>1132120</v>
      </c>
      <c r="K75" s="525" t="s">
        <v>339</v>
      </c>
      <c r="L75" s="525" t="s">
        <v>993</v>
      </c>
      <c r="M75" s="526" t="s">
        <v>659</v>
      </c>
      <c r="N75" s="525" t="s">
        <v>667</v>
      </c>
      <c r="O75" s="108"/>
      <c r="P75" s="84"/>
      <c r="Q75" s="84"/>
      <c r="R75" s="100"/>
      <c r="S75" s="136"/>
      <c r="T75" s="84"/>
      <c r="U75" s="84"/>
      <c r="V75" s="87"/>
      <c r="W75" s="94"/>
      <c r="X75" s="84"/>
      <c r="Y75" s="84"/>
      <c r="Z75" s="100"/>
      <c r="AA75" s="136"/>
      <c r="AB75" s="84"/>
      <c r="AC75" s="84"/>
      <c r="AD75" s="84"/>
      <c r="AE75" s="87"/>
      <c r="AF75" s="94"/>
      <c r="AG75" s="84"/>
      <c r="AH75" s="84"/>
      <c r="AI75" s="100"/>
      <c r="AJ75" s="136"/>
      <c r="AK75" s="84"/>
      <c r="AL75" s="84"/>
      <c r="AM75" s="87"/>
      <c r="AN75" s="94"/>
      <c r="AO75" s="84"/>
      <c r="AP75" s="84"/>
      <c r="AQ75" s="84"/>
      <c r="AR75" s="100"/>
      <c r="AS75" s="136"/>
      <c r="AT75" s="84"/>
      <c r="AU75" s="84"/>
      <c r="AV75" s="87"/>
      <c r="AW75" s="94"/>
      <c r="AX75" s="84"/>
      <c r="AY75" s="84"/>
      <c r="AZ75" s="84"/>
      <c r="BA75" s="100"/>
      <c r="BB75" s="136"/>
      <c r="BC75" s="84"/>
      <c r="BD75" s="84"/>
      <c r="BE75" s="87"/>
      <c r="BF75" s="94"/>
      <c r="BG75" s="84"/>
      <c r="BH75" s="84"/>
      <c r="BI75" s="100"/>
      <c r="BJ75" s="136"/>
      <c r="BK75" s="84"/>
      <c r="BL75" s="536"/>
      <c r="BM75" s="536"/>
      <c r="BN75" s="93"/>
      <c r="BP75" s="11"/>
      <c r="BR75" s="634"/>
    </row>
    <row r="76" spans="1:70" ht="18.899999999999999" customHeight="1" thickBot="1">
      <c r="A76" s="9"/>
      <c r="B76" s="8"/>
      <c r="C76" s="1101"/>
      <c r="D76" s="1101"/>
      <c r="E76" s="1101"/>
      <c r="F76" s="1102"/>
      <c r="G76" s="1040"/>
      <c r="H76" s="716" t="s">
        <v>162</v>
      </c>
      <c r="I76" s="202" t="s">
        <v>786</v>
      </c>
      <c r="J76" s="189">
        <v>1132120</v>
      </c>
      <c r="K76" s="533" t="s">
        <v>339</v>
      </c>
      <c r="L76" s="533">
        <v>548</v>
      </c>
      <c r="M76" s="534" t="s">
        <v>506</v>
      </c>
      <c r="N76" s="533" t="s">
        <v>658</v>
      </c>
      <c r="O76" s="110"/>
      <c r="P76" s="97"/>
      <c r="Q76" s="97"/>
      <c r="R76" s="102"/>
      <c r="S76" s="137"/>
      <c r="T76" s="97"/>
      <c r="U76" s="97"/>
      <c r="V76" s="141"/>
      <c r="W76" s="96"/>
      <c r="X76" s="97"/>
      <c r="Y76" s="97"/>
      <c r="Z76" s="102"/>
      <c r="AA76" s="137"/>
      <c r="AB76" s="97" t="s">
        <v>354</v>
      </c>
      <c r="AC76" s="97"/>
      <c r="AD76" s="97"/>
      <c r="AE76" s="141"/>
      <c r="AF76" s="96"/>
      <c r="AG76" s="97"/>
      <c r="AH76" s="97"/>
      <c r="AI76" s="102"/>
      <c r="AJ76" s="137"/>
      <c r="AK76" s="97"/>
      <c r="AL76" s="97"/>
      <c r="AM76" s="141"/>
      <c r="AN76" s="96"/>
      <c r="AO76" s="97"/>
      <c r="AP76" s="97"/>
      <c r="AQ76" s="97"/>
      <c r="AR76" s="102"/>
      <c r="AS76" s="137"/>
      <c r="AT76" s="97"/>
      <c r="AU76" s="97"/>
      <c r="AV76" s="141"/>
      <c r="AW76" s="96"/>
      <c r="AX76" s="97"/>
      <c r="AY76" s="97" t="s">
        <v>354</v>
      </c>
      <c r="AZ76" s="97"/>
      <c r="BA76" s="102"/>
      <c r="BB76" s="137"/>
      <c r="BC76" s="97"/>
      <c r="BD76" s="97"/>
      <c r="BE76" s="141"/>
      <c r="BF76" s="96"/>
      <c r="BG76" s="97"/>
      <c r="BH76" s="97"/>
      <c r="BI76" s="102"/>
      <c r="BJ76" s="137"/>
      <c r="BK76" s="97"/>
      <c r="BL76" s="545"/>
      <c r="BM76" s="545"/>
      <c r="BN76" s="98"/>
      <c r="BP76" s="11"/>
      <c r="BR76" s="634"/>
    </row>
    <row r="77" spans="1:70" ht="18.899999999999999" customHeight="1">
      <c r="A77" s="9"/>
      <c r="B77" s="8"/>
      <c r="C77" s="1101"/>
      <c r="D77" s="1101"/>
      <c r="E77" s="1101"/>
      <c r="F77" s="1102"/>
      <c r="G77" s="1038" t="s">
        <v>164</v>
      </c>
      <c r="H77" s="717" t="s">
        <v>165</v>
      </c>
      <c r="I77" s="203" t="s">
        <v>718</v>
      </c>
      <c r="J77" s="190">
        <v>1131802</v>
      </c>
      <c r="K77" s="531" t="s">
        <v>339</v>
      </c>
      <c r="L77" s="531">
        <v>283</v>
      </c>
      <c r="M77" s="532" t="s">
        <v>506</v>
      </c>
      <c r="N77" s="531" t="s">
        <v>5</v>
      </c>
      <c r="O77" s="122"/>
      <c r="P77" s="90"/>
      <c r="Q77" s="90"/>
      <c r="R77" s="99"/>
      <c r="S77" s="135"/>
      <c r="T77" s="90"/>
      <c r="U77" s="90"/>
      <c r="V77" s="146"/>
      <c r="W77" s="103"/>
      <c r="X77" s="90"/>
      <c r="Y77" s="90" t="s">
        <v>342</v>
      </c>
      <c r="Z77" s="99"/>
      <c r="AA77" s="135"/>
      <c r="AB77" s="90"/>
      <c r="AC77" s="90"/>
      <c r="AD77" s="90"/>
      <c r="AE77" s="146"/>
      <c r="AF77" s="103"/>
      <c r="AG77" s="90"/>
      <c r="AH77" s="90"/>
      <c r="AI77" s="99"/>
      <c r="AJ77" s="135"/>
      <c r="AK77" s="90" t="s">
        <v>354</v>
      </c>
      <c r="AL77" s="90"/>
      <c r="AM77" s="146"/>
      <c r="AN77" s="103"/>
      <c r="AO77" s="90"/>
      <c r="AP77" s="90"/>
      <c r="AQ77" s="90"/>
      <c r="AR77" s="99"/>
      <c r="AS77" s="135"/>
      <c r="AT77" s="90"/>
      <c r="AU77" s="90"/>
      <c r="AV77" s="146"/>
      <c r="AW77" s="103" t="s">
        <v>342</v>
      </c>
      <c r="AX77" s="90"/>
      <c r="AY77" s="90"/>
      <c r="AZ77" s="90"/>
      <c r="BA77" s="99"/>
      <c r="BB77" s="135"/>
      <c r="BC77" s="90"/>
      <c r="BD77" s="90"/>
      <c r="BE77" s="146"/>
      <c r="BF77" s="103"/>
      <c r="BG77" s="90"/>
      <c r="BH77" s="90"/>
      <c r="BI77" s="99" t="s">
        <v>5</v>
      </c>
      <c r="BJ77" s="135"/>
      <c r="BK77" s="90"/>
      <c r="BL77" s="544"/>
      <c r="BM77" s="544"/>
      <c r="BN77" s="91"/>
      <c r="BP77" s="11"/>
      <c r="BR77" s="634"/>
    </row>
    <row r="78" spans="1:70" ht="18.899999999999999" customHeight="1">
      <c r="A78" s="9"/>
      <c r="B78" s="8"/>
      <c r="C78" s="1101"/>
      <c r="D78" s="1101"/>
      <c r="E78" s="1101"/>
      <c r="F78" s="1102"/>
      <c r="G78" s="1039"/>
      <c r="H78" s="709" t="s">
        <v>167</v>
      </c>
      <c r="I78" s="200" t="s">
        <v>718</v>
      </c>
      <c r="J78" s="186">
        <v>1132140</v>
      </c>
      <c r="K78" s="525" t="s">
        <v>339</v>
      </c>
      <c r="L78" s="525">
        <v>283</v>
      </c>
      <c r="M78" s="526" t="s">
        <v>506</v>
      </c>
      <c r="N78" s="525" t="s">
        <v>5</v>
      </c>
      <c r="O78" s="108"/>
      <c r="P78" s="84"/>
      <c r="Q78" s="84"/>
      <c r="R78" s="100"/>
      <c r="S78" s="136"/>
      <c r="T78" s="84"/>
      <c r="U78" s="84"/>
      <c r="V78" s="87"/>
      <c r="W78" s="94"/>
      <c r="X78" s="84"/>
      <c r="Y78" s="84" t="s">
        <v>342</v>
      </c>
      <c r="Z78" s="100"/>
      <c r="AA78" s="136"/>
      <c r="AB78" s="84"/>
      <c r="AC78" s="84"/>
      <c r="AD78" s="84"/>
      <c r="AE78" s="87"/>
      <c r="AF78" s="94"/>
      <c r="AG78" s="84"/>
      <c r="AH78" s="84"/>
      <c r="AI78" s="100"/>
      <c r="AJ78" s="136"/>
      <c r="AK78" s="84" t="s">
        <v>354</v>
      </c>
      <c r="AL78" s="84"/>
      <c r="AM78" s="87"/>
      <c r="AN78" s="94"/>
      <c r="AO78" s="84"/>
      <c r="AP78" s="84"/>
      <c r="AQ78" s="84"/>
      <c r="AR78" s="100"/>
      <c r="AS78" s="136"/>
      <c r="AT78" s="84"/>
      <c r="AU78" s="84"/>
      <c r="AV78" s="87"/>
      <c r="AW78" s="94" t="s">
        <v>342</v>
      </c>
      <c r="AX78" s="84"/>
      <c r="AY78" s="84"/>
      <c r="AZ78" s="84"/>
      <c r="BA78" s="100"/>
      <c r="BB78" s="136"/>
      <c r="BC78" s="84"/>
      <c r="BD78" s="84"/>
      <c r="BE78" s="87"/>
      <c r="BF78" s="94"/>
      <c r="BG78" s="84"/>
      <c r="BH78" s="84"/>
      <c r="BI78" s="100" t="s">
        <v>5</v>
      </c>
      <c r="BJ78" s="136"/>
      <c r="BK78" s="84"/>
      <c r="BL78" s="536"/>
      <c r="BM78" s="536"/>
      <c r="BN78" s="93"/>
      <c r="BP78" s="11"/>
      <c r="BR78" s="634"/>
    </row>
    <row r="79" spans="1:70" ht="18.899999999999999" customHeight="1">
      <c r="A79" s="9"/>
      <c r="B79" s="8"/>
      <c r="C79" s="1101"/>
      <c r="D79" s="1101"/>
      <c r="E79" s="1101"/>
      <c r="F79" s="1102"/>
      <c r="G79" s="1039"/>
      <c r="H79" s="709" t="s">
        <v>169</v>
      </c>
      <c r="I79" s="200" t="s">
        <v>722</v>
      </c>
      <c r="J79" s="186">
        <v>1132140</v>
      </c>
      <c r="K79" s="525" t="s">
        <v>339</v>
      </c>
      <c r="L79" s="525">
        <v>172</v>
      </c>
      <c r="M79" s="526" t="s">
        <v>506</v>
      </c>
      <c r="N79" s="525" t="s">
        <v>5</v>
      </c>
      <c r="O79" s="108"/>
      <c r="P79" s="84"/>
      <c r="Q79" s="84"/>
      <c r="R79" s="100"/>
      <c r="S79" s="136"/>
      <c r="T79" s="84"/>
      <c r="U79" s="84"/>
      <c r="V79" s="87"/>
      <c r="W79" s="94"/>
      <c r="X79" s="84"/>
      <c r="Y79" s="84"/>
      <c r="Z79" s="100"/>
      <c r="AA79" s="136" t="s">
        <v>342</v>
      </c>
      <c r="AB79" s="84"/>
      <c r="AC79" s="84"/>
      <c r="AD79" s="84"/>
      <c r="AE79" s="87"/>
      <c r="AF79" s="94"/>
      <c r="AG79" s="84"/>
      <c r="AH79" s="84"/>
      <c r="AI79" s="100"/>
      <c r="AJ79" s="136"/>
      <c r="AK79" s="84"/>
      <c r="AL79" s="84"/>
      <c r="AM79" s="87" t="s">
        <v>342</v>
      </c>
      <c r="AN79" s="94"/>
      <c r="AO79" s="84"/>
      <c r="AP79" s="84"/>
      <c r="AQ79" s="84"/>
      <c r="AR79" s="100"/>
      <c r="AS79" s="136"/>
      <c r="AT79" s="84"/>
      <c r="AU79" s="84"/>
      <c r="AV79" s="87"/>
      <c r="AW79" s="94"/>
      <c r="AX79" s="84" t="s">
        <v>342</v>
      </c>
      <c r="AY79" s="84"/>
      <c r="AZ79" s="84"/>
      <c r="BA79" s="100"/>
      <c r="BB79" s="136"/>
      <c r="BC79" s="84"/>
      <c r="BD79" s="84"/>
      <c r="BE79" s="87"/>
      <c r="BF79" s="94"/>
      <c r="BG79" s="84"/>
      <c r="BH79" s="84"/>
      <c r="BI79" s="100"/>
      <c r="BJ79" s="136"/>
      <c r="BK79" s="84" t="s">
        <v>5</v>
      </c>
      <c r="BL79" s="536"/>
      <c r="BM79" s="536"/>
      <c r="BN79" s="93"/>
      <c r="BP79" s="11"/>
      <c r="BR79" s="634"/>
    </row>
    <row r="80" spans="1:70" ht="18.899999999999999" customHeight="1">
      <c r="A80" s="9"/>
      <c r="B80" s="8"/>
      <c r="C80" s="1101"/>
      <c r="D80" s="1101"/>
      <c r="E80" s="1101"/>
      <c r="F80" s="1102"/>
      <c r="G80" s="1039"/>
      <c r="H80" s="709" t="s">
        <v>171</v>
      </c>
      <c r="I80" s="200" t="s">
        <v>723</v>
      </c>
      <c r="J80" s="186">
        <v>1132140</v>
      </c>
      <c r="K80" s="525" t="s">
        <v>339</v>
      </c>
      <c r="L80" s="525">
        <v>2190</v>
      </c>
      <c r="M80" s="526" t="s">
        <v>506</v>
      </c>
      <c r="N80" s="525" t="s">
        <v>7</v>
      </c>
      <c r="O80" s="108"/>
      <c r="P80" s="84"/>
      <c r="Q80" s="84"/>
      <c r="R80" s="100"/>
      <c r="S80" s="136"/>
      <c r="T80" s="84"/>
      <c r="U80" s="84"/>
      <c r="V80" s="87"/>
      <c r="W80" s="94"/>
      <c r="X80" s="84"/>
      <c r="Y80" s="84"/>
      <c r="Z80" s="100"/>
      <c r="AA80" s="136"/>
      <c r="AB80" s="84"/>
      <c r="AC80" s="84"/>
      <c r="AD80" s="84"/>
      <c r="AE80" s="87"/>
      <c r="AF80" s="94"/>
      <c r="AG80" s="84"/>
      <c r="AH80" s="84"/>
      <c r="AI80" s="100"/>
      <c r="AJ80" s="136"/>
      <c r="AK80" s="84"/>
      <c r="AL80" s="84"/>
      <c r="AM80" s="87" t="s">
        <v>354</v>
      </c>
      <c r="AN80" s="94"/>
      <c r="AO80" s="84"/>
      <c r="AP80" s="84"/>
      <c r="AQ80" s="84"/>
      <c r="AR80" s="100"/>
      <c r="AS80" s="136"/>
      <c r="AT80" s="84"/>
      <c r="AU80" s="84"/>
      <c r="AV80" s="87"/>
      <c r="AW80" s="94"/>
      <c r="AX80" s="84"/>
      <c r="AY80" s="84"/>
      <c r="AZ80" s="84"/>
      <c r="BA80" s="100"/>
      <c r="BB80" s="136"/>
      <c r="BC80" s="84"/>
      <c r="BD80" s="84"/>
      <c r="BE80" s="87"/>
      <c r="BF80" s="94"/>
      <c r="BG80" s="84"/>
      <c r="BH80" s="84"/>
      <c r="BI80" s="100"/>
      <c r="BJ80" s="136"/>
      <c r="BK80" s="84" t="s">
        <v>7</v>
      </c>
      <c r="BL80" s="536"/>
      <c r="BM80" s="536"/>
      <c r="BN80" s="93"/>
      <c r="BP80" s="11"/>
      <c r="BR80" s="634"/>
    </row>
    <row r="81" spans="1:70" ht="18.899999999999999" customHeight="1">
      <c r="A81" s="9"/>
      <c r="B81" s="8"/>
      <c r="C81" s="1101"/>
      <c r="D81" s="1101"/>
      <c r="E81" s="1101"/>
      <c r="F81" s="1102"/>
      <c r="G81" s="1039"/>
      <c r="H81" s="709" t="s">
        <v>173</v>
      </c>
      <c r="I81" s="200" t="s">
        <v>719</v>
      </c>
      <c r="J81" s="186">
        <v>1132140</v>
      </c>
      <c r="K81" s="525" t="s">
        <v>339</v>
      </c>
      <c r="L81" s="525">
        <v>179</v>
      </c>
      <c r="M81" s="526" t="s">
        <v>506</v>
      </c>
      <c r="N81" s="525" t="s">
        <v>5</v>
      </c>
      <c r="O81" s="108"/>
      <c r="P81" s="84"/>
      <c r="Q81" s="84"/>
      <c r="R81" s="100"/>
      <c r="S81" s="136"/>
      <c r="T81" s="84"/>
      <c r="U81" s="84"/>
      <c r="V81" s="87"/>
      <c r="W81" s="94" t="s">
        <v>342</v>
      </c>
      <c r="X81" s="84"/>
      <c r="Y81" s="84"/>
      <c r="Z81" s="100"/>
      <c r="AA81" s="136"/>
      <c r="AB81" s="84"/>
      <c r="AC81" s="84"/>
      <c r="AD81" s="84"/>
      <c r="AE81" s="87"/>
      <c r="AF81" s="94"/>
      <c r="AG81" s="84"/>
      <c r="AH81" s="84"/>
      <c r="AI81" s="100" t="s">
        <v>342</v>
      </c>
      <c r="AJ81" s="136"/>
      <c r="AK81" s="84"/>
      <c r="AL81" s="84"/>
      <c r="AM81" s="87"/>
      <c r="AN81" s="94"/>
      <c r="AO81" s="84"/>
      <c r="AP81" s="84"/>
      <c r="AQ81" s="84"/>
      <c r="AR81" s="100"/>
      <c r="AS81" s="136"/>
      <c r="AT81" s="84"/>
      <c r="AU81" s="84" t="s">
        <v>342</v>
      </c>
      <c r="AV81" s="87"/>
      <c r="AW81" s="94"/>
      <c r="AX81" s="84"/>
      <c r="AY81" s="84"/>
      <c r="AZ81" s="84"/>
      <c r="BA81" s="100"/>
      <c r="BB81" s="136"/>
      <c r="BC81" s="84"/>
      <c r="BD81" s="84"/>
      <c r="BE81" s="87"/>
      <c r="BF81" s="94"/>
      <c r="BG81" s="84" t="s">
        <v>5</v>
      </c>
      <c r="BH81" s="84"/>
      <c r="BI81" s="100"/>
      <c r="BJ81" s="136"/>
      <c r="BK81" s="84"/>
      <c r="BL81" s="536"/>
      <c r="BM81" s="536"/>
      <c r="BN81" s="93"/>
      <c r="BP81" s="11"/>
      <c r="BR81" s="634"/>
    </row>
    <row r="82" spans="1:70" ht="18.899999999999999" customHeight="1">
      <c r="A82" s="9"/>
      <c r="B82" s="8"/>
      <c r="C82" s="1101"/>
      <c r="D82" s="1101"/>
      <c r="E82" s="1101"/>
      <c r="F82" s="1102"/>
      <c r="G82" s="1039"/>
      <c r="H82" s="709" t="s">
        <v>175</v>
      </c>
      <c r="I82" s="200" t="s">
        <v>724</v>
      </c>
      <c r="J82" s="186">
        <v>1132140</v>
      </c>
      <c r="K82" s="525" t="s">
        <v>339</v>
      </c>
      <c r="L82" s="525">
        <v>8760</v>
      </c>
      <c r="M82" s="526" t="s">
        <v>506</v>
      </c>
      <c r="N82" s="525" t="s">
        <v>7</v>
      </c>
      <c r="O82" s="108"/>
      <c r="P82" s="84"/>
      <c r="Q82" s="84"/>
      <c r="R82" s="100"/>
      <c r="S82" s="136"/>
      <c r="T82" s="84"/>
      <c r="U82" s="84"/>
      <c r="V82" s="87"/>
      <c r="W82" s="94"/>
      <c r="X82" s="84"/>
      <c r="Y82" s="84"/>
      <c r="Z82" s="100"/>
      <c r="AA82" s="136"/>
      <c r="AB82" s="84"/>
      <c r="AC82" s="84"/>
      <c r="AD82" s="84"/>
      <c r="AE82" s="87"/>
      <c r="AF82" s="94"/>
      <c r="AG82" s="84"/>
      <c r="AH82" s="84"/>
      <c r="AI82" s="100" t="s">
        <v>354</v>
      </c>
      <c r="AJ82" s="136"/>
      <c r="AK82" s="84"/>
      <c r="AL82" s="84"/>
      <c r="AM82" s="87"/>
      <c r="AN82" s="94"/>
      <c r="AO82" s="84"/>
      <c r="AP82" s="84"/>
      <c r="AQ82" s="84"/>
      <c r="AR82" s="100"/>
      <c r="AS82" s="136"/>
      <c r="AT82" s="84"/>
      <c r="AU82" s="84"/>
      <c r="AV82" s="87"/>
      <c r="AW82" s="94"/>
      <c r="AX82" s="84"/>
      <c r="AY82" s="84"/>
      <c r="AZ82" s="84"/>
      <c r="BA82" s="100"/>
      <c r="BB82" s="136"/>
      <c r="BC82" s="84"/>
      <c r="BD82" s="84"/>
      <c r="BE82" s="87"/>
      <c r="BF82" s="94"/>
      <c r="BG82" s="84" t="s">
        <v>7</v>
      </c>
      <c r="BH82" s="84"/>
      <c r="BI82" s="100"/>
      <c r="BJ82" s="136"/>
      <c r="BK82" s="84"/>
      <c r="BL82" s="536"/>
      <c r="BM82" s="536"/>
      <c r="BN82" s="93"/>
      <c r="BP82" s="11"/>
      <c r="BR82" s="634"/>
    </row>
    <row r="83" spans="1:70" ht="18.899999999999999" customHeight="1">
      <c r="A83" s="9"/>
      <c r="B83" s="8"/>
      <c r="C83" s="1101"/>
      <c r="D83" s="1101"/>
      <c r="E83" s="1101"/>
      <c r="F83" s="1102"/>
      <c r="G83" s="1039"/>
      <c r="H83" s="709" t="s">
        <v>177</v>
      </c>
      <c r="I83" s="200" t="s">
        <v>720</v>
      </c>
      <c r="J83" s="186">
        <v>1132140</v>
      </c>
      <c r="K83" s="525" t="s">
        <v>339</v>
      </c>
      <c r="L83" s="525">
        <v>548</v>
      </c>
      <c r="M83" s="526" t="s">
        <v>506</v>
      </c>
      <c r="N83" s="525" t="s">
        <v>5</v>
      </c>
      <c r="O83" s="108"/>
      <c r="P83" s="84"/>
      <c r="Q83" s="84"/>
      <c r="R83" s="100"/>
      <c r="S83" s="136"/>
      <c r="T83" s="84"/>
      <c r="U83" s="84"/>
      <c r="V83" s="87"/>
      <c r="W83" s="94"/>
      <c r="X83" s="84"/>
      <c r="Y83" s="84"/>
      <c r="Z83" s="100" t="s">
        <v>342</v>
      </c>
      <c r="AA83" s="136"/>
      <c r="AB83" s="84"/>
      <c r="AC83" s="84"/>
      <c r="AD83" s="84"/>
      <c r="AE83" s="87"/>
      <c r="AF83" s="94"/>
      <c r="AG83" s="84"/>
      <c r="AH83" s="84"/>
      <c r="AI83" s="100"/>
      <c r="AJ83" s="136"/>
      <c r="AK83" s="84"/>
      <c r="AL83" s="84"/>
      <c r="AM83" s="87" t="s">
        <v>342</v>
      </c>
      <c r="AN83" s="94"/>
      <c r="AO83" s="84"/>
      <c r="AP83" s="84"/>
      <c r="AQ83" s="84"/>
      <c r="AR83" s="100"/>
      <c r="AS83" s="136"/>
      <c r="AT83" s="84"/>
      <c r="AU83" s="84"/>
      <c r="AV83" s="87"/>
      <c r="AW83" s="94"/>
      <c r="AX83" s="84" t="s">
        <v>342</v>
      </c>
      <c r="AY83" s="84"/>
      <c r="AZ83" s="84"/>
      <c r="BA83" s="100"/>
      <c r="BB83" s="136"/>
      <c r="BC83" s="84"/>
      <c r="BD83" s="84"/>
      <c r="BE83" s="87"/>
      <c r="BF83" s="94"/>
      <c r="BG83" s="84"/>
      <c r="BH83" s="84"/>
      <c r="BI83" s="100"/>
      <c r="BJ83" s="136" t="s">
        <v>5</v>
      </c>
      <c r="BK83" s="84"/>
      <c r="BL83" s="536"/>
      <c r="BM83" s="536"/>
      <c r="BN83" s="93"/>
      <c r="BP83" s="11"/>
      <c r="BR83" s="634"/>
    </row>
    <row r="84" spans="1:70" ht="18.899999999999999" customHeight="1">
      <c r="A84" s="9"/>
      <c r="B84" s="8"/>
      <c r="C84" s="1101"/>
      <c r="D84" s="1101"/>
      <c r="E84" s="1101"/>
      <c r="F84" s="1102"/>
      <c r="G84" s="1039"/>
      <c r="H84" s="709" t="s">
        <v>179</v>
      </c>
      <c r="I84" s="200" t="s">
        <v>721</v>
      </c>
      <c r="J84" s="186">
        <v>1132140</v>
      </c>
      <c r="K84" s="525" t="s">
        <v>339</v>
      </c>
      <c r="L84" s="525">
        <v>796</v>
      </c>
      <c r="M84" s="526" t="s">
        <v>506</v>
      </c>
      <c r="N84" s="525" t="s">
        <v>5</v>
      </c>
      <c r="O84" s="108"/>
      <c r="P84" s="84"/>
      <c r="Q84" s="84"/>
      <c r="R84" s="100"/>
      <c r="S84" s="136"/>
      <c r="T84" s="84"/>
      <c r="U84" s="84"/>
      <c r="V84" s="87"/>
      <c r="W84" s="94"/>
      <c r="X84" s="84"/>
      <c r="Y84" s="84"/>
      <c r="Z84" s="100" t="s">
        <v>342</v>
      </c>
      <c r="AA84" s="136"/>
      <c r="AB84" s="84"/>
      <c r="AC84" s="84"/>
      <c r="AD84" s="84"/>
      <c r="AE84" s="87"/>
      <c r="AF84" s="94"/>
      <c r="AG84" s="84"/>
      <c r="AH84" s="84"/>
      <c r="AI84" s="100"/>
      <c r="AJ84" s="136"/>
      <c r="AK84" s="84"/>
      <c r="AL84" s="84"/>
      <c r="AM84" s="87" t="s">
        <v>342</v>
      </c>
      <c r="AN84" s="94"/>
      <c r="AO84" s="84"/>
      <c r="AP84" s="84"/>
      <c r="AQ84" s="84"/>
      <c r="AR84" s="100"/>
      <c r="AS84" s="136"/>
      <c r="AT84" s="84"/>
      <c r="AU84" s="84"/>
      <c r="AV84" s="87"/>
      <c r="AW84" s="94"/>
      <c r="AX84" s="84" t="s">
        <v>342</v>
      </c>
      <c r="AY84" s="84"/>
      <c r="AZ84" s="84"/>
      <c r="BA84" s="100"/>
      <c r="BB84" s="136"/>
      <c r="BC84" s="84"/>
      <c r="BD84" s="84"/>
      <c r="BE84" s="87"/>
      <c r="BF84" s="94"/>
      <c r="BG84" s="84"/>
      <c r="BH84" s="84"/>
      <c r="BI84" s="100"/>
      <c r="BJ84" s="136" t="s">
        <v>5</v>
      </c>
      <c r="BK84" s="84"/>
      <c r="BL84" s="536"/>
      <c r="BM84" s="536"/>
      <c r="BN84" s="93"/>
      <c r="BP84" s="11"/>
      <c r="BR84" s="634"/>
    </row>
    <row r="85" spans="1:70" ht="18.899999999999999" customHeight="1">
      <c r="A85" s="9"/>
      <c r="B85" s="8"/>
      <c r="C85" s="1101"/>
      <c r="D85" s="1101"/>
      <c r="E85" s="1101"/>
      <c r="F85" s="1102"/>
      <c r="G85" s="1039"/>
      <c r="H85" s="709" t="s">
        <v>181</v>
      </c>
      <c r="I85" s="200" t="s">
        <v>714</v>
      </c>
      <c r="J85" s="186">
        <v>1131802</v>
      </c>
      <c r="K85" s="525" t="s">
        <v>339</v>
      </c>
      <c r="L85" s="525">
        <v>626</v>
      </c>
      <c r="M85" s="526" t="s">
        <v>506</v>
      </c>
      <c r="N85" s="525" t="s">
        <v>5</v>
      </c>
      <c r="O85" s="108"/>
      <c r="P85" s="84" t="s">
        <v>342</v>
      </c>
      <c r="Q85" s="84"/>
      <c r="R85" s="100"/>
      <c r="S85" s="136"/>
      <c r="T85" s="84"/>
      <c r="U85" s="84"/>
      <c r="V85" s="87"/>
      <c r="W85" s="94"/>
      <c r="X85" s="84"/>
      <c r="Y85" s="84"/>
      <c r="Z85" s="100"/>
      <c r="AA85" s="136"/>
      <c r="AB85" s="84" t="s">
        <v>342</v>
      </c>
      <c r="AC85" s="84"/>
      <c r="AD85" s="84"/>
      <c r="AE85" s="87"/>
      <c r="AF85" s="94"/>
      <c r="AG85" s="84"/>
      <c r="AH85" s="84"/>
      <c r="AI85" s="100"/>
      <c r="AJ85" s="136"/>
      <c r="AK85" s="84"/>
      <c r="AL85" s="84"/>
      <c r="AM85" s="87"/>
      <c r="AN85" s="94" t="s">
        <v>342</v>
      </c>
      <c r="AO85" s="84"/>
      <c r="AP85" s="84"/>
      <c r="AQ85" s="84"/>
      <c r="AR85" s="100"/>
      <c r="AS85" s="136"/>
      <c r="AT85" s="84"/>
      <c r="AU85" s="84"/>
      <c r="AV85" s="87"/>
      <c r="AW85" s="94"/>
      <c r="AX85" s="84"/>
      <c r="AY85" s="84" t="s">
        <v>342</v>
      </c>
      <c r="AZ85" s="84"/>
      <c r="BA85" s="100"/>
      <c r="BB85" s="136"/>
      <c r="BC85" s="84"/>
      <c r="BD85" s="84"/>
      <c r="BE85" s="87"/>
      <c r="BF85" s="94"/>
      <c r="BG85" s="84"/>
      <c r="BH85" s="84"/>
      <c r="BI85" s="100"/>
      <c r="BJ85" s="136"/>
      <c r="BK85" s="84"/>
      <c r="BL85" s="536"/>
      <c r="BM85" s="536"/>
      <c r="BN85" s="93"/>
      <c r="BP85" s="11"/>
      <c r="BR85" s="634"/>
    </row>
    <row r="86" spans="1:70" ht="18.899999999999999" customHeight="1">
      <c r="A86" s="9"/>
      <c r="B86" s="8"/>
      <c r="C86" s="1101"/>
      <c r="D86" s="1101"/>
      <c r="E86" s="1101"/>
      <c r="F86" s="1102"/>
      <c r="G86" s="1039"/>
      <c r="H86" s="709" t="s">
        <v>183</v>
      </c>
      <c r="I86" s="200" t="s">
        <v>714</v>
      </c>
      <c r="J86" s="186">
        <v>1131802</v>
      </c>
      <c r="K86" s="525" t="s">
        <v>339</v>
      </c>
      <c r="L86" s="525">
        <v>265</v>
      </c>
      <c r="M86" s="526" t="s">
        <v>506</v>
      </c>
      <c r="N86" s="525" t="s">
        <v>5</v>
      </c>
      <c r="O86" s="108"/>
      <c r="P86" s="84"/>
      <c r="Q86" s="84"/>
      <c r="R86" s="100" t="s">
        <v>342</v>
      </c>
      <c r="S86" s="136"/>
      <c r="T86" s="84"/>
      <c r="U86" s="84"/>
      <c r="V86" s="87"/>
      <c r="W86" s="94"/>
      <c r="X86" s="84"/>
      <c r="Y86" s="84"/>
      <c r="Z86" s="100"/>
      <c r="AA86" s="136"/>
      <c r="AB86" s="84" t="s">
        <v>342</v>
      </c>
      <c r="AC86" s="84"/>
      <c r="AD86" s="84"/>
      <c r="AE86" s="87"/>
      <c r="AF86" s="94"/>
      <c r="AG86" s="84"/>
      <c r="AH86" s="84"/>
      <c r="AI86" s="100"/>
      <c r="AJ86" s="136"/>
      <c r="AK86" s="84"/>
      <c r="AL86" s="84"/>
      <c r="AM86" s="87"/>
      <c r="AN86" s="94" t="s">
        <v>342</v>
      </c>
      <c r="AO86" s="84"/>
      <c r="AP86" s="84"/>
      <c r="AQ86" s="84"/>
      <c r="AR86" s="100"/>
      <c r="AS86" s="136"/>
      <c r="AT86" s="84"/>
      <c r="AU86" s="84"/>
      <c r="AV86" s="87"/>
      <c r="AW86" s="94"/>
      <c r="AX86" s="84"/>
      <c r="AY86" s="84" t="s">
        <v>342</v>
      </c>
      <c r="AZ86" s="84"/>
      <c r="BA86" s="100"/>
      <c r="BB86" s="136"/>
      <c r="BC86" s="84"/>
      <c r="BD86" s="84"/>
      <c r="BE86" s="87"/>
      <c r="BF86" s="94"/>
      <c r="BG86" s="84"/>
      <c r="BH86" s="84"/>
      <c r="BI86" s="100"/>
      <c r="BJ86" s="136"/>
      <c r="BK86" s="84"/>
      <c r="BL86" s="536"/>
      <c r="BM86" s="536"/>
      <c r="BN86" s="93"/>
      <c r="BP86" s="11"/>
      <c r="BR86" s="634"/>
    </row>
    <row r="87" spans="1:70" ht="18.899999999999999" customHeight="1" thickBot="1">
      <c r="A87" s="9"/>
      <c r="B87" s="8"/>
      <c r="C87" s="1101"/>
      <c r="D87" s="1101"/>
      <c r="E87" s="1101"/>
      <c r="F87" s="1102"/>
      <c r="G87" s="1040"/>
      <c r="H87" s="711" t="s">
        <v>185</v>
      </c>
      <c r="I87" s="201" t="s">
        <v>715</v>
      </c>
      <c r="J87" s="187">
        <v>1131802</v>
      </c>
      <c r="K87" s="529" t="s">
        <v>339</v>
      </c>
      <c r="L87" s="529">
        <v>8760</v>
      </c>
      <c r="M87" s="530" t="s">
        <v>506</v>
      </c>
      <c r="N87" s="529" t="s">
        <v>7</v>
      </c>
      <c r="O87" s="110"/>
      <c r="P87" s="97" t="s">
        <v>354</v>
      </c>
      <c r="Q87" s="97"/>
      <c r="R87" s="102"/>
      <c r="S87" s="137"/>
      <c r="T87" s="97"/>
      <c r="U87" s="97"/>
      <c r="V87" s="141"/>
      <c r="W87" s="96"/>
      <c r="X87" s="97"/>
      <c r="Y87" s="97"/>
      <c r="Z87" s="102"/>
      <c r="AA87" s="137"/>
      <c r="AB87" s="97"/>
      <c r="AC87" s="97"/>
      <c r="AD87" s="97"/>
      <c r="AE87" s="141"/>
      <c r="AF87" s="96"/>
      <c r="AG87" s="97"/>
      <c r="AH87" s="97"/>
      <c r="AI87" s="102"/>
      <c r="AJ87" s="137"/>
      <c r="AK87" s="97"/>
      <c r="AL87" s="97"/>
      <c r="AM87" s="141"/>
      <c r="AN87" s="96" t="s">
        <v>354</v>
      </c>
      <c r="AO87" s="97"/>
      <c r="AP87" s="97"/>
      <c r="AQ87" s="97"/>
      <c r="AR87" s="102"/>
      <c r="AS87" s="137"/>
      <c r="AT87" s="97"/>
      <c r="AU87" s="97"/>
      <c r="AV87" s="141"/>
      <c r="AW87" s="96"/>
      <c r="AX87" s="97"/>
      <c r="AY87" s="97"/>
      <c r="AZ87" s="97"/>
      <c r="BA87" s="102"/>
      <c r="BB87" s="137"/>
      <c r="BC87" s="97"/>
      <c r="BD87" s="97"/>
      <c r="BE87" s="141"/>
      <c r="BF87" s="96"/>
      <c r="BG87" s="97"/>
      <c r="BH87" s="97"/>
      <c r="BI87" s="102"/>
      <c r="BJ87" s="137"/>
      <c r="BK87" s="97"/>
      <c r="BL87" s="545"/>
      <c r="BM87" s="545"/>
      <c r="BN87" s="98"/>
      <c r="BP87" s="11"/>
      <c r="BR87" s="634"/>
    </row>
    <row r="88" spans="1:70" ht="18.899999999999999" customHeight="1">
      <c r="A88" s="9"/>
      <c r="B88" s="8"/>
      <c r="C88" s="1101"/>
      <c r="D88" s="1101"/>
      <c r="E88" s="1101"/>
      <c r="F88" s="1102"/>
      <c r="G88" s="1039" t="s">
        <v>189</v>
      </c>
      <c r="H88" s="709" t="s">
        <v>190</v>
      </c>
      <c r="I88" s="200" t="s">
        <v>714</v>
      </c>
      <c r="J88" s="186">
        <v>1132160</v>
      </c>
      <c r="K88" s="527" t="s">
        <v>339</v>
      </c>
      <c r="L88" s="527">
        <v>487</v>
      </c>
      <c r="M88" s="528" t="s">
        <v>506</v>
      </c>
      <c r="N88" s="527" t="s">
        <v>5</v>
      </c>
      <c r="O88" s="122"/>
      <c r="P88" s="90"/>
      <c r="Q88" s="90"/>
      <c r="R88" s="99" t="s">
        <v>342</v>
      </c>
      <c r="S88" s="135"/>
      <c r="T88" s="90"/>
      <c r="U88" s="90"/>
      <c r="V88" s="146"/>
      <c r="W88" s="103"/>
      <c r="X88" s="90"/>
      <c r="Y88" s="90"/>
      <c r="Z88" s="99"/>
      <c r="AA88" s="135"/>
      <c r="AB88" s="90"/>
      <c r="AC88" s="90" t="s">
        <v>342</v>
      </c>
      <c r="AD88" s="90"/>
      <c r="AE88" s="146"/>
      <c r="AF88" s="103"/>
      <c r="AG88" s="90"/>
      <c r="AH88" s="90"/>
      <c r="AI88" s="99"/>
      <c r="AJ88" s="135"/>
      <c r="AK88" s="90"/>
      <c r="AL88" s="90"/>
      <c r="AM88" s="146"/>
      <c r="AN88" s="103"/>
      <c r="AO88" s="90" t="s">
        <v>342</v>
      </c>
      <c r="AP88" s="90"/>
      <c r="AQ88" s="90"/>
      <c r="AR88" s="99"/>
      <c r="AS88" s="135"/>
      <c r="AT88" s="90"/>
      <c r="AU88" s="90"/>
      <c r="AV88" s="146"/>
      <c r="AW88" s="103"/>
      <c r="AX88" s="90"/>
      <c r="AY88" s="90"/>
      <c r="AZ88" s="90"/>
      <c r="BA88" s="99" t="s">
        <v>342</v>
      </c>
      <c r="BB88" s="135"/>
      <c r="BC88" s="90"/>
      <c r="BD88" s="90"/>
      <c r="BE88" s="146"/>
      <c r="BF88" s="103"/>
      <c r="BG88" s="90"/>
      <c r="BH88" s="90"/>
      <c r="BI88" s="99"/>
      <c r="BJ88" s="135"/>
      <c r="BK88" s="90"/>
      <c r="BL88" s="544"/>
      <c r="BM88" s="544"/>
      <c r="BN88" s="91"/>
      <c r="BP88" s="11"/>
      <c r="BR88" s="634"/>
    </row>
    <row r="89" spans="1:70" ht="18.899999999999999" customHeight="1">
      <c r="A89" s="9"/>
      <c r="B89" s="8"/>
      <c r="C89" s="1101"/>
      <c r="D89" s="1101"/>
      <c r="E89" s="1101"/>
      <c r="F89" s="1102"/>
      <c r="G89" s="1039"/>
      <c r="H89" s="709" t="s">
        <v>192</v>
      </c>
      <c r="I89" s="200" t="s">
        <v>714</v>
      </c>
      <c r="J89" s="186">
        <v>1132160</v>
      </c>
      <c r="K89" s="525" t="s">
        <v>339</v>
      </c>
      <c r="L89" s="525">
        <v>515</v>
      </c>
      <c r="M89" s="526" t="s">
        <v>506</v>
      </c>
      <c r="N89" s="525" t="s">
        <v>5</v>
      </c>
      <c r="O89" s="108"/>
      <c r="P89" s="84" t="s">
        <v>342</v>
      </c>
      <c r="Q89" s="84"/>
      <c r="R89" s="100"/>
      <c r="S89" s="136"/>
      <c r="T89" s="84"/>
      <c r="U89" s="84"/>
      <c r="V89" s="87"/>
      <c r="W89" s="94"/>
      <c r="X89" s="84"/>
      <c r="Y89" s="84"/>
      <c r="Z89" s="100"/>
      <c r="AA89" s="136"/>
      <c r="AB89" s="84"/>
      <c r="AC89" s="84" t="s">
        <v>342</v>
      </c>
      <c r="AD89" s="84"/>
      <c r="AE89" s="87"/>
      <c r="AF89" s="94"/>
      <c r="AG89" s="84"/>
      <c r="AH89" s="84"/>
      <c r="AI89" s="100"/>
      <c r="AJ89" s="136"/>
      <c r="AK89" s="84"/>
      <c r="AL89" s="84"/>
      <c r="AM89" s="87"/>
      <c r="AN89" s="94"/>
      <c r="AO89" s="84" t="s">
        <v>342</v>
      </c>
      <c r="AP89" s="84"/>
      <c r="AQ89" s="84"/>
      <c r="AR89" s="100"/>
      <c r="AS89" s="136"/>
      <c r="AT89" s="84"/>
      <c r="AU89" s="84"/>
      <c r="AV89" s="87"/>
      <c r="AW89" s="94"/>
      <c r="AX89" s="84"/>
      <c r="AY89" s="84"/>
      <c r="AZ89" s="84"/>
      <c r="BA89" s="100" t="s">
        <v>342</v>
      </c>
      <c r="BB89" s="136"/>
      <c r="BC89" s="84"/>
      <c r="BD89" s="84"/>
      <c r="BE89" s="87"/>
      <c r="BF89" s="94"/>
      <c r="BG89" s="84"/>
      <c r="BH89" s="84"/>
      <c r="BI89" s="100"/>
      <c r="BJ89" s="136"/>
      <c r="BK89" s="84"/>
      <c r="BL89" s="536"/>
      <c r="BM89" s="536"/>
      <c r="BN89" s="93"/>
      <c r="BP89" s="11"/>
      <c r="BR89" s="634"/>
    </row>
    <row r="90" spans="1:70" ht="18.899999999999999" customHeight="1">
      <c r="A90" s="9"/>
      <c r="B90" s="8"/>
      <c r="C90" s="1101"/>
      <c r="D90" s="1101"/>
      <c r="E90" s="1101"/>
      <c r="F90" s="1102"/>
      <c r="G90" s="1039"/>
      <c r="H90" s="709" t="s">
        <v>194</v>
      </c>
      <c r="I90" s="200" t="s">
        <v>714</v>
      </c>
      <c r="J90" s="186">
        <v>1132160</v>
      </c>
      <c r="K90" s="525" t="s">
        <v>339</v>
      </c>
      <c r="L90" s="525">
        <v>292</v>
      </c>
      <c r="M90" s="526" t="s">
        <v>506</v>
      </c>
      <c r="N90" s="525" t="s">
        <v>5</v>
      </c>
      <c r="O90" s="108"/>
      <c r="P90" s="84"/>
      <c r="Q90" s="84"/>
      <c r="R90" s="100" t="s">
        <v>342</v>
      </c>
      <c r="S90" s="136"/>
      <c r="T90" s="84"/>
      <c r="U90" s="84"/>
      <c r="V90" s="87"/>
      <c r="W90" s="94"/>
      <c r="X90" s="84"/>
      <c r="Y90" s="84"/>
      <c r="Z90" s="100"/>
      <c r="AA90" s="136"/>
      <c r="AB90" s="84"/>
      <c r="AC90" s="84" t="s">
        <v>342</v>
      </c>
      <c r="AD90" s="84"/>
      <c r="AE90" s="87"/>
      <c r="AF90" s="94"/>
      <c r="AG90" s="84"/>
      <c r="AH90" s="84"/>
      <c r="AI90" s="100"/>
      <c r="AJ90" s="136"/>
      <c r="AK90" s="84"/>
      <c r="AL90" s="84"/>
      <c r="AM90" s="87"/>
      <c r="AN90" s="94"/>
      <c r="AO90" s="84"/>
      <c r="AP90" s="84" t="s">
        <v>342</v>
      </c>
      <c r="AQ90" s="84"/>
      <c r="AR90" s="100"/>
      <c r="AS90" s="136"/>
      <c r="AT90" s="84"/>
      <c r="AU90" s="84"/>
      <c r="AV90" s="87"/>
      <c r="AW90" s="94"/>
      <c r="AX90" s="84"/>
      <c r="AY90" s="84"/>
      <c r="AZ90" s="84"/>
      <c r="BA90" s="100"/>
      <c r="BB90" s="136" t="s">
        <v>342</v>
      </c>
      <c r="BC90" s="84"/>
      <c r="BD90" s="84"/>
      <c r="BE90" s="87"/>
      <c r="BF90" s="94"/>
      <c r="BG90" s="84"/>
      <c r="BH90" s="84"/>
      <c r="BI90" s="100"/>
      <c r="BJ90" s="136"/>
      <c r="BK90" s="84"/>
      <c r="BL90" s="536"/>
      <c r="BM90" s="536"/>
      <c r="BN90" s="93"/>
      <c r="BP90" s="11"/>
      <c r="BR90" s="634"/>
    </row>
    <row r="91" spans="1:70" ht="18.899999999999999" customHeight="1">
      <c r="A91" s="9"/>
      <c r="B91" s="8"/>
      <c r="C91" s="1101"/>
      <c r="D91" s="1101"/>
      <c r="E91" s="1101"/>
      <c r="F91" s="1102"/>
      <c r="G91" s="1039"/>
      <c r="H91" s="709" t="s">
        <v>195</v>
      </c>
      <c r="I91" s="200" t="s">
        <v>830</v>
      </c>
      <c r="J91" s="186">
        <v>1132160</v>
      </c>
      <c r="K91" s="525" t="s">
        <v>339</v>
      </c>
      <c r="L91" s="525">
        <v>8760</v>
      </c>
      <c r="M91" s="526" t="s">
        <v>506</v>
      </c>
      <c r="N91" s="525" t="s">
        <v>7</v>
      </c>
      <c r="O91" s="108"/>
      <c r="P91" s="84"/>
      <c r="Q91" s="84" t="s">
        <v>354</v>
      </c>
      <c r="R91" s="100"/>
      <c r="S91" s="136"/>
      <c r="T91" s="84"/>
      <c r="U91" s="84"/>
      <c r="V91" s="87"/>
      <c r="W91" s="94"/>
      <c r="X91" s="84"/>
      <c r="Y91" s="84"/>
      <c r="Z91" s="100"/>
      <c r="AA91" s="136"/>
      <c r="AB91" s="84"/>
      <c r="AC91" s="84"/>
      <c r="AD91" s="84"/>
      <c r="AE91" s="87"/>
      <c r="AF91" s="94"/>
      <c r="AG91" s="84"/>
      <c r="AH91" s="84"/>
      <c r="AI91" s="100"/>
      <c r="AJ91" s="136"/>
      <c r="AK91" s="84"/>
      <c r="AL91" s="84"/>
      <c r="AM91" s="87"/>
      <c r="AN91" s="94"/>
      <c r="AO91" s="84"/>
      <c r="AP91" s="84" t="s">
        <v>354</v>
      </c>
      <c r="AQ91" s="84"/>
      <c r="AR91" s="100"/>
      <c r="AS91" s="136"/>
      <c r="AT91" s="84"/>
      <c r="AU91" s="84"/>
      <c r="AV91" s="87"/>
      <c r="AW91" s="94"/>
      <c r="AX91" s="84"/>
      <c r="AY91" s="84"/>
      <c r="AZ91" s="84"/>
      <c r="BA91" s="100"/>
      <c r="BB91" s="136"/>
      <c r="BC91" s="84"/>
      <c r="BD91" s="84"/>
      <c r="BE91" s="87"/>
      <c r="BF91" s="94"/>
      <c r="BG91" s="84"/>
      <c r="BH91" s="84"/>
      <c r="BI91" s="100"/>
      <c r="BJ91" s="136"/>
      <c r="BK91" s="84"/>
      <c r="BL91" s="536"/>
      <c r="BM91" s="536"/>
      <c r="BN91" s="93"/>
      <c r="BP91" s="11"/>
      <c r="BR91" s="634"/>
    </row>
    <row r="92" spans="1:70" ht="18.899999999999999" customHeight="1">
      <c r="A92" s="9"/>
      <c r="B92" s="8"/>
      <c r="C92" s="1101"/>
      <c r="D92" s="1101"/>
      <c r="E92" s="1101"/>
      <c r="F92" s="1102"/>
      <c r="G92" s="1039"/>
      <c r="H92" s="709" t="s">
        <v>197</v>
      </c>
      <c r="I92" s="200" t="s">
        <v>714</v>
      </c>
      <c r="J92" s="186">
        <v>1132160</v>
      </c>
      <c r="K92" s="525" t="s">
        <v>339</v>
      </c>
      <c r="L92" s="525">
        <v>302</v>
      </c>
      <c r="M92" s="526" t="s">
        <v>506</v>
      </c>
      <c r="N92" s="525" t="s">
        <v>5</v>
      </c>
      <c r="O92" s="108"/>
      <c r="P92" s="84"/>
      <c r="Q92" s="84"/>
      <c r="R92" s="100" t="s">
        <v>342</v>
      </c>
      <c r="S92" s="136"/>
      <c r="T92" s="84"/>
      <c r="U92" s="84"/>
      <c r="V92" s="87"/>
      <c r="W92" s="94"/>
      <c r="X92" s="84"/>
      <c r="Y92" s="84"/>
      <c r="Z92" s="100"/>
      <c r="AA92" s="136"/>
      <c r="AB92" s="84"/>
      <c r="AC92" s="84" t="s">
        <v>342</v>
      </c>
      <c r="AD92" s="84"/>
      <c r="AE92" s="87"/>
      <c r="AF92" s="94"/>
      <c r="AG92" s="84"/>
      <c r="AH92" s="84"/>
      <c r="AI92" s="100"/>
      <c r="AJ92" s="136"/>
      <c r="AK92" s="84"/>
      <c r="AL92" s="84"/>
      <c r="AM92" s="87"/>
      <c r="AN92" s="94"/>
      <c r="AO92" s="84"/>
      <c r="AP92" s="84" t="s">
        <v>342</v>
      </c>
      <c r="AQ92" s="84"/>
      <c r="AR92" s="100"/>
      <c r="AS92" s="136"/>
      <c r="AT92" s="84"/>
      <c r="AU92" s="84"/>
      <c r="AV92" s="87"/>
      <c r="AW92" s="94"/>
      <c r="AX92" s="84"/>
      <c r="AY92" s="84"/>
      <c r="AZ92" s="84"/>
      <c r="BA92" s="100" t="s">
        <v>342</v>
      </c>
      <c r="BB92" s="136"/>
      <c r="BC92" s="84"/>
      <c r="BD92" s="84"/>
      <c r="BE92" s="87"/>
      <c r="BF92" s="94"/>
      <c r="BG92" s="84"/>
      <c r="BH92" s="84"/>
      <c r="BI92" s="100"/>
      <c r="BJ92" s="136"/>
      <c r="BK92" s="84"/>
      <c r="BL92" s="536"/>
      <c r="BM92" s="536"/>
      <c r="BN92" s="93"/>
      <c r="BP92" s="11"/>
      <c r="BR92" s="634"/>
    </row>
    <row r="93" spans="1:70" ht="18.899999999999999" customHeight="1">
      <c r="A93" s="9"/>
      <c r="B93" s="8"/>
      <c r="C93" s="1101"/>
      <c r="D93" s="1101"/>
      <c r="E93" s="1101"/>
      <c r="F93" s="1102"/>
      <c r="G93" s="1039"/>
      <c r="H93" s="709" t="s">
        <v>187</v>
      </c>
      <c r="I93" s="200" t="s">
        <v>873</v>
      </c>
      <c r="J93" s="186">
        <v>1132140</v>
      </c>
      <c r="K93" s="525" t="s">
        <v>339</v>
      </c>
      <c r="L93" s="525">
        <v>8760</v>
      </c>
      <c r="M93" s="526" t="s">
        <v>506</v>
      </c>
      <c r="N93" s="525" t="s">
        <v>7</v>
      </c>
      <c r="O93" s="108"/>
      <c r="P93" s="84"/>
      <c r="Q93" s="84"/>
      <c r="R93" s="100"/>
      <c r="S93" s="136"/>
      <c r="T93" s="84"/>
      <c r="U93" s="84"/>
      <c r="V93" s="87"/>
      <c r="W93" s="94"/>
      <c r="X93" s="84"/>
      <c r="Y93" s="84"/>
      <c r="Z93" s="100"/>
      <c r="AA93" s="136"/>
      <c r="AB93" s="84"/>
      <c r="AC93" s="84" t="s">
        <v>354</v>
      </c>
      <c r="AD93" s="84"/>
      <c r="AE93" s="87"/>
      <c r="AF93" s="94"/>
      <c r="AG93" s="84"/>
      <c r="AH93" s="84"/>
      <c r="AI93" s="100"/>
      <c r="AJ93" s="136"/>
      <c r="AK93" s="84"/>
      <c r="AL93" s="84"/>
      <c r="AM93" s="87"/>
      <c r="AN93" s="94"/>
      <c r="AO93" s="84"/>
      <c r="AP93" s="84"/>
      <c r="AQ93" s="84"/>
      <c r="AR93" s="100"/>
      <c r="AS93" s="136"/>
      <c r="AT93" s="84"/>
      <c r="AU93" s="84"/>
      <c r="AV93" s="87"/>
      <c r="AW93" s="94"/>
      <c r="AX93" s="84"/>
      <c r="AY93" s="84"/>
      <c r="AZ93" s="84"/>
      <c r="BA93" s="100" t="s">
        <v>354</v>
      </c>
      <c r="BB93" s="136"/>
      <c r="BC93" s="84"/>
      <c r="BD93" s="84"/>
      <c r="BE93" s="87"/>
      <c r="BF93" s="94"/>
      <c r="BG93" s="84"/>
      <c r="BH93" s="84"/>
      <c r="BI93" s="100"/>
      <c r="BJ93" s="136"/>
      <c r="BK93" s="84"/>
      <c r="BL93" s="536"/>
      <c r="BM93" s="536"/>
      <c r="BN93" s="93"/>
      <c r="BP93" s="11"/>
      <c r="BR93" s="634"/>
    </row>
    <row r="94" spans="1:70" ht="18.899999999999999" customHeight="1">
      <c r="A94" s="9"/>
      <c r="B94" s="8"/>
      <c r="C94" s="1101"/>
      <c r="D94" s="1101"/>
      <c r="E94" s="1101"/>
      <c r="F94" s="1102"/>
      <c r="G94" s="1039"/>
      <c r="H94" s="709" t="s">
        <v>199</v>
      </c>
      <c r="I94" s="200" t="s">
        <v>714</v>
      </c>
      <c r="J94" s="186">
        <v>1132160</v>
      </c>
      <c r="K94" s="525" t="s">
        <v>339</v>
      </c>
      <c r="L94" s="525">
        <v>487</v>
      </c>
      <c r="M94" s="526" t="s">
        <v>506</v>
      </c>
      <c r="N94" s="525" t="s">
        <v>5</v>
      </c>
      <c r="O94" s="108"/>
      <c r="P94" s="84"/>
      <c r="Q94" s="84"/>
      <c r="R94" s="100"/>
      <c r="S94" s="136"/>
      <c r="T94" s="84"/>
      <c r="U94" s="84"/>
      <c r="V94" s="87" t="s">
        <v>342</v>
      </c>
      <c r="W94" s="94"/>
      <c r="X94" s="84"/>
      <c r="Y94" s="84"/>
      <c r="Z94" s="100"/>
      <c r="AA94" s="136"/>
      <c r="AB94" s="84"/>
      <c r="AC94" s="84"/>
      <c r="AD94" s="84"/>
      <c r="AE94" s="87"/>
      <c r="AF94" s="94"/>
      <c r="AG94" s="84"/>
      <c r="AH94" s="84" t="s">
        <v>342</v>
      </c>
      <c r="AI94" s="100"/>
      <c r="AJ94" s="136"/>
      <c r="AK94" s="84"/>
      <c r="AL94" s="84"/>
      <c r="AM94" s="87"/>
      <c r="AN94" s="94"/>
      <c r="AO94" s="84"/>
      <c r="AP94" s="84"/>
      <c r="AQ94" s="84"/>
      <c r="AR94" s="100"/>
      <c r="AS94" s="136"/>
      <c r="AT94" s="84" t="s">
        <v>342</v>
      </c>
      <c r="AU94" s="84"/>
      <c r="AV94" s="87"/>
      <c r="AW94" s="94"/>
      <c r="AX94" s="84"/>
      <c r="AY94" s="84"/>
      <c r="AZ94" s="84"/>
      <c r="BA94" s="100"/>
      <c r="BB94" s="136"/>
      <c r="BC94" s="84"/>
      <c r="BD94" s="84"/>
      <c r="BE94" s="87"/>
      <c r="BF94" s="94" t="s">
        <v>5</v>
      </c>
      <c r="BG94" s="84"/>
      <c r="BH94" s="84"/>
      <c r="BI94" s="100"/>
      <c r="BJ94" s="136"/>
      <c r="BK94" s="84"/>
      <c r="BL94" s="536"/>
      <c r="BM94" s="536"/>
      <c r="BN94" s="93"/>
      <c r="BP94" s="11"/>
      <c r="BR94" s="634"/>
    </row>
    <row r="95" spans="1:70" ht="18.899999999999999" customHeight="1">
      <c r="A95" s="9"/>
      <c r="B95" s="8"/>
      <c r="C95" s="1101"/>
      <c r="D95" s="1101"/>
      <c r="E95" s="1101"/>
      <c r="F95" s="1102"/>
      <c r="G95" s="1039"/>
      <c r="H95" s="709" t="s">
        <v>200</v>
      </c>
      <c r="I95" s="200" t="s">
        <v>833</v>
      </c>
      <c r="J95" s="186">
        <v>1132160</v>
      </c>
      <c r="K95" s="525" t="s">
        <v>339</v>
      </c>
      <c r="L95" s="525">
        <v>4380</v>
      </c>
      <c r="M95" s="526" t="s">
        <v>506</v>
      </c>
      <c r="N95" s="525" t="s">
        <v>7</v>
      </c>
      <c r="O95" s="108"/>
      <c r="P95" s="84"/>
      <c r="Q95" s="84"/>
      <c r="R95" s="100"/>
      <c r="S95" s="136"/>
      <c r="T95" s="84"/>
      <c r="U95" s="84"/>
      <c r="V95" s="87" t="s">
        <v>354</v>
      </c>
      <c r="W95" s="94"/>
      <c r="X95" s="84"/>
      <c r="Y95" s="84"/>
      <c r="Z95" s="100"/>
      <c r="AA95" s="136"/>
      <c r="AB95" s="84"/>
      <c r="AC95" s="84"/>
      <c r="AD95" s="84"/>
      <c r="AE95" s="87"/>
      <c r="AF95" s="94"/>
      <c r="AG95" s="84"/>
      <c r="AH95" s="84"/>
      <c r="AI95" s="100"/>
      <c r="AJ95" s="136"/>
      <c r="AK95" s="84"/>
      <c r="AL95" s="84"/>
      <c r="AM95" s="87"/>
      <c r="AN95" s="94"/>
      <c r="AO95" s="84"/>
      <c r="AP95" s="84"/>
      <c r="AQ95" s="84"/>
      <c r="AR95" s="100"/>
      <c r="AS95" s="136"/>
      <c r="AT95" s="84" t="s">
        <v>354</v>
      </c>
      <c r="AU95" s="84"/>
      <c r="AV95" s="87"/>
      <c r="AW95" s="94"/>
      <c r="AX95" s="84"/>
      <c r="AY95" s="84"/>
      <c r="AZ95" s="84"/>
      <c r="BA95" s="100"/>
      <c r="BB95" s="136"/>
      <c r="BC95" s="84"/>
      <c r="BD95" s="84"/>
      <c r="BE95" s="87"/>
      <c r="BF95" s="94"/>
      <c r="BG95" s="84"/>
      <c r="BH95" s="84"/>
      <c r="BI95" s="100"/>
      <c r="BJ95" s="136"/>
      <c r="BK95" s="84"/>
      <c r="BL95" s="536"/>
      <c r="BM95" s="536"/>
      <c r="BN95" s="93"/>
      <c r="BP95" s="11"/>
      <c r="BR95" s="634"/>
    </row>
    <row r="96" spans="1:70" ht="18.899999999999999" customHeight="1">
      <c r="A96" s="9"/>
      <c r="B96" s="8"/>
      <c r="C96" s="1101"/>
      <c r="D96" s="1101"/>
      <c r="E96" s="1101"/>
      <c r="F96" s="1102"/>
      <c r="G96" s="1039"/>
      <c r="H96" s="709" t="s">
        <v>202</v>
      </c>
      <c r="I96" s="200" t="s">
        <v>834</v>
      </c>
      <c r="J96" s="186">
        <v>1132160</v>
      </c>
      <c r="K96" s="525" t="s">
        <v>339</v>
      </c>
      <c r="L96" s="525">
        <v>4380</v>
      </c>
      <c r="M96" s="526" t="s">
        <v>506</v>
      </c>
      <c r="N96" s="525" t="s">
        <v>660</v>
      </c>
      <c r="O96" s="108"/>
      <c r="P96" s="84"/>
      <c r="Q96" s="84"/>
      <c r="R96" s="100"/>
      <c r="S96" s="136"/>
      <c r="T96" s="84"/>
      <c r="U96" s="84"/>
      <c r="V96" s="87"/>
      <c r="W96" s="94"/>
      <c r="X96" s="84"/>
      <c r="Y96" s="84"/>
      <c r="Z96" s="100"/>
      <c r="AA96" s="136"/>
      <c r="AB96" s="84"/>
      <c r="AC96" s="84"/>
      <c r="AD96" s="84"/>
      <c r="AE96" s="87"/>
      <c r="AF96" s="94"/>
      <c r="AG96" s="84"/>
      <c r="AH96" s="84" t="s">
        <v>353</v>
      </c>
      <c r="AI96" s="100"/>
      <c r="AJ96" s="136"/>
      <c r="AK96" s="84"/>
      <c r="AL96" s="84"/>
      <c r="AM96" s="87"/>
      <c r="AN96" s="94"/>
      <c r="AO96" s="84"/>
      <c r="AP96" s="84"/>
      <c r="AQ96" s="84"/>
      <c r="AR96" s="100"/>
      <c r="AS96" s="136"/>
      <c r="AT96" s="84"/>
      <c r="AU96" s="84"/>
      <c r="AV96" s="87"/>
      <c r="AW96" s="94"/>
      <c r="AX96" s="84"/>
      <c r="AY96" s="84"/>
      <c r="AZ96" s="84"/>
      <c r="BA96" s="100"/>
      <c r="BB96" s="136"/>
      <c r="BC96" s="84"/>
      <c r="BD96" s="84"/>
      <c r="BE96" s="87"/>
      <c r="BF96" s="94"/>
      <c r="BG96" s="84"/>
      <c r="BH96" s="84"/>
      <c r="BI96" s="100"/>
      <c r="BJ96" s="136"/>
      <c r="BK96" s="84"/>
      <c r="BL96" s="536"/>
      <c r="BM96" s="536"/>
      <c r="BN96" s="93"/>
      <c r="BP96" s="11"/>
      <c r="BR96" s="634"/>
    </row>
    <row r="97" spans="1:70" ht="18.899999999999999" customHeight="1">
      <c r="A97" s="9"/>
      <c r="B97" s="8"/>
      <c r="C97" s="1101"/>
      <c r="D97" s="1101"/>
      <c r="E97" s="1101"/>
      <c r="F97" s="1102"/>
      <c r="G97" s="1039"/>
      <c r="H97" s="710" t="s">
        <v>203</v>
      </c>
      <c r="I97" s="194" t="s">
        <v>831</v>
      </c>
      <c r="J97" s="268">
        <v>1132160</v>
      </c>
      <c r="K97" s="529" t="s">
        <v>339</v>
      </c>
      <c r="L97" s="529">
        <v>231</v>
      </c>
      <c r="M97" s="530" t="s">
        <v>506</v>
      </c>
      <c r="N97" s="529" t="s">
        <v>5</v>
      </c>
      <c r="O97" s="108"/>
      <c r="P97" s="84"/>
      <c r="Q97" s="84"/>
      <c r="R97" s="100"/>
      <c r="S97" s="136" t="s">
        <v>342</v>
      </c>
      <c r="T97" s="84"/>
      <c r="U97" s="84"/>
      <c r="V97" s="87"/>
      <c r="W97" s="94"/>
      <c r="X97" s="84"/>
      <c r="Y97" s="84"/>
      <c r="Z97" s="100"/>
      <c r="AA97" s="136"/>
      <c r="AB97" s="84"/>
      <c r="AC97" s="84" t="s">
        <v>342</v>
      </c>
      <c r="AD97" s="84"/>
      <c r="AE97" s="87"/>
      <c r="AF97" s="94"/>
      <c r="AG97" s="84"/>
      <c r="AH97" s="84"/>
      <c r="AI97" s="100"/>
      <c r="AJ97" s="136"/>
      <c r="AK97" s="84"/>
      <c r="AL97" s="84"/>
      <c r="AM97" s="87"/>
      <c r="AN97" s="94"/>
      <c r="AO97" s="84"/>
      <c r="AP97" s="84"/>
      <c r="AQ97" s="84" t="s">
        <v>342</v>
      </c>
      <c r="AR97" s="100"/>
      <c r="AS97" s="136"/>
      <c r="AT97" s="84"/>
      <c r="AU97" s="84"/>
      <c r="AV97" s="87"/>
      <c r="AW97" s="94"/>
      <c r="AX97" s="84"/>
      <c r="AY97" s="84"/>
      <c r="AZ97" s="84"/>
      <c r="BA97" s="100"/>
      <c r="BB97" s="136"/>
      <c r="BC97" s="84" t="s">
        <v>342</v>
      </c>
      <c r="BD97" s="84"/>
      <c r="BE97" s="87"/>
      <c r="BF97" s="94"/>
      <c r="BG97" s="84"/>
      <c r="BH97" s="84"/>
      <c r="BI97" s="100"/>
      <c r="BJ97" s="136"/>
      <c r="BK97" s="84"/>
      <c r="BL97" s="536"/>
      <c r="BM97" s="536"/>
      <c r="BN97" s="93"/>
      <c r="BP97" s="11"/>
      <c r="BR97" s="634"/>
    </row>
    <row r="98" spans="1:70" ht="18.899999999999999" customHeight="1" thickBot="1">
      <c r="A98" s="9"/>
      <c r="B98" s="8"/>
      <c r="C98" s="1101"/>
      <c r="D98" s="1101"/>
      <c r="E98" s="1101"/>
      <c r="F98" s="1102"/>
      <c r="G98" s="1040"/>
      <c r="H98" s="716" t="s">
        <v>672</v>
      </c>
      <c r="I98" s="202" t="s">
        <v>832</v>
      </c>
      <c r="J98" s="189">
        <v>1132160</v>
      </c>
      <c r="K98" s="533" t="s">
        <v>339</v>
      </c>
      <c r="L98" s="533">
        <v>2190</v>
      </c>
      <c r="M98" s="762" t="s">
        <v>506</v>
      </c>
      <c r="N98" s="533" t="s">
        <v>667</v>
      </c>
      <c r="O98" s="110"/>
      <c r="P98" s="97"/>
      <c r="Q98" s="97"/>
      <c r="R98" s="102"/>
      <c r="S98" s="137"/>
      <c r="T98" s="97"/>
      <c r="U98" s="97"/>
      <c r="V98" s="141"/>
      <c r="W98" s="96"/>
      <c r="X98" s="97"/>
      <c r="Y98" s="97"/>
      <c r="Z98" s="102"/>
      <c r="AA98" s="137"/>
      <c r="AB98" s="97"/>
      <c r="AC98" s="97" t="s">
        <v>354</v>
      </c>
      <c r="AD98" s="97"/>
      <c r="AE98" s="141"/>
      <c r="AF98" s="96"/>
      <c r="AG98" s="97"/>
      <c r="AH98" s="97"/>
      <c r="AI98" s="102"/>
      <c r="AJ98" s="137"/>
      <c r="AK98" s="97"/>
      <c r="AL98" s="97"/>
      <c r="AM98" s="141"/>
      <c r="AN98" s="96"/>
      <c r="AO98" s="97"/>
      <c r="AP98" s="97"/>
      <c r="AQ98" s="97"/>
      <c r="AR98" s="102"/>
      <c r="AS98" s="137"/>
      <c r="AT98" s="97"/>
      <c r="AU98" s="97"/>
      <c r="AV98" s="141"/>
      <c r="AW98" s="96"/>
      <c r="AX98" s="97"/>
      <c r="AY98" s="97"/>
      <c r="AZ98" s="97"/>
      <c r="BA98" s="102"/>
      <c r="BB98" s="137"/>
      <c r="BC98" s="97" t="s">
        <v>354</v>
      </c>
      <c r="BD98" s="97"/>
      <c r="BE98" s="141"/>
      <c r="BF98" s="96"/>
      <c r="BG98" s="97"/>
      <c r="BH98" s="97"/>
      <c r="BI98" s="102"/>
      <c r="BJ98" s="137"/>
      <c r="BK98" s="97"/>
      <c r="BL98" s="545"/>
      <c r="BM98" s="545"/>
      <c r="BN98" s="98"/>
      <c r="BP98" s="11"/>
      <c r="BR98" s="634"/>
    </row>
    <row r="99" spans="1:70" ht="18.899999999999999" customHeight="1">
      <c r="A99" s="9"/>
      <c r="B99" s="8"/>
      <c r="C99" s="1101"/>
      <c r="D99" s="1101"/>
      <c r="E99" s="1101"/>
      <c r="F99" s="1102"/>
      <c r="G99" s="1013" t="s">
        <v>205</v>
      </c>
      <c r="H99" s="712" t="s">
        <v>206</v>
      </c>
      <c r="I99" s="203" t="s">
        <v>808</v>
      </c>
      <c r="J99" s="190">
        <v>1131806</v>
      </c>
      <c r="K99" s="527" t="s">
        <v>339</v>
      </c>
      <c r="L99" s="527">
        <v>1251</v>
      </c>
      <c r="M99" s="528" t="s">
        <v>506</v>
      </c>
      <c r="N99" s="527" t="s">
        <v>658</v>
      </c>
      <c r="O99" s="122"/>
      <c r="P99" s="90"/>
      <c r="Q99" s="90"/>
      <c r="R99" s="99"/>
      <c r="S99" s="135"/>
      <c r="T99" s="90"/>
      <c r="U99" s="90"/>
      <c r="V99" s="146" t="s">
        <v>354</v>
      </c>
      <c r="W99" s="103"/>
      <c r="X99" s="90"/>
      <c r="Y99" s="90"/>
      <c r="Z99" s="99"/>
      <c r="AA99" s="135"/>
      <c r="AB99" s="90"/>
      <c r="AC99" s="90"/>
      <c r="AD99" s="90"/>
      <c r="AE99" s="146"/>
      <c r="AF99" s="103"/>
      <c r="AG99" s="90"/>
      <c r="AH99" s="90"/>
      <c r="AI99" s="99"/>
      <c r="AJ99" s="135"/>
      <c r="AK99" s="90"/>
      <c r="AL99" s="90"/>
      <c r="AM99" s="146"/>
      <c r="AN99" s="103"/>
      <c r="AO99" s="90"/>
      <c r="AP99" s="90"/>
      <c r="AQ99" s="90"/>
      <c r="AR99" s="99"/>
      <c r="AS99" s="135"/>
      <c r="AT99" s="90"/>
      <c r="AU99" s="90" t="s">
        <v>354</v>
      </c>
      <c r="AV99" s="146"/>
      <c r="AW99" s="103"/>
      <c r="AX99" s="90"/>
      <c r="AY99" s="90"/>
      <c r="AZ99" s="90"/>
      <c r="BA99" s="99"/>
      <c r="BB99" s="135"/>
      <c r="BC99" s="90"/>
      <c r="BD99" s="90"/>
      <c r="BE99" s="146"/>
      <c r="BF99" s="103"/>
      <c r="BG99" s="90"/>
      <c r="BH99" s="90"/>
      <c r="BI99" s="99"/>
      <c r="BJ99" s="135"/>
      <c r="BK99" s="90"/>
      <c r="BL99" s="544"/>
      <c r="BM99" s="544"/>
      <c r="BN99" s="91"/>
      <c r="BP99" s="11"/>
      <c r="BR99" s="634"/>
    </row>
    <row r="100" spans="1:70" ht="18.899999999999999" customHeight="1">
      <c r="A100" s="9"/>
      <c r="B100" s="8"/>
      <c r="C100" s="1101"/>
      <c r="D100" s="1101"/>
      <c r="E100" s="1101"/>
      <c r="F100" s="1102"/>
      <c r="G100" s="1014"/>
      <c r="H100" s="708" t="s">
        <v>208</v>
      </c>
      <c r="I100" s="200" t="s">
        <v>808</v>
      </c>
      <c r="J100" s="186">
        <v>1131806</v>
      </c>
      <c r="K100" s="525" t="s">
        <v>339</v>
      </c>
      <c r="L100" s="525">
        <v>1752</v>
      </c>
      <c r="M100" s="526" t="s">
        <v>506</v>
      </c>
      <c r="N100" s="525" t="s">
        <v>658</v>
      </c>
      <c r="O100" s="108"/>
      <c r="P100" s="84"/>
      <c r="Q100" s="84"/>
      <c r="R100" s="100"/>
      <c r="S100" s="136"/>
      <c r="T100" s="84"/>
      <c r="U100" s="84"/>
      <c r="V100" s="87" t="s">
        <v>354</v>
      </c>
      <c r="W100" s="94"/>
      <c r="X100" s="84"/>
      <c r="Y100" s="84"/>
      <c r="Z100" s="100"/>
      <c r="AA100" s="136"/>
      <c r="AB100" s="84"/>
      <c r="AC100" s="84"/>
      <c r="AD100" s="84"/>
      <c r="AE100" s="87"/>
      <c r="AF100" s="94"/>
      <c r="AG100" s="84"/>
      <c r="AH100" s="84"/>
      <c r="AI100" s="100"/>
      <c r="AJ100" s="136"/>
      <c r="AK100" s="84"/>
      <c r="AL100" s="84"/>
      <c r="AM100" s="87"/>
      <c r="AN100" s="94"/>
      <c r="AO100" s="84"/>
      <c r="AP100" s="84"/>
      <c r="AQ100" s="84"/>
      <c r="AR100" s="100"/>
      <c r="AS100" s="136"/>
      <c r="AT100" s="84"/>
      <c r="AU100" s="84" t="s">
        <v>354</v>
      </c>
      <c r="AV100" s="87"/>
      <c r="AW100" s="94"/>
      <c r="AX100" s="84"/>
      <c r="AY100" s="84"/>
      <c r="AZ100" s="84"/>
      <c r="BA100" s="100"/>
      <c r="BB100" s="136"/>
      <c r="BC100" s="84"/>
      <c r="BD100" s="84"/>
      <c r="BE100" s="87"/>
      <c r="BF100" s="94"/>
      <c r="BG100" s="84"/>
      <c r="BH100" s="84"/>
      <c r="BI100" s="100"/>
      <c r="BJ100" s="136"/>
      <c r="BK100" s="84"/>
      <c r="BL100" s="536"/>
      <c r="BM100" s="536"/>
      <c r="BN100" s="93"/>
      <c r="BP100" s="11"/>
      <c r="BR100" s="634"/>
    </row>
    <row r="101" spans="1:70" ht="18.899999999999999" customHeight="1">
      <c r="A101" s="9"/>
      <c r="B101" s="8"/>
      <c r="C101" s="1101"/>
      <c r="D101" s="1101"/>
      <c r="E101" s="1101"/>
      <c r="F101" s="1102"/>
      <c r="G101" s="1014"/>
      <c r="H101" s="708" t="s">
        <v>210</v>
      </c>
      <c r="I101" s="200" t="s">
        <v>808</v>
      </c>
      <c r="J101" s="186">
        <v>1131806</v>
      </c>
      <c r="K101" s="525" t="s">
        <v>339</v>
      </c>
      <c r="L101" s="525">
        <v>2920</v>
      </c>
      <c r="M101" s="526" t="s">
        <v>506</v>
      </c>
      <c r="N101" s="525" t="s">
        <v>658</v>
      </c>
      <c r="O101" s="108"/>
      <c r="P101" s="84"/>
      <c r="Q101" s="84"/>
      <c r="R101" s="100"/>
      <c r="S101" s="136"/>
      <c r="T101" s="84"/>
      <c r="U101" s="84"/>
      <c r="V101" s="87"/>
      <c r="W101" s="94"/>
      <c r="X101" s="84"/>
      <c r="Y101" s="84" t="s">
        <v>354</v>
      </c>
      <c r="Z101" s="100"/>
      <c r="AA101" s="136"/>
      <c r="AB101" s="84"/>
      <c r="AC101" s="84"/>
      <c r="AD101" s="84"/>
      <c r="AE101" s="87"/>
      <c r="AF101" s="94"/>
      <c r="AG101" s="84"/>
      <c r="AH101" s="84"/>
      <c r="AI101" s="100"/>
      <c r="AJ101" s="136"/>
      <c r="AK101" s="84"/>
      <c r="AL101" s="84"/>
      <c r="AM101" s="87"/>
      <c r="AN101" s="94"/>
      <c r="AO101" s="84"/>
      <c r="AP101" s="84"/>
      <c r="AQ101" s="84"/>
      <c r="AR101" s="100"/>
      <c r="AS101" s="136"/>
      <c r="AT101" s="84"/>
      <c r="AU101" s="84" t="s">
        <v>354</v>
      </c>
      <c r="AV101" s="87"/>
      <c r="AW101" s="94"/>
      <c r="AX101" s="84"/>
      <c r="AY101" s="84"/>
      <c r="AZ101" s="84"/>
      <c r="BA101" s="100"/>
      <c r="BB101" s="136"/>
      <c r="BC101" s="84"/>
      <c r="BD101" s="84"/>
      <c r="BE101" s="87"/>
      <c r="BF101" s="94"/>
      <c r="BG101" s="84"/>
      <c r="BH101" s="84"/>
      <c r="BI101" s="100"/>
      <c r="BJ101" s="136"/>
      <c r="BK101" s="84"/>
      <c r="BL101" s="536"/>
      <c r="BM101" s="536"/>
      <c r="BN101" s="93"/>
      <c r="BP101" s="11"/>
      <c r="BR101" s="634"/>
    </row>
    <row r="102" spans="1:70" ht="18.899999999999999" customHeight="1">
      <c r="A102" s="9"/>
      <c r="B102" s="8"/>
      <c r="C102" s="1101"/>
      <c r="D102" s="1101"/>
      <c r="E102" s="1101"/>
      <c r="F102" s="1102"/>
      <c r="G102" s="1014"/>
      <c r="H102" s="708" t="s">
        <v>213</v>
      </c>
      <c r="I102" s="200" t="s">
        <v>811</v>
      </c>
      <c r="J102" s="186">
        <v>1131806</v>
      </c>
      <c r="K102" s="525" t="s">
        <v>339</v>
      </c>
      <c r="L102" s="525">
        <v>417</v>
      </c>
      <c r="M102" s="526" t="s">
        <v>506</v>
      </c>
      <c r="N102" s="525" t="s">
        <v>5</v>
      </c>
      <c r="O102" s="108"/>
      <c r="P102" s="84"/>
      <c r="Q102" s="84"/>
      <c r="R102" s="100" t="s">
        <v>342</v>
      </c>
      <c r="S102" s="136"/>
      <c r="T102" s="84"/>
      <c r="U102" s="84"/>
      <c r="V102" s="87"/>
      <c r="W102" s="94"/>
      <c r="X102" s="84"/>
      <c r="Y102" s="84"/>
      <c r="Z102" s="100"/>
      <c r="AA102" s="136"/>
      <c r="AB102" s="84"/>
      <c r="AC102" s="84" t="s">
        <v>342</v>
      </c>
      <c r="AD102" s="84"/>
      <c r="AE102" s="87"/>
      <c r="AF102" s="94"/>
      <c r="AG102" s="84"/>
      <c r="AH102" s="84"/>
      <c r="AI102" s="100"/>
      <c r="AJ102" s="136"/>
      <c r="AK102" s="84"/>
      <c r="AL102" s="84"/>
      <c r="AM102" s="87"/>
      <c r="AN102" s="94"/>
      <c r="AO102" s="84"/>
      <c r="AP102" s="84"/>
      <c r="AQ102" s="84" t="s">
        <v>342</v>
      </c>
      <c r="AR102" s="100"/>
      <c r="AS102" s="136"/>
      <c r="AT102" s="84"/>
      <c r="AU102" s="84"/>
      <c r="AV102" s="87"/>
      <c r="AW102" s="94"/>
      <c r="AX102" s="84"/>
      <c r="AY102" s="84"/>
      <c r="AZ102" s="84"/>
      <c r="BA102" s="100"/>
      <c r="BB102" s="136"/>
      <c r="BC102" s="84" t="s">
        <v>342</v>
      </c>
      <c r="BD102" s="84"/>
      <c r="BE102" s="87"/>
      <c r="BF102" s="94"/>
      <c r="BG102" s="84"/>
      <c r="BH102" s="84"/>
      <c r="BI102" s="100"/>
      <c r="BJ102" s="136"/>
      <c r="BK102" s="84"/>
      <c r="BL102" s="536"/>
      <c r="BM102" s="536"/>
      <c r="BN102" s="93"/>
      <c r="BP102" s="11"/>
      <c r="BR102" s="634"/>
    </row>
    <row r="103" spans="1:70" ht="18.899999999999999" customHeight="1">
      <c r="A103" s="9"/>
      <c r="B103" s="8"/>
      <c r="C103" s="1101"/>
      <c r="D103" s="1101"/>
      <c r="E103" s="1101"/>
      <c r="F103" s="1102"/>
      <c r="G103" s="1014"/>
      <c r="H103" s="708" t="s">
        <v>217</v>
      </c>
      <c r="I103" s="200" t="s">
        <v>810</v>
      </c>
      <c r="J103" s="186">
        <v>1131806</v>
      </c>
      <c r="K103" s="525" t="s">
        <v>339</v>
      </c>
      <c r="L103" s="525">
        <v>8760</v>
      </c>
      <c r="M103" s="526" t="s">
        <v>506</v>
      </c>
      <c r="N103" s="525" t="s">
        <v>658</v>
      </c>
      <c r="O103" s="108"/>
      <c r="P103" s="84"/>
      <c r="Q103" s="84"/>
      <c r="R103" s="100"/>
      <c r="S103" s="136"/>
      <c r="T103" s="84"/>
      <c r="U103" s="84"/>
      <c r="V103" s="87"/>
      <c r="W103" s="94"/>
      <c r="X103" s="84"/>
      <c r="Y103" s="84"/>
      <c r="Z103" s="100" t="s">
        <v>354</v>
      </c>
      <c r="AA103" s="136"/>
      <c r="AB103" s="84"/>
      <c r="AC103" s="84"/>
      <c r="AD103" s="84"/>
      <c r="AE103" s="87"/>
      <c r="AF103" s="94"/>
      <c r="AG103" s="84"/>
      <c r="AH103" s="84"/>
      <c r="AI103" s="100"/>
      <c r="AJ103" s="136"/>
      <c r="AK103" s="84"/>
      <c r="AL103" s="84"/>
      <c r="AM103" s="87"/>
      <c r="AN103" s="94"/>
      <c r="AO103" s="84"/>
      <c r="AP103" s="84"/>
      <c r="AQ103" s="84"/>
      <c r="AR103" s="100"/>
      <c r="AS103" s="136"/>
      <c r="AT103" s="84"/>
      <c r="AU103" s="84"/>
      <c r="AV103" s="87"/>
      <c r="AW103" s="94"/>
      <c r="AX103" s="84" t="s">
        <v>354</v>
      </c>
      <c r="AY103" s="84"/>
      <c r="AZ103" s="84"/>
      <c r="BA103" s="100"/>
      <c r="BB103" s="136"/>
      <c r="BC103" s="84"/>
      <c r="BD103" s="84"/>
      <c r="BE103" s="87"/>
      <c r="BF103" s="94"/>
      <c r="BG103" s="84"/>
      <c r="BH103" s="84"/>
      <c r="BI103" s="100"/>
      <c r="BJ103" s="136"/>
      <c r="BK103" s="84"/>
      <c r="BL103" s="536"/>
      <c r="BM103" s="536"/>
      <c r="BN103" s="93"/>
      <c r="BP103" s="11"/>
      <c r="BR103" s="634"/>
    </row>
    <row r="104" spans="1:70" ht="18.899999999999999" customHeight="1">
      <c r="A104" s="9"/>
      <c r="B104" s="8"/>
      <c r="C104" s="1101"/>
      <c r="D104" s="1101"/>
      <c r="E104" s="1101"/>
      <c r="F104" s="1102"/>
      <c r="G104" s="1014"/>
      <c r="H104" s="708" t="s">
        <v>219</v>
      </c>
      <c r="I104" s="200" t="s">
        <v>809</v>
      </c>
      <c r="J104" s="186">
        <v>1131806</v>
      </c>
      <c r="K104" s="525" t="s">
        <v>339</v>
      </c>
      <c r="L104" s="525">
        <v>1095</v>
      </c>
      <c r="M104" s="526" t="s">
        <v>506</v>
      </c>
      <c r="N104" s="525" t="s">
        <v>658</v>
      </c>
      <c r="O104" s="108"/>
      <c r="P104" s="84"/>
      <c r="Q104" s="84"/>
      <c r="R104" s="100"/>
      <c r="S104" s="136"/>
      <c r="T104" s="84"/>
      <c r="U104" s="84"/>
      <c r="V104" s="87"/>
      <c r="W104" s="94"/>
      <c r="X104" s="84"/>
      <c r="Y104" s="84"/>
      <c r="Z104" s="100"/>
      <c r="AA104" s="136" t="s">
        <v>354</v>
      </c>
      <c r="AB104" s="84"/>
      <c r="AC104" s="84"/>
      <c r="AD104" s="84"/>
      <c r="AE104" s="87"/>
      <c r="AF104" s="94"/>
      <c r="AG104" s="84"/>
      <c r="AH104" s="84"/>
      <c r="AI104" s="100"/>
      <c r="AJ104" s="136"/>
      <c r="AK104" s="84"/>
      <c r="AL104" s="84"/>
      <c r="AM104" s="87"/>
      <c r="AN104" s="94"/>
      <c r="AO104" s="84"/>
      <c r="AP104" s="84"/>
      <c r="AQ104" s="84"/>
      <c r="AR104" s="100"/>
      <c r="AS104" s="136"/>
      <c r="AT104" s="84"/>
      <c r="AU104" s="84"/>
      <c r="AV104" s="87"/>
      <c r="AW104" s="94"/>
      <c r="AX104" s="84"/>
      <c r="AY104" s="84" t="s">
        <v>354</v>
      </c>
      <c r="AZ104" s="84"/>
      <c r="BA104" s="100"/>
      <c r="BB104" s="136"/>
      <c r="BC104" s="84"/>
      <c r="BD104" s="84"/>
      <c r="BE104" s="87"/>
      <c r="BF104" s="94"/>
      <c r="BG104" s="84"/>
      <c r="BH104" s="84"/>
      <c r="BI104" s="100"/>
      <c r="BJ104" s="136"/>
      <c r="BK104" s="84"/>
      <c r="BL104" s="536"/>
      <c r="BM104" s="536"/>
      <c r="BN104" s="93"/>
      <c r="BP104" s="11"/>
      <c r="BR104" s="634"/>
    </row>
    <row r="105" spans="1:70" ht="18.899999999999999" customHeight="1">
      <c r="A105" s="9"/>
      <c r="B105" s="8"/>
      <c r="C105" s="1101"/>
      <c r="D105" s="1101"/>
      <c r="E105" s="1101"/>
      <c r="F105" s="1102"/>
      <c r="G105" s="1014"/>
      <c r="H105" s="708" t="s">
        <v>221</v>
      </c>
      <c r="I105" s="200" t="s">
        <v>882</v>
      </c>
      <c r="J105" s="186">
        <v>1131812</v>
      </c>
      <c r="K105" s="525" t="s">
        <v>339</v>
      </c>
      <c r="L105" s="525">
        <v>8760</v>
      </c>
      <c r="M105" s="526" t="s">
        <v>506</v>
      </c>
      <c r="N105" s="525" t="s">
        <v>658</v>
      </c>
      <c r="O105" s="108"/>
      <c r="P105" s="84"/>
      <c r="Q105" s="84"/>
      <c r="R105" s="100"/>
      <c r="S105" s="136"/>
      <c r="T105" s="84"/>
      <c r="U105" s="84"/>
      <c r="V105" s="87"/>
      <c r="W105" s="94"/>
      <c r="X105" s="84"/>
      <c r="Y105" s="84"/>
      <c r="Z105" s="100"/>
      <c r="AA105" s="136" t="s">
        <v>354</v>
      </c>
      <c r="AB105" s="84"/>
      <c r="AC105" s="84"/>
      <c r="AD105" s="84"/>
      <c r="AE105" s="87"/>
      <c r="AF105" s="94"/>
      <c r="AG105" s="84"/>
      <c r="AH105" s="84"/>
      <c r="AI105" s="100"/>
      <c r="AJ105" s="136"/>
      <c r="AK105" s="84"/>
      <c r="AL105" s="84"/>
      <c r="AM105" s="87"/>
      <c r="AN105" s="94"/>
      <c r="AO105" s="84"/>
      <c r="AP105" s="84"/>
      <c r="AQ105" s="84"/>
      <c r="AR105" s="100"/>
      <c r="AS105" s="136"/>
      <c r="AT105" s="84"/>
      <c r="AU105" s="84"/>
      <c r="AV105" s="87"/>
      <c r="AW105" s="94"/>
      <c r="AX105" s="84"/>
      <c r="AY105" s="84" t="s">
        <v>354</v>
      </c>
      <c r="AZ105" s="84"/>
      <c r="BA105" s="100"/>
      <c r="BB105" s="136"/>
      <c r="BC105" s="84"/>
      <c r="BD105" s="84"/>
      <c r="BE105" s="87"/>
      <c r="BF105" s="94"/>
      <c r="BG105" s="84"/>
      <c r="BH105" s="84"/>
      <c r="BI105" s="100"/>
      <c r="BJ105" s="136"/>
      <c r="BK105" s="84"/>
      <c r="BL105" s="536"/>
      <c r="BM105" s="536"/>
      <c r="BN105" s="93"/>
      <c r="BP105" s="11"/>
      <c r="BR105" s="634"/>
    </row>
    <row r="106" spans="1:70" ht="18.899999999999999" customHeight="1">
      <c r="A106" s="9"/>
      <c r="B106" s="8"/>
      <c r="C106" s="1101"/>
      <c r="D106" s="1101"/>
      <c r="E106" s="1101"/>
      <c r="F106" s="1102"/>
      <c r="G106" s="1014"/>
      <c r="H106" s="708" t="s">
        <v>222</v>
      </c>
      <c r="I106" s="200" t="s">
        <v>809</v>
      </c>
      <c r="J106" s="186">
        <v>1131806</v>
      </c>
      <c r="K106" s="525" t="s">
        <v>339</v>
      </c>
      <c r="L106" s="525">
        <v>417</v>
      </c>
      <c r="M106" s="526" t="s">
        <v>506</v>
      </c>
      <c r="N106" s="525" t="s">
        <v>658</v>
      </c>
      <c r="O106" s="108"/>
      <c r="P106" s="84"/>
      <c r="Q106" s="84"/>
      <c r="R106" s="100"/>
      <c r="S106" s="136"/>
      <c r="T106" s="84"/>
      <c r="U106" s="84"/>
      <c r="V106" s="87"/>
      <c r="W106" s="94"/>
      <c r="X106" s="84"/>
      <c r="Y106" s="84"/>
      <c r="Z106" s="100"/>
      <c r="AA106" s="136"/>
      <c r="AB106" s="84"/>
      <c r="AC106" s="84"/>
      <c r="AD106" s="84"/>
      <c r="AE106" s="87"/>
      <c r="AF106" s="94"/>
      <c r="AG106" s="84"/>
      <c r="AH106" s="84"/>
      <c r="AI106" s="100"/>
      <c r="AJ106" s="136"/>
      <c r="AK106" s="84" t="s">
        <v>354</v>
      </c>
      <c r="AL106" s="84"/>
      <c r="AM106" s="87"/>
      <c r="AN106" s="94"/>
      <c r="AO106" s="84"/>
      <c r="AP106" s="84"/>
      <c r="AQ106" s="84"/>
      <c r="AR106" s="100"/>
      <c r="AS106" s="136"/>
      <c r="AT106" s="84"/>
      <c r="AU106" s="84"/>
      <c r="AV106" s="87"/>
      <c r="AW106" s="94"/>
      <c r="AX106" s="84"/>
      <c r="AY106" s="84"/>
      <c r="AZ106" s="84"/>
      <c r="BA106" s="100"/>
      <c r="BB106" s="136"/>
      <c r="BC106" s="84"/>
      <c r="BD106" s="84"/>
      <c r="BE106" s="87"/>
      <c r="BF106" s="94"/>
      <c r="BG106" s="84"/>
      <c r="BH106" s="84"/>
      <c r="BI106" s="100" t="s">
        <v>7</v>
      </c>
      <c r="BJ106" s="136"/>
      <c r="BK106" s="84"/>
      <c r="BL106" s="536"/>
      <c r="BM106" s="536"/>
      <c r="BN106" s="93"/>
      <c r="BP106" s="11"/>
      <c r="BR106" s="634"/>
    </row>
    <row r="107" spans="1:70" ht="18.899999999999999" customHeight="1">
      <c r="A107" s="9"/>
      <c r="B107" s="8"/>
      <c r="C107" s="1101"/>
      <c r="D107" s="1101"/>
      <c r="E107" s="1101"/>
      <c r="F107" s="1102"/>
      <c r="G107" s="1014"/>
      <c r="H107" s="708" t="s">
        <v>224</v>
      </c>
      <c r="I107" s="200" t="s">
        <v>809</v>
      </c>
      <c r="J107" s="186">
        <v>1131812</v>
      </c>
      <c r="K107" s="525" t="s">
        <v>339</v>
      </c>
      <c r="L107" s="525">
        <v>548</v>
      </c>
      <c r="M107" s="526" t="s">
        <v>506</v>
      </c>
      <c r="N107" s="525" t="s">
        <v>658</v>
      </c>
      <c r="O107" s="108"/>
      <c r="P107" s="84"/>
      <c r="Q107" s="84"/>
      <c r="R107" s="100"/>
      <c r="S107" s="136"/>
      <c r="T107" s="84" t="s">
        <v>342</v>
      </c>
      <c r="U107" s="84"/>
      <c r="V107" s="87"/>
      <c r="W107" s="94"/>
      <c r="X107" s="84"/>
      <c r="Y107" s="84"/>
      <c r="Z107" s="100"/>
      <c r="AA107" s="136"/>
      <c r="AB107" s="84"/>
      <c r="AC107" s="84"/>
      <c r="AD107" s="84"/>
      <c r="AE107" s="87"/>
      <c r="AF107" s="94" t="s">
        <v>342</v>
      </c>
      <c r="AG107" s="84"/>
      <c r="AH107" s="84"/>
      <c r="AI107" s="100"/>
      <c r="AJ107" s="136"/>
      <c r="AK107" s="84"/>
      <c r="AL107" s="84"/>
      <c r="AM107" s="87"/>
      <c r="AN107" s="94"/>
      <c r="AO107" s="84"/>
      <c r="AP107" s="84"/>
      <c r="AQ107" s="84"/>
      <c r="AR107" s="100" t="s">
        <v>342</v>
      </c>
      <c r="AS107" s="136"/>
      <c r="AT107" s="84"/>
      <c r="AU107" s="84"/>
      <c r="AV107" s="87"/>
      <c r="AW107" s="94"/>
      <c r="AX107" s="84"/>
      <c r="AY107" s="84"/>
      <c r="AZ107" s="84"/>
      <c r="BA107" s="100"/>
      <c r="BB107" s="136"/>
      <c r="BC107" s="84"/>
      <c r="BD107" s="84" t="s">
        <v>342</v>
      </c>
      <c r="BE107" s="87"/>
      <c r="BF107" s="94"/>
      <c r="BG107" s="84"/>
      <c r="BH107" s="84"/>
      <c r="BI107" s="100"/>
      <c r="BJ107" s="136"/>
      <c r="BK107" s="84"/>
      <c r="BL107" s="536"/>
      <c r="BM107" s="536"/>
      <c r="BN107" s="93"/>
      <c r="BP107" s="11"/>
      <c r="BR107" s="634"/>
    </row>
    <row r="108" spans="1:70" ht="18.899999999999999" customHeight="1">
      <c r="A108" s="9"/>
      <c r="B108" s="8"/>
      <c r="C108" s="1101"/>
      <c r="D108" s="1101"/>
      <c r="E108" s="1101"/>
      <c r="F108" s="1102"/>
      <c r="G108" s="1014"/>
      <c r="H108" s="708" t="s">
        <v>225</v>
      </c>
      <c r="I108" s="200" t="s">
        <v>813</v>
      </c>
      <c r="J108" s="186">
        <v>1131812</v>
      </c>
      <c r="K108" s="525" t="s">
        <v>339</v>
      </c>
      <c r="L108" s="525">
        <v>4380</v>
      </c>
      <c r="M108" s="526" t="s">
        <v>506</v>
      </c>
      <c r="N108" s="525" t="s">
        <v>658</v>
      </c>
      <c r="O108" s="108"/>
      <c r="P108" s="84"/>
      <c r="Q108" s="84"/>
      <c r="R108" s="100"/>
      <c r="S108" s="136"/>
      <c r="T108" s="84" t="s">
        <v>342</v>
      </c>
      <c r="U108" s="84"/>
      <c r="V108" s="87"/>
      <c r="W108" s="94"/>
      <c r="X108" s="84"/>
      <c r="Y108" s="84"/>
      <c r="Z108" s="100"/>
      <c r="AA108" s="136"/>
      <c r="AB108" s="84"/>
      <c r="AC108" s="84"/>
      <c r="AD108" s="84"/>
      <c r="AE108" s="87"/>
      <c r="AF108" s="94" t="s">
        <v>342</v>
      </c>
      <c r="AG108" s="84"/>
      <c r="AH108" s="84"/>
      <c r="AI108" s="100"/>
      <c r="AJ108" s="136"/>
      <c r="AK108" s="84"/>
      <c r="AL108" s="84"/>
      <c r="AM108" s="87"/>
      <c r="AN108" s="94"/>
      <c r="AO108" s="84"/>
      <c r="AP108" s="84"/>
      <c r="AQ108" s="84"/>
      <c r="AR108" s="100" t="s">
        <v>342</v>
      </c>
      <c r="AS108" s="136"/>
      <c r="AT108" s="84"/>
      <c r="AU108" s="84"/>
      <c r="AV108" s="87"/>
      <c r="AW108" s="94"/>
      <c r="AX108" s="84"/>
      <c r="AY108" s="84"/>
      <c r="AZ108" s="84"/>
      <c r="BA108" s="100"/>
      <c r="BB108" s="136"/>
      <c r="BC108" s="84"/>
      <c r="BD108" s="84" t="s">
        <v>342</v>
      </c>
      <c r="BE108" s="87"/>
      <c r="BF108" s="94"/>
      <c r="BG108" s="84"/>
      <c r="BH108" s="84"/>
      <c r="BI108" s="100"/>
      <c r="BJ108" s="136"/>
      <c r="BK108" s="84"/>
      <c r="BL108" s="536"/>
      <c r="BM108" s="536"/>
      <c r="BN108" s="93"/>
      <c r="BP108" s="11"/>
      <c r="BR108" s="634"/>
    </row>
    <row r="109" spans="1:70" ht="18.899999999999999" customHeight="1">
      <c r="A109" s="9"/>
      <c r="B109" s="8"/>
      <c r="C109" s="1101"/>
      <c r="D109" s="1101"/>
      <c r="E109" s="1101"/>
      <c r="F109" s="1102"/>
      <c r="G109" s="1014"/>
      <c r="H109" s="708" t="s">
        <v>355</v>
      </c>
      <c r="I109" s="200" t="s">
        <v>898</v>
      </c>
      <c r="J109" s="186">
        <v>1131807</v>
      </c>
      <c r="K109" s="525" t="s">
        <v>339</v>
      </c>
      <c r="L109" s="525">
        <v>1752</v>
      </c>
      <c r="M109" s="526" t="s">
        <v>506</v>
      </c>
      <c r="N109" s="525" t="s">
        <v>5</v>
      </c>
      <c r="O109" s="108"/>
      <c r="P109" s="84"/>
      <c r="Q109" s="84" t="s">
        <v>342</v>
      </c>
      <c r="R109" s="100"/>
      <c r="S109" s="136"/>
      <c r="T109" s="84"/>
      <c r="U109" s="84"/>
      <c r="V109" s="87"/>
      <c r="W109" s="94"/>
      <c r="X109" s="84"/>
      <c r="Y109" s="84"/>
      <c r="Z109" s="100"/>
      <c r="AA109" s="136"/>
      <c r="AB109" s="84"/>
      <c r="AC109" s="84" t="s">
        <v>342</v>
      </c>
      <c r="AD109" s="84"/>
      <c r="AE109" s="87"/>
      <c r="AF109" s="94"/>
      <c r="AG109" s="84"/>
      <c r="AH109" s="84"/>
      <c r="AI109" s="100"/>
      <c r="AJ109" s="136"/>
      <c r="AK109" s="84"/>
      <c r="AL109" s="84"/>
      <c r="AM109" s="87"/>
      <c r="AN109" s="94"/>
      <c r="AO109" s="84"/>
      <c r="AP109" s="84" t="s">
        <v>342</v>
      </c>
      <c r="AQ109" s="84"/>
      <c r="AR109" s="100"/>
      <c r="AS109" s="136"/>
      <c r="AT109" s="84"/>
      <c r="AU109" s="84"/>
      <c r="AV109" s="87"/>
      <c r="AW109" s="94"/>
      <c r="AX109" s="84"/>
      <c r="AY109" s="84"/>
      <c r="AZ109" s="84"/>
      <c r="BA109" s="100"/>
      <c r="BB109" s="136" t="s">
        <v>353</v>
      </c>
      <c r="BC109" s="84"/>
      <c r="BD109" s="84"/>
      <c r="BE109" s="87"/>
      <c r="BF109" s="94"/>
      <c r="BG109" s="84"/>
      <c r="BH109" s="84"/>
      <c r="BI109" s="100"/>
      <c r="BJ109" s="136"/>
      <c r="BK109" s="84"/>
      <c r="BL109" s="536"/>
      <c r="BM109" s="536"/>
      <c r="BN109" s="93"/>
      <c r="BP109" s="11"/>
      <c r="BR109" s="634"/>
    </row>
    <row r="110" spans="1:70" ht="18.899999999999999" customHeight="1">
      <c r="A110" s="9"/>
      <c r="B110" s="8"/>
      <c r="C110" s="1101"/>
      <c r="D110" s="1101"/>
      <c r="E110" s="1101"/>
      <c r="F110" s="1102"/>
      <c r="G110" s="1014"/>
      <c r="H110" s="715" t="s">
        <v>212</v>
      </c>
      <c r="I110" s="195" t="s">
        <v>812</v>
      </c>
      <c r="J110" s="154">
        <v>1131806</v>
      </c>
      <c r="K110" s="529" t="s">
        <v>339</v>
      </c>
      <c r="L110" s="529">
        <v>381</v>
      </c>
      <c r="M110" s="530" t="s">
        <v>506</v>
      </c>
      <c r="N110" s="529" t="s">
        <v>5</v>
      </c>
      <c r="O110" s="108"/>
      <c r="P110" s="84"/>
      <c r="Q110" s="84"/>
      <c r="R110" s="100"/>
      <c r="S110" s="136"/>
      <c r="T110" s="84"/>
      <c r="U110" s="84" t="s">
        <v>342</v>
      </c>
      <c r="V110" s="87"/>
      <c r="W110" s="94"/>
      <c r="X110" s="84"/>
      <c r="Y110" s="84"/>
      <c r="Z110" s="100"/>
      <c r="AA110" s="136"/>
      <c r="AB110" s="84"/>
      <c r="AC110" s="84"/>
      <c r="AD110" s="84"/>
      <c r="AE110" s="87"/>
      <c r="AF110" s="94"/>
      <c r="AG110" s="84" t="s">
        <v>342</v>
      </c>
      <c r="AH110" s="84"/>
      <c r="AI110" s="100"/>
      <c r="AJ110" s="136"/>
      <c r="AK110" s="84"/>
      <c r="AL110" s="84"/>
      <c r="AM110" s="87"/>
      <c r="AN110" s="94"/>
      <c r="AO110" s="84"/>
      <c r="AP110" s="84"/>
      <c r="AQ110" s="84"/>
      <c r="AR110" s="100"/>
      <c r="AS110" s="136" t="s">
        <v>342</v>
      </c>
      <c r="AT110" s="84"/>
      <c r="AU110" s="84"/>
      <c r="AV110" s="87"/>
      <c r="AW110" s="94"/>
      <c r="AX110" s="84"/>
      <c r="AY110" s="84"/>
      <c r="AZ110" s="84"/>
      <c r="BA110" s="100"/>
      <c r="BB110" s="136"/>
      <c r="BC110" s="84"/>
      <c r="BD110" s="84"/>
      <c r="BE110" s="87" t="s">
        <v>5</v>
      </c>
      <c r="BF110" s="94"/>
      <c r="BG110" s="84"/>
      <c r="BH110" s="84"/>
      <c r="BI110" s="100"/>
      <c r="BJ110" s="136"/>
      <c r="BK110" s="84"/>
      <c r="BL110" s="536"/>
      <c r="BM110" s="536"/>
      <c r="BN110" s="93"/>
      <c r="BP110" s="11"/>
      <c r="BR110" s="634"/>
    </row>
    <row r="111" spans="1:70" ht="18.899999999999999" customHeight="1" thickBot="1">
      <c r="A111" s="9"/>
      <c r="B111" s="8"/>
      <c r="C111" s="1101"/>
      <c r="D111" s="1101"/>
      <c r="E111" s="1101"/>
      <c r="F111" s="1102"/>
      <c r="G111" s="1014"/>
      <c r="H111" s="714" t="s">
        <v>669</v>
      </c>
      <c r="I111" s="201" t="s">
        <v>882</v>
      </c>
      <c r="J111" s="187">
        <v>1131806</v>
      </c>
      <c r="K111" s="533" t="s">
        <v>339</v>
      </c>
      <c r="L111" s="533">
        <v>1251</v>
      </c>
      <c r="M111" s="534" t="s">
        <v>506</v>
      </c>
      <c r="N111" s="533" t="s">
        <v>658</v>
      </c>
      <c r="O111" s="110"/>
      <c r="P111" s="97"/>
      <c r="Q111" s="97"/>
      <c r="R111" s="102"/>
      <c r="S111" s="137"/>
      <c r="T111" s="97" t="s">
        <v>342</v>
      </c>
      <c r="U111" s="97"/>
      <c r="V111" s="141"/>
      <c r="W111" s="96"/>
      <c r="X111" s="97"/>
      <c r="Y111" s="97"/>
      <c r="Z111" s="102"/>
      <c r="AA111" s="137"/>
      <c r="AB111" s="97"/>
      <c r="AC111" s="97"/>
      <c r="AD111" s="97"/>
      <c r="AE111" s="141"/>
      <c r="AF111" s="96"/>
      <c r="AG111" s="97" t="s">
        <v>342</v>
      </c>
      <c r="AH111" s="97"/>
      <c r="AI111" s="102"/>
      <c r="AJ111" s="137"/>
      <c r="AK111" s="97"/>
      <c r="AL111" s="97"/>
      <c r="AM111" s="688"/>
      <c r="AN111" s="689"/>
      <c r="AO111" s="97"/>
      <c r="AP111" s="97"/>
      <c r="AQ111" s="97"/>
      <c r="AR111" s="102"/>
      <c r="AS111" s="137" t="s">
        <v>342</v>
      </c>
      <c r="AT111" s="97"/>
      <c r="AU111" s="97"/>
      <c r="AV111" s="141"/>
      <c r="AW111" s="96"/>
      <c r="AX111" s="97"/>
      <c r="AY111" s="97"/>
      <c r="AZ111" s="97"/>
      <c r="BA111" s="102"/>
      <c r="BB111" s="137"/>
      <c r="BC111" s="97"/>
      <c r="BD111" s="97"/>
      <c r="BE111" s="141" t="s">
        <v>5</v>
      </c>
      <c r="BF111" s="96"/>
      <c r="BG111" s="97"/>
      <c r="BH111" s="97"/>
      <c r="BI111" s="102"/>
      <c r="BJ111" s="137"/>
      <c r="BK111" s="97"/>
      <c r="BL111" s="545"/>
      <c r="BM111" s="545"/>
      <c r="BN111" s="98"/>
      <c r="BP111" s="11"/>
      <c r="BR111" s="634"/>
    </row>
    <row r="112" spans="1:70" ht="18.899999999999999" customHeight="1" thickBot="1">
      <c r="A112" s="9"/>
      <c r="B112" s="8"/>
      <c r="C112" s="1101"/>
      <c r="D112" s="1101"/>
      <c r="E112" s="1101"/>
      <c r="F112" s="1102"/>
      <c r="G112" s="613" t="s">
        <v>226</v>
      </c>
      <c r="H112" s="709" t="s">
        <v>692</v>
      </c>
      <c r="I112" s="200" t="s">
        <v>814</v>
      </c>
      <c r="J112" s="703">
        <v>1131812</v>
      </c>
      <c r="K112" s="527" t="s">
        <v>339</v>
      </c>
      <c r="L112" s="527">
        <v>417</v>
      </c>
      <c r="M112" s="528" t="s">
        <v>507</v>
      </c>
      <c r="N112" s="587" t="s">
        <v>5</v>
      </c>
      <c r="O112" s="652"/>
      <c r="P112" s="653"/>
      <c r="Q112" s="653"/>
      <c r="R112" s="654"/>
      <c r="S112" s="310" t="s">
        <v>342</v>
      </c>
      <c r="T112" s="653"/>
      <c r="U112" s="653"/>
      <c r="V112" s="309"/>
      <c r="W112" s="657"/>
      <c r="X112" s="653"/>
      <c r="Y112" s="653"/>
      <c r="Z112" s="654"/>
      <c r="AA112" s="310"/>
      <c r="AB112" s="653"/>
      <c r="AC112" s="653"/>
      <c r="AD112" s="653"/>
      <c r="AE112" s="309"/>
      <c r="AF112" s="657" t="s">
        <v>342</v>
      </c>
      <c r="AG112" s="653"/>
      <c r="AH112" s="653"/>
      <c r="AI112" s="654"/>
      <c r="AJ112" s="310"/>
      <c r="AK112" s="653"/>
      <c r="AL112" s="653"/>
      <c r="AM112" s="309"/>
      <c r="AN112" s="657"/>
      <c r="AO112" s="653"/>
      <c r="AP112" s="653"/>
      <c r="AQ112" s="653"/>
      <c r="AR112" s="654" t="s">
        <v>342</v>
      </c>
      <c r="AS112" s="310"/>
      <c r="AT112" s="653"/>
      <c r="AU112" s="653"/>
      <c r="AV112" s="309"/>
      <c r="AW112" s="657"/>
      <c r="AX112" s="653"/>
      <c r="AY112" s="653"/>
      <c r="AZ112" s="653"/>
      <c r="BA112" s="654"/>
      <c r="BB112" s="310"/>
      <c r="BC112" s="653"/>
      <c r="BD112" s="653" t="s">
        <v>342</v>
      </c>
      <c r="BE112" s="309"/>
      <c r="BF112" s="657"/>
      <c r="BG112" s="653"/>
      <c r="BH112" s="653"/>
      <c r="BI112" s="654"/>
      <c r="BJ112" s="310"/>
      <c r="BK112" s="653"/>
      <c r="BL112" s="662"/>
      <c r="BM112" s="662"/>
      <c r="BN112" s="664"/>
      <c r="BP112" s="11"/>
      <c r="BR112" s="634"/>
    </row>
    <row r="113" spans="1:70" ht="18.899999999999999" customHeight="1">
      <c r="A113" s="9"/>
      <c r="B113" s="8"/>
      <c r="C113" s="1101"/>
      <c r="D113" s="1101"/>
      <c r="E113" s="1101"/>
      <c r="F113" s="1102"/>
      <c r="G113" s="1013" t="s">
        <v>231</v>
      </c>
      <c r="H113" s="718" t="s">
        <v>697</v>
      </c>
      <c r="I113" s="203" t="s">
        <v>892</v>
      </c>
      <c r="J113" s="186">
        <v>1131822</v>
      </c>
      <c r="K113" s="531" t="s">
        <v>339</v>
      </c>
      <c r="L113" s="531">
        <v>58</v>
      </c>
      <c r="M113" s="532" t="s">
        <v>507</v>
      </c>
      <c r="N113" s="531" t="s">
        <v>5</v>
      </c>
      <c r="O113" s="115"/>
      <c r="P113" s="116"/>
      <c r="Q113" s="116"/>
      <c r="R113" s="117"/>
      <c r="S113" s="150"/>
      <c r="T113" s="116"/>
      <c r="U113" s="116"/>
      <c r="V113" s="147"/>
      <c r="W113" s="118"/>
      <c r="X113" s="116"/>
      <c r="Y113" s="116" t="s">
        <v>342</v>
      </c>
      <c r="Z113" s="117"/>
      <c r="AA113" s="150"/>
      <c r="AB113" s="116"/>
      <c r="AC113" s="116"/>
      <c r="AD113" s="116"/>
      <c r="AE113" s="147"/>
      <c r="AF113" s="118"/>
      <c r="AG113" s="116"/>
      <c r="AH113" s="116"/>
      <c r="AI113" s="117"/>
      <c r="AJ113" s="150"/>
      <c r="AK113" s="116" t="s">
        <v>342</v>
      </c>
      <c r="AL113" s="116"/>
      <c r="AM113" s="147"/>
      <c r="AN113" s="118"/>
      <c r="AO113" s="116"/>
      <c r="AP113" s="116"/>
      <c r="AQ113" s="116"/>
      <c r="AR113" s="117"/>
      <c r="AS113" s="150"/>
      <c r="AT113" s="116"/>
      <c r="AU113" s="116"/>
      <c r="AV113" s="147"/>
      <c r="AW113" s="118" t="s">
        <v>342</v>
      </c>
      <c r="AX113" s="116"/>
      <c r="AY113" s="116"/>
      <c r="AZ113" s="116"/>
      <c r="BA113" s="117"/>
      <c r="BB113" s="150"/>
      <c r="BC113" s="116"/>
      <c r="BD113" s="116"/>
      <c r="BE113" s="147"/>
      <c r="BF113" s="118"/>
      <c r="BG113" s="116"/>
      <c r="BH113" s="116"/>
      <c r="BI113" s="117" t="s">
        <v>5</v>
      </c>
      <c r="BJ113" s="150"/>
      <c r="BK113" s="116"/>
      <c r="BL113" s="588"/>
      <c r="BM113" s="588"/>
      <c r="BN113" s="119"/>
      <c r="BP113" s="11"/>
      <c r="BR113" s="634"/>
    </row>
    <row r="114" spans="1:70" ht="18.899999999999999" customHeight="1">
      <c r="A114" s="9"/>
      <c r="B114" s="8"/>
      <c r="C114" s="1101"/>
      <c r="D114" s="1101"/>
      <c r="E114" s="1101"/>
      <c r="F114" s="1102"/>
      <c r="G114" s="1014"/>
      <c r="H114" s="709" t="s">
        <v>1026</v>
      </c>
      <c r="I114" s="200" t="s">
        <v>1027</v>
      </c>
      <c r="J114" s="186">
        <v>1131822</v>
      </c>
      <c r="K114" s="531" t="s">
        <v>339</v>
      </c>
      <c r="L114" s="531">
        <v>4380</v>
      </c>
      <c r="M114" s="532" t="s">
        <v>507</v>
      </c>
      <c r="N114" s="531" t="s">
        <v>671</v>
      </c>
      <c r="O114" s="115"/>
      <c r="P114" s="116"/>
      <c r="Q114" s="116"/>
      <c r="R114" s="117"/>
      <c r="S114" s="150"/>
      <c r="T114" s="116"/>
      <c r="U114" s="116"/>
      <c r="V114" s="147"/>
      <c r="W114" s="118"/>
      <c r="X114" s="116"/>
      <c r="Y114" s="116"/>
      <c r="Z114" s="117"/>
      <c r="AA114" s="150"/>
      <c r="AB114" s="116"/>
      <c r="AC114" s="116"/>
      <c r="AD114" s="116"/>
      <c r="AE114" s="147"/>
      <c r="AF114" s="118"/>
      <c r="AG114" s="116"/>
      <c r="AH114" s="116"/>
      <c r="AI114" s="117"/>
      <c r="AJ114" s="150"/>
      <c r="AK114" s="116"/>
      <c r="AL114" s="116"/>
      <c r="AM114" s="147"/>
      <c r="AN114" s="118"/>
      <c r="AO114" s="116"/>
      <c r="AP114" s="116"/>
      <c r="AQ114" s="116"/>
      <c r="AR114" s="117"/>
      <c r="AS114" s="150"/>
      <c r="AT114" s="116"/>
      <c r="AU114" s="116"/>
      <c r="AV114" s="147"/>
      <c r="AW114" s="118"/>
      <c r="AX114" s="116"/>
      <c r="AY114" s="116"/>
      <c r="AZ114" s="116"/>
      <c r="BA114" s="117"/>
      <c r="BB114" s="150"/>
      <c r="BC114" s="116"/>
      <c r="BD114" s="116"/>
      <c r="BE114" s="147"/>
      <c r="BF114" s="118" t="s">
        <v>9</v>
      </c>
      <c r="BG114" s="116"/>
      <c r="BH114" s="116"/>
      <c r="BI114" s="117"/>
      <c r="BJ114" s="150"/>
      <c r="BK114" s="116"/>
      <c r="BL114" s="588"/>
      <c r="BM114" s="588"/>
      <c r="BN114" s="119"/>
      <c r="BP114" s="11"/>
      <c r="BR114" s="634"/>
    </row>
    <row r="115" spans="1:70" ht="18.899999999999999" customHeight="1">
      <c r="A115" s="9"/>
      <c r="B115" s="8"/>
      <c r="C115" s="1101"/>
      <c r="D115" s="1101"/>
      <c r="E115" s="1101"/>
      <c r="F115" s="1102"/>
      <c r="G115" s="1014"/>
      <c r="H115" s="709" t="s">
        <v>236</v>
      </c>
      <c r="I115" s="200" t="s">
        <v>893</v>
      </c>
      <c r="J115" s="186">
        <v>1131822</v>
      </c>
      <c r="K115" s="525" t="s">
        <v>339</v>
      </c>
      <c r="L115" s="525">
        <v>156</v>
      </c>
      <c r="M115" s="526" t="s">
        <v>507</v>
      </c>
      <c r="N115" s="525" t="s">
        <v>5</v>
      </c>
      <c r="O115" s="108"/>
      <c r="P115" s="84"/>
      <c r="Q115" s="84"/>
      <c r="R115" s="100"/>
      <c r="S115" s="136"/>
      <c r="T115" s="84"/>
      <c r="U115" s="84"/>
      <c r="V115" s="87"/>
      <c r="W115" s="94"/>
      <c r="X115" s="84" t="s">
        <v>342</v>
      </c>
      <c r="Y115" s="84"/>
      <c r="Z115" s="100"/>
      <c r="AA115" s="136"/>
      <c r="AB115" s="84"/>
      <c r="AC115" s="84"/>
      <c r="AD115" s="84"/>
      <c r="AE115" s="87"/>
      <c r="AF115" s="94"/>
      <c r="AG115" s="84"/>
      <c r="AH115" s="84"/>
      <c r="AI115" s="100"/>
      <c r="AJ115" s="136"/>
      <c r="AK115" s="84" t="s">
        <v>342</v>
      </c>
      <c r="AL115" s="84"/>
      <c r="AM115" s="87"/>
      <c r="AN115" s="94"/>
      <c r="AO115" s="84"/>
      <c r="AP115" s="84"/>
      <c r="AQ115" s="84"/>
      <c r="AR115" s="100"/>
      <c r="AS115" s="136"/>
      <c r="AT115" s="84"/>
      <c r="AU115" s="84"/>
      <c r="AV115" s="87" t="s">
        <v>342</v>
      </c>
      <c r="AW115" s="94"/>
      <c r="AX115" s="84"/>
      <c r="AY115" s="84"/>
      <c r="AZ115" s="84"/>
      <c r="BA115" s="100"/>
      <c r="BB115" s="136"/>
      <c r="BC115" s="84"/>
      <c r="BD115" s="84"/>
      <c r="BE115" s="87"/>
      <c r="BF115" s="94"/>
      <c r="BG115" s="84"/>
      <c r="BH115" s="84" t="s">
        <v>5</v>
      </c>
      <c r="BI115" s="100"/>
      <c r="BJ115" s="136"/>
      <c r="BK115" s="84"/>
      <c r="BL115" s="536"/>
      <c r="BM115" s="536"/>
      <c r="BN115" s="93"/>
      <c r="BP115" s="11"/>
      <c r="BR115" s="634"/>
    </row>
    <row r="116" spans="1:70" ht="18.899999999999999" customHeight="1" thickBot="1">
      <c r="A116" s="9"/>
      <c r="B116" s="8"/>
      <c r="C116" s="1101"/>
      <c r="D116" s="1101"/>
      <c r="E116" s="1101"/>
      <c r="F116" s="1102"/>
      <c r="G116" s="1076"/>
      <c r="H116" s="716" t="s">
        <v>238</v>
      </c>
      <c r="I116" s="202" t="s">
        <v>815</v>
      </c>
      <c r="J116" s="189">
        <v>1131812</v>
      </c>
      <c r="K116" s="529" t="s">
        <v>339</v>
      </c>
      <c r="L116" s="529">
        <v>796</v>
      </c>
      <c r="M116" s="530" t="s">
        <v>507</v>
      </c>
      <c r="N116" s="529" t="s">
        <v>658</v>
      </c>
      <c r="O116" s="124"/>
      <c r="P116" s="125"/>
      <c r="Q116" s="125"/>
      <c r="R116" s="126"/>
      <c r="S116" s="144"/>
      <c r="T116" s="125"/>
      <c r="U116" s="125"/>
      <c r="V116" s="148" t="s">
        <v>342</v>
      </c>
      <c r="W116" s="127"/>
      <c r="X116" s="125"/>
      <c r="Y116" s="125"/>
      <c r="Z116" s="126"/>
      <c r="AA116" s="144"/>
      <c r="AB116" s="125"/>
      <c r="AC116" s="125"/>
      <c r="AD116" s="125"/>
      <c r="AE116" s="148"/>
      <c r="AF116" s="127"/>
      <c r="AG116" s="125"/>
      <c r="AH116" s="125" t="s">
        <v>342</v>
      </c>
      <c r="AI116" s="126"/>
      <c r="AJ116" s="144"/>
      <c r="AK116" s="125"/>
      <c r="AL116" s="125"/>
      <c r="AM116" s="148"/>
      <c r="AN116" s="127"/>
      <c r="AO116" s="125"/>
      <c r="AP116" s="125"/>
      <c r="AQ116" s="125"/>
      <c r="AR116" s="126"/>
      <c r="AS116" s="144"/>
      <c r="AT116" s="125" t="s">
        <v>342</v>
      </c>
      <c r="AU116" s="125"/>
      <c r="AV116" s="148"/>
      <c r="AW116" s="127"/>
      <c r="AX116" s="125"/>
      <c r="AY116" s="125"/>
      <c r="AZ116" s="125"/>
      <c r="BA116" s="126"/>
      <c r="BB116" s="144"/>
      <c r="BC116" s="125"/>
      <c r="BD116" s="125"/>
      <c r="BE116" s="148"/>
      <c r="BF116" s="127" t="s">
        <v>5</v>
      </c>
      <c r="BG116" s="125"/>
      <c r="BH116" s="125"/>
      <c r="BI116" s="126"/>
      <c r="BJ116" s="144"/>
      <c r="BK116" s="125"/>
      <c r="BL116" s="616"/>
      <c r="BM116" s="616"/>
      <c r="BN116" s="128"/>
      <c r="BP116" s="11"/>
      <c r="BR116" s="634"/>
    </row>
    <row r="117" spans="1:70" ht="18.899999999999999" customHeight="1">
      <c r="A117" s="9"/>
      <c r="B117" s="8"/>
      <c r="C117" s="1101"/>
      <c r="D117" s="1101"/>
      <c r="E117" s="1101"/>
      <c r="F117" s="1102"/>
      <c r="G117" s="1013" t="s">
        <v>240</v>
      </c>
      <c r="H117" s="709" t="s">
        <v>241</v>
      </c>
      <c r="I117" s="200" t="s">
        <v>891</v>
      </c>
      <c r="J117" s="186">
        <v>1131807</v>
      </c>
      <c r="K117" s="527" t="s">
        <v>339</v>
      </c>
      <c r="L117" s="527">
        <v>81</v>
      </c>
      <c r="M117" s="528" t="s">
        <v>507</v>
      </c>
      <c r="N117" s="527" t="s">
        <v>5</v>
      </c>
      <c r="O117" s="122"/>
      <c r="P117" s="90"/>
      <c r="Q117" s="90"/>
      <c r="R117" s="99"/>
      <c r="S117" s="135"/>
      <c r="T117" s="90" t="s">
        <v>342</v>
      </c>
      <c r="U117" s="90"/>
      <c r="V117" s="146"/>
      <c r="W117" s="103"/>
      <c r="X117" s="90"/>
      <c r="Y117" s="90"/>
      <c r="Z117" s="99"/>
      <c r="AA117" s="135"/>
      <c r="AB117" s="90"/>
      <c r="AC117" s="90"/>
      <c r="AD117" s="90"/>
      <c r="AE117" s="146"/>
      <c r="AF117" s="103" t="s">
        <v>342</v>
      </c>
      <c r="AG117" s="90"/>
      <c r="AH117" s="90"/>
      <c r="AI117" s="99"/>
      <c r="AJ117" s="135"/>
      <c r="AK117" s="90"/>
      <c r="AL117" s="90"/>
      <c r="AM117" s="146"/>
      <c r="AN117" s="103"/>
      <c r="AO117" s="90"/>
      <c r="AP117" s="90"/>
      <c r="AQ117" s="90"/>
      <c r="AR117" s="99" t="s">
        <v>342</v>
      </c>
      <c r="AS117" s="135"/>
      <c r="AT117" s="90"/>
      <c r="AU117" s="90"/>
      <c r="AV117" s="146"/>
      <c r="AW117" s="103"/>
      <c r="AX117" s="90"/>
      <c r="AY117" s="90"/>
      <c r="AZ117" s="90"/>
      <c r="BA117" s="99"/>
      <c r="BB117" s="135"/>
      <c r="BC117" s="90"/>
      <c r="BD117" s="90" t="s">
        <v>342</v>
      </c>
      <c r="BE117" s="146"/>
      <c r="BF117" s="103"/>
      <c r="BG117" s="90"/>
      <c r="BH117" s="90"/>
      <c r="BI117" s="99"/>
      <c r="BJ117" s="135"/>
      <c r="BK117" s="90"/>
      <c r="BL117" s="544"/>
      <c r="BM117" s="544"/>
      <c r="BN117" s="91"/>
      <c r="BP117" s="11"/>
      <c r="BR117" s="634"/>
    </row>
    <row r="118" spans="1:70" ht="18.899999999999999" customHeight="1">
      <c r="A118" s="9"/>
      <c r="B118" s="8"/>
      <c r="C118" s="1101"/>
      <c r="D118" s="1101"/>
      <c r="E118" s="1101"/>
      <c r="F118" s="1102"/>
      <c r="G118" s="1014"/>
      <c r="H118" s="709" t="s">
        <v>243</v>
      </c>
      <c r="I118" s="200" t="s">
        <v>890</v>
      </c>
      <c r="J118" s="186">
        <v>1131807</v>
      </c>
      <c r="K118" s="525" t="s">
        <v>339</v>
      </c>
      <c r="L118" s="525">
        <v>88</v>
      </c>
      <c r="M118" s="526" t="s">
        <v>507</v>
      </c>
      <c r="N118" s="525" t="s">
        <v>5</v>
      </c>
      <c r="O118" s="108"/>
      <c r="P118" s="84"/>
      <c r="Q118" s="84"/>
      <c r="R118" s="100"/>
      <c r="S118" s="136"/>
      <c r="T118" s="84"/>
      <c r="U118" s="84"/>
      <c r="V118" s="87"/>
      <c r="W118" s="94" t="s">
        <v>342</v>
      </c>
      <c r="X118" s="84"/>
      <c r="Y118" s="84"/>
      <c r="Z118" s="100"/>
      <c r="AA118" s="136"/>
      <c r="AB118" s="84"/>
      <c r="AC118" s="84"/>
      <c r="AD118" s="84"/>
      <c r="AE118" s="87"/>
      <c r="AF118" s="94"/>
      <c r="AG118" s="84"/>
      <c r="AH118" s="84"/>
      <c r="AI118" s="100" t="s">
        <v>342</v>
      </c>
      <c r="AJ118" s="136"/>
      <c r="AK118" s="84"/>
      <c r="AL118" s="84"/>
      <c r="AM118" s="87"/>
      <c r="AN118" s="94"/>
      <c r="AO118" s="84"/>
      <c r="AP118" s="84"/>
      <c r="AQ118" s="84"/>
      <c r="AR118" s="100"/>
      <c r="AS118" s="136"/>
      <c r="AT118" s="84"/>
      <c r="AU118" s="84" t="s">
        <v>342</v>
      </c>
      <c r="AV118" s="87"/>
      <c r="AW118" s="94"/>
      <c r="AX118" s="84"/>
      <c r="AY118" s="84"/>
      <c r="AZ118" s="84"/>
      <c r="BA118" s="100"/>
      <c r="BB118" s="136"/>
      <c r="BC118" s="84"/>
      <c r="BD118" s="84"/>
      <c r="BE118" s="87"/>
      <c r="BF118" s="94"/>
      <c r="BG118" s="84" t="s">
        <v>5</v>
      </c>
      <c r="BH118" s="84"/>
      <c r="BI118" s="100"/>
      <c r="BJ118" s="136"/>
      <c r="BK118" s="84"/>
      <c r="BL118" s="536"/>
      <c r="BM118" s="536"/>
      <c r="BN118" s="93"/>
      <c r="BP118" s="11"/>
      <c r="BR118" s="634"/>
    </row>
    <row r="119" spans="1:70" ht="18.899999999999999" customHeight="1">
      <c r="A119" s="9"/>
      <c r="B119" s="8"/>
      <c r="C119" s="1101"/>
      <c r="D119" s="1101"/>
      <c r="E119" s="1101"/>
      <c r="F119" s="1102"/>
      <c r="G119" s="1014"/>
      <c r="H119" s="709" t="s">
        <v>245</v>
      </c>
      <c r="I119" s="200" t="s">
        <v>889</v>
      </c>
      <c r="J119" s="186">
        <v>1131807</v>
      </c>
      <c r="K119" s="525" t="s">
        <v>339</v>
      </c>
      <c r="L119" s="525">
        <v>29</v>
      </c>
      <c r="M119" s="526" t="s">
        <v>507</v>
      </c>
      <c r="N119" s="525" t="s">
        <v>5</v>
      </c>
      <c r="O119" s="108"/>
      <c r="P119" s="84"/>
      <c r="Q119" s="84"/>
      <c r="R119" s="100"/>
      <c r="S119" s="136"/>
      <c r="T119" s="84"/>
      <c r="U119" s="84"/>
      <c r="V119" s="87"/>
      <c r="W119" s="94" t="s">
        <v>342</v>
      </c>
      <c r="X119" s="84"/>
      <c r="Y119" s="84"/>
      <c r="Z119" s="100"/>
      <c r="AA119" s="136"/>
      <c r="AB119" s="84"/>
      <c r="AC119" s="84"/>
      <c r="AD119" s="84"/>
      <c r="AE119" s="87"/>
      <c r="AF119" s="94"/>
      <c r="AG119" s="84"/>
      <c r="AH119" s="84"/>
      <c r="AI119" s="100" t="s">
        <v>342</v>
      </c>
      <c r="AJ119" s="136"/>
      <c r="AK119" s="84"/>
      <c r="AL119" s="84"/>
      <c r="AM119" s="87"/>
      <c r="AN119" s="94"/>
      <c r="AO119" s="84"/>
      <c r="AP119" s="84"/>
      <c r="AQ119" s="84"/>
      <c r="AR119" s="100"/>
      <c r="AS119" s="136"/>
      <c r="AT119" s="84"/>
      <c r="AU119" s="84" t="s">
        <v>342</v>
      </c>
      <c r="AV119" s="87"/>
      <c r="AW119" s="94"/>
      <c r="AX119" s="84"/>
      <c r="AY119" s="84"/>
      <c r="AZ119" s="84"/>
      <c r="BA119" s="100"/>
      <c r="BB119" s="136"/>
      <c r="BC119" s="84"/>
      <c r="BD119" s="84"/>
      <c r="BE119" s="87"/>
      <c r="BF119" s="94"/>
      <c r="BG119" s="84" t="s">
        <v>5</v>
      </c>
      <c r="BH119" s="84"/>
      <c r="BI119" s="100"/>
      <c r="BJ119" s="136"/>
      <c r="BK119" s="84"/>
      <c r="BL119" s="536"/>
      <c r="BM119" s="536"/>
      <c r="BN119" s="93"/>
      <c r="BP119" s="11"/>
      <c r="BR119" s="634"/>
    </row>
    <row r="120" spans="1:70" ht="18.899999999999999" customHeight="1" thickBot="1">
      <c r="A120" s="9"/>
      <c r="B120" s="8"/>
      <c r="C120" s="1101"/>
      <c r="D120" s="1101"/>
      <c r="E120" s="1101"/>
      <c r="F120" s="1102"/>
      <c r="G120" s="1076"/>
      <c r="H120" s="719" t="s">
        <v>247</v>
      </c>
      <c r="I120" s="202" t="s">
        <v>888</v>
      </c>
      <c r="J120" s="189">
        <v>1131807</v>
      </c>
      <c r="K120" s="533" t="s">
        <v>339</v>
      </c>
      <c r="L120" s="533">
        <v>28</v>
      </c>
      <c r="M120" s="534" t="s">
        <v>507</v>
      </c>
      <c r="N120" s="533" t="s">
        <v>5</v>
      </c>
      <c r="O120" s="110"/>
      <c r="P120" s="97"/>
      <c r="Q120" s="97"/>
      <c r="R120" s="102"/>
      <c r="S120" s="137"/>
      <c r="T120" s="97"/>
      <c r="U120" s="97"/>
      <c r="V120" s="141"/>
      <c r="W120" s="96" t="s">
        <v>342</v>
      </c>
      <c r="X120" s="97"/>
      <c r="Y120" s="97"/>
      <c r="Z120" s="102"/>
      <c r="AA120" s="137"/>
      <c r="AB120" s="97"/>
      <c r="AC120" s="97"/>
      <c r="AD120" s="97"/>
      <c r="AE120" s="141"/>
      <c r="AF120" s="96"/>
      <c r="AG120" s="97" t="s">
        <v>342</v>
      </c>
      <c r="AH120" s="97"/>
      <c r="AI120" s="102"/>
      <c r="AJ120" s="137"/>
      <c r="AK120" s="97"/>
      <c r="AL120" s="97"/>
      <c r="AM120" s="141"/>
      <c r="AN120" s="96"/>
      <c r="AO120" s="97"/>
      <c r="AP120" s="97"/>
      <c r="AQ120" s="97"/>
      <c r="AR120" s="102"/>
      <c r="AS120" s="137"/>
      <c r="AT120" s="97" t="s">
        <v>342</v>
      </c>
      <c r="AU120" s="97"/>
      <c r="AV120" s="141"/>
      <c r="AW120" s="96"/>
      <c r="AX120" s="97"/>
      <c r="AY120" s="97"/>
      <c r="AZ120" s="97"/>
      <c r="BA120" s="102"/>
      <c r="BB120" s="137"/>
      <c r="BC120" s="97"/>
      <c r="BD120" s="97"/>
      <c r="BE120" s="141"/>
      <c r="BF120" s="96" t="s">
        <v>5</v>
      </c>
      <c r="BG120" s="97"/>
      <c r="BH120" s="97"/>
      <c r="BI120" s="102"/>
      <c r="BJ120" s="137"/>
      <c r="BK120" s="97"/>
      <c r="BL120" s="545"/>
      <c r="BM120" s="545"/>
      <c r="BN120" s="98"/>
      <c r="BP120" s="11"/>
      <c r="BR120" s="634"/>
    </row>
    <row r="121" spans="1:70" ht="18.899999999999999" customHeight="1">
      <c r="A121" s="9"/>
      <c r="B121" s="8"/>
      <c r="C121" s="1101"/>
      <c r="D121" s="1101"/>
      <c r="E121" s="1101"/>
      <c r="F121" s="1102"/>
      <c r="G121" s="1013" t="s">
        <v>249</v>
      </c>
      <c r="H121" s="709" t="s">
        <v>250</v>
      </c>
      <c r="I121" s="200" t="s">
        <v>858</v>
      </c>
      <c r="J121" s="190">
        <v>1132210</v>
      </c>
      <c r="K121" s="531" t="s">
        <v>339</v>
      </c>
      <c r="L121" s="531">
        <v>25</v>
      </c>
      <c r="M121" s="532" t="s">
        <v>507</v>
      </c>
      <c r="N121" s="531" t="s">
        <v>5</v>
      </c>
      <c r="O121" s="122"/>
      <c r="P121" s="90"/>
      <c r="Q121" s="90" t="s">
        <v>342</v>
      </c>
      <c r="R121" s="99"/>
      <c r="S121" s="135"/>
      <c r="T121" s="90"/>
      <c r="U121" s="90"/>
      <c r="V121" s="146"/>
      <c r="W121" s="103"/>
      <c r="X121" s="90"/>
      <c r="Y121" s="90"/>
      <c r="Z121" s="99"/>
      <c r="AA121" s="135"/>
      <c r="AB121" s="90"/>
      <c r="AC121" s="90" t="s">
        <v>342</v>
      </c>
      <c r="AD121" s="90"/>
      <c r="AE121" s="146"/>
      <c r="AF121" s="103"/>
      <c r="AG121" s="90"/>
      <c r="AH121" s="90"/>
      <c r="AI121" s="99"/>
      <c r="AJ121" s="135"/>
      <c r="AK121" s="90"/>
      <c r="AL121" s="90"/>
      <c r="AM121" s="146"/>
      <c r="AN121" s="103"/>
      <c r="AO121" s="90" t="s">
        <v>342</v>
      </c>
      <c r="AP121" s="90"/>
      <c r="AQ121" s="90"/>
      <c r="AR121" s="99"/>
      <c r="AS121" s="135"/>
      <c r="AT121" s="90"/>
      <c r="AU121" s="90"/>
      <c r="AV121" s="146"/>
      <c r="AW121" s="103"/>
      <c r="AX121" s="90"/>
      <c r="AY121" s="90"/>
      <c r="AZ121" s="90"/>
      <c r="BA121" s="99" t="s">
        <v>342</v>
      </c>
      <c r="BB121" s="135"/>
      <c r="BC121" s="90"/>
      <c r="BD121" s="90"/>
      <c r="BE121" s="146"/>
      <c r="BF121" s="103"/>
      <c r="BG121" s="90"/>
      <c r="BH121" s="90"/>
      <c r="BI121" s="99"/>
      <c r="BJ121" s="135"/>
      <c r="BK121" s="90"/>
      <c r="BL121" s="544"/>
      <c r="BM121" s="544"/>
      <c r="BN121" s="91"/>
      <c r="BP121" s="11"/>
      <c r="BR121" s="634"/>
    </row>
    <row r="122" spans="1:70" ht="18.899999999999999" customHeight="1">
      <c r="A122" s="9"/>
      <c r="B122" s="8"/>
      <c r="C122" s="1101"/>
      <c r="D122" s="1101"/>
      <c r="E122" s="1101"/>
      <c r="F122" s="1102"/>
      <c r="G122" s="1014"/>
      <c r="H122" s="706" t="s">
        <v>1000</v>
      </c>
      <c r="I122" s="200" t="s">
        <v>852</v>
      </c>
      <c r="J122" s="188">
        <v>1132210</v>
      </c>
      <c r="K122" s="1083" t="s">
        <v>339</v>
      </c>
      <c r="L122" s="1083">
        <f>(8760*4)/348</f>
        <v>100.68965517241379</v>
      </c>
      <c r="M122" s="526" t="s">
        <v>507</v>
      </c>
      <c r="N122" s="525" t="s">
        <v>5</v>
      </c>
      <c r="O122" s="108"/>
      <c r="P122" s="84"/>
      <c r="Q122" s="84"/>
      <c r="R122" s="100"/>
      <c r="S122" s="136" t="s">
        <v>342</v>
      </c>
      <c r="T122" s="84"/>
      <c r="U122" s="84"/>
      <c r="V122" s="87"/>
      <c r="W122" s="94"/>
      <c r="X122" s="84"/>
      <c r="Y122" s="84"/>
      <c r="Z122" s="100"/>
      <c r="AA122" s="136"/>
      <c r="AB122" s="84"/>
      <c r="AC122" s="84" t="s">
        <v>342</v>
      </c>
      <c r="AD122" s="84"/>
      <c r="AE122" s="87"/>
      <c r="AF122" s="94"/>
      <c r="AG122" s="84"/>
      <c r="AH122" s="84"/>
      <c r="AI122" s="100"/>
      <c r="AJ122" s="136"/>
      <c r="AK122" s="84"/>
      <c r="AL122" s="84"/>
      <c r="AM122" s="87"/>
      <c r="AN122" s="94"/>
      <c r="AO122" s="84" t="s">
        <v>342</v>
      </c>
      <c r="AP122" s="84"/>
      <c r="AQ122" s="84"/>
      <c r="AR122" s="100"/>
      <c r="AS122" s="136"/>
      <c r="AT122" s="84"/>
      <c r="AU122" s="84"/>
      <c r="AV122" s="87"/>
      <c r="AW122" s="94"/>
      <c r="AX122" s="84"/>
      <c r="AY122" s="84"/>
      <c r="AZ122" s="84"/>
      <c r="BA122" s="100"/>
      <c r="BB122" s="136"/>
      <c r="BC122" s="84" t="s">
        <v>342</v>
      </c>
      <c r="BD122" s="84"/>
      <c r="BE122" s="87"/>
      <c r="BF122" s="94"/>
      <c r="BG122" s="84"/>
      <c r="BH122" s="84"/>
      <c r="BI122" s="100"/>
      <c r="BJ122" s="136"/>
      <c r="BK122" s="84"/>
      <c r="BL122" s="536"/>
      <c r="BM122" s="536"/>
      <c r="BN122" s="93"/>
      <c r="BP122" s="11"/>
      <c r="BR122" s="634"/>
    </row>
    <row r="123" spans="1:70" ht="18.899999999999999" customHeight="1">
      <c r="A123" s="9"/>
      <c r="B123" s="8"/>
      <c r="C123" s="1101"/>
      <c r="D123" s="1101"/>
      <c r="E123" s="1101"/>
      <c r="F123" s="1102"/>
      <c r="G123" s="1014"/>
      <c r="H123" s="706" t="s">
        <v>1001</v>
      </c>
      <c r="I123" s="200" t="s">
        <v>853</v>
      </c>
      <c r="J123" s="188">
        <v>1132210</v>
      </c>
      <c r="K123" s="1084"/>
      <c r="L123" s="1084"/>
      <c r="M123" s="526" t="s">
        <v>507</v>
      </c>
      <c r="N123" s="525" t="s">
        <v>5</v>
      </c>
      <c r="O123" s="108"/>
      <c r="P123" s="84"/>
      <c r="Q123" s="84"/>
      <c r="R123" s="100"/>
      <c r="S123" s="136" t="s">
        <v>342</v>
      </c>
      <c r="T123" s="84"/>
      <c r="U123" s="84"/>
      <c r="V123" s="87"/>
      <c r="W123" s="94"/>
      <c r="X123" s="84"/>
      <c r="Y123" s="84"/>
      <c r="Z123" s="100"/>
      <c r="AA123" s="136"/>
      <c r="AB123" s="84"/>
      <c r="AC123" s="84" t="s">
        <v>342</v>
      </c>
      <c r="AD123" s="84"/>
      <c r="AE123" s="87"/>
      <c r="AF123" s="94"/>
      <c r="AG123" s="84"/>
      <c r="AH123" s="84"/>
      <c r="AI123" s="100"/>
      <c r="AJ123" s="136"/>
      <c r="AK123" s="84"/>
      <c r="AL123" s="84"/>
      <c r="AM123" s="87"/>
      <c r="AN123" s="94"/>
      <c r="AO123" s="84"/>
      <c r="AP123" s="84"/>
      <c r="AQ123" s="84" t="s">
        <v>342</v>
      </c>
      <c r="AR123" s="100"/>
      <c r="AS123" s="136"/>
      <c r="AT123" s="84"/>
      <c r="AU123" s="84"/>
      <c r="AV123" s="87"/>
      <c r="AW123" s="94"/>
      <c r="AX123" s="84"/>
      <c r="AY123" s="84"/>
      <c r="AZ123" s="84"/>
      <c r="BA123" s="100"/>
      <c r="BB123" s="136"/>
      <c r="BC123" s="84" t="s">
        <v>342</v>
      </c>
      <c r="BD123" s="84"/>
      <c r="BE123" s="87"/>
      <c r="BF123" s="94"/>
      <c r="BG123" s="84"/>
      <c r="BH123" s="84"/>
      <c r="BI123" s="100"/>
      <c r="BJ123" s="136"/>
      <c r="BK123" s="84"/>
      <c r="BL123" s="536"/>
      <c r="BM123" s="536"/>
      <c r="BN123" s="93"/>
      <c r="BP123" s="11"/>
      <c r="BR123" s="634"/>
    </row>
    <row r="124" spans="1:70" ht="18.899999999999999" customHeight="1">
      <c r="A124" s="9"/>
      <c r="B124" s="8"/>
      <c r="C124" s="1101"/>
      <c r="D124" s="1101"/>
      <c r="E124" s="1101"/>
      <c r="F124" s="1102"/>
      <c r="G124" s="1014"/>
      <c r="H124" s="706" t="s">
        <v>1002</v>
      </c>
      <c r="I124" s="200" t="s">
        <v>854</v>
      </c>
      <c r="J124" s="188">
        <v>1132210</v>
      </c>
      <c r="K124" s="1084"/>
      <c r="L124" s="1084"/>
      <c r="M124" s="526" t="s">
        <v>507</v>
      </c>
      <c r="N124" s="525" t="s">
        <v>5</v>
      </c>
      <c r="O124" s="108"/>
      <c r="P124" s="84"/>
      <c r="Q124" s="84"/>
      <c r="R124" s="100"/>
      <c r="S124" s="136"/>
      <c r="T124" s="84" t="s">
        <v>342</v>
      </c>
      <c r="U124" s="84"/>
      <c r="V124" s="87"/>
      <c r="W124" s="94"/>
      <c r="X124" s="84"/>
      <c r="Y124" s="84"/>
      <c r="Z124" s="100"/>
      <c r="AA124" s="136"/>
      <c r="AB124" s="84"/>
      <c r="AC124" s="84"/>
      <c r="AD124" s="84"/>
      <c r="AE124" s="87"/>
      <c r="AF124" s="94" t="s">
        <v>342</v>
      </c>
      <c r="AG124" s="84"/>
      <c r="AH124" s="84"/>
      <c r="AI124" s="100"/>
      <c r="AJ124" s="136"/>
      <c r="AK124" s="84"/>
      <c r="AL124" s="84"/>
      <c r="AM124" s="87"/>
      <c r="AN124" s="94"/>
      <c r="AO124" s="84"/>
      <c r="AP124" s="84"/>
      <c r="AQ124" s="84"/>
      <c r="AR124" s="100" t="s">
        <v>342</v>
      </c>
      <c r="AS124" s="136"/>
      <c r="AT124" s="84"/>
      <c r="AU124" s="84"/>
      <c r="AV124" s="87"/>
      <c r="AW124" s="94"/>
      <c r="AX124" s="84"/>
      <c r="AY124" s="84"/>
      <c r="AZ124" s="84"/>
      <c r="BA124" s="100"/>
      <c r="BB124" s="136"/>
      <c r="BC124" s="84"/>
      <c r="BD124" s="84" t="s">
        <v>5</v>
      </c>
      <c r="BE124" s="87"/>
      <c r="BF124" s="94"/>
      <c r="BG124" s="84"/>
      <c r="BH124" s="84"/>
      <c r="BI124" s="100"/>
      <c r="BJ124" s="136"/>
      <c r="BK124" s="84"/>
      <c r="BL124" s="536"/>
      <c r="BM124" s="536"/>
      <c r="BN124" s="93"/>
      <c r="BP124" s="11"/>
      <c r="BR124" s="634"/>
    </row>
    <row r="125" spans="1:70" ht="18.899999999999999" customHeight="1">
      <c r="A125" s="9"/>
      <c r="B125" s="8"/>
      <c r="C125" s="1101"/>
      <c r="D125" s="1101"/>
      <c r="E125" s="1101"/>
      <c r="F125" s="1102"/>
      <c r="G125" s="1014"/>
      <c r="H125" s="706" t="s">
        <v>1003</v>
      </c>
      <c r="I125" s="200" t="s">
        <v>855</v>
      </c>
      <c r="J125" s="188">
        <v>1132210</v>
      </c>
      <c r="K125" s="1085"/>
      <c r="L125" s="1085"/>
      <c r="M125" s="526" t="s">
        <v>507</v>
      </c>
      <c r="N125" s="525" t="s">
        <v>5</v>
      </c>
      <c r="O125" s="108"/>
      <c r="P125" s="84"/>
      <c r="Q125" s="84"/>
      <c r="R125" s="100"/>
      <c r="S125" s="136"/>
      <c r="T125" s="84" t="s">
        <v>342</v>
      </c>
      <c r="U125" s="84"/>
      <c r="V125" s="87"/>
      <c r="W125" s="94"/>
      <c r="X125" s="84"/>
      <c r="Y125" s="84"/>
      <c r="Z125" s="100"/>
      <c r="AA125" s="136"/>
      <c r="AB125" s="84"/>
      <c r="AC125" s="84"/>
      <c r="AD125" s="84"/>
      <c r="AE125" s="87"/>
      <c r="AF125" s="94"/>
      <c r="AG125" s="84" t="s">
        <v>342</v>
      </c>
      <c r="AH125" s="84"/>
      <c r="AI125" s="100"/>
      <c r="AJ125" s="136"/>
      <c r="AK125" s="84"/>
      <c r="AL125" s="84"/>
      <c r="AM125" s="87"/>
      <c r="AN125" s="94"/>
      <c r="AO125" s="84"/>
      <c r="AP125" s="84"/>
      <c r="AQ125" s="84"/>
      <c r="AR125" s="100"/>
      <c r="AS125" s="136" t="s">
        <v>342</v>
      </c>
      <c r="AT125" s="84"/>
      <c r="AU125" s="84"/>
      <c r="AV125" s="87"/>
      <c r="AW125" s="94"/>
      <c r="AX125" s="84"/>
      <c r="AY125" s="84"/>
      <c r="AZ125" s="84"/>
      <c r="BA125" s="100"/>
      <c r="BB125" s="136"/>
      <c r="BC125" s="84"/>
      <c r="BD125" s="84"/>
      <c r="BE125" s="87" t="s">
        <v>5</v>
      </c>
      <c r="BF125" s="94"/>
      <c r="BG125" s="84"/>
      <c r="BH125" s="84"/>
      <c r="BI125" s="100"/>
      <c r="BJ125" s="136"/>
      <c r="BK125" s="84"/>
      <c r="BL125" s="536"/>
      <c r="BM125" s="536"/>
      <c r="BN125" s="93"/>
      <c r="BP125" s="11"/>
      <c r="BR125" s="634"/>
    </row>
    <row r="126" spans="1:70" ht="18.899999999999999" customHeight="1">
      <c r="A126" s="9"/>
      <c r="B126" s="8"/>
      <c r="C126" s="1101"/>
      <c r="D126" s="1101"/>
      <c r="E126" s="1101"/>
      <c r="F126" s="1102"/>
      <c r="G126" s="1014"/>
      <c r="H126" s="706" t="s">
        <v>257</v>
      </c>
      <c r="I126" s="194" t="s">
        <v>856</v>
      </c>
      <c r="J126" s="188">
        <v>1132210</v>
      </c>
      <c r="K126" s="525" t="s">
        <v>339</v>
      </c>
      <c r="L126" s="525">
        <v>8760</v>
      </c>
      <c r="M126" s="526" t="s">
        <v>507</v>
      </c>
      <c r="N126" s="525" t="s">
        <v>660</v>
      </c>
      <c r="O126" s="108"/>
      <c r="P126" s="84"/>
      <c r="Q126" s="84"/>
      <c r="R126" s="100"/>
      <c r="S126" s="136"/>
      <c r="T126" s="84"/>
      <c r="U126" s="84"/>
      <c r="V126" s="87"/>
      <c r="W126" s="94"/>
      <c r="X126" s="84"/>
      <c r="Y126" s="84"/>
      <c r="Z126" s="100"/>
      <c r="AA126" s="136"/>
      <c r="AB126" s="84"/>
      <c r="AC126" s="84"/>
      <c r="AD126" s="84"/>
      <c r="AE126" s="87"/>
      <c r="AF126" s="94"/>
      <c r="AG126" s="84"/>
      <c r="AH126" s="84"/>
      <c r="AI126" s="100"/>
      <c r="AJ126" s="136"/>
      <c r="AK126" s="84"/>
      <c r="AL126" s="84"/>
      <c r="AM126" s="87" t="s">
        <v>353</v>
      </c>
      <c r="AN126" s="94"/>
      <c r="AO126" s="84"/>
      <c r="AP126" s="84"/>
      <c r="AQ126" s="84"/>
      <c r="AR126" s="100"/>
      <c r="AS126" s="136"/>
      <c r="AT126" s="84"/>
      <c r="AU126" s="84"/>
      <c r="AV126" s="87"/>
      <c r="AW126" s="94"/>
      <c r="AX126" s="84"/>
      <c r="AY126" s="84"/>
      <c r="AZ126" s="84"/>
      <c r="BA126" s="100"/>
      <c r="BB126" s="136"/>
      <c r="BC126" s="84"/>
      <c r="BD126" s="84"/>
      <c r="BE126" s="87"/>
      <c r="BF126" s="94"/>
      <c r="BG126" s="84"/>
      <c r="BH126" s="84"/>
      <c r="BI126" s="100"/>
      <c r="BJ126" s="136"/>
      <c r="BK126" s="84"/>
      <c r="BL126" s="536"/>
      <c r="BM126" s="536"/>
      <c r="BN126" s="93"/>
      <c r="BP126" s="11"/>
      <c r="BR126" s="634"/>
    </row>
    <row r="127" spans="1:70" ht="18.899999999999999" customHeight="1" thickBot="1">
      <c r="A127" s="9"/>
      <c r="B127" s="8"/>
      <c r="C127" s="1101"/>
      <c r="D127" s="1101"/>
      <c r="E127" s="1101"/>
      <c r="F127" s="1102"/>
      <c r="G127" s="1076"/>
      <c r="H127" s="716" t="s">
        <v>259</v>
      </c>
      <c r="I127" s="202" t="s">
        <v>857</v>
      </c>
      <c r="J127" s="189">
        <v>1132210</v>
      </c>
      <c r="K127" s="529" t="s">
        <v>339</v>
      </c>
      <c r="L127" s="529">
        <v>4380</v>
      </c>
      <c r="M127" s="530" t="s">
        <v>659</v>
      </c>
      <c r="N127" s="529" t="s">
        <v>660</v>
      </c>
      <c r="O127" s="110"/>
      <c r="P127" s="97"/>
      <c r="Q127" s="97"/>
      <c r="R127" s="102"/>
      <c r="S127" s="137"/>
      <c r="T127" s="97"/>
      <c r="U127" s="97"/>
      <c r="V127" s="141"/>
      <c r="W127" s="96"/>
      <c r="X127" s="97"/>
      <c r="Y127" s="97"/>
      <c r="Z127" s="102"/>
      <c r="AA127" s="137"/>
      <c r="AB127" s="97"/>
      <c r="AC127" s="97"/>
      <c r="AD127" s="97"/>
      <c r="AE127" s="141"/>
      <c r="AF127" s="96"/>
      <c r="AG127" s="97"/>
      <c r="AH127" s="97"/>
      <c r="AI127" s="102"/>
      <c r="AJ127" s="137"/>
      <c r="AK127" s="97"/>
      <c r="AL127" s="97"/>
      <c r="AM127" s="141"/>
      <c r="AN127" s="96"/>
      <c r="AO127" s="97"/>
      <c r="AP127" s="97"/>
      <c r="AQ127" s="97"/>
      <c r="AR127" s="102"/>
      <c r="AS127" s="137"/>
      <c r="AT127" s="97"/>
      <c r="AU127" s="97"/>
      <c r="AV127" s="141"/>
      <c r="AW127" s="96"/>
      <c r="AX127" s="97"/>
      <c r="AY127" s="97" t="s">
        <v>353</v>
      </c>
      <c r="AZ127" s="97"/>
      <c r="BA127" s="102"/>
      <c r="BB127" s="137"/>
      <c r="BC127" s="97"/>
      <c r="BD127" s="97"/>
      <c r="BE127" s="141"/>
      <c r="BF127" s="96"/>
      <c r="BG127" s="97"/>
      <c r="BH127" s="97"/>
      <c r="BI127" s="102"/>
      <c r="BJ127" s="137"/>
      <c r="BK127" s="97"/>
      <c r="BL127" s="545"/>
      <c r="BM127" s="545"/>
      <c r="BN127" s="98"/>
      <c r="BP127" s="11"/>
      <c r="BR127" s="634"/>
    </row>
    <row r="128" spans="1:70" ht="18.899999999999999" customHeight="1">
      <c r="A128" s="9"/>
      <c r="B128" s="8"/>
      <c r="C128" s="1101"/>
      <c r="D128" s="1101"/>
      <c r="E128" s="1101"/>
      <c r="F128" s="1102"/>
      <c r="G128" s="1013" t="s">
        <v>983</v>
      </c>
      <c r="H128" s="709" t="s">
        <v>984</v>
      </c>
      <c r="I128" s="200" t="s">
        <v>988</v>
      </c>
      <c r="J128" s="186">
        <v>1132250</v>
      </c>
      <c r="K128" s="527" t="s">
        <v>339</v>
      </c>
      <c r="L128" s="527" t="s">
        <v>993</v>
      </c>
      <c r="M128" s="528" t="s">
        <v>507</v>
      </c>
      <c r="N128" s="527" t="s">
        <v>681</v>
      </c>
      <c r="O128" s="122"/>
      <c r="P128" s="90"/>
      <c r="Q128" s="90"/>
      <c r="R128" s="99"/>
      <c r="S128" s="135"/>
      <c r="T128" s="90"/>
      <c r="U128" s="90"/>
      <c r="V128" s="146"/>
      <c r="W128" s="103"/>
      <c r="X128" s="90"/>
      <c r="Y128" s="90"/>
      <c r="Z128" s="99"/>
      <c r="AA128" s="135"/>
      <c r="AB128" s="90"/>
      <c r="AC128" s="90"/>
      <c r="AD128" s="90"/>
      <c r="AE128" s="146"/>
      <c r="AF128" s="103"/>
      <c r="AG128" s="90"/>
      <c r="AH128" s="90"/>
      <c r="AI128" s="99"/>
      <c r="AJ128" s="135"/>
      <c r="AK128" s="90"/>
      <c r="AL128" s="90"/>
      <c r="AM128" s="146"/>
      <c r="AN128" s="103"/>
      <c r="AO128" s="90"/>
      <c r="AP128" s="90"/>
      <c r="AQ128" s="90"/>
      <c r="AR128" s="99"/>
      <c r="AS128" s="135"/>
      <c r="AT128" s="90"/>
      <c r="AU128" s="90"/>
      <c r="AV128" s="146"/>
      <c r="AW128" s="103"/>
      <c r="AX128" s="90"/>
      <c r="AY128" s="90"/>
      <c r="AZ128" s="90"/>
      <c r="BA128" s="99"/>
      <c r="BB128" s="135"/>
      <c r="BC128" s="90"/>
      <c r="BD128" s="90"/>
      <c r="BE128" s="146"/>
      <c r="BF128" s="103" t="s">
        <v>5</v>
      </c>
      <c r="BG128" s="90"/>
      <c r="BH128" s="90"/>
      <c r="BI128" s="99"/>
      <c r="BJ128" s="135"/>
      <c r="BK128" s="686"/>
      <c r="BL128" s="544"/>
      <c r="BM128" s="544"/>
      <c r="BN128" s="91"/>
      <c r="BP128" s="11"/>
      <c r="BR128" s="634"/>
    </row>
    <row r="129" spans="1:70" ht="18.899999999999999" customHeight="1">
      <c r="A129" s="9"/>
      <c r="B129" s="8"/>
      <c r="C129" s="1101"/>
      <c r="D129" s="1101"/>
      <c r="E129" s="1101"/>
      <c r="F129" s="1102"/>
      <c r="G129" s="1014"/>
      <c r="H129" s="710" t="s">
        <v>985</v>
      </c>
      <c r="I129" s="194" t="s">
        <v>989</v>
      </c>
      <c r="J129" s="188">
        <v>1132250</v>
      </c>
      <c r="K129" s="525" t="s">
        <v>339</v>
      </c>
      <c r="L129" s="525" t="s">
        <v>993</v>
      </c>
      <c r="M129" s="526" t="s">
        <v>507</v>
      </c>
      <c r="N129" s="525" t="s">
        <v>681</v>
      </c>
      <c r="O129" s="108"/>
      <c r="P129" s="84"/>
      <c r="Q129" s="84"/>
      <c r="R129" s="100"/>
      <c r="S129" s="136"/>
      <c r="T129" s="84"/>
      <c r="U129" s="84"/>
      <c r="V129" s="87"/>
      <c r="W129" s="94"/>
      <c r="X129" s="85"/>
      <c r="Y129" s="84"/>
      <c r="Z129" s="100"/>
      <c r="AA129" s="136"/>
      <c r="AB129" s="84"/>
      <c r="AC129" s="84"/>
      <c r="AD129" s="84"/>
      <c r="AE129" s="87"/>
      <c r="AF129" s="94"/>
      <c r="AG129" s="84"/>
      <c r="AH129" s="84"/>
      <c r="AI129" s="100"/>
      <c r="AJ129" s="136"/>
      <c r="AK129" s="84"/>
      <c r="AL129" s="84"/>
      <c r="AM129" s="87"/>
      <c r="AN129" s="94"/>
      <c r="AO129" s="84"/>
      <c r="AP129" s="84"/>
      <c r="AQ129" s="84"/>
      <c r="AR129" s="100"/>
      <c r="AS129" s="136"/>
      <c r="AT129" s="84"/>
      <c r="AU129" s="84"/>
      <c r="AV129" s="87"/>
      <c r="AW129" s="94"/>
      <c r="AX129" s="84"/>
      <c r="AY129" s="84"/>
      <c r="AZ129" s="218"/>
      <c r="BA129" s="100"/>
      <c r="BB129" s="136"/>
      <c r="BC129" s="84"/>
      <c r="BD129" s="84"/>
      <c r="BE129" s="87"/>
      <c r="BF129" s="94" t="s">
        <v>5</v>
      </c>
      <c r="BG129" s="84"/>
      <c r="BH129" s="84"/>
      <c r="BI129" s="100"/>
      <c r="BJ129" s="136"/>
      <c r="BK129" s="84"/>
      <c r="BL129" s="536"/>
      <c r="BM129" s="536"/>
      <c r="BN129" s="93"/>
      <c r="BP129" s="11"/>
      <c r="BR129" s="634"/>
    </row>
    <row r="130" spans="1:70" ht="18.899999999999999" customHeight="1">
      <c r="A130" s="9"/>
      <c r="B130" s="8"/>
      <c r="C130" s="1101"/>
      <c r="D130" s="1101"/>
      <c r="E130" s="1101"/>
      <c r="F130" s="1102"/>
      <c r="G130" s="1014"/>
      <c r="H130" s="710" t="s">
        <v>986</v>
      </c>
      <c r="I130" s="194" t="s">
        <v>990</v>
      </c>
      <c r="J130" s="188">
        <v>1132250</v>
      </c>
      <c r="K130" s="525" t="s">
        <v>339</v>
      </c>
      <c r="L130" s="525" t="s">
        <v>993</v>
      </c>
      <c r="M130" s="526" t="s">
        <v>507</v>
      </c>
      <c r="N130" s="525" t="s">
        <v>681</v>
      </c>
      <c r="O130" s="108"/>
      <c r="P130" s="84"/>
      <c r="Q130" s="84"/>
      <c r="R130" s="100"/>
      <c r="S130" s="136"/>
      <c r="T130" s="84"/>
      <c r="U130" s="84"/>
      <c r="V130" s="87"/>
      <c r="W130" s="94"/>
      <c r="X130" s="85"/>
      <c r="Y130" s="84"/>
      <c r="Z130" s="100"/>
      <c r="AA130" s="136"/>
      <c r="AB130" s="84"/>
      <c r="AC130" s="84"/>
      <c r="AD130" s="84"/>
      <c r="AE130" s="87"/>
      <c r="AF130" s="94"/>
      <c r="AG130" s="84"/>
      <c r="AH130" s="84"/>
      <c r="AI130" s="100"/>
      <c r="AJ130" s="136"/>
      <c r="AK130" s="84"/>
      <c r="AL130" s="84"/>
      <c r="AM130" s="87"/>
      <c r="AN130" s="216"/>
      <c r="AO130" s="84"/>
      <c r="AP130" s="84"/>
      <c r="AQ130" s="84"/>
      <c r="AR130" s="100"/>
      <c r="AS130" s="136"/>
      <c r="AT130" s="84"/>
      <c r="AU130" s="84"/>
      <c r="AV130" s="87"/>
      <c r="AW130" s="94"/>
      <c r="AX130" s="84"/>
      <c r="AY130" s="84"/>
      <c r="AZ130" s="218"/>
      <c r="BA130" s="100"/>
      <c r="BB130" s="136"/>
      <c r="BC130" s="84"/>
      <c r="BD130" s="84"/>
      <c r="BE130" s="87"/>
      <c r="BF130" s="94" t="s">
        <v>5</v>
      </c>
      <c r="BG130" s="84"/>
      <c r="BH130" s="84"/>
      <c r="BI130" s="100"/>
      <c r="BJ130" s="136"/>
      <c r="BK130" s="84"/>
      <c r="BL130" s="536"/>
      <c r="BM130" s="536"/>
      <c r="BN130" s="93"/>
      <c r="BP130" s="11"/>
      <c r="BR130" s="634"/>
    </row>
    <row r="131" spans="1:70" ht="18.899999999999999" customHeight="1" thickBot="1">
      <c r="A131" s="9"/>
      <c r="B131" s="8"/>
      <c r="C131" s="1101"/>
      <c r="D131" s="1101"/>
      <c r="E131" s="1101"/>
      <c r="F131" s="1102"/>
      <c r="G131" s="1076"/>
      <c r="H131" s="716" t="s">
        <v>987</v>
      </c>
      <c r="I131" s="202" t="s">
        <v>991</v>
      </c>
      <c r="J131" s="189">
        <v>1132250</v>
      </c>
      <c r="K131" s="533" t="s">
        <v>339</v>
      </c>
      <c r="L131" s="533" t="s">
        <v>993</v>
      </c>
      <c r="M131" s="534" t="s">
        <v>507</v>
      </c>
      <c r="N131" s="533" t="s">
        <v>681</v>
      </c>
      <c r="O131" s="110"/>
      <c r="P131" s="97"/>
      <c r="Q131" s="97"/>
      <c r="R131" s="102"/>
      <c r="S131" s="137"/>
      <c r="T131" s="97"/>
      <c r="U131" s="97"/>
      <c r="V131" s="141"/>
      <c r="W131" s="96"/>
      <c r="X131" s="106"/>
      <c r="Y131" s="97"/>
      <c r="Z131" s="102"/>
      <c r="AA131" s="137"/>
      <c r="AB131" s="97"/>
      <c r="AC131" s="97"/>
      <c r="AD131" s="97"/>
      <c r="AE131" s="141"/>
      <c r="AF131" s="96"/>
      <c r="AG131" s="97"/>
      <c r="AH131" s="97"/>
      <c r="AI131" s="102"/>
      <c r="AJ131" s="137"/>
      <c r="AK131" s="97"/>
      <c r="AL131" s="97"/>
      <c r="AM131" s="141"/>
      <c r="AN131" s="687"/>
      <c r="AO131" s="97"/>
      <c r="AP131" s="97"/>
      <c r="AQ131" s="97"/>
      <c r="AR131" s="102"/>
      <c r="AS131" s="137"/>
      <c r="AT131" s="97"/>
      <c r="AU131" s="97"/>
      <c r="AV131" s="141"/>
      <c r="AW131" s="96"/>
      <c r="AX131" s="97"/>
      <c r="AY131" s="97"/>
      <c r="AZ131" s="220"/>
      <c r="BA131" s="102"/>
      <c r="BB131" s="137"/>
      <c r="BC131" s="97"/>
      <c r="BD131" s="97"/>
      <c r="BE131" s="141"/>
      <c r="BF131" s="96" t="s">
        <v>7</v>
      </c>
      <c r="BG131" s="97"/>
      <c r="BH131" s="97"/>
      <c r="BI131" s="102"/>
      <c r="BJ131" s="137"/>
      <c r="BK131" s="97"/>
      <c r="BL131" s="545"/>
      <c r="BM131" s="545"/>
      <c r="BN131" s="98"/>
      <c r="BP131" s="11"/>
      <c r="BR131" s="634"/>
    </row>
    <row r="132" spans="1:70" ht="18.899999999999999" customHeight="1">
      <c r="A132" s="9"/>
      <c r="B132" s="8"/>
      <c r="C132" s="1101"/>
      <c r="D132" s="1101"/>
      <c r="E132" s="1101"/>
      <c r="F132" s="1102"/>
      <c r="G132" s="1013" t="s">
        <v>261</v>
      </c>
      <c r="H132" s="709" t="s">
        <v>456</v>
      </c>
      <c r="I132" s="200" t="s">
        <v>895</v>
      </c>
      <c r="J132" s="186">
        <v>1132220</v>
      </c>
      <c r="K132" s="527" t="s">
        <v>339</v>
      </c>
      <c r="L132" s="527">
        <v>231</v>
      </c>
      <c r="M132" s="528" t="s">
        <v>507</v>
      </c>
      <c r="N132" s="527" t="s">
        <v>5</v>
      </c>
      <c r="O132" s="122"/>
      <c r="P132" s="90"/>
      <c r="Q132" s="90"/>
      <c r="R132" s="99"/>
      <c r="S132" s="135" t="s">
        <v>342</v>
      </c>
      <c r="T132" s="90"/>
      <c r="U132" s="90"/>
      <c r="V132" s="146"/>
      <c r="W132" s="103"/>
      <c r="X132" s="90"/>
      <c r="Y132" s="90"/>
      <c r="Z132" s="99"/>
      <c r="AA132" s="135"/>
      <c r="AB132" s="90"/>
      <c r="AC132" s="90" t="s">
        <v>342</v>
      </c>
      <c r="AD132" s="90"/>
      <c r="AE132" s="146"/>
      <c r="AF132" s="103"/>
      <c r="AG132" s="90"/>
      <c r="AH132" s="90"/>
      <c r="AI132" s="99"/>
      <c r="AJ132" s="135"/>
      <c r="AK132" s="90"/>
      <c r="AL132" s="90"/>
      <c r="AM132" s="146"/>
      <c r="AN132" s="103"/>
      <c r="AO132" s="90" t="s">
        <v>342</v>
      </c>
      <c r="AP132" s="90"/>
      <c r="AQ132" s="90"/>
      <c r="AR132" s="99"/>
      <c r="AS132" s="135"/>
      <c r="AT132" s="90"/>
      <c r="AU132" s="90"/>
      <c r="AV132" s="146"/>
      <c r="AW132" s="103"/>
      <c r="AX132" s="90"/>
      <c r="AY132" s="90"/>
      <c r="AZ132" s="90"/>
      <c r="BA132" s="99" t="s">
        <v>342</v>
      </c>
      <c r="BB132" s="135"/>
      <c r="BC132" s="90"/>
      <c r="BD132" s="90"/>
      <c r="BE132" s="146"/>
      <c r="BF132" s="103"/>
      <c r="BG132" s="90"/>
      <c r="BH132" s="90"/>
      <c r="BI132" s="99"/>
      <c r="BJ132" s="135"/>
      <c r="BK132" s="90"/>
      <c r="BL132" s="544"/>
      <c r="BM132" s="544"/>
      <c r="BN132" s="91"/>
      <c r="BP132" s="11"/>
      <c r="BR132" s="634"/>
    </row>
    <row r="133" spans="1:70" ht="18.899999999999999" customHeight="1">
      <c r="A133" s="9"/>
      <c r="B133" s="8"/>
      <c r="C133" s="1101"/>
      <c r="D133" s="1101"/>
      <c r="E133" s="1101"/>
      <c r="F133" s="1102"/>
      <c r="G133" s="1014"/>
      <c r="H133" s="709" t="s">
        <v>268</v>
      </c>
      <c r="I133" s="200" t="s">
        <v>875</v>
      </c>
      <c r="J133" s="186">
        <v>1132220</v>
      </c>
      <c r="K133" s="525" t="s">
        <v>339</v>
      </c>
      <c r="L133" s="525">
        <v>118</v>
      </c>
      <c r="M133" s="526" t="s">
        <v>507</v>
      </c>
      <c r="N133" s="525" t="s">
        <v>5</v>
      </c>
      <c r="O133" s="108"/>
      <c r="P133" s="84"/>
      <c r="Q133" s="84"/>
      <c r="R133" s="100"/>
      <c r="S133" s="136" t="s">
        <v>342</v>
      </c>
      <c r="T133" s="84"/>
      <c r="U133" s="84"/>
      <c r="V133" s="87"/>
      <c r="W133" s="94"/>
      <c r="X133" s="84"/>
      <c r="Y133" s="84"/>
      <c r="Z133" s="100"/>
      <c r="AA133" s="136"/>
      <c r="AB133" s="84"/>
      <c r="AC133" s="84" t="s">
        <v>342</v>
      </c>
      <c r="AD133" s="84"/>
      <c r="AE133" s="87"/>
      <c r="AF133" s="94"/>
      <c r="AG133" s="84"/>
      <c r="AH133" s="84"/>
      <c r="AI133" s="100"/>
      <c r="AJ133" s="136"/>
      <c r="AK133" s="84"/>
      <c r="AL133" s="84"/>
      <c r="AM133" s="87"/>
      <c r="AN133" s="94"/>
      <c r="AO133" s="84"/>
      <c r="AP133" s="84" t="s">
        <v>342</v>
      </c>
      <c r="AQ133" s="84"/>
      <c r="AR133" s="100"/>
      <c r="AS133" s="136"/>
      <c r="AT133" s="84"/>
      <c r="AU133" s="84"/>
      <c r="AV133" s="87"/>
      <c r="AW133" s="94"/>
      <c r="AX133" s="84"/>
      <c r="AY133" s="84"/>
      <c r="AZ133" s="84"/>
      <c r="BA133" s="100"/>
      <c r="BB133" s="136" t="s">
        <v>342</v>
      </c>
      <c r="BC133" s="84"/>
      <c r="BD133" s="84"/>
      <c r="BE133" s="87"/>
      <c r="BF133" s="94"/>
      <c r="BG133" s="84"/>
      <c r="BH133" s="84"/>
      <c r="BI133" s="100"/>
      <c r="BJ133" s="136"/>
      <c r="BK133" s="84"/>
      <c r="BL133" s="536"/>
      <c r="BM133" s="536"/>
      <c r="BN133" s="93"/>
      <c r="BP133" s="11"/>
      <c r="BR133" s="634"/>
    </row>
    <row r="134" spans="1:70" ht="18.899999999999999" customHeight="1" thickBot="1">
      <c r="A134" s="9"/>
      <c r="B134" s="8"/>
      <c r="C134" s="1101"/>
      <c r="D134" s="1101"/>
      <c r="E134" s="1101"/>
      <c r="F134" s="1102"/>
      <c r="G134" s="1076"/>
      <c r="H134" s="709" t="s">
        <v>448</v>
      </c>
      <c r="I134" s="200" t="s">
        <v>894</v>
      </c>
      <c r="J134" s="186">
        <v>1132220</v>
      </c>
      <c r="K134" s="533" t="s">
        <v>339</v>
      </c>
      <c r="L134" s="533">
        <v>112</v>
      </c>
      <c r="M134" s="534" t="s">
        <v>507</v>
      </c>
      <c r="N134" s="533" t="s">
        <v>5</v>
      </c>
      <c r="O134" s="110"/>
      <c r="P134" s="97"/>
      <c r="Q134" s="97"/>
      <c r="R134" s="102"/>
      <c r="S134" s="137"/>
      <c r="T134" s="97"/>
      <c r="U134" s="97"/>
      <c r="V134" s="141" t="s">
        <v>342</v>
      </c>
      <c r="W134" s="96"/>
      <c r="X134" s="97"/>
      <c r="Y134" s="97"/>
      <c r="Z134" s="102"/>
      <c r="AA134" s="137"/>
      <c r="AB134" s="97"/>
      <c r="AC134" s="97"/>
      <c r="AD134" s="97"/>
      <c r="AE134" s="141"/>
      <c r="AF134" s="96"/>
      <c r="AG134" s="97"/>
      <c r="AH134" s="97" t="s">
        <v>342</v>
      </c>
      <c r="AI134" s="102"/>
      <c r="AJ134" s="137"/>
      <c r="AK134" s="97"/>
      <c r="AL134" s="97"/>
      <c r="AM134" s="141"/>
      <c r="AN134" s="96"/>
      <c r="AO134" s="97"/>
      <c r="AP134" s="97"/>
      <c r="AQ134" s="97"/>
      <c r="AR134" s="102"/>
      <c r="AS134" s="137"/>
      <c r="AT134" s="97"/>
      <c r="AU134" s="97" t="s">
        <v>342</v>
      </c>
      <c r="AV134" s="141"/>
      <c r="AW134" s="96"/>
      <c r="AX134" s="97"/>
      <c r="AY134" s="97"/>
      <c r="AZ134" s="97"/>
      <c r="BA134" s="102"/>
      <c r="BB134" s="137"/>
      <c r="BC134" s="97"/>
      <c r="BD134" s="97"/>
      <c r="BE134" s="141"/>
      <c r="BF134" s="96"/>
      <c r="BG134" s="97" t="s">
        <v>5</v>
      </c>
      <c r="BH134" s="97"/>
      <c r="BI134" s="102"/>
      <c r="BJ134" s="137"/>
      <c r="BK134" s="97"/>
      <c r="BL134" s="545"/>
      <c r="BM134" s="545"/>
      <c r="BN134" s="98"/>
      <c r="BP134" s="11"/>
      <c r="BR134" s="634"/>
    </row>
    <row r="135" spans="1:70" ht="18.899999999999999" customHeight="1">
      <c r="A135" s="9"/>
      <c r="B135" s="8"/>
      <c r="C135" s="1101"/>
      <c r="D135" s="1101"/>
      <c r="E135" s="1101"/>
      <c r="F135" s="1102"/>
      <c r="G135" s="1013" t="s">
        <v>271</v>
      </c>
      <c r="H135" s="712" t="s">
        <v>272</v>
      </c>
      <c r="I135" s="203" t="s">
        <v>876</v>
      </c>
      <c r="J135" s="190">
        <v>1132220</v>
      </c>
      <c r="K135" s="527" t="s">
        <v>339</v>
      </c>
      <c r="L135" s="527">
        <v>796</v>
      </c>
      <c r="M135" s="528" t="s">
        <v>507</v>
      </c>
      <c r="N135" s="527" t="s">
        <v>658</v>
      </c>
      <c r="O135" s="115"/>
      <c r="P135" s="116"/>
      <c r="Q135" s="116"/>
      <c r="R135" s="117"/>
      <c r="S135" s="150"/>
      <c r="T135" s="116"/>
      <c r="U135" s="116"/>
      <c r="V135" s="147"/>
      <c r="W135" s="118"/>
      <c r="X135" s="116"/>
      <c r="Y135" s="116" t="s">
        <v>354</v>
      </c>
      <c r="Z135" s="117"/>
      <c r="AA135" s="150"/>
      <c r="AB135" s="116"/>
      <c r="AC135" s="116"/>
      <c r="AD135" s="116"/>
      <c r="AE135" s="147"/>
      <c r="AF135" s="118"/>
      <c r="AG135" s="116"/>
      <c r="AH135" s="116"/>
      <c r="AI135" s="117"/>
      <c r="AJ135" s="150"/>
      <c r="AK135" s="116"/>
      <c r="AL135" s="116"/>
      <c r="AM135" s="147"/>
      <c r="AN135" s="118"/>
      <c r="AO135" s="116"/>
      <c r="AP135" s="116"/>
      <c r="AQ135" s="116"/>
      <c r="AR135" s="117"/>
      <c r="AS135" s="150"/>
      <c r="AT135" s="116"/>
      <c r="AU135" s="116" t="s">
        <v>354</v>
      </c>
      <c r="AV135" s="147"/>
      <c r="AW135" s="118"/>
      <c r="AX135" s="116"/>
      <c r="AY135" s="116"/>
      <c r="AZ135" s="116"/>
      <c r="BA135" s="117"/>
      <c r="BB135" s="150"/>
      <c r="BC135" s="116"/>
      <c r="BD135" s="116"/>
      <c r="BE135" s="147"/>
      <c r="BF135" s="118"/>
      <c r="BG135" s="116"/>
      <c r="BH135" s="116"/>
      <c r="BI135" s="117"/>
      <c r="BJ135" s="150"/>
      <c r="BK135" s="116"/>
      <c r="BL135" s="588"/>
      <c r="BM135" s="588"/>
      <c r="BN135" s="119"/>
      <c r="BP135" s="11"/>
      <c r="BR135" s="634"/>
    </row>
    <row r="136" spans="1:70" ht="18.899999999999999" customHeight="1" thickBot="1">
      <c r="A136" s="9"/>
      <c r="B136" s="8"/>
      <c r="C136" s="1101"/>
      <c r="D136" s="1101"/>
      <c r="E136" s="1101"/>
      <c r="F136" s="1102"/>
      <c r="G136" s="1076"/>
      <c r="H136" s="714" t="s">
        <v>274</v>
      </c>
      <c r="I136" s="201" t="s">
        <v>877</v>
      </c>
      <c r="J136" s="187">
        <v>1132220</v>
      </c>
      <c r="K136" s="533" t="s">
        <v>339</v>
      </c>
      <c r="L136" s="533">
        <v>27</v>
      </c>
      <c r="M136" s="534" t="s">
        <v>507</v>
      </c>
      <c r="N136" s="533" t="s">
        <v>5</v>
      </c>
      <c r="O136" s="124"/>
      <c r="P136" s="125"/>
      <c r="Q136" s="125"/>
      <c r="R136" s="126"/>
      <c r="S136" s="144"/>
      <c r="T136" s="125"/>
      <c r="U136" s="125"/>
      <c r="V136" s="148"/>
      <c r="W136" s="127" t="s">
        <v>342</v>
      </c>
      <c r="X136" s="125"/>
      <c r="Y136" s="125"/>
      <c r="Z136" s="126"/>
      <c r="AA136" s="144"/>
      <c r="AB136" s="125"/>
      <c r="AC136" s="125"/>
      <c r="AD136" s="125"/>
      <c r="AE136" s="148"/>
      <c r="AF136" s="127"/>
      <c r="AG136" s="125"/>
      <c r="AH136" s="125" t="s">
        <v>342</v>
      </c>
      <c r="AI136" s="126"/>
      <c r="AJ136" s="144"/>
      <c r="AK136" s="125"/>
      <c r="AL136" s="125"/>
      <c r="AM136" s="148"/>
      <c r="AN136" s="127"/>
      <c r="AO136" s="125"/>
      <c r="AP136" s="125"/>
      <c r="AQ136" s="125"/>
      <c r="AR136" s="126"/>
      <c r="AS136" s="144"/>
      <c r="AT136" s="125"/>
      <c r="AU136" s="125" t="s">
        <v>342</v>
      </c>
      <c r="AV136" s="148"/>
      <c r="AW136" s="127"/>
      <c r="AX136" s="125"/>
      <c r="AY136" s="125"/>
      <c r="AZ136" s="125"/>
      <c r="BA136" s="126"/>
      <c r="BB136" s="144"/>
      <c r="BC136" s="125"/>
      <c r="BD136" s="125"/>
      <c r="BE136" s="148"/>
      <c r="BF136" s="127"/>
      <c r="BG136" s="125" t="s">
        <v>5</v>
      </c>
      <c r="BH136" s="125"/>
      <c r="BI136" s="126"/>
      <c r="BJ136" s="144"/>
      <c r="BK136" s="125"/>
      <c r="BL136" s="616"/>
      <c r="BM136" s="616"/>
      <c r="BN136" s="128"/>
      <c r="BP136" s="11"/>
      <c r="BR136" s="634"/>
    </row>
    <row r="137" spans="1:70" ht="18.899999999999999" customHeight="1">
      <c r="A137" s="9"/>
      <c r="B137" s="8"/>
      <c r="C137" s="1101"/>
      <c r="D137" s="1101"/>
      <c r="E137" s="1101"/>
      <c r="F137" s="1102"/>
      <c r="G137" s="1013" t="s">
        <v>276</v>
      </c>
      <c r="H137" s="709" t="s">
        <v>694</v>
      </c>
      <c r="I137" s="200" t="s">
        <v>887</v>
      </c>
      <c r="J137" s="186">
        <v>1132230</v>
      </c>
      <c r="K137" s="527" t="s">
        <v>339</v>
      </c>
      <c r="L137" s="527">
        <v>51</v>
      </c>
      <c r="M137" s="528" t="s">
        <v>507</v>
      </c>
      <c r="N137" s="527" t="s">
        <v>5</v>
      </c>
      <c r="O137" s="122"/>
      <c r="P137" s="90" t="s">
        <v>342</v>
      </c>
      <c r="Q137" s="90"/>
      <c r="R137" s="99"/>
      <c r="S137" s="135"/>
      <c r="T137" s="90"/>
      <c r="U137" s="90"/>
      <c r="V137" s="146"/>
      <c r="W137" s="103"/>
      <c r="X137" s="90"/>
      <c r="Y137" s="90"/>
      <c r="Z137" s="99"/>
      <c r="AA137" s="135"/>
      <c r="AB137" s="90" t="s">
        <v>342</v>
      </c>
      <c r="AC137" s="90"/>
      <c r="AD137" s="90"/>
      <c r="AE137" s="146"/>
      <c r="AF137" s="103"/>
      <c r="AG137" s="90"/>
      <c r="AH137" s="90"/>
      <c r="AI137" s="99"/>
      <c r="AJ137" s="135"/>
      <c r="AK137" s="90"/>
      <c r="AL137" s="90"/>
      <c r="AM137" s="146"/>
      <c r="AN137" s="103"/>
      <c r="AO137" s="90"/>
      <c r="AP137" s="90"/>
      <c r="AQ137" s="90" t="s">
        <v>342</v>
      </c>
      <c r="AR137" s="99"/>
      <c r="AS137" s="135"/>
      <c r="AT137" s="90"/>
      <c r="AU137" s="90"/>
      <c r="AV137" s="146"/>
      <c r="AW137" s="103"/>
      <c r="AX137" s="90"/>
      <c r="AY137" s="90"/>
      <c r="AZ137" s="90" t="s">
        <v>342</v>
      </c>
      <c r="BA137" s="99"/>
      <c r="BB137" s="135"/>
      <c r="BC137" s="90"/>
      <c r="BD137" s="90"/>
      <c r="BE137" s="146"/>
      <c r="BF137" s="103"/>
      <c r="BG137" s="90"/>
      <c r="BH137" s="90"/>
      <c r="BI137" s="99"/>
      <c r="BJ137" s="135"/>
      <c r="BK137" s="686"/>
      <c r="BL137" s="544"/>
      <c r="BM137" s="544"/>
      <c r="BN137" s="91"/>
      <c r="BP137" s="11"/>
      <c r="BR137" s="634"/>
    </row>
    <row r="138" spans="1:70" ht="18.899999999999999" customHeight="1">
      <c r="A138" s="9"/>
      <c r="B138" s="8"/>
      <c r="C138" s="1101"/>
      <c r="D138" s="1101"/>
      <c r="E138" s="1101"/>
      <c r="F138" s="1102"/>
      <c r="G138" s="1014"/>
      <c r="H138" s="709" t="s">
        <v>936</v>
      </c>
      <c r="I138" s="200" t="s">
        <v>1041</v>
      </c>
      <c r="J138" s="188">
        <v>1132230</v>
      </c>
      <c r="K138" s="531" t="s">
        <v>339</v>
      </c>
      <c r="L138" s="531">
        <v>730</v>
      </c>
      <c r="M138" s="532" t="s">
        <v>1042</v>
      </c>
      <c r="N138" s="531" t="s">
        <v>667</v>
      </c>
      <c r="O138" s="115"/>
      <c r="P138" s="116"/>
      <c r="Q138" s="116"/>
      <c r="R138" s="117"/>
      <c r="S138" s="150"/>
      <c r="T138" s="116"/>
      <c r="U138" s="116"/>
      <c r="V138" s="147"/>
      <c r="W138" s="118"/>
      <c r="X138" s="116"/>
      <c r="Y138" s="116"/>
      <c r="Z138" s="117"/>
      <c r="AA138" s="150"/>
      <c r="AB138" s="116"/>
      <c r="AC138" s="116"/>
      <c r="AD138" s="116"/>
      <c r="AE138" s="147"/>
      <c r="AF138" s="118"/>
      <c r="AG138" s="116"/>
      <c r="AH138" s="116"/>
      <c r="AI138" s="117"/>
      <c r="AJ138" s="150"/>
      <c r="AK138" s="116"/>
      <c r="AL138" s="116"/>
      <c r="AM138" s="147"/>
      <c r="AN138" s="118"/>
      <c r="AO138" s="116"/>
      <c r="AP138" s="116"/>
      <c r="AQ138" s="116"/>
      <c r="AR138" s="117"/>
      <c r="AS138" s="150"/>
      <c r="AT138" s="116"/>
      <c r="AU138" s="116"/>
      <c r="AV138" s="147"/>
      <c r="AW138" s="118"/>
      <c r="AX138" s="116"/>
      <c r="AY138" s="116"/>
      <c r="AZ138" s="116"/>
      <c r="BA138" s="117"/>
      <c r="BB138" s="150"/>
      <c r="BC138" s="116"/>
      <c r="BD138" s="116"/>
      <c r="BE138" s="147"/>
      <c r="BF138" s="118"/>
      <c r="BG138" s="116"/>
      <c r="BH138" s="116"/>
      <c r="BI138" s="117"/>
      <c r="BJ138" s="150"/>
      <c r="BK138" s="741"/>
      <c r="BL138" s="588"/>
      <c r="BM138" s="588"/>
      <c r="BN138" s="119"/>
      <c r="BP138" s="11"/>
      <c r="BR138" s="634"/>
    </row>
    <row r="139" spans="1:70" ht="18.75" customHeight="1">
      <c r="A139" s="9"/>
      <c r="B139" s="8"/>
      <c r="C139" s="1101"/>
      <c r="D139" s="1101"/>
      <c r="E139" s="1101"/>
      <c r="F139" s="1102"/>
      <c r="G139" s="1014"/>
      <c r="H139" s="710" t="s">
        <v>281</v>
      </c>
      <c r="I139" s="194" t="s">
        <v>886</v>
      </c>
      <c r="J139" s="188">
        <v>1132230</v>
      </c>
      <c r="K139" s="525" t="s">
        <v>339</v>
      </c>
      <c r="L139" s="525">
        <v>796</v>
      </c>
      <c r="M139" s="526" t="s">
        <v>507</v>
      </c>
      <c r="N139" s="525" t="s">
        <v>658</v>
      </c>
      <c r="O139" s="108"/>
      <c r="P139" s="84" t="s">
        <v>354</v>
      </c>
      <c r="Q139" s="84"/>
      <c r="R139" s="100"/>
      <c r="S139" s="136"/>
      <c r="T139" s="84"/>
      <c r="U139" s="84"/>
      <c r="V139" s="87"/>
      <c r="W139" s="94"/>
      <c r="X139" s="85"/>
      <c r="Y139" s="84"/>
      <c r="Z139" s="100"/>
      <c r="AA139" s="136"/>
      <c r="AB139" s="84"/>
      <c r="AC139" s="84"/>
      <c r="AD139" s="84"/>
      <c r="AE139" s="87"/>
      <c r="AF139" s="94"/>
      <c r="AG139" s="84"/>
      <c r="AH139" s="84"/>
      <c r="AI139" s="100"/>
      <c r="AJ139" s="136"/>
      <c r="AK139" s="84"/>
      <c r="AL139" s="84"/>
      <c r="AM139" s="87"/>
      <c r="AN139" s="94" t="s">
        <v>354</v>
      </c>
      <c r="AO139" s="84"/>
      <c r="AP139" s="84"/>
      <c r="AQ139" s="84"/>
      <c r="AR139" s="100"/>
      <c r="AS139" s="136"/>
      <c r="AT139" s="84"/>
      <c r="AU139" s="84"/>
      <c r="AV139" s="87"/>
      <c r="AW139" s="94"/>
      <c r="AX139" s="84"/>
      <c r="AY139" s="84"/>
      <c r="AZ139" s="218"/>
      <c r="BA139" s="100"/>
      <c r="BB139" s="136"/>
      <c r="BC139" s="84"/>
      <c r="BD139" s="84"/>
      <c r="BE139" s="87"/>
      <c r="BF139" s="94"/>
      <c r="BG139" s="84"/>
      <c r="BH139" s="84"/>
      <c r="BI139" s="100"/>
      <c r="BJ139" s="136"/>
      <c r="BK139" s="84"/>
      <c r="BL139" s="536"/>
      <c r="BM139" s="536"/>
      <c r="BN139" s="93"/>
      <c r="BP139" s="11"/>
      <c r="BR139" s="634"/>
    </row>
    <row r="140" spans="1:70" ht="18.899999999999999" customHeight="1">
      <c r="A140" s="9"/>
      <c r="B140" s="8"/>
      <c r="C140" s="1101"/>
      <c r="D140" s="1101"/>
      <c r="E140" s="1101"/>
      <c r="F140" s="1102"/>
      <c r="G140" s="1014"/>
      <c r="H140" s="710" t="s">
        <v>283</v>
      </c>
      <c r="I140" s="194" t="s">
        <v>884</v>
      </c>
      <c r="J140" s="188">
        <v>1132230</v>
      </c>
      <c r="K140" s="525" t="s">
        <v>339</v>
      </c>
      <c r="L140" s="525">
        <v>18</v>
      </c>
      <c r="M140" s="526" t="s">
        <v>507</v>
      </c>
      <c r="N140" s="525" t="s">
        <v>5</v>
      </c>
      <c r="O140" s="108"/>
      <c r="P140" s="84"/>
      <c r="Q140" s="84"/>
      <c r="R140" s="100"/>
      <c r="S140" s="136"/>
      <c r="T140" s="84"/>
      <c r="U140" s="84"/>
      <c r="V140" s="87"/>
      <c r="W140" s="94" t="s">
        <v>342</v>
      </c>
      <c r="X140" s="85"/>
      <c r="Y140" s="84"/>
      <c r="Z140" s="100"/>
      <c r="AA140" s="136"/>
      <c r="AB140" s="84"/>
      <c r="AC140" s="84"/>
      <c r="AD140" s="84"/>
      <c r="AE140" s="87"/>
      <c r="AF140" s="94"/>
      <c r="AG140" s="84"/>
      <c r="AH140" s="84"/>
      <c r="AI140" s="100" t="s">
        <v>342</v>
      </c>
      <c r="AJ140" s="136"/>
      <c r="AK140" s="84"/>
      <c r="AL140" s="84"/>
      <c r="AM140" s="87"/>
      <c r="AN140" s="216"/>
      <c r="AO140" s="84"/>
      <c r="AP140" s="84"/>
      <c r="AQ140" s="84"/>
      <c r="AR140" s="100"/>
      <c r="AS140" s="136"/>
      <c r="AT140" s="84" t="s">
        <v>342</v>
      </c>
      <c r="AU140" s="84"/>
      <c r="AV140" s="87"/>
      <c r="AW140" s="94"/>
      <c r="AX140" s="84"/>
      <c r="AY140" s="84"/>
      <c r="AZ140" s="218"/>
      <c r="BA140" s="100"/>
      <c r="BB140" s="136"/>
      <c r="BC140" s="84"/>
      <c r="BD140" s="84"/>
      <c r="BE140" s="87"/>
      <c r="BF140" s="94" t="s">
        <v>5</v>
      </c>
      <c r="BG140" s="84"/>
      <c r="BH140" s="84"/>
      <c r="BI140" s="100"/>
      <c r="BJ140" s="136"/>
      <c r="BK140" s="84"/>
      <c r="BL140" s="536"/>
      <c r="BM140" s="536"/>
      <c r="BN140" s="93"/>
      <c r="BP140" s="11"/>
      <c r="BR140" s="634"/>
    </row>
    <row r="141" spans="1:70" ht="18.899999999999999" customHeight="1" thickBot="1">
      <c r="A141" s="9"/>
      <c r="B141" s="8"/>
      <c r="C141" s="1101"/>
      <c r="D141" s="1101"/>
      <c r="E141" s="1101"/>
      <c r="F141" s="1102"/>
      <c r="G141" s="1076"/>
      <c r="H141" s="716" t="s">
        <v>285</v>
      </c>
      <c r="I141" s="202" t="s">
        <v>885</v>
      </c>
      <c r="J141" s="189">
        <v>1132230</v>
      </c>
      <c r="K141" s="533" t="s">
        <v>339</v>
      </c>
      <c r="L141" s="533">
        <v>42</v>
      </c>
      <c r="M141" s="534" t="s">
        <v>507</v>
      </c>
      <c r="N141" s="533" t="s">
        <v>5</v>
      </c>
      <c r="O141" s="110"/>
      <c r="P141" s="97"/>
      <c r="Q141" s="97"/>
      <c r="R141" s="102"/>
      <c r="S141" s="137"/>
      <c r="T141" s="97"/>
      <c r="U141" s="97"/>
      <c r="V141" s="141"/>
      <c r="W141" s="96" t="s">
        <v>342</v>
      </c>
      <c r="X141" s="106"/>
      <c r="Y141" s="97"/>
      <c r="Z141" s="102"/>
      <c r="AA141" s="137"/>
      <c r="AB141" s="97"/>
      <c r="AC141" s="97"/>
      <c r="AD141" s="97"/>
      <c r="AE141" s="141"/>
      <c r="AF141" s="96"/>
      <c r="AG141" s="97"/>
      <c r="AH141" s="97"/>
      <c r="AI141" s="102" t="s">
        <v>342</v>
      </c>
      <c r="AJ141" s="137"/>
      <c r="AK141" s="97"/>
      <c r="AL141" s="97"/>
      <c r="AM141" s="141"/>
      <c r="AN141" s="687"/>
      <c r="AO141" s="97"/>
      <c r="AP141" s="97"/>
      <c r="AQ141" s="97"/>
      <c r="AR141" s="102"/>
      <c r="AS141" s="137"/>
      <c r="AT141" s="97" t="s">
        <v>342</v>
      </c>
      <c r="AU141" s="97"/>
      <c r="AV141" s="141"/>
      <c r="AW141" s="96"/>
      <c r="AX141" s="97"/>
      <c r="AY141" s="97"/>
      <c r="AZ141" s="220"/>
      <c r="BA141" s="102"/>
      <c r="BB141" s="137"/>
      <c r="BC141" s="97"/>
      <c r="BD141" s="97"/>
      <c r="BE141" s="141"/>
      <c r="BF141" s="96" t="s">
        <v>5</v>
      </c>
      <c r="BG141" s="97"/>
      <c r="BH141" s="97"/>
      <c r="BI141" s="102"/>
      <c r="BJ141" s="137"/>
      <c r="BK141" s="97"/>
      <c r="BL141" s="545"/>
      <c r="BM141" s="545"/>
      <c r="BN141" s="98"/>
      <c r="BP141" s="11"/>
      <c r="BR141" s="634"/>
    </row>
    <row r="142" spans="1:70" ht="18.899999999999999" customHeight="1">
      <c r="A142" s="9"/>
      <c r="B142" s="8"/>
      <c r="C142" s="1101"/>
      <c r="D142" s="1101"/>
      <c r="E142" s="1101"/>
      <c r="F142" s="1102"/>
      <c r="G142" s="1086" t="s">
        <v>315</v>
      </c>
      <c r="H142" s="732" t="s">
        <v>287</v>
      </c>
      <c r="I142" s="205" t="s">
        <v>878</v>
      </c>
      <c r="J142" s="152">
        <v>1132320</v>
      </c>
      <c r="K142" s="527" t="s">
        <v>339</v>
      </c>
      <c r="L142" s="527">
        <v>62</v>
      </c>
      <c r="M142" s="527" t="s">
        <v>508</v>
      </c>
      <c r="N142" s="527" t="s">
        <v>5</v>
      </c>
      <c r="O142" s="122"/>
      <c r="P142" s="90"/>
      <c r="Q142" s="90"/>
      <c r="R142" s="99"/>
      <c r="S142" s="135"/>
      <c r="T142" s="90"/>
      <c r="U142" s="90"/>
      <c r="V142" s="146"/>
      <c r="W142" s="633"/>
      <c r="X142" s="104"/>
      <c r="Y142" s="90"/>
      <c r="Z142" s="99"/>
      <c r="AA142" s="135" t="s">
        <v>342</v>
      </c>
      <c r="AB142" s="90"/>
      <c r="AC142" s="90"/>
      <c r="AD142" s="90"/>
      <c r="AE142" s="146"/>
      <c r="AF142" s="103"/>
      <c r="AG142" s="90"/>
      <c r="AH142" s="90"/>
      <c r="AI142" s="99"/>
      <c r="AJ142" s="135"/>
      <c r="AK142" s="90"/>
      <c r="AL142" s="90"/>
      <c r="AM142" s="146"/>
      <c r="AN142" s="103"/>
      <c r="AO142" s="90" t="s">
        <v>342</v>
      </c>
      <c r="AP142" s="90"/>
      <c r="AQ142" s="90"/>
      <c r="AR142" s="99"/>
      <c r="AS142" s="135"/>
      <c r="AT142" s="90"/>
      <c r="AU142" s="90"/>
      <c r="AV142" s="146"/>
      <c r="AW142" s="103"/>
      <c r="AX142" s="90"/>
      <c r="AY142" s="90"/>
      <c r="AZ142" s="90" t="s">
        <v>342</v>
      </c>
      <c r="BA142" s="99"/>
      <c r="BB142" s="135"/>
      <c r="BC142" s="90"/>
      <c r="BD142" s="90"/>
      <c r="BE142" s="146"/>
      <c r="BF142" s="103"/>
      <c r="BG142" s="90"/>
      <c r="BH142" s="90"/>
      <c r="BI142" s="99"/>
      <c r="BJ142" s="135"/>
      <c r="BK142" s="90" t="s">
        <v>5</v>
      </c>
      <c r="BL142" s="544"/>
      <c r="BM142" s="544"/>
      <c r="BN142" s="91"/>
      <c r="BP142" s="11"/>
      <c r="BR142" s="634"/>
    </row>
    <row r="143" spans="1:70" ht="18.899999999999999" customHeight="1" thickBot="1">
      <c r="A143" s="9"/>
      <c r="B143" s="8"/>
      <c r="C143" s="1101"/>
      <c r="D143" s="1101"/>
      <c r="E143" s="1101"/>
      <c r="F143" s="1102"/>
      <c r="G143" s="1086"/>
      <c r="H143" s="713" t="s">
        <v>289</v>
      </c>
      <c r="I143" s="204" t="s">
        <v>879</v>
      </c>
      <c r="J143" s="284">
        <v>1132320</v>
      </c>
      <c r="K143" s="533" t="s">
        <v>339</v>
      </c>
      <c r="L143" s="533">
        <v>1752</v>
      </c>
      <c r="M143" s="533" t="s">
        <v>659</v>
      </c>
      <c r="N143" s="533" t="s">
        <v>660</v>
      </c>
      <c r="O143" s="110"/>
      <c r="P143" s="97"/>
      <c r="Q143" s="97"/>
      <c r="R143" s="102"/>
      <c r="S143" s="137"/>
      <c r="T143" s="97"/>
      <c r="U143" s="97"/>
      <c r="V143" s="141"/>
      <c r="W143" s="632"/>
      <c r="X143" s="106"/>
      <c r="Y143" s="97"/>
      <c r="Z143" s="102"/>
      <c r="AA143" s="137"/>
      <c r="AB143" s="97"/>
      <c r="AC143" s="97"/>
      <c r="AD143" s="97"/>
      <c r="AE143" s="141"/>
      <c r="AF143" s="96" t="s">
        <v>353</v>
      </c>
      <c r="AG143" s="97"/>
      <c r="AH143" s="97"/>
      <c r="AI143" s="102"/>
      <c r="AJ143" s="137"/>
      <c r="AK143" s="97"/>
      <c r="AL143" s="97"/>
      <c r="AM143" s="141"/>
      <c r="AN143" s="96"/>
      <c r="AO143" s="97"/>
      <c r="AP143" s="97"/>
      <c r="AQ143" s="97"/>
      <c r="AR143" s="102"/>
      <c r="AS143" s="137"/>
      <c r="AT143" s="97"/>
      <c r="AU143" s="97"/>
      <c r="AV143" s="141"/>
      <c r="AW143" s="96"/>
      <c r="AX143" s="97"/>
      <c r="AY143" s="97"/>
      <c r="AZ143" s="97"/>
      <c r="BA143" s="102"/>
      <c r="BB143" s="137"/>
      <c r="BC143" s="97"/>
      <c r="BD143" s="97"/>
      <c r="BE143" s="141"/>
      <c r="BF143" s="96"/>
      <c r="BG143" s="97"/>
      <c r="BH143" s="97"/>
      <c r="BI143" s="102"/>
      <c r="BJ143" s="137"/>
      <c r="BK143" s="97"/>
      <c r="BL143" s="545"/>
      <c r="BM143" s="545"/>
      <c r="BN143" s="98"/>
      <c r="BP143" s="11"/>
      <c r="BR143" s="634"/>
    </row>
    <row r="144" spans="1:70" ht="18.899999999999999" customHeight="1" thickBot="1">
      <c r="A144" s="9"/>
      <c r="B144" s="8"/>
      <c r="C144" s="1101"/>
      <c r="D144" s="1101"/>
      <c r="E144" s="1101"/>
      <c r="F144" s="1102"/>
      <c r="G144" s="287" t="s">
        <v>291</v>
      </c>
      <c r="H144" s="732" t="s">
        <v>292</v>
      </c>
      <c r="I144" s="293" t="s">
        <v>293</v>
      </c>
      <c r="J144" s="523">
        <v>1132162</v>
      </c>
      <c r="K144" s="587" t="s">
        <v>339</v>
      </c>
      <c r="L144" s="587">
        <v>74</v>
      </c>
      <c r="M144" s="587" t="s">
        <v>508</v>
      </c>
      <c r="N144" s="587" t="s">
        <v>3</v>
      </c>
      <c r="O144" s="652"/>
      <c r="P144" s="653" t="s">
        <v>707</v>
      </c>
      <c r="Q144" s="653"/>
      <c r="R144" s="654"/>
      <c r="S144" s="310" t="s">
        <v>707</v>
      </c>
      <c r="T144" s="653"/>
      <c r="U144" s="653"/>
      <c r="V144" s="309"/>
      <c r="W144" s="685"/>
      <c r="X144" s="656" t="s">
        <v>707</v>
      </c>
      <c r="Y144" s="653"/>
      <c r="Z144" s="654"/>
      <c r="AA144" s="310"/>
      <c r="AB144" s="653"/>
      <c r="AC144" s="653" t="s">
        <v>707</v>
      </c>
      <c r="AD144" s="653"/>
      <c r="AE144" s="309"/>
      <c r="AF144" s="657" t="s">
        <v>707</v>
      </c>
      <c r="AG144" s="653"/>
      <c r="AH144" s="653" t="s">
        <v>354</v>
      </c>
      <c r="AI144" s="654"/>
      <c r="AJ144" s="310"/>
      <c r="AK144" s="653"/>
      <c r="AL144" s="653"/>
      <c r="AM144" s="309"/>
      <c r="AN144" s="657"/>
      <c r="AO144" s="653"/>
      <c r="AP144" s="653" t="s">
        <v>707</v>
      </c>
      <c r="AQ144" s="653"/>
      <c r="AR144" s="654"/>
      <c r="AS144" s="310" t="s">
        <v>707</v>
      </c>
      <c r="AT144" s="653"/>
      <c r="AU144" s="653" t="s">
        <v>707</v>
      </c>
      <c r="AV144" s="309"/>
      <c r="AW144" s="657"/>
      <c r="AX144" s="653"/>
      <c r="AY144" s="653"/>
      <c r="AZ144" s="653" t="s">
        <v>707</v>
      </c>
      <c r="BA144" s="654"/>
      <c r="BB144" s="310"/>
      <c r="BC144" s="653"/>
      <c r="BD144" s="653"/>
      <c r="BE144" s="309" t="s">
        <v>3</v>
      </c>
      <c r="BF144" s="657"/>
      <c r="BG144" s="653"/>
      <c r="BH144" s="653" t="s">
        <v>9</v>
      </c>
      <c r="BI144" s="654"/>
      <c r="BJ144" s="310"/>
      <c r="BK144" s="653"/>
      <c r="BL144" s="662"/>
      <c r="BM144" s="662"/>
      <c r="BN144" s="664"/>
      <c r="BP144" s="11"/>
      <c r="BR144" s="634"/>
    </row>
    <row r="145" spans="1:70" ht="18.899999999999999" customHeight="1" thickBot="1">
      <c r="A145" s="9"/>
      <c r="B145" s="8"/>
      <c r="C145" s="1101"/>
      <c r="D145" s="1101"/>
      <c r="E145" s="1101"/>
      <c r="F145" s="1102"/>
      <c r="G145" s="288" t="s">
        <v>459</v>
      </c>
      <c r="H145" s="731" t="s">
        <v>460</v>
      </c>
      <c r="I145" s="297" t="s">
        <v>883</v>
      </c>
      <c r="J145" s="299">
        <v>1131180</v>
      </c>
      <c r="K145" s="587" t="s">
        <v>339</v>
      </c>
      <c r="L145" s="587">
        <v>231</v>
      </c>
      <c r="M145" s="587" t="s">
        <v>506</v>
      </c>
      <c r="N145" s="587" t="s">
        <v>5</v>
      </c>
      <c r="O145" s="652"/>
      <c r="P145" s="653"/>
      <c r="Q145" s="653"/>
      <c r="R145" s="654"/>
      <c r="S145" s="310"/>
      <c r="T145" s="653"/>
      <c r="U145" s="653"/>
      <c r="V145" s="309"/>
      <c r="W145" s="685" t="s">
        <v>342</v>
      </c>
      <c r="X145" s="656"/>
      <c r="Y145" s="653"/>
      <c r="Z145" s="654"/>
      <c r="AA145" s="310"/>
      <c r="AB145" s="653"/>
      <c r="AC145" s="653"/>
      <c r="AD145" s="653"/>
      <c r="AE145" s="309"/>
      <c r="AF145" s="657"/>
      <c r="AG145" s="653"/>
      <c r="AH145" s="653" t="s">
        <v>342</v>
      </c>
      <c r="AI145" s="654"/>
      <c r="AJ145" s="310"/>
      <c r="AK145" s="653"/>
      <c r="AL145" s="653"/>
      <c r="AM145" s="309"/>
      <c r="AN145" s="657"/>
      <c r="AO145" s="653"/>
      <c r="AP145" s="653"/>
      <c r="AQ145" s="653"/>
      <c r="AR145" s="654"/>
      <c r="AS145" s="310"/>
      <c r="AT145" s="653"/>
      <c r="AU145" s="653" t="s">
        <v>353</v>
      </c>
      <c r="AV145" s="309"/>
      <c r="AW145" s="657"/>
      <c r="AX145" s="653"/>
      <c r="AY145" s="653"/>
      <c r="AZ145" s="653"/>
      <c r="BA145" s="654"/>
      <c r="BB145" s="310"/>
      <c r="BC145" s="653"/>
      <c r="BD145" s="653"/>
      <c r="BE145" s="309"/>
      <c r="BF145" s="657"/>
      <c r="BG145" s="653" t="s">
        <v>5</v>
      </c>
      <c r="BH145" s="653"/>
      <c r="BI145" s="654"/>
      <c r="BJ145" s="310"/>
      <c r="BK145" s="653"/>
      <c r="BL145" s="662"/>
      <c r="BM145" s="662"/>
      <c r="BN145" s="664"/>
      <c r="BP145" s="11"/>
      <c r="BR145" s="634"/>
    </row>
    <row r="146" spans="1:70" ht="18.899999999999999" customHeight="1">
      <c r="A146" s="9"/>
      <c r="B146" s="8"/>
      <c r="C146" s="1101"/>
      <c r="D146" s="1101"/>
      <c r="E146" s="1101"/>
      <c r="F146" s="1102"/>
      <c r="G146" s="1013" t="s">
        <v>462</v>
      </c>
      <c r="H146" s="718" t="s">
        <v>463</v>
      </c>
      <c r="I146" s="295" t="s">
        <v>881</v>
      </c>
      <c r="J146" s="190">
        <v>1131170</v>
      </c>
      <c r="K146" s="531" t="s">
        <v>339</v>
      </c>
      <c r="L146" s="531">
        <v>209</v>
      </c>
      <c r="M146" s="531" t="s">
        <v>506</v>
      </c>
      <c r="N146" s="531" t="s">
        <v>5</v>
      </c>
      <c r="O146" s="115"/>
      <c r="P146" s="116"/>
      <c r="Q146" s="116"/>
      <c r="R146" s="117"/>
      <c r="S146" s="150"/>
      <c r="T146" s="116"/>
      <c r="U146" s="116"/>
      <c r="V146" s="147"/>
      <c r="W146" s="683"/>
      <c r="X146" s="684"/>
      <c r="Y146" s="116"/>
      <c r="Z146" s="117" t="s">
        <v>342</v>
      </c>
      <c r="AA146" s="150"/>
      <c r="AB146" s="116"/>
      <c r="AC146" s="116"/>
      <c r="AD146" s="116"/>
      <c r="AE146" s="147"/>
      <c r="AF146" s="118"/>
      <c r="AG146" s="116"/>
      <c r="AH146" s="116"/>
      <c r="AI146" s="117"/>
      <c r="AJ146" s="150"/>
      <c r="AK146" s="116"/>
      <c r="AL146" s="116" t="s">
        <v>342</v>
      </c>
      <c r="AM146" s="147"/>
      <c r="AN146" s="118"/>
      <c r="AO146" s="116"/>
      <c r="AP146" s="116"/>
      <c r="AQ146" s="116"/>
      <c r="AR146" s="117"/>
      <c r="AS146" s="150"/>
      <c r="AT146" s="116"/>
      <c r="AU146" s="116"/>
      <c r="AV146" s="147"/>
      <c r="AW146" s="118"/>
      <c r="AX146" s="116" t="s">
        <v>342</v>
      </c>
      <c r="AY146" s="116"/>
      <c r="AZ146" s="116"/>
      <c r="BA146" s="117"/>
      <c r="BB146" s="150"/>
      <c r="BC146" s="116"/>
      <c r="BD146" s="116"/>
      <c r="BE146" s="147"/>
      <c r="BF146" s="118"/>
      <c r="BG146" s="116"/>
      <c r="BH146" s="116"/>
      <c r="BI146" s="117"/>
      <c r="BJ146" s="150" t="s">
        <v>5</v>
      </c>
      <c r="BK146" s="116"/>
      <c r="BL146" s="588"/>
      <c r="BM146" s="588"/>
      <c r="BN146" s="119"/>
      <c r="BP146" s="11"/>
      <c r="BR146" s="634"/>
    </row>
    <row r="147" spans="1:70" ht="18.899999999999999" customHeight="1">
      <c r="A147" s="9"/>
      <c r="B147" s="8"/>
      <c r="C147" s="1101"/>
      <c r="D147" s="1101"/>
      <c r="E147" s="1101"/>
      <c r="F147" s="1102"/>
      <c r="G147" s="1014"/>
      <c r="H147" s="706" t="s">
        <v>464</v>
      </c>
      <c r="I147" s="294" t="s">
        <v>881</v>
      </c>
      <c r="J147" s="188">
        <v>1131170</v>
      </c>
      <c r="K147" s="525" t="s">
        <v>339</v>
      </c>
      <c r="L147" s="525">
        <v>195</v>
      </c>
      <c r="M147" s="525" t="s">
        <v>506</v>
      </c>
      <c r="N147" s="525" t="s">
        <v>5</v>
      </c>
      <c r="O147" s="108"/>
      <c r="P147" s="84"/>
      <c r="Q147" s="84"/>
      <c r="R147" s="100"/>
      <c r="S147" s="136"/>
      <c r="T147" s="84"/>
      <c r="U147" s="84"/>
      <c r="V147" s="87"/>
      <c r="W147" s="547"/>
      <c r="X147" s="85"/>
      <c r="Y147" s="84"/>
      <c r="Z147" s="100" t="s">
        <v>342</v>
      </c>
      <c r="AA147" s="136"/>
      <c r="AB147" s="84"/>
      <c r="AC147" s="84"/>
      <c r="AD147" s="84"/>
      <c r="AE147" s="87"/>
      <c r="AF147" s="94"/>
      <c r="AG147" s="84"/>
      <c r="AH147" s="84"/>
      <c r="AI147" s="100"/>
      <c r="AJ147" s="136"/>
      <c r="AK147" s="84"/>
      <c r="AL147" s="84" t="s">
        <v>342</v>
      </c>
      <c r="AM147" s="87"/>
      <c r="AN147" s="94"/>
      <c r="AO147" s="84"/>
      <c r="AP147" s="84"/>
      <c r="AQ147" s="84"/>
      <c r="AR147" s="100"/>
      <c r="AS147" s="136"/>
      <c r="AT147" s="84"/>
      <c r="AU147" s="84"/>
      <c r="AV147" s="87"/>
      <c r="AW147" s="94"/>
      <c r="AX147" s="84" t="s">
        <v>342</v>
      </c>
      <c r="AY147" s="84"/>
      <c r="AZ147" s="84"/>
      <c r="BA147" s="100"/>
      <c r="BB147" s="136"/>
      <c r="BC147" s="84"/>
      <c r="BD147" s="84"/>
      <c r="BE147" s="87"/>
      <c r="BF147" s="94"/>
      <c r="BG147" s="84"/>
      <c r="BH147" s="84"/>
      <c r="BI147" s="100"/>
      <c r="BJ147" s="136" t="s">
        <v>5</v>
      </c>
      <c r="BK147" s="84"/>
      <c r="BL147" s="536"/>
      <c r="BM147" s="536"/>
      <c r="BN147" s="93"/>
      <c r="BP147" s="11"/>
      <c r="BR147" s="634"/>
    </row>
    <row r="148" spans="1:70" ht="18.899999999999999" customHeight="1">
      <c r="A148" s="9"/>
      <c r="B148" s="8"/>
      <c r="C148" s="1101"/>
      <c r="D148" s="1101"/>
      <c r="E148" s="1101"/>
      <c r="F148" s="1102"/>
      <c r="G148" s="1014"/>
      <c r="H148" s="730" t="s">
        <v>927</v>
      </c>
      <c r="I148" s="303" t="s">
        <v>967</v>
      </c>
      <c r="J148" s="188">
        <v>1131170</v>
      </c>
      <c r="K148" s="525" t="s">
        <v>339</v>
      </c>
      <c r="L148" s="529">
        <v>8760</v>
      </c>
      <c r="M148" s="525" t="s">
        <v>506</v>
      </c>
      <c r="N148" s="529" t="s">
        <v>671</v>
      </c>
      <c r="O148" s="124"/>
      <c r="P148" s="125"/>
      <c r="Q148" s="125"/>
      <c r="R148" s="126"/>
      <c r="S148" s="144"/>
      <c r="T148" s="125"/>
      <c r="U148" s="125"/>
      <c r="V148" s="148"/>
      <c r="W148" s="681"/>
      <c r="X148" s="553"/>
      <c r="Y148" s="125"/>
      <c r="Z148" s="126"/>
      <c r="AA148" s="144"/>
      <c r="AB148" s="125"/>
      <c r="AC148" s="125"/>
      <c r="AD148" s="125"/>
      <c r="AE148" s="148"/>
      <c r="AF148" s="127"/>
      <c r="AG148" s="125"/>
      <c r="AH148" s="125"/>
      <c r="AI148" s="126"/>
      <c r="AJ148" s="144"/>
      <c r="AK148" s="125"/>
      <c r="AL148" s="125"/>
      <c r="AM148" s="148"/>
      <c r="AN148" s="127"/>
      <c r="AO148" s="125"/>
      <c r="AP148" s="125"/>
      <c r="AQ148" s="125"/>
      <c r="AR148" s="126"/>
      <c r="AS148" s="144"/>
      <c r="AT148" s="125"/>
      <c r="AU148" s="125"/>
      <c r="AV148" s="148"/>
      <c r="AW148" s="127"/>
      <c r="AX148" s="125"/>
      <c r="AY148" s="125"/>
      <c r="AZ148" s="125"/>
      <c r="BA148" s="126"/>
      <c r="BB148" s="144"/>
      <c r="BC148" s="125"/>
      <c r="BD148" s="125"/>
      <c r="BE148" s="148"/>
      <c r="BF148" s="127" t="s">
        <v>9</v>
      </c>
      <c r="BG148" s="125"/>
      <c r="BH148" s="125"/>
      <c r="BI148" s="126"/>
      <c r="BJ148" s="144"/>
      <c r="BK148" s="125"/>
      <c r="BL148" s="616"/>
      <c r="BM148" s="616"/>
      <c r="BN148" s="128"/>
      <c r="BP148" s="11"/>
      <c r="BR148" s="634"/>
    </row>
    <row r="149" spans="1:70" ht="18.899999999999999" customHeight="1" thickBot="1">
      <c r="A149" s="9"/>
      <c r="B149" s="8"/>
      <c r="C149" s="1101"/>
      <c r="D149" s="1101"/>
      <c r="E149" s="1101"/>
      <c r="F149" s="1102"/>
      <c r="G149" s="1076"/>
      <c r="H149" s="711" t="s">
        <v>465</v>
      </c>
      <c r="I149" s="296" t="s">
        <v>880</v>
      </c>
      <c r="J149" s="188">
        <v>1131170</v>
      </c>
      <c r="K149" s="529" t="s">
        <v>339</v>
      </c>
      <c r="L149" s="529">
        <v>398</v>
      </c>
      <c r="M149" s="529" t="s">
        <v>506</v>
      </c>
      <c r="N149" s="529" t="s">
        <v>5</v>
      </c>
      <c r="O149" s="124"/>
      <c r="P149" s="125"/>
      <c r="Q149" s="125"/>
      <c r="R149" s="126"/>
      <c r="S149" s="144"/>
      <c r="T149" s="125"/>
      <c r="U149" s="125"/>
      <c r="V149" s="148"/>
      <c r="W149" s="681"/>
      <c r="X149" s="553"/>
      <c r="Y149" s="125" t="s">
        <v>342</v>
      </c>
      <c r="Z149" s="126"/>
      <c r="AA149" s="144"/>
      <c r="AB149" s="125"/>
      <c r="AC149" s="125"/>
      <c r="AD149" s="125"/>
      <c r="AE149" s="148"/>
      <c r="AF149" s="127"/>
      <c r="AG149" s="125"/>
      <c r="AH149" s="125"/>
      <c r="AI149" s="126"/>
      <c r="AJ149" s="144"/>
      <c r="AK149" s="125" t="s">
        <v>342</v>
      </c>
      <c r="AL149" s="125"/>
      <c r="AM149" s="148"/>
      <c r="AN149" s="127"/>
      <c r="AO149" s="125"/>
      <c r="AP149" s="125"/>
      <c r="AQ149" s="125"/>
      <c r="AR149" s="126"/>
      <c r="AS149" s="144"/>
      <c r="AT149" s="125"/>
      <c r="AU149" s="125"/>
      <c r="AV149" s="148"/>
      <c r="AW149" s="127" t="s">
        <v>342</v>
      </c>
      <c r="AX149" s="125"/>
      <c r="AY149" s="125"/>
      <c r="AZ149" s="125"/>
      <c r="BA149" s="126"/>
      <c r="BB149" s="144"/>
      <c r="BC149" s="125"/>
      <c r="BD149" s="125"/>
      <c r="BE149" s="148"/>
      <c r="BF149" s="127"/>
      <c r="BG149" s="125"/>
      <c r="BH149" s="125"/>
      <c r="BI149" s="126" t="s">
        <v>5</v>
      </c>
      <c r="BJ149" s="144"/>
      <c r="BK149" s="125"/>
      <c r="BL149" s="616"/>
      <c r="BM149" s="616"/>
      <c r="BN149" s="128"/>
      <c r="BP149" s="11"/>
      <c r="BR149" s="634"/>
    </row>
    <row r="150" spans="1:70" ht="18.899999999999999" customHeight="1">
      <c r="A150" s="9"/>
      <c r="B150" s="8"/>
      <c r="C150" s="1101"/>
      <c r="D150" s="1101"/>
      <c r="E150" s="1101"/>
      <c r="F150" s="1102"/>
      <c r="G150" s="1013" t="s">
        <v>477</v>
      </c>
      <c r="H150" s="718" t="s">
        <v>468</v>
      </c>
      <c r="I150" s="302" t="s">
        <v>764</v>
      </c>
      <c r="J150" s="190">
        <v>1131805</v>
      </c>
      <c r="K150" s="527" t="s">
        <v>339</v>
      </c>
      <c r="L150" s="527">
        <v>796</v>
      </c>
      <c r="M150" s="527" t="s">
        <v>506</v>
      </c>
      <c r="N150" s="527" t="s">
        <v>658</v>
      </c>
      <c r="O150" s="122"/>
      <c r="P150" s="90"/>
      <c r="Q150" s="90"/>
      <c r="R150" s="99"/>
      <c r="S150" s="135"/>
      <c r="T150" s="90"/>
      <c r="U150" s="90"/>
      <c r="V150" s="146"/>
      <c r="W150" s="633"/>
      <c r="X150" s="104"/>
      <c r="Y150" s="90"/>
      <c r="Z150" s="99"/>
      <c r="AA150" s="135"/>
      <c r="AB150" s="90"/>
      <c r="AC150" s="90"/>
      <c r="AD150" s="90"/>
      <c r="AE150" s="146"/>
      <c r="AF150" s="103"/>
      <c r="AG150" s="90"/>
      <c r="AH150" s="90"/>
      <c r="AI150" s="99" t="s">
        <v>354</v>
      </c>
      <c r="AJ150" s="135"/>
      <c r="AK150" s="90"/>
      <c r="AL150" s="90"/>
      <c r="AM150" s="146"/>
      <c r="AN150" s="103"/>
      <c r="AO150" s="90"/>
      <c r="AP150" s="90"/>
      <c r="AQ150" s="90"/>
      <c r="AR150" s="99"/>
      <c r="AS150" s="135"/>
      <c r="AT150" s="90"/>
      <c r="AU150" s="90"/>
      <c r="AV150" s="146"/>
      <c r="AW150" s="103"/>
      <c r="AX150" s="90"/>
      <c r="AY150" s="90"/>
      <c r="AZ150" s="90"/>
      <c r="BA150" s="99"/>
      <c r="BB150" s="135"/>
      <c r="BC150" s="90"/>
      <c r="BD150" s="90"/>
      <c r="BE150" s="146"/>
      <c r="BF150" s="103"/>
      <c r="BG150" s="90" t="s">
        <v>7</v>
      </c>
      <c r="BH150" s="90"/>
      <c r="BI150" s="99"/>
      <c r="BJ150" s="135"/>
      <c r="BK150" s="90"/>
      <c r="BL150" s="544"/>
      <c r="BM150" s="544"/>
      <c r="BN150" s="91"/>
      <c r="BP150" s="11"/>
      <c r="BR150" s="634"/>
    </row>
    <row r="151" spans="1:70" ht="18.899999999999999" customHeight="1">
      <c r="A151" s="9"/>
      <c r="B151" s="8"/>
      <c r="C151" s="1101"/>
      <c r="D151" s="1101"/>
      <c r="E151" s="1101"/>
      <c r="F151" s="1102"/>
      <c r="G151" s="1014"/>
      <c r="H151" s="706" t="s">
        <v>469</v>
      </c>
      <c r="I151" s="294" t="s">
        <v>764</v>
      </c>
      <c r="J151" s="188">
        <v>1131805</v>
      </c>
      <c r="K151" s="525" t="s">
        <v>339</v>
      </c>
      <c r="L151" s="525">
        <v>730</v>
      </c>
      <c r="M151" s="525" t="s">
        <v>506</v>
      </c>
      <c r="N151" s="525" t="s">
        <v>658</v>
      </c>
      <c r="O151" s="108"/>
      <c r="P151" s="84"/>
      <c r="Q151" s="84"/>
      <c r="R151" s="100"/>
      <c r="S151" s="136"/>
      <c r="T151" s="84"/>
      <c r="U151" s="84"/>
      <c r="V151" s="87"/>
      <c r="W151" s="547"/>
      <c r="X151" s="85"/>
      <c r="Y151" s="84"/>
      <c r="Z151" s="100"/>
      <c r="AA151" s="136"/>
      <c r="AB151" s="84"/>
      <c r="AC151" s="84"/>
      <c r="AD151" s="84"/>
      <c r="AE151" s="87"/>
      <c r="AF151" s="94"/>
      <c r="AG151" s="84"/>
      <c r="AH151" s="84"/>
      <c r="AI151" s="100"/>
      <c r="AJ151" s="136" t="s">
        <v>354</v>
      </c>
      <c r="AK151" s="84"/>
      <c r="AL151" s="84"/>
      <c r="AM151" s="87"/>
      <c r="AN151" s="94"/>
      <c r="AO151" s="84"/>
      <c r="AP151" s="84"/>
      <c r="AQ151" s="84"/>
      <c r="AR151" s="100"/>
      <c r="AS151" s="136"/>
      <c r="AT151" s="84"/>
      <c r="AU151" s="84"/>
      <c r="AV151" s="87"/>
      <c r="AW151" s="94"/>
      <c r="AX151" s="84"/>
      <c r="AY151" s="84"/>
      <c r="AZ151" s="84"/>
      <c r="BA151" s="100"/>
      <c r="BB151" s="136"/>
      <c r="BC151" s="84"/>
      <c r="BD151" s="84"/>
      <c r="BE151" s="87"/>
      <c r="BF151" s="94"/>
      <c r="BG151" s="84" t="s">
        <v>7</v>
      </c>
      <c r="BH151" s="84"/>
      <c r="BI151" s="100"/>
      <c r="BJ151" s="136"/>
      <c r="BK151" s="84"/>
      <c r="BL151" s="536"/>
      <c r="BM151" s="536"/>
      <c r="BN151" s="93"/>
      <c r="BP151" s="11"/>
      <c r="BR151" s="634"/>
    </row>
    <row r="152" spans="1:70" ht="18.899999999999999" customHeight="1">
      <c r="A152" s="9"/>
      <c r="B152" s="8"/>
      <c r="C152" s="1101"/>
      <c r="D152" s="1101"/>
      <c r="E152" s="1101"/>
      <c r="F152" s="1102"/>
      <c r="G152" s="1014"/>
      <c r="H152" s="706" t="s">
        <v>470</v>
      </c>
      <c r="I152" s="294" t="s">
        <v>764</v>
      </c>
      <c r="J152" s="188">
        <v>1131805</v>
      </c>
      <c r="K152" s="525" t="s">
        <v>339</v>
      </c>
      <c r="L152" s="525">
        <v>365</v>
      </c>
      <c r="M152" s="525" t="s">
        <v>506</v>
      </c>
      <c r="N152" s="525" t="s">
        <v>658</v>
      </c>
      <c r="O152" s="108"/>
      <c r="P152" s="84"/>
      <c r="Q152" s="84"/>
      <c r="R152" s="100"/>
      <c r="S152" s="136"/>
      <c r="T152" s="84"/>
      <c r="U152" s="84"/>
      <c r="V152" s="87"/>
      <c r="W152" s="547"/>
      <c r="X152" s="85"/>
      <c r="Y152" s="84"/>
      <c r="Z152" s="100"/>
      <c r="AA152" s="136"/>
      <c r="AB152" s="84"/>
      <c r="AC152" s="84"/>
      <c r="AD152" s="84"/>
      <c r="AE152" s="87"/>
      <c r="AF152" s="94"/>
      <c r="AG152" s="84"/>
      <c r="AH152" s="84"/>
      <c r="AI152" s="100"/>
      <c r="AJ152" s="136" t="s">
        <v>354</v>
      </c>
      <c r="AK152" s="84"/>
      <c r="AL152" s="84"/>
      <c r="AM152" s="87"/>
      <c r="AN152" s="94"/>
      <c r="AO152" s="84"/>
      <c r="AP152" s="84"/>
      <c r="AQ152" s="84"/>
      <c r="AR152" s="100"/>
      <c r="AS152" s="136"/>
      <c r="AT152" s="84"/>
      <c r="AU152" s="84"/>
      <c r="AV152" s="87"/>
      <c r="AW152" s="94"/>
      <c r="AX152" s="84"/>
      <c r="AY152" s="84"/>
      <c r="AZ152" s="84"/>
      <c r="BA152" s="100"/>
      <c r="BB152" s="136"/>
      <c r="BC152" s="84"/>
      <c r="BD152" s="84"/>
      <c r="BE152" s="87"/>
      <c r="BF152" s="94"/>
      <c r="BG152" s="84"/>
      <c r="BH152" s="84" t="s">
        <v>7</v>
      </c>
      <c r="BI152" s="100"/>
      <c r="BJ152" s="136"/>
      <c r="BK152" s="84"/>
      <c r="BL152" s="536"/>
      <c r="BM152" s="536"/>
      <c r="BN152" s="93"/>
      <c r="BP152" s="11"/>
      <c r="BR152" s="634"/>
    </row>
    <row r="153" spans="1:70" ht="18.899999999999999" customHeight="1">
      <c r="A153" s="9"/>
      <c r="B153" s="8"/>
      <c r="C153" s="1101"/>
      <c r="D153" s="1101"/>
      <c r="E153" s="1101"/>
      <c r="F153" s="1102"/>
      <c r="G153" s="1014"/>
      <c r="H153" s="706" t="s">
        <v>471</v>
      </c>
      <c r="I153" s="294" t="s">
        <v>764</v>
      </c>
      <c r="J153" s="188">
        <v>1131805</v>
      </c>
      <c r="K153" s="525" t="s">
        <v>339</v>
      </c>
      <c r="L153" s="525">
        <v>2190</v>
      </c>
      <c r="M153" s="525" t="s">
        <v>506</v>
      </c>
      <c r="N153" s="525" t="s">
        <v>658</v>
      </c>
      <c r="O153" s="108"/>
      <c r="P153" s="84"/>
      <c r="Q153" s="84"/>
      <c r="R153" s="100"/>
      <c r="S153" s="136"/>
      <c r="T153" s="84"/>
      <c r="U153" s="84"/>
      <c r="V153" s="87"/>
      <c r="W153" s="547"/>
      <c r="X153" s="85"/>
      <c r="Y153" s="84"/>
      <c r="Z153" s="100"/>
      <c r="AA153" s="136"/>
      <c r="AB153" s="84"/>
      <c r="AC153" s="84"/>
      <c r="AD153" s="84"/>
      <c r="AE153" s="87"/>
      <c r="AF153" s="94"/>
      <c r="AG153" s="84"/>
      <c r="AH153" s="84"/>
      <c r="AI153" s="100"/>
      <c r="AJ153" s="136"/>
      <c r="AK153" s="84" t="s">
        <v>354</v>
      </c>
      <c r="AL153" s="84"/>
      <c r="AM153" s="87"/>
      <c r="AN153" s="94"/>
      <c r="AO153" s="84"/>
      <c r="AP153" s="84"/>
      <c r="AQ153" s="84"/>
      <c r="AR153" s="100"/>
      <c r="AS153" s="136"/>
      <c r="AT153" s="84"/>
      <c r="AU153" s="84"/>
      <c r="AV153" s="87"/>
      <c r="AW153" s="94"/>
      <c r="AX153" s="84"/>
      <c r="AY153" s="84"/>
      <c r="AZ153" s="84"/>
      <c r="BA153" s="100"/>
      <c r="BB153" s="136"/>
      <c r="BC153" s="84"/>
      <c r="BD153" s="84"/>
      <c r="BE153" s="87"/>
      <c r="BF153" s="94"/>
      <c r="BG153" s="84"/>
      <c r="BH153" s="84" t="s">
        <v>7</v>
      </c>
      <c r="BI153" s="100"/>
      <c r="BJ153" s="136"/>
      <c r="BK153" s="84"/>
      <c r="BL153" s="536"/>
      <c r="BM153" s="536"/>
      <c r="BN153" s="93"/>
      <c r="BP153" s="11"/>
      <c r="BR153" s="634"/>
    </row>
    <row r="154" spans="1:70" ht="18.899999999999999" customHeight="1">
      <c r="A154" s="9"/>
      <c r="B154" s="8"/>
      <c r="C154" s="1101"/>
      <c r="D154" s="1101"/>
      <c r="E154" s="1101"/>
      <c r="F154" s="1102"/>
      <c r="G154" s="1014"/>
      <c r="H154" s="706" t="s">
        <v>503</v>
      </c>
      <c r="I154" s="294" t="s">
        <v>765</v>
      </c>
      <c r="J154" s="188">
        <v>1131805</v>
      </c>
      <c r="K154" s="525" t="s">
        <v>339</v>
      </c>
      <c r="L154" s="525">
        <v>1095</v>
      </c>
      <c r="M154" s="525" t="s">
        <v>659</v>
      </c>
      <c r="N154" s="525" t="s">
        <v>671</v>
      </c>
      <c r="O154" s="108"/>
      <c r="P154" s="84"/>
      <c r="Q154" s="84"/>
      <c r="R154" s="100"/>
      <c r="S154" s="136"/>
      <c r="T154" s="84"/>
      <c r="U154" s="84"/>
      <c r="V154" s="87"/>
      <c r="W154" s="547"/>
      <c r="X154" s="85"/>
      <c r="Y154" s="84"/>
      <c r="Z154" s="100"/>
      <c r="AA154" s="136"/>
      <c r="AB154" s="84"/>
      <c r="AC154" s="84"/>
      <c r="AD154" s="84"/>
      <c r="AE154" s="87"/>
      <c r="AF154" s="94"/>
      <c r="AG154" s="84"/>
      <c r="AH154" s="84"/>
      <c r="AI154" s="100"/>
      <c r="AJ154" s="136"/>
      <c r="AK154" s="84"/>
      <c r="AL154" s="84" t="s">
        <v>353</v>
      </c>
      <c r="AM154" s="87"/>
      <c r="AN154" s="94"/>
      <c r="AO154" s="84"/>
      <c r="AP154" s="84"/>
      <c r="AQ154" s="84"/>
      <c r="AR154" s="100"/>
      <c r="AS154" s="136"/>
      <c r="AT154" s="84"/>
      <c r="AU154" s="84"/>
      <c r="AV154" s="87"/>
      <c r="AW154" s="94"/>
      <c r="AX154" s="84"/>
      <c r="AY154" s="84"/>
      <c r="AZ154" s="84"/>
      <c r="BA154" s="100"/>
      <c r="BB154" s="136"/>
      <c r="BC154" s="84"/>
      <c r="BD154" s="84"/>
      <c r="BE154" s="87"/>
      <c r="BF154" s="94"/>
      <c r="BG154" s="84"/>
      <c r="BH154" s="84"/>
      <c r="BI154" s="100"/>
      <c r="BJ154" s="136"/>
      <c r="BK154" s="84"/>
      <c r="BL154" s="536"/>
      <c r="BM154" s="536"/>
      <c r="BN154" s="93"/>
      <c r="BP154" s="11"/>
      <c r="BR154" s="634"/>
    </row>
    <row r="155" spans="1:70" ht="18.899999999999999" customHeight="1">
      <c r="A155" s="9"/>
      <c r="B155" s="8"/>
      <c r="C155" s="1101"/>
      <c r="D155" s="1101"/>
      <c r="E155" s="1101"/>
      <c r="F155" s="1102"/>
      <c r="G155" s="1014"/>
      <c r="H155" s="706" t="s">
        <v>514</v>
      </c>
      <c r="I155" s="294" t="s">
        <v>955</v>
      </c>
      <c r="J155" s="188">
        <v>1131805</v>
      </c>
      <c r="K155" s="525" t="s">
        <v>339</v>
      </c>
      <c r="L155" s="525">
        <v>626</v>
      </c>
      <c r="M155" s="525" t="s">
        <v>506</v>
      </c>
      <c r="N155" s="525" t="s">
        <v>667</v>
      </c>
      <c r="O155" s="108"/>
      <c r="P155" s="84"/>
      <c r="Q155" s="84"/>
      <c r="R155" s="100"/>
      <c r="S155" s="136"/>
      <c r="T155" s="84"/>
      <c r="U155" s="84"/>
      <c r="V155" s="87"/>
      <c r="W155" s="547"/>
      <c r="X155" s="85"/>
      <c r="Y155" s="84"/>
      <c r="Z155" s="100"/>
      <c r="AA155" s="136"/>
      <c r="AB155" s="84"/>
      <c r="AC155" s="84"/>
      <c r="AD155" s="84"/>
      <c r="AE155" s="87"/>
      <c r="AF155" s="94"/>
      <c r="AG155" s="84"/>
      <c r="AH155" s="84"/>
      <c r="AI155" s="100"/>
      <c r="AJ155" s="136"/>
      <c r="AK155" s="84"/>
      <c r="AL155" s="84"/>
      <c r="AM155" s="87" t="s">
        <v>354</v>
      </c>
      <c r="AN155" s="94"/>
      <c r="AO155" s="84"/>
      <c r="AP155" s="84"/>
      <c r="AQ155" s="84"/>
      <c r="AR155" s="100"/>
      <c r="AS155" s="136"/>
      <c r="AT155" s="84"/>
      <c r="AU155" s="84"/>
      <c r="AV155" s="87"/>
      <c r="AW155" s="94"/>
      <c r="AX155" s="84"/>
      <c r="AY155" s="84"/>
      <c r="AZ155" s="84"/>
      <c r="BA155" s="100"/>
      <c r="BB155" s="136"/>
      <c r="BC155" s="84"/>
      <c r="BD155" s="84"/>
      <c r="BE155" s="87"/>
      <c r="BF155" s="94"/>
      <c r="BG155" s="84"/>
      <c r="BH155" s="84"/>
      <c r="BI155" s="100"/>
      <c r="BJ155" s="136"/>
      <c r="BK155" s="84" t="s">
        <v>7</v>
      </c>
      <c r="BL155" s="536"/>
      <c r="BM155" s="536"/>
      <c r="BN155" s="93"/>
      <c r="BP155" s="11"/>
      <c r="BR155" s="634"/>
    </row>
    <row r="156" spans="1:70" ht="18.899999999999999" customHeight="1">
      <c r="A156" s="9"/>
      <c r="B156" s="8"/>
      <c r="C156" s="1101"/>
      <c r="D156" s="1101"/>
      <c r="E156" s="1101"/>
      <c r="F156" s="1102"/>
      <c r="G156" s="1014"/>
      <c r="H156" s="706" t="s">
        <v>908</v>
      </c>
      <c r="I156" s="294" t="s">
        <v>954</v>
      </c>
      <c r="J156" s="188">
        <v>1131805</v>
      </c>
      <c r="K156" s="525" t="s">
        <v>339</v>
      </c>
      <c r="L156" s="525">
        <v>2190</v>
      </c>
      <c r="M156" s="525" t="s">
        <v>506</v>
      </c>
      <c r="N156" s="525" t="s">
        <v>671</v>
      </c>
      <c r="O156" s="108"/>
      <c r="P156" s="84"/>
      <c r="Q156" s="84"/>
      <c r="R156" s="100"/>
      <c r="S156" s="136"/>
      <c r="T156" s="84"/>
      <c r="U156" s="84"/>
      <c r="V156" s="87"/>
      <c r="W156" s="547"/>
      <c r="X156" s="85"/>
      <c r="Y156" s="84"/>
      <c r="Z156" s="100"/>
      <c r="AA156" s="136"/>
      <c r="AB156" s="84"/>
      <c r="AC156" s="84"/>
      <c r="AD156" s="84"/>
      <c r="AE156" s="87"/>
      <c r="AF156" s="94"/>
      <c r="AG156" s="84"/>
      <c r="AH156" s="84"/>
      <c r="AI156" s="100"/>
      <c r="AJ156" s="136"/>
      <c r="AK156" s="84"/>
      <c r="AL156" s="84"/>
      <c r="AM156" s="87"/>
      <c r="AN156" s="94"/>
      <c r="AO156" s="84"/>
      <c r="AP156" s="84"/>
      <c r="AQ156" s="84"/>
      <c r="AR156" s="100"/>
      <c r="AS156" s="136"/>
      <c r="AT156" s="84"/>
      <c r="AU156" s="84"/>
      <c r="AV156" s="87"/>
      <c r="AW156" s="94"/>
      <c r="AX156" s="84"/>
      <c r="AY156" s="84"/>
      <c r="AZ156" s="84"/>
      <c r="BA156" s="100"/>
      <c r="BB156" s="136"/>
      <c r="BC156" s="84"/>
      <c r="BD156" s="84"/>
      <c r="BE156" s="87"/>
      <c r="BF156" s="94"/>
      <c r="BG156" s="84"/>
      <c r="BH156" s="84"/>
      <c r="BI156" s="100"/>
      <c r="BJ156" s="136" t="s">
        <v>9</v>
      </c>
      <c r="BK156" s="84"/>
      <c r="BL156" s="536"/>
      <c r="BM156" s="536"/>
      <c r="BN156" s="93"/>
      <c r="BP156" s="11"/>
      <c r="BR156" s="634"/>
    </row>
    <row r="157" spans="1:70" ht="18.899999999999999" customHeight="1">
      <c r="A157" s="9"/>
      <c r="B157" s="8"/>
      <c r="C157" s="1101"/>
      <c r="D157" s="1101"/>
      <c r="E157" s="1101"/>
      <c r="F157" s="1102"/>
      <c r="G157" s="1014"/>
      <c r="H157" s="706" t="s">
        <v>472</v>
      </c>
      <c r="I157" s="294" t="s">
        <v>766</v>
      </c>
      <c r="J157" s="188">
        <v>1131805</v>
      </c>
      <c r="K157" s="525" t="s">
        <v>339</v>
      </c>
      <c r="L157" s="525">
        <v>231</v>
      </c>
      <c r="M157" s="525" t="s">
        <v>506</v>
      </c>
      <c r="N157" s="525" t="s">
        <v>5</v>
      </c>
      <c r="O157" s="108"/>
      <c r="P157" s="84"/>
      <c r="Q157" s="84"/>
      <c r="R157" s="100"/>
      <c r="S157" s="136"/>
      <c r="T157" s="84"/>
      <c r="U157" s="84"/>
      <c r="V157" s="87"/>
      <c r="W157" s="547"/>
      <c r="X157" s="85"/>
      <c r="Y157" s="84" t="s">
        <v>342</v>
      </c>
      <c r="Z157" s="100"/>
      <c r="AA157" s="136"/>
      <c r="AB157" s="84"/>
      <c r="AC157" s="84"/>
      <c r="AD157" s="84"/>
      <c r="AE157" s="87"/>
      <c r="AF157" s="94"/>
      <c r="AG157" s="84"/>
      <c r="AH157" s="84"/>
      <c r="AI157" s="100" t="s">
        <v>342</v>
      </c>
      <c r="AJ157" s="136"/>
      <c r="AK157" s="84"/>
      <c r="AL157" s="84"/>
      <c r="AM157" s="87"/>
      <c r="AN157" s="94"/>
      <c r="AO157" s="84"/>
      <c r="AP157" s="84"/>
      <c r="AQ157" s="84"/>
      <c r="AR157" s="100"/>
      <c r="AS157" s="136"/>
      <c r="AT157" s="84"/>
      <c r="AU157" s="84" t="s">
        <v>342</v>
      </c>
      <c r="AV157" s="87"/>
      <c r="AW157" s="94"/>
      <c r="AX157" s="84"/>
      <c r="AY157" s="84"/>
      <c r="AZ157" s="84"/>
      <c r="BA157" s="100"/>
      <c r="BB157" s="136"/>
      <c r="BC157" s="84"/>
      <c r="BD157" s="84"/>
      <c r="BE157" s="87"/>
      <c r="BF157" s="94"/>
      <c r="BG157" s="84"/>
      <c r="BH157" s="84" t="s">
        <v>5</v>
      </c>
      <c r="BI157" s="100"/>
      <c r="BJ157" s="136"/>
      <c r="BK157" s="84"/>
      <c r="BL157" s="536"/>
      <c r="BM157" s="536"/>
      <c r="BN157" s="93"/>
      <c r="BP157" s="11"/>
      <c r="BR157" s="634"/>
    </row>
    <row r="158" spans="1:70" ht="18.75" customHeight="1">
      <c r="A158" s="9"/>
      <c r="B158" s="8"/>
      <c r="C158" s="1101"/>
      <c r="D158" s="1101"/>
      <c r="E158" s="1101"/>
      <c r="F158" s="1102"/>
      <c r="G158" s="1014"/>
      <c r="H158" s="706" t="s">
        <v>473</v>
      </c>
      <c r="I158" s="294" t="s">
        <v>767</v>
      </c>
      <c r="J158" s="188">
        <v>1131805</v>
      </c>
      <c r="K158" s="525" t="s">
        <v>339</v>
      </c>
      <c r="L158" s="525">
        <v>219</v>
      </c>
      <c r="M158" s="525" t="s">
        <v>506</v>
      </c>
      <c r="N158" s="525" t="s">
        <v>5</v>
      </c>
      <c r="O158" s="108"/>
      <c r="P158" s="84"/>
      <c r="Q158" s="84"/>
      <c r="R158" s="100"/>
      <c r="S158" s="136"/>
      <c r="T158" s="84"/>
      <c r="U158" s="84" t="s">
        <v>342</v>
      </c>
      <c r="V158" s="87"/>
      <c r="W158" s="547"/>
      <c r="X158" s="85"/>
      <c r="Y158" s="84"/>
      <c r="Z158" s="100"/>
      <c r="AA158" s="136"/>
      <c r="AB158" s="84"/>
      <c r="AC158" s="84"/>
      <c r="AD158" s="84"/>
      <c r="AE158" s="87"/>
      <c r="AF158" s="94"/>
      <c r="AG158" s="84" t="s">
        <v>354</v>
      </c>
      <c r="AH158" s="84"/>
      <c r="AI158" s="100"/>
      <c r="AJ158" s="136"/>
      <c r="AK158" s="84"/>
      <c r="AL158" s="84"/>
      <c r="AM158" s="87"/>
      <c r="AN158" s="94"/>
      <c r="AO158" s="84"/>
      <c r="AP158" s="84"/>
      <c r="AQ158" s="84"/>
      <c r="AR158" s="100"/>
      <c r="AS158" s="136" t="s">
        <v>342</v>
      </c>
      <c r="AT158" s="84"/>
      <c r="AU158" s="84"/>
      <c r="AV158" s="87"/>
      <c r="AW158" s="94"/>
      <c r="AX158" s="84"/>
      <c r="AY158" s="84"/>
      <c r="AZ158" s="84"/>
      <c r="BA158" s="100"/>
      <c r="BB158" s="136"/>
      <c r="BC158" s="84"/>
      <c r="BD158" s="84"/>
      <c r="BE158" s="87" t="s">
        <v>9</v>
      </c>
      <c r="BF158" s="94"/>
      <c r="BG158" s="84"/>
      <c r="BH158" s="84"/>
      <c r="BI158" s="100"/>
      <c r="BJ158" s="136"/>
      <c r="BK158" s="84"/>
      <c r="BL158" s="536"/>
      <c r="BM158" s="536"/>
      <c r="BN158" s="93"/>
      <c r="BP158" s="11"/>
      <c r="BR158" s="634"/>
    </row>
    <row r="159" spans="1:70" ht="18.75" customHeight="1">
      <c r="A159" s="9"/>
      <c r="B159" s="8"/>
      <c r="C159" s="1101"/>
      <c r="D159" s="1101"/>
      <c r="E159" s="1101"/>
      <c r="F159" s="1102"/>
      <c r="G159" s="1014"/>
      <c r="H159" s="706" t="s">
        <v>925</v>
      </c>
      <c r="I159" s="294" t="s">
        <v>965</v>
      </c>
      <c r="J159" s="188">
        <v>1131805</v>
      </c>
      <c r="K159" s="525" t="s">
        <v>339</v>
      </c>
      <c r="L159" s="525">
        <v>1456</v>
      </c>
      <c r="M159" s="525" t="s">
        <v>506</v>
      </c>
      <c r="N159" s="525" t="s">
        <v>671</v>
      </c>
      <c r="O159" s="108"/>
      <c r="P159" s="84"/>
      <c r="Q159" s="84"/>
      <c r="R159" s="100"/>
      <c r="S159" s="136"/>
      <c r="T159" s="84"/>
      <c r="U159" s="84"/>
      <c r="V159" s="87"/>
      <c r="W159" s="547"/>
      <c r="X159" s="85"/>
      <c r="Y159" s="84"/>
      <c r="Z159" s="100"/>
      <c r="AA159" s="136"/>
      <c r="AB159" s="84"/>
      <c r="AC159" s="84"/>
      <c r="AD159" s="84"/>
      <c r="AE159" s="87"/>
      <c r="AF159" s="94"/>
      <c r="AG159" s="84"/>
      <c r="AH159" s="84"/>
      <c r="AI159" s="100"/>
      <c r="AJ159" s="136"/>
      <c r="AK159" s="84"/>
      <c r="AL159" s="84"/>
      <c r="AM159" s="87"/>
      <c r="AN159" s="94"/>
      <c r="AO159" s="84"/>
      <c r="AP159" s="84"/>
      <c r="AQ159" s="84"/>
      <c r="AR159" s="100"/>
      <c r="AS159" s="136"/>
      <c r="AT159" s="84"/>
      <c r="AU159" s="84"/>
      <c r="AV159" s="87"/>
      <c r="AW159" s="94"/>
      <c r="AX159" s="84"/>
      <c r="AY159" s="84"/>
      <c r="AZ159" s="84"/>
      <c r="BA159" s="100"/>
      <c r="BB159" s="136"/>
      <c r="BC159" s="84"/>
      <c r="BD159" s="84"/>
      <c r="BE159" s="87" t="s">
        <v>9</v>
      </c>
      <c r="BF159" s="94"/>
      <c r="BG159" s="84"/>
      <c r="BH159" s="84"/>
      <c r="BI159" s="100"/>
      <c r="BJ159" s="136"/>
      <c r="BK159" s="84"/>
      <c r="BL159" s="536"/>
      <c r="BM159" s="536"/>
      <c r="BN159" s="93"/>
      <c r="BP159" s="11"/>
      <c r="BR159" s="634"/>
    </row>
    <row r="160" spans="1:70" ht="18.899999999999999" customHeight="1" thickBot="1">
      <c r="A160" s="9"/>
      <c r="B160" s="8"/>
      <c r="C160" s="1101"/>
      <c r="D160" s="1101"/>
      <c r="E160" s="1101"/>
      <c r="F160" s="1102"/>
      <c r="G160" s="1076"/>
      <c r="H160" s="763" t="s">
        <v>926</v>
      </c>
      <c r="I160" s="764" t="s">
        <v>966</v>
      </c>
      <c r="J160" s="189">
        <v>1131805</v>
      </c>
      <c r="K160" s="765" t="s">
        <v>339</v>
      </c>
      <c r="L160" s="765">
        <v>8760</v>
      </c>
      <c r="M160" s="765" t="s">
        <v>506</v>
      </c>
      <c r="N160" s="765" t="s">
        <v>671</v>
      </c>
      <c r="O160" s="170"/>
      <c r="P160" s="225"/>
      <c r="Q160" s="225"/>
      <c r="R160" s="227"/>
      <c r="S160" s="174"/>
      <c r="T160" s="225"/>
      <c r="U160" s="225"/>
      <c r="V160" s="171"/>
      <c r="W160" s="766"/>
      <c r="X160" s="754"/>
      <c r="Y160" s="225"/>
      <c r="Z160" s="227"/>
      <c r="AA160" s="174"/>
      <c r="AB160" s="225"/>
      <c r="AC160" s="225"/>
      <c r="AD160" s="225"/>
      <c r="AE160" s="171"/>
      <c r="AF160" s="226"/>
      <c r="AG160" s="225"/>
      <c r="AH160" s="225"/>
      <c r="AI160" s="227"/>
      <c r="AJ160" s="174"/>
      <c r="AK160" s="225"/>
      <c r="AL160" s="225"/>
      <c r="AM160" s="171"/>
      <c r="AN160" s="226"/>
      <c r="AO160" s="225"/>
      <c r="AP160" s="225"/>
      <c r="AQ160" s="225"/>
      <c r="AR160" s="227"/>
      <c r="AS160" s="174"/>
      <c r="AT160" s="225"/>
      <c r="AU160" s="225"/>
      <c r="AV160" s="171"/>
      <c r="AW160" s="226"/>
      <c r="AX160" s="225"/>
      <c r="AY160" s="225"/>
      <c r="AZ160" s="225"/>
      <c r="BA160" s="227"/>
      <c r="BB160" s="174"/>
      <c r="BC160" s="225"/>
      <c r="BD160" s="225"/>
      <c r="BE160" s="171" t="s">
        <v>9</v>
      </c>
      <c r="BF160" s="226"/>
      <c r="BG160" s="225"/>
      <c r="BH160" s="225"/>
      <c r="BI160" s="227"/>
      <c r="BJ160" s="174"/>
      <c r="BK160" s="225"/>
      <c r="BL160" s="757"/>
      <c r="BM160" s="757"/>
      <c r="BN160" s="175"/>
      <c r="BP160" s="11"/>
      <c r="BR160" s="634"/>
    </row>
    <row r="161" spans="1:70" ht="18.899999999999999" customHeight="1">
      <c r="A161" s="9"/>
      <c r="B161" s="8"/>
      <c r="C161" s="1101"/>
      <c r="D161" s="1101"/>
      <c r="E161" s="1101"/>
      <c r="F161" s="1102"/>
      <c r="G161" s="1013" t="s">
        <v>495</v>
      </c>
      <c r="H161" s="730" t="s">
        <v>496</v>
      </c>
      <c r="I161" s="303" t="s">
        <v>768</v>
      </c>
      <c r="J161" s="308">
        <v>1131185</v>
      </c>
      <c r="K161" s="527" t="s">
        <v>339</v>
      </c>
      <c r="L161" s="527">
        <v>4380</v>
      </c>
      <c r="M161" s="527" t="s">
        <v>659</v>
      </c>
      <c r="N161" s="527" t="s">
        <v>671</v>
      </c>
      <c r="O161" s="122"/>
      <c r="P161" s="90"/>
      <c r="Q161" s="90"/>
      <c r="R161" s="99"/>
      <c r="S161" s="135"/>
      <c r="T161" s="90"/>
      <c r="U161" s="90"/>
      <c r="V161" s="146"/>
      <c r="W161" s="633"/>
      <c r="X161" s="104"/>
      <c r="Y161" s="90"/>
      <c r="Z161" s="99"/>
      <c r="AA161" s="135"/>
      <c r="AB161" s="90"/>
      <c r="AC161" s="90"/>
      <c r="AD161" s="90"/>
      <c r="AE161" s="146"/>
      <c r="AF161" s="103"/>
      <c r="AG161" s="90"/>
      <c r="AH161" s="90"/>
      <c r="AI161" s="99"/>
      <c r="AJ161" s="135"/>
      <c r="AK161" s="90"/>
      <c r="AL161" s="90"/>
      <c r="AM161" s="146"/>
      <c r="AN161" s="103"/>
      <c r="AO161" s="90"/>
      <c r="AP161" s="90"/>
      <c r="AQ161" s="90"/>
      <c r="AR161" s="99"/>
      <c r="AS161" s="135"/>
      <c r="AT161" s="90"/>
      <c r="AU161" s="90"/>
      <c r="AV161" s="146"/>
      <c r="AW161" s="103"/>
      <c r="AX161" s="90"/>
      <c r="AY161" s="90"/>
      <c r="AZ161" s="90"/>
      <c r="BA161" s="99"/>
      <c r="BB161" s="135"/>
      <c r="BC161" s="90"/>
      <c r="BD161" s="90"/>
      <c r="BE161" s="146"/>
      <c r="BF161" s="103" t="s">
        <v>9</v>
      </c>
      <c r="BG161" s="90"/>
      <c r="BH161" s="90"/>
      <c r="BI161" s="99"/>
      <c r="BJ161" s="135"/>
      <c r="BK161" s="90"/>
      <c r="BL161" s="544"/>
      <c r="BM161" s="544"/>
      <c r="BN161" s="91"/>
      <c r="BP161" s="11"/>
      <c r="BR161" s="634"/>
    </row>
    <row r="162" spans="1:70" ht="18.899999999999999" customHeight="1">
      <c r="A162" s="9"/>
      <c r="B162" s="8"/>
      <c r="C162" s="1101"/>
      <c r="D162" s="1101"/>
      <c r="E162" s="1101"/>
      <c r="F162" s="1102"/>
      <c r="G162" s="1014"/>
      <c r="H162" s="730" t="s">
        <v>915</v>
      </c>
      <c r="I162" s="303" t="s">
        <v>870</v>
      </c>
      <c r="J162" s="188">
        <v>1131185</v>
      </c>
      <c r="K162" s="525" t="s">
        <v>339</v>
      </c>
      <c r="L162" s="531">
        <v>487</v>
      </c>
      <c r="M162" s="531" t="s">
        <v>506</v>
      </c>
      <c r="N162" s="531" t="s">
        <v>681</v>
      </c>
      <c r="O162" s="115"/>
      <c r="P162" s="116"/>
      <c r="Q162" s="116"/>
      <c r="R162" s="117"/>
      <c r="S162" s="150"/>
      <c r="T162" s="116"/>
      <c r="U162" s="116"/>
      <c r="V162" s="147"/>
      <c r="W162" s="683"/>
      <c r="X162" s="684"/>
      <c r="Y162" s="116"/>
      <c r="Z162" s="117"/>
      <c r="AA162" s="150"/>
      <c r="AB162" s="116"/>
      <c r="AC162" s="116"/>
      <c r="AD162" s="116"/>
      <c r="AE162" s="147"/>
      <c r="AF162" s="118"/>
      <c r="AG162" s="116"/>
      <c r="AH162" s="116"/>
      <c r="AI162" s="117"/>
      <c r="AJ162" s="150"/>
      <c r="AK162" s="116"/>
      <c r="AL162" s="116"/>
      <c r="AM162" s="147"/>
      <c r="AN162" s="118"/>
      <c r="AO162" s="116"/>
      <c r="AP162" s="116"/>
      <c r="AQ162" s="116"/>
      <c r="AR162" s="117"/>
      <c r="AS162" s="150"/>
      <c r="AT162" s="116"/>
      <c r="AU162" s="116"/>
      <c r="AV162" s="147"/>
      <c r="AW162" s="118"/>
      <c r="AX162" s="116" t="s">
        <v>342</v>
      </c>
      <c r="AY162" s="116"/>
      <c r="AZ162" s="116"/>
      <c r="BA162" s="117"/>
      <c r="BB162" s="150"/>
      <c r="BC162" s="116"/>
      <c r="BD162" s="116"/>
      <c r="BE162" s="147"/>
      <c r="BF162" s="118"/>
      <c r="BG162" s="116"/>
      <c r="BH162" s="116"/>
      <c r="BI162" s="117"/>
      <c r="BJ162" s="150" t="s">
        <v>7</v>
      </c>
      <c r="BK162" s="116"/>
      <c r="BL162" s="588"/>
      <c r="BM162" s="588"/>
      <c r="BN162" s="119"/>
      <c r="BP162" s="11"/>
      <c r="BR162" s="634"/>
    </row>
    <row r="163" spans="1:70" ht="18.899999999999999" customHeight="1">
      <c r="A163" s="9"/>
      <c r="B163" s="8"/>
      <c r="C163" s="1101"/>
      <c r="D163" s="1101"/>
      <c r="E163" s="1101"/>
      <c r="F163" s="1102"/>
      <c r="G163" s="1014"/>
      <c r="H163" s="706" t="s">
        <v>490</v>
      </c>
      <c r="I163" s="194" t="s">
        <v>870</v>
      </c>
      <c r="J163" s="188">
        <v>1131185</v>
      </c>
      <c r="K163" s="525" t="s">
        <v>339</v>
      </c>
      <c r="L163" s="525">
        <v>183</v>
      </c>
      <c r="M163" s="525" t="s">
        <v>506</v>
      </c>
      <c r="N163" s="525" t="s">
        <v>5</v>
      </c>
      <c r="O163" s="108"/>
      <c r="P163" s="84"/>
      <c r="Q163" s="84" t="s">
        <v>342</v>
      </c>
      <c r="R163" s="100"/>
      <c r="S163" s="136"/>
      <c r="T163" s="84"/>
      <c r="U163" s="84"/>
      <c r="V163" s="87"/>
      <c r="W163" s="547"/>
      <c r="X163" s="85"/>
      <c r="Y163" s="84"/>
      <c r="Z163" s="100"/>
      <c r="AA163" s="136"/>
      <c r="AB163" s="84"/>
      <c r="AC163" s="84" t="s">
        <v>354</v>
      </c>
      <c r="AD163" s="84"/>
      <c r="AE163" s="87"/>
      <c r="AF163" s="94"/>
      <c r="AG163" s="84"/>
      <c r="AH163" s="84"/>
      <c r="AI163" s="100"/>
      <c r="AJ163" s="136"/>
      <c r="AK163" s="84"/>
      <c r="AL163" s="84"/>
      <c r="AM163" s="87"/>
      <c r="AN163" s="94"/>
      <c r="AO163" s="84" t="s">
        <v>342</v>
      </c>
      <c r="AP163" s="84"/>
      <c r="AQ163" s="84"/>
      <c r="AR163" s="100"/>
      <c r="AS163" s="136"/>
      <c r="AT163" s="84"/>
      <c r="AU163" s="84"/>
      <c r="AV163" s="87"/>
      <c r="AW163" s="94"/>
      <c r="AX163" s="84"/>
      <c r="AY163" s="84"/>
      <c r="AZ163" s="84"/>
      <c r="BA163" s="100" t="s">
        <v>353</v>
      </c>
      <c r="BB163" s="136"/>
      <c r="BC163" s="84"/>
      <c r="BD163" s="84"/>
      <c r="BE163" s="87"/>
      <c r="BF163" s="94"/>
      <c r="BG163" s="84"/>
      <c r="BH163" s="84"/>
      <c r="BI163" s="100"/>
      <c r="BJ163" s="136"/>
      <c r="BK163" s="84"/>
      <c r="BL163" s="536"/>
      <c r="BM163" s="536"/>
      <c r="BN163" s="93"/>
      <c r="BP163" s="11"/>
      <c r="BR163" s="634"/>
    </row>
    <row r="164" spans="1:70" ht="18.899999999999999" customHeight="1">
      <c r="A164" s="9"/>
      <c r="B164" s="8"/>
      <c r="C164" s="1101"/>
      <c r="D164" s="1101"/>
      <c r="E164" s="1101"/>
      <c r="F164" s="1102"/>
      <c r="G164" s="1014"/>
      <c r="H164" s="706" t="s">
        <v>492</v>
      </c>
      <c r="I164" s="194" t="s">
        <v>761</v>
      </c>
      <c r="J164" s="188">
        <v>1131185</v>
      </c>
      <c r="K164" s="525" t="s">
        <v>339</v>
      </c>
      <c r="L164" s="525">
        <v>365</v>
      </c>
      <c r="M164" s="525" t="s">
        <v>506</v>
      </c>
      <c r="N164" s="525" t="s">
        <v>5</v>
      </c>
      <c r="O164" s="108"/>
      <c r="P164" s="84"/>
      <c r="Q164" s="84"/>
      <c r="R164" s="100"/>
      <c r="S164" s="136"/>
      <c r="T164" s="84"/>
      <c r="U164" s="84"/>
      <c r="V164" s="87" t="s">
        <v>342</v>
      </c>
      <c r="W164" s="547"/>
      <c r="X164" s="85"/>
      <c r="Y164" s="84"/>
      <c r="Z164" s="100"/>
      <c r="AA164" s="136"/>
      <c r="AB164" s="84"/>
      <c r="AC164" s="84"/>
      <c r="AD164" s="84"/>
      <c r="AE164" s="87"/>
      <c r="AF164" s="94"/>
      <c r="AG164" s="84"/>
      <c r="AH164" s="84" t="s">
        <v>353</v>
      </c>
      <c r="AI164" s="100"/>
      <c r="AJ164" s="136"/>
      <c r="AK164" s="84"/>
      <c r="AL164" s="84"/>
      <c r="AM164" s="87"/>
      <c r="AN164" s="94"/>
      <c r="AO164" s="84"/>
      <c r="AP164" s="84"/>
      <c r="AQ164" s="84"/>
      <c r="AR164" s="100"/>
      <c r="AS164" s="136"/>
      <c r="AT164" s="84" t="s">
        <v>342</v>
      </c>
      <c r="AU164" s="84"/>
      <c r="AV164" s="87"/>
      <c r="AW164" s="94"/>
      <c r="AX164" s="84"/>
      <c r="AY164" s="84"/>
      <c r="AZ164" s="84"/>
      <c r="BA164" s="100"/>
      <c r="BB164" s="136"/>
      <c r="BC164" s="84"/>
      <c r="BD164" s="84"/>
      <c r="BE164" s="87"/>
      <c r="BF164" s="94" t="s">
        <v>7</v>
      </c>
      <c r="BG164" s="84"/>
      <c r="BH164" s="84"/>
      <c r="BI164" s="100"/>
      <c r="BJ164" s="136"/>
      <c r="BK164" s="84"/>
      <c r="BL164" s="536"/>
      <c r="BM164" s="536"/>
      <c r="BN164" s="93"/>
      <c r="BP164" s="11"/>
      <c r="BR164" s="634"/>
    </row>
    <row r="165" spans="1:70" ht="18.75" customHeight="1">
      <c r="A165" s="9"/>
      <c r="B165" s="8"/>
      <c r="C165" s="1101"/>
      <c r="D165" s="1101"/>
      <c r="E165" s="1101"/>
      <c r="F165" s="1102"/>
      <c r="G165" s="1014"/>
      <c r="H165" s="730" t="s">
        <v>505</v>
      </c>
      <c r="I165" s="204" t="s">
        <v>871</v>
      </c>
      <c r="J165" s="308">
        <v>1131185</v>
      </c>
      <c r="K165" s="525" t="s">
        <v>339</v>
      </c>
      <c r="L165" s="525">
        <v>2920</v>
      </c>
      <c r="M165" s="525" t="s">
        <v>659</v>
      </c>
      <c r="N165" s="525" t="s">
        <v>671</v>
      </c>
      <c r="O165" s="108"/>
      <c r="P165" s="84"/>
      <c r="Q165" s="84"/>
      <c r="R165" s="100"/>
      <c r="S165" s="136"/>
      <c r="T165" s="84"/>
      <c r="U165" s="84"/>
      <c r="V165" s="87"/>
      <c r="W165" s="547"/>
      <c r="X165" s="85"/>
      <c r="Y165" s="84"/>
      <c r="Z165" s="100"/>
      <c r="AA165" s="136"/>
      <c r="AB165" s="84"/>
      <c r="AC165" s="84"/>
      <c r="AD165" s="84"/>
      <c r="AE165" s="87"/>
      <c r="AF165" s="94"/>
      <c r="AG165" s="84"/>
      <c r="AH165" s="84"/>
      <c r="AI165" s="100"/>
      <c r="AJ165" s="136"/>
      <c r="AK165" s="84"/>
      <c r="AL165" s="84"/>
      <c r="AM165" s="87"/>
      <c r="AN165" s="94"/>
      <c r="AO165" s="84"/>
      <c r="AP165" s="84"/>
      <c r="AQ165" s="84"/>
      <c r="AR165" s="100"/>
      <c r="AS165" s="136"/>
      <c r="AT165" s="84"/>
      <c r="AU165" s="84"/>
      <c r="AV165" s="87"/>
      <c r="AW165" s="94"/>
      <c r="AX165" s="84"/>
      <c r="AY165" s="84"/>
      <c r="AZ165" s="84"/>
      <c r="BA165" s="100"/>
      <c r="BB165" s="136"/>
      <c r="BC165" s="84"/>
      <c r="BD165" s="84"/>
      <c r="BE165" s="87"/>
      <c r="BF165" s="94" t="s">
        <v>9</v>
      </c>
      <c r="BG165" s="84"/>
      <c r="BH165" s="84"/>
      <c r="BI165" s="100"/>
      <c r="BJ165" s="136"/>
      <c r="BK165" s="84"/>
      <c r="BL165" s="536"/>
      <c r="BM165" s="536"/>
      <c r="BN165" s="93"/>
      <c r="BP165" s="11"/>
      <c r="BR165" s="634"/>
    </row>
    <row r="166" spans="1:70" ht="18.899999999999999" customHeight="1" thickBot="1">
      <c r="A166" s="9"/>
      <c r="B166" s="8"/>
      <c r="C166" s="1101"/>
      <c r="D166" s="1101"/>
      <c r="E166" s="1101"/>
      <c r="F166" s="1102"/>
      <c r="G166" s="1076"/>
      <c r="H166" s="711" t="s">
        <v>494</v>
      </c>
      <c r="I166" s="201" t="s">
        <v>761</v>
      </c>
      <c r="J166" s="187">
        <v>1131185</v>
      </c>
      <c r="K166" s="533" t="s">
        <v>339</v>
      </c>
      <c r="L166" s="533">
        <v>1095</v>
      </c>
      <c r="M166" s="533" t="s">
        <v>506</v>
      </c>
      <c r="N166" s="533" t="s">
        <v>5</v>
      </c>
      <c r="O166" s="110"/>
      <c r="P166" s="97"/>
      <c r="Q166" s="97"/>
      <c r="R166" s="102"/>
      <c r="S166" s="137"/>
      <c r="T166" s="97"/>
      <c r="U166" s="97"/>
      <c r="V166" s="141" t="s">
        <v>354</v>
      </c>
      <c r="W166" s="632"/>
      <c r="X166" s="106"/>
      <c r="Y166" s="97"/>
      <c r="Z166" s="102"/>
      <c r="AA166" s="137"/>
      <c r="AB166" s="97"/>
      <c r="AC166" s="97"/>
      <c r="AD166" s="97"/>
      <c r="AE166" s="141"/>
      <c r="AF166" s="96"/>
      <c r="AG166" s="97" t="s">
        <v>342</v>
      </c>
      <c r="AH166" s="97"/>
      <c r="AI166" s="102"/>
      <c r="AJ166" s="137"/>
      <c r="AK166" s="97"/>
      <c r="AL166" s="97"/>
      <c r="AM166" s="141"/>
      <c r="AN166" s="96"/>
      <c r="AO166" s="97"/>
      <c r="AP166" s="97"/>
      <c r="AQ166" s="97"/>
      <c r="AR166" s="102"/>
      <c r="AS166" s="137" t="s">
        <v>353</v>
      </c>
      <c r="AT166" s="97"/>
      <c r="AU166" s="97"/>
      <c r="AV166" s="141"/>
      <c r="AW166" s="96"/>
      <c r="AX166" s="97"/>
      <c r="AY166" s="97"/>
      <c r="AZ166" s="97"/>
      <c r="BA166" s="102"/>
      <c r="BB166" s="137"/>
      <c r="BC166" s="97"/>
      <c r="BD166" s="97"/>
      <c r="BE166" s="141" t="s">
        <v>5</v>
      </c>
      <c r="BF166" s="96"/>
      <c r="BG166" s="97"/>
      <c r="BH166" s="97"/>
      <c r="BI166" s="102"/>
      <c r="BJ166" s="137"/>
      <c r="BK166" s="97"/>
      <c r="BL166" s="545"/>
      <c r="BM166" s="545"/>
      <c r="BN166" s="98"/>
      <c r="BP166" s="11"/>
      <c r="BR166" s="634"/>
    </row>
    <row r="167" spans="1:70" ht="18.899999999999999" customHeight="1">
      <c r="A167" s="9"/>
      <c r="B167" s="8"/>
      <c r="C167" s="1101"/>
      <c r="D167" s="1101"/>
      <c r="E167" s="1101"/>
      <c r="F167" s="1102"/>
      <c r="G167" s="1013" t="s">
        <v>478</v>
      </c>
      <c r="H167" s="718" t="s">
        <v>479</v>
      </c>
      <c r="I167" s="203" t="s">
        <v>760</v>
      </c>
      <c r="J167" s="190">
        <v>1131190</v>
      </c>
      <c r="K167" s="531" t="s">
        <v>339</v>
      </c>
      <c r="L167" s="531">
        <v>337</v>
      </c>
      <c r="M167" s="531" t="s">
        <v>506</v>
      </c>
      <c r="N167" s="531" t="s">
        <v>5</v>
      </c>
      <c r="O167" s="122"/>
      <c r="P167" s="90"/>
      <c r="Q167" s="90"/>
      <c r="R167" s="99"/>
      <c r="S167" s="135"/>
      <c r="T167" s="90"/>
      <c r="U167" s="90"/>
      <c r="V167" s="146"/>
      <c r="W167" s="103"/>
      <c r="X167" s="90"/>
      <c r="Y167" s="90" t="s">
        <v>342</v>
      </c>
      <c r="Z167" s="99"/>
      <c r="AA167" s="135"/>
      <c r="AB167" s="90"/>
      <c r="AC167" s="90"/>
      <c r="AD167" s="90"/>
      <c r="AE167" s="146"/>
      <c r="AF167" s="103"/>
      <c r="AG167" s="90"/>
      <c r="AH167" s="90"/>
      <c r="AI167" s="99"/>
      <c r="AJ167" s="135"/>
      <c r="AK167" s="90"/>
      <c r="AL167" s="90" t="s">
        <v>354</v>
      </c>
      <c r="AM167" s="146"/>
      <c r="AN167" s="682"/>
      <c r="AO167" s="90"/>
      <c r="AP167" s="90"/>
      <c r="AQ167" s="90"/>
      <c r="AR167" s="99"/>
      <c r="AS167" s="135"/>
      <c r="AT167" s="90"/>
      <c r="AU167" s="90"/>
      <c r="AV167" s="146" t="s">
        <v>342</v>
      </c>
      <c r="AW167" s="103"/>
      <c r="AX167" s="90"/>
      <c r="AY167" s="90"/>
      <c r="AZ167" s="90"/>
      <c r="BA167" s="99"/>
      <c r="BB167" s="135"/>
      <c r="BC167" s="90"/>
      <c r="BD167" s="90"/>
      <c r="BE167" s="146"/>
      <c r="BF167" s="103"/>
      <c r="BG167" s="90"/>
      <c r="BH167" s="90"/>
      <c r="BI167" s="99" t="s">
        <v>9</v>
      </c>
      <c r="BJ167" s="135"/>
      <c r="BK167" s="90"/>
      <c r="BL167" s="544"/>
      <c r="BM167" s="544"/>
      <c r="BN167" s="91"/>
      <c r="BP167" s="11"/>
      <c r="BR167" s="634"/>
    </row>
    <row r="168" spans="1:70" ht="18.899999999999999" customHeight="1">
      <c r="A168" s="9"/>
      <c r="B168" s="8"/>
      <c r="C168" s="1101"/>
      <c r="D168" s="1101"/>
      <c r="E168" s="1101"/>
      <c r="F168" s="1102"/>
      <c r="G168" s="1014"/>
      <c r="H168" s="706" t="s">
        <v>481</v>
      </c>
      <c r="I168" s="194" t="s">
        <v>760</v>
      </c>
      <c r="J168" s="188">
        <v>1131190</v>
      </c>
      <c r="K168" s="525" t="s">
        <v>339</v>
      </c>
      <c r="L168" s="525">
        <v>796</v>
      </c>
      <c r="M168" s="525" t="s">
        <v>506</v>
      </c>
      <c r="N168" s="525" t="s">
        <v>5</v>
      </c>
      <c r="O168" s="108"/>
      <c r="P168" s="84"/>
      <c r="Q168" s="84"/>
      <c r="R168" s="100"/>
      <c r="S168" s="136"/>
      <c r="T168" s="84"/>
      <c r="U168" s="84"/>
      <c r="V168" s="87"/>
      <c r="W168" s="94"/>
      <c r="X168" s="84"/>
      <c r="Y168" s="84" t="s">
        <v>342</v>
      </c>
      <c r="Z168" s="100"/>
      <c r="AA168" s="136"/>
      <c r="AB168" s="84"/>
      <c r="AC168" s="84"/>
      <c r="AD168" s="84"/>
      <c r="AE168" s="87"/>
      <c r="AF168" s="94"/>
      <c r="AG168" s="84"/>
      <c r="AH168" s="84"/>
      <c r="AI168" s="100"/>
      <c r="AJ168" s="136"/>
      <c r="AK168" s="84"/>
      <c r="AL168" s="84" t="s">
        <v>354</v>
      </c>
      <c r="AM168" s="87"/>
      <c r="AN168" s="94"/>
      <c r="AO168" s="84"/>
      <c r="AP168" s="84"/>
      <c r="AQ168" s="84"/>
      <c r="AR168" s="100"/>
      <c r="AS168" s="136"/>
      <c r="AT168" s="84"/>
      <c r="AU168" s="84"/>
      <c r="AV168" s="87"/>
      <c r="AW168" s="94" t="s">
        <v>342</v>
      </c>
      <c r="AX168" s="84"/>
      <c r="AY168" s="84"/>
      <c r="AZ168" s="84"/>
      <c r="BA168" s="100"/>
      <c r="BB168" s="136"/>
      <c r="BC168" s="84"/>
      <c r="BD168" s="84"/>
      <c r="BE168" s="87"/>
      <c r="BF168" s="94"/>
      <c r="BG168" s="84"/>
      <c r="BH168" s="84"/>
      <c r="BI168" s="100" t="s">
        <v>9</v>
      </c>
      <c r="BJ168" s="136"/>
      <c r="BK168" s="84"/>
      <c r="BL168" s="536"/>
      <c r="BM168" s="536"/>
      <c r="BN168" s="93"/>
      <c r="BP168" s="11"/>
      <c r="BR168" s="634"/>
    </row>
    <row r="169" spans="1:70" ht="18.899999999999999" customHeight="1" thickBot="1">
      <c r="A169" s="9"/>
      <c r="B169" s="8"/>
      <c r="C169" s="1101"/>
      <c r="D169" s="1101"/>
      <c r="E169" s="1101"/>
      <c r="F169" s="1102"/>
      <c r="G169" s="1076"/>
      <c r="H169" s="711" t="s">
        <v>482</v>
      </c>
      <c r="I169" s="201" t="s">
        <v>762</v>
      </c>
      <c r="J169" s="187">
        <v>1131190</v>
      </c>
      <c r="K169" s="529" t="s">
        <v>339</v>
      </c>
      <c r="L169" s="529">
        <v>219</v>
      </c>
      <c r="M169" s="529" t="s">
        <v>506</v>
      </c>
      <c r="N169" s="529" t="s">
        <v>5</v>
      </c>
      <c r="O169" s="110"/>
      <c r="P169" s="97"/>
      <c r="Q169" s="97"/>
      <c r="R169" s="102"/>
      <c r="S169" s="137"/>
      <c r="T169" s="97"/>
      <c r="U169" s="97"/>
      <c r="V169" s="141"/>
      <c r="W169" s="96"/>
      <c r="X169" s="97"/>
      <c r="Y169" s="97"/>
      <c r="Z169" s="102"/>
      <c r="AA169" s="137" t="s">
        <v>342</v>
      </c>
      <c r="AB169" s="97"/>
      <c r="AC169" s="97"/>
      <c r="AD169" s="220"/>
      <c r="AE169" s="141"/>
      <c r="AF169" s="96"/>
      <c r="AG169" s="97"/>
      <c r="AH169" s="97"/>
      <c r="AI169" s="102"/>
      <c r="AJ169" s="137"/>
      <c r="AK169" s="97"/>
      <c r="AL169" s="97" t="s">
        <v>342</v>
      </c>
      <c r="AM169" s="141"/>
      <c r="AN169" s="96"/>
      <c r="AO169" s="97"/>
      <c r="AP169" s="97"/>
      <c r="AQ169" s="220"/>
      <c r="AR169" s="219"/>
      <c r="AS169" s="137"/>
      <c r="AT169" s="97"/>
      <c r="AU169" s="97"/>
      <c r="AV169" s="141"/>
      <c r="AW169" s="96"/>
      <c r="AX169" s="97"/>
      <c r="AY169" s="97" t="s">
        <v>342</v>
      </c>
      <c r="AZ169" s="97"/>
      <c r="BA169" s="102"/>
      <c r="BB169" s="137"/>
      <c r="BC169" s="97"/>
      <c r="BD169" s="97"/>
      <c r="BE169" s="141"/>
      <c r="BF169" s="96"/>
      <c r="BG169" s="97"/>
      <c r="BH169" s="220"/>
      <c r="BI169" s="102"/>
      <c r="BJ169" s="137"/>
      <c r="BK169" s="97" t="s">
        <v>5</v>
      </c>
      <c r="BL169" s="545"/>
      <c r="BM169" s="545"/>
      <c r="BN169" s="98"/>
      <c r="BP169" s="11"/>
      <c r="BR169" s="634"/>
    </row>
    <row r="170" spans="1:70" ht="18.899999999999999" customHeight="1">
      <c r="A170" s="9"/>
      <c r="B170" s="8"/>
      <c r="C170" s="1101"/>
      <c r="D170" s="1101"/>
      <c r="E170" s="1101"/>
      <c r="F170" s="1102"/>
      <c r="G170" s="1018" t="s">
        <v>498</v>
      </c>
      <c r="H170" s="718" t="s">
        <v>499</v>
      </c>
      <c r="I170" s="203" t="s">
        <v>869</v>
      </c>
      <c r="J170" s="190">
        <v>1131190</v>
      </c>
      <c r="K170" s="527" t="s">
        <v>339</v>
      </c>
      <c r="L170" s="527">
        <v>162</v>
      </c>
      <c r="M170" s="527" t="s">
        <v>506</v>
      </c>
      <c r="N170" s="527" t="s">
        <v>5</v>
      </c>
      <c r="O170" s="107"/>
      <c r="P170" s="90"/>
      <c r="Q170" s="90"/>
      <c r="R170" s="105"/>
      <c r="S170" s="140"/>
      <c r="T170" s="90"/>
      <c r="U170" s="90"/>
      <c r="V170" s="142"/>
      <c r="W170" s="89"/>
      <c r="X170" s="90"/>
      <c r="Y170" s="90"/>
      <c r="Z170" s="105"/>
      <c r="AA170" s="140" t="s">
        <v>342</v>
      </c>
      <c r="AB170" s="90"/>
      <c r="AC170" s="90"/>
      <c r="AD170" s="90"/>
      <c r="AE170" s="142"/>
      <c r="AF170" s="103"/>
      <c r="AG170" s="90"/>
      <c r="AH170" s="90"/>
      <c r="AI170" s="105"/>
      <c r="AJ170" s="135"/>
      <c r="AK170" s="90"/>
      <c r="AL170" s="90" t="s">
        <v>342</v>
      </c>
      <c r="AM170" s="146"/>
      <c r="AN170" s="673"/>
      <c r="AO170" s="90"/>
      <c r="AP170" s="90"/>
      <c r="AQ170" s="90"/>
      <c r="AR170" s="674"/>
      <c r="AS170" s="675"/>
      <c r="AT170" s="90"/>
      <c r="AU170" s="90"/>
      <c r="AV170" s="142"/>
      <c r="AW170" s="103"/>
      <c r="AX170" s="90" t="s">
        <v>342</v>
      </c>
      <c r="AY170" s="104"/>
      <c r="AZ170" s="90"/>
      <c r="BA170" s="99"/>
      <c r="BB170" s="135"/>
      <c r="BC170" s="104"/>
      <c r="BD170" s="90"/>
      <c r="BE170" s="146"/>
      <c r="BF170" s="103"/>
      <c r="BG170" s="90"/>
      <c r="BH170" s="90"/>
      <c r="BI170" s="99"/>
      <c r="BJ170" s="135"/>
      <c r="BK170" s="90" t="s">
        <v>5</v>
      </c>
      <c r="BL170" s="544"/>
      <c r="BM170" s="544"/>
      <c r="BN170" s="91"/>
      <c r="BP170" s="11"/>
      <c r="BR170" s="634"/>
    </row>
    <row r="171" spans="1:70" ht="18.899999999999999" customHeight="1" thickBot="1">
      <c r="A171" s="9"/>
      <c r="B171" s="8"/>
      <c r="C171" s="1101"/>
      <c r="D171" s="1101"/>
      <c r="E171" s="1101"/>
      <c r="F171" s="1102"/>
      <c r="G171" s="1020"/>
      <c r="H171" s="711" t="s">
        <v>501</v>
      </c>
      <c r="I171" s="201" t="s">
        <v>763</v>
      </c>
      <c r="J171" s="187">
        <v>1131190</v>
      </c>
      <c r="K171" s="533" t="s">
        <v>339</v>
      </c>
      <c r="L171" s="533">
        <v>515</v>
      </c>
      <c r="M171" s="533" t="s">
        <v>506</v>
      </c>
      <c r="N171" s="533" t="s">
        <v>658</v>
      </c>
      <c r="O171" s="110"/>
      <c r="P171" s="97"/>
      <c r="Q171" s="97"/>
      <c r="R171" s="102"/>
      <c r="S171" s="137"/>
      <c r="T171" s="97"/>
      <c r="U171" s="97"/>
      <c r="V171" s="141"/>
      <c r="W171" s="121"/>
      <c r="X171" s="97"/>
      <c r="Y171" s="106"/>
      <c r="Z171" s="102"/>
      <c r="AA171" s="137"/>
      <c r="AB171" s="97"/>
      <c r="AC171" s="97"/>
      <c r="AD171" s="97"/>
      <c r="AE171" s="141"/>
      <c r="AF171" s="96"/>
      <c r="AG171" s="97"/>
      <c r="AH171" s="97"/>
      <c r="AI171" s="102"/>
      <c r="AJ171" s="139"/>
      <c r="AK171" s="97"/>
      <c r="AL171" s="106" t="s">
        <v>354</v>
      </c>
      <c r="AM171" s="141"/>
      <c r="AN171" s="676"/>
      <c r="AO171" s="97"/>
      <c r="AP171" s="97"/>
      <c r="AQ171" s="97"/>
      <c r="AR171" s="131"/>
      <c r="AS171" s="614"/>
      <c r="AT171" s="97"/>
      <c r="AU171" s="97"/>
      <c r="AV171" s="141"/>
      <c r="AW171" s="96"/>
      <c r="AX171" s="97"/>
      <c r="AY171" s="106"/>
      <c r="AZ171" s="97"/>
      <c r="BA171" s="120"/>
      <c r="BB171" s="137"/>
      <c r="BC171" s="97"/>
      <c r="BD171" s="97"/>
      <c r="BE171" s="141"/>
      <c r="BF171" s="96"/>
      <c r="BG171" s="97"/>
      <c r="BH171" s="220"/>
      <c r="BI171" s="102"/>
      <c r="BJ171" s="137"/>
      <c r="BK171" s="97" t="s">
        <v>7</v>
      </c>
      <c r="BL171" s="545"/>
      <c r="BM171" s="545"/>
      <c r="BN171" s="98"/>
      <c r="BP171" s="11"/>
      <c r="BR171" s="634"/>
    </row>
    <row r="172" spans="1:70" ht="18.899999999999999" customHeight="1">
      <c r="A172" s="9"/>
      <c r="B172" s="8"/>
      <c r="C172" s="1101"/>
      <c r="D172" s="1101"/>
      <c r="E172" s="1101"/>
      <c r="F172" s="1102"/>
      <c r="G172" s="1018" t="s">
        <v>484</v>
      </c>
      <c r="H172" s="718" t="s">
        <v>485</v>
      </c>
      <c r="I172" s="203" t="s">
        <v>867</v>
      </c>
      <c r="J172" s="190">
        <v>1131170</v>
      </c>
      <c r="K172" s="531" t="s">
        <v>339</v>
      </c>
      <c r="L172" s="531">
        <v>83</v>
      </c>
      <c r="M172" s="531" t="s">
        <v>506</v>
      </c>
      <c r="N172" s="531" t="s">
        <v>5</v>
      </c>
      <c r="O172" s="115"/>
      <c r="P172" s="116"/>
      <c r="Q172" s="116"/>
      <c r="R172" s="117"/>
      <c r="S172" s="150"/>
      <c r="T172" s="116"/>
      <c r="U172" s="116"/>
      <c r="V172" s="147"/>
      <c r="W172" s="118"/>
      <c r="X172" s="116"/>
      <c r="Y172" s="116"/>
      <c r="Z172" s="117" t="s">
        <v>342</v>
      </c>
      <c r="AA172" s="150"/>
      <c r="AB172" s="116"/>
      <c r="AC172" s="116"/>
      <c r="AD172" s="116"/>
      <c r="AE172" s="147"/>
      <c r="AF172" s="118"/>
      <c r="AG172" s="116"/>
      <c r="AH172" s="116"/>
      <c r="AI172" s="117"/>
      <c r="AJ172" s="150"/>
      <c r="AK172" s="116" t="s">
        <v>342</v>
      </c>
      <c r="AL172" s="116"/>
      <c r="AM172" s="147"/>
      <c r="AN172" s="672"/>
      <c r="AO172" s="116"/>
      <c r="AP172" s="116"/>
      <c r="AQ172" s="116"/>
      <c r="AR172" s="117"/>
      <c r="AS172" s="150"/>
      <c r="AT172" s="116"/>
      <c r="AU172" s="116"/>
      <c r="AV172" s="147"/>
      <c r="AW172" s="118"/>
      <c r="AX172" s="116" t="s">
        <v>342</v>
      </c>
      <c r="AY172" s="116"/>
      <c r="AZ172" s="116"/>
      <c r="BA172" s="117"/>
      <c r="BB172" s="150"/>
      <c r="BC172" s="116"/>
      <c r="BD172" s="116"/>
      <c r="BE172" s="147"/>
      <c r="BF172" s="118"/>
      <c r="BG172" s="116"/>
      <c r="BH172" s="116"/>
      <c r="BI172" s="117"/>
      <c r="BJ172" s="150" t="s">
        <v>5</v>
      </c>
      <c r="BK172" s="116"/>
      <c r="BL172" s="588"/>
      <c r="BM172" s="588"/>
      <c r="BN172" s="119"/>
      <c r="BP172" s="11"/>
      <c r="BR172" s="634"/>
    </row>
    <row r="173" spans="1:70" ht="18.899999999999999" customHeight="1">
      <c r="A173" s="9"/>
      <c r="B173" s="8"/>
      <c r="C173" s="1101"/>
      <c r="D173" s="1101"/>
      <c r="E173" s="1101"/>
      <c r="F173" s="1102"/>
      <c r="G173" s="1014"/>
      <c r="H173" s="706" t="s">
        <v>678</v>
      </c>
      <c r="I173" s="194" t="s">
        <v>865</v>
      </c>
      <c r="J173" s="268">
        <v>1131170</v>
      </c>
      <c r="K173" s="525" t="s">
        <v>339</v>
      </c>
      <c r="L173" s="525">
        <v>730</v>
      </c>
      <c r="M173" s="525" t="s">
        <v>506</v>
      </c>
      <c r="N173" s="525" t="s">
        <v>667</v>
      </c>
      <c r="O173" s="108"/>
      <c r="P173" s="84"/>
      <c r="Q173" s="84"/>
      <c r="R173" s="100"/>
      <c r="S173" s="136"/>
      <c r="T173" s="84"/>
      <c r="U173" s="84"/>
      <c r="V173" s="87"/>
      <c r="W173" s="94"/>
      <c r="X173" s="84"/>
      <c r="Y173" s="84"/>
      <c r="Z173" s="100"/>
      <c r="AA173" s="136"/>
      <c r="AB173" s="84"/>
      <c r="AC173" s="84"/>
      <c r="AD173" s="84"/>
      <c r="AE173" s="87"/>
      <c r="AF173" s="94"/>
      <c r="AG173" s="84"/>
      <c r="AH173" s="84"/>
      <c r="AI173" s="100"/>
      <c r="AJ173" s="136"/>
      <c r="AK173" s="84" t="s">
        <v>354</v>
      </c>
      <c r="AL173" s="84"/>
      <c r="AM173" s="87"/>
      <c r="AN173" s="550"/>
      <c r="AO173" s="84"/>
      <c r="AP173" s="84"/>
      <c r="AQ173" s="84"/>
      <c r="AR173" s="100"/>
      <c r="AS173" s="136"/>
      <c r="AT173" s="84"/>
      <c r="AU173" s="84"/>
      <c r="AV173" s="87"/>
      <c r="AW173" s="94"/>
      <c r="AX173" s="84"/>
      <c r="AY173" s="84"/>
      <c r="AZ173" s="84"/>
      <c r="BA173" s="100"/>
      <c r="BB173" s="136"/>
      <c r="BC173" s="84"/>
      <c r="BD173" s="84"/>
      <c r="BE173" s="87"/>
      <c r="BF173" s="94"/>
      <c r="BG173" s="84"/>
      <c r="BH173" s="84"/>
      <c r="BI173" s="100"/>
      <c r="BJ173" s="136" t="s">
        <v>7</v>
      </c>
      <c r="BK173" s="84"/>
      <c r="BL173" s="536"/>
      <c r="BM173" s="536"/>
      <c r="BN173" s="93"/>
      <c r="BP173" s="11"/>
      <c r="BR173" s="634"/>
    </row>
    <row r="174" spans="1:70" ht="18.899999999999999" customHeight="1">
      <c r="A174" s="9"/>
      <c r="B174" s="8"/>
      <c r="C174" s="1101"/>
      <c r="D174" s="1101"/>
      <c r="E174" s="1101"/>
      <c r="F174" s="1102"/>
      <c r="G174" s="1014"/>
      <c r="H174" s="706" t="s">
        <v>1015</v>
      </c>
      <c r="I174" s="194" t="s">
        <v>1023</v>
      </c>
      <c r="J174" s="268">
        <v>1131170</v>
      </c>
      <c r="K174" s="525" t="s">
        <v>339</v>
      </c>
      <c r="L174" s="525">
        <v>8760</v>
      </c>
      <c r="M174" s="525" t="s">
        <v>506</v>
      </c>
      <c r="N174" s="525" t="s">
        <v>667</v>
      </c>
      <c r="O174" s="108"/>
      <c r="P174" s="84"/>
      <c r="Q174" s="84"/>
      <c r="R174" s="100"/>
      <c r="S174" s="136"/>
      <c r="T174" s="84"/>
      <c r="U174" s="84"/>
      <c r="V174" s="87"/>
      <c r="W174" s="94"/>
      <c r="X174" s="84"/>
      <c r="Y174" s="84"/>
      <c r="Z174" s="100"/>
      <c r="AA174" s="136"/>
      <c r="AB174" s="84"/>
      <c r="AC174" s="84"/>
      <c r="AD174" s="84"/>
      <c r="AE174" s="87"/>
      <c r="AF174" s="94"/>
      <c r="AG174" s="84"/>
      <c r="AH174" s="84"/>
      <c r="AI174" s="100"/>
      <c r="AJ174" s="136"/>
      <c r="AK174" s="84"/>
      <c r="AL174" s="84"/>
      <c r="AM174" s="87"/>
      <c r="AN174" s="550"/>
      <c r="AO174" s="84"/>
      <c r="AP174" s="84"/>
      <c r="AQ174" s="84"/>
      <c r="AR174" s="100"/>
      <c r="AS174" s="136"/>
      <c r="AT174" s="84"/>
      <c r="AU174" s="84"/>
      <c r="AV174" s="87"/>
      <c r="AW174" s="94"/>
      <c r="AX174" s="84"/>
      <c r="AY174" s="84"/>
      <c r="AZ174" s="84"/>
      <c r="BA174" s="100"/>
      <c r="BB174" s="136"/>
      <c r="BC174" s="84"/>
      <c r="BD174" s="84"/>
      <c r="BE174" s="87"/>
      <c r="BF174" s="94"/>
      <c r="BG174" s="84"/>
      <c r="BH174" s="84"/>
      <c r="BI174" s="100"/>
      <c r="BJ174" s="136" t="s">
        <v>7</v>
      </c>
      <c r="BK174" s="84"/>
      <c r="BL174" s="536"/>
      <c r="BM174" s="536"/>
      <c r="BN174" s="93"/>
      <c r="BP174" s="11"/>
      <c r="BR174" s="634"/>
    </row>
    <row r="175" spans="1:70" ht="18.899999999999999" customHeight="1">
      <c r="A175" s="9"/>
      <c r="B175" s="8"/>
      <c r="C175" s="1101"/>
      <c r="D175" s="1101"/>
      <c r="E175" s="1101"/>
      <c r="F175" s="1102"/>
      <c r="G175" s="1014"/>
      <c r="H175" s="734" t="s">
        <v>995</v>
      </c>
      <c r="I175" s="195" t="s">
        <v>996</v>
      </c>
      <c r="J175" s="154">
        <v>1131170</v>
      </c>
      <c r="K175" s="525" t="s">
        <v>339</v>
      </c>
      <c r="L175" s="525">
        <v>8760</v>
      </c>
      <c r="M175" s="525" t="s">
        <v>506</v>
      </c>
      <c r="N175" s="525" t="s">
        <v>671</v>
      </c>
      <c r="O175" s="108"/>
      <c r="P175" s="84"/>
      <c r="Q175" s="84"/>
      <c r="R175" s="100"/>
      <c r="S175" s="136"/>
      <c r="T175" s="84"/>
      <c r="U175" s="84"/>
      <c r="V175" s="87"/>
      <c r="W175" s="94"/>
      <c r="X175" s="84"/>
      <c r="Y175" s="84"/>
      <c r="Z175" s="100"/>
      <c r="AA175" s="136"/>
      <c r="AB175" s="84"/>
      <c r="AC175" s="84"/>
      <c r="AD175" s="84"/>
      <c r="AE175" s="87"/>
      <c r="AF175" s="94"/>
      <c r="AG175" s="84"/>
      <c r="AH175" s="84"/>
      <c r="AI175" s="100"/>
      <c r="AJ175" s="136"/>
      <c r="AK175" s="84"/>
      <c r="AL175" s="84"/>
      <c r="AM175" s="87"/>
      <c r="AN175" s="550"/>
      <c r="AO175" s="84"/>
      <c r="AP175" s="84"/>
      <c r="AQ175" s="84"/>
      <c r="AR175" s="100"/>
      <c r="AS175" s="136"/>
      <c r="AT175" s="84"/>
      <c r="AU175" s="84"/>
      <c r="AV175" s="87"/>
      <c r="AW175" s="94"/>
      <c r="AX175" s="84"/>
      <c r="AY175" s="84"/>
      <c r="AZ175" s="84"/>
      <c r="BA175" s="100"/>
      <c r="BB175" s="136"/>
      <c r="BC175" s="84"/>
      <c r="BD175" s="84"/>
      <c r="BE175" s="87"/>
      <c r="BF175" s="94"/>
      <c r="BG175" s="84"/>
      <c r="BH175" s="84"/>
      <c r="BI175" s="100"/>
      <c r="BJ175" s="136"/>
      <c r="BK175" s="84" t="s">
        <v>9</v>
      </c>
      <c r="BL175" s="536"/>
      <c r="BM175" s="536"/>
      <c r="BN175" s="93"/>
      <c r="BP175" s="11"/>
      <c r="BR175" s="634"/>
    </row>
    <row r="176" spans="1:70" ht="18.899999999999999" customHeight="1" thickBot="1">
      <c r="A176" s="9"/>
      <c r="B176" s="8"/>
      <c r="C176" s="1101"/>
      <c r="D176" s="1101"/>
      <c r="E176" s="1101"/>
      <c r="F176" s="1102"/>
      <c r="G176" s="1020"/>
      <c r="H176" s="711" t="s">
        <v>487</v>
      </c>
      <c r="I176" s="201" t="s">
        <v>866</v>
      </c>
      <c r="J176" s="308">
        <v>1131170</v>
      </c>
      <c r="K176" s="529" t="s">
        <v>339</v>
      </c>
      <c r="L176" s="529">
        <v>461</v>
      </c>
      <c r="M176" s="529" t="s">
        <v>659</v>
      </c>
      <c r="N176" s="529" t="s">
        <v>5</v>
      </c>
      <c r="O176" s="124"/>
      <c r="P176" s="125"/>
      <c r="Q176" s="125"/>
      <c r="R176" s="126"/>
      <c r="S176" s="144"/>
      <c r="T176" s="125"/>
      <c r="U176" s="125"/>
      <c r="V176" s="148"/>
      <c r="W176" s="127"/>
      <c r="X176" s="125"/>
      <c r="Y176" s="125"/>
      <c r="Z176" s="126" t="s">
        <v>342</v>
      </c>
      <c r="AA176" s="144"/>
      <c r="AB176" s="125"/>
      <c r="AC176" s="125"/>
      <c r="AD176" s="670"/>
      <c r="AE176" s="148"/>
      <c r="AF176" s="127"/>
      <c r="AG176" s="125"/>
      <c r="AH176" s="125"/>
      <c r="AI176" s="126"/>
      <c r="AJ176" s="144"/>
      <c r="AK176" s="125" t="s">
        <v>342</v>
      </c>
      <c r="AL176" s="125"/>
      <c r="AM176" s="148"/>
      <c r="AN176" s="127"/>
      <c r="AO176" s="125"/>
      <c r="AP176" s="125"/>
      <c r="AQ176" s="670"/>
      <c r="AR176" s="671"/>
      <c r="AS176" s="144"/>
      <c r="AT176" s="125"/>
      <c r="AU176" s="125"/>
      <c r="AV176" s="148"/>
      <c r="AW176" s="127"/>
      <c r="AX176" s="125" t="s">
        <v>342</v>
      </c>
      <c r="AY176" s="125"/>
      <c r="AZ176" s="125"/>
      <c r="BA176" s="126"/>
      <c r="BB176" s="144"/>
      <c r="BC176" s="125"/>
      <c r="BD176" s="125"/>
      <c r="BE176" s="148"/>
      <c r="BF176" s="127"/>
      <c r="BG176" s="125"/>
      <c r="BH176" s="670"/>
      <c r="BI176" s="126"/>
      <c r="BJ176" s="144" t="s">
        <v>5</v>
      </c>
      <c r="BK176" s="125"/>
      <c r="BL176" s="616"/>
      <c r="BM176" s="616"/>
      <c r="BN176" s="128"/>
      <c r="BP176" s="11"/>
      <c r="BR176" s="634"/>
    </row>
    <row r="177" spans="1:70" ht="18.899999999999999" customHeight="1">
      <c r="A177" s="9"/>
      <c r="B177" s="8"/>
      <c r="C177" s="1101"/>
      <c r="D177" s="1101"/>
      <c r="E177" s="1101"/>
      <c r="F177" s="1102"/>
      <c r="G177" s="1013" t="s">
        <v>294</v>
      </c>
      <c r="H177" s="718" t="s">
        <v>295</v>
      </c>
      <c r="I177" s="203" t="s">
        <v>787</v>
      </c>
      <c r="J177" s="582">
        <v>1132110</v>
      </c>
      <c r="K177" s="585" t="s">
        <v>339</v>
      </c>
      <c r="L177" s="585">
        <v>40</v>
      </c>
      <c r="M177" s="585" t="s">
        <v>506</v>
      </c>
      <c r="N177" s="585" t="s">
        <v>5</v>
      </c>
      <c r="O177" s="122"/>
      <c r="P177" s="90"/>
      <c r="Q177" s="90"/>
      <c r="R177" s="99" t="s">
        <v>342</v>
      </c>
      <c r="S177" s="135"/>
      <c r="T177" s="90"/>
      <c r="U177" s="90"/>
      <c r="V177" s="146"/>
      <c r="W177" s="633"/>
      <c r="X177" s="104"/>
      <c r="Y177" s="90"/>
      <c r="Z177" s="99"/>
      <c r="AA177" s="135"/>
      <c r="AB177" s="90" t="s">
        <v>342</v>
      </c>
      <c r="AC177" s="90"/>
      <c r="AD177" s="90"/>
      <c r="AE177" s="146"/>
      <c r="AF177" s="103"/>
      <c r="AG177" s="90"/>
      <c r="AH177" s="90"/>
      <c r="AI177" s="99"/>
      <c r="AJ177" s="135"/>
      <c r="AK177" s="90"/>
      <c r="AL177" s="90"/>
      <c r="AM177" s="146"/>
      <c r="AN177" s="103"/>
      <c r="AO177" s="90"/>
      <c r="AP177" s="90"/>
      <c r="AQ177" s="90" t="s">
        <v>342</v>
      </c>
      <c r="AR177" s="99"/>
      <c r="AS177" s="135"/>
      <c r="AT177" s="90"/>
      <c r="AU177" s="90"/>
      <c r="AV177" s="146"/>
      <c r="AW177" s="103"/>
      <c r="AX177" s="90"/>
      <c r="AY177" s="90"/>
      <c r="AZ177" s="90" t="s">
        <v>342</v>
      </c>
      <c r="BA177" s="99"/>
      <c r="BB177" s="135"/>
      <c r="BC177" s="90"/>
      <c r="BD177" s="90"/>
      <c r="BE177" s="146"/>
      <c r="BF177" s="103"/>
      <c r="BG177" s="90"/>
      <c r="BH177" s="90"/>
      <c r="BI177" s="99"/>
      <c r="BJ177" s="135"/>
      <c r="BK177" s="90"/>
      <c r="BL177" s="544"/>
      <c r="BM177" s="544"/>
      <c r="BN177" s="91"/>
      <c r="BP177" s="11"/>
      <c r="BR177" s="634"/>
    </row>
    <row r="178" spans="1:70" ht="18.899999999999999" customHeight="1">
      <c r="A178" s="9"/>
      <c r="B178" s="8"/>
      <c r="C178" s="1101"/>
      <c r="D178" s="1101"/>
      <c r="E178" s="1101"/>
      <c r="F178" s="1102"/>
      <c r="G178" s="1014"/>
      <c r="H178" s="706" t="s">
        <v>296</v>
      </c>
      <c r="I178" s="194" t="s">
        <v>788</v>
      </c>
      <c r="J178" s="583">
        <v>1132110</v>
      </c>
      <c r="K178" s="586" t="s">
        <v>339</v>
      </c>
      <c r="L178" s="586">
        <v>40</v>
      </c>
      <c r="M178" s="586" t="s">
        <v>506</v>
      </c>
      <c r="N178" s="586" t="s">
        <v>5</v>
      </c>
      <c r="O178" s="108"/>
      <c r="P178" s="84"/>
      <c r="Q178" s="84"/>
      <c r="R178" s="100" t="s">
        <v>342</v>
      </c>
      <c r="S178" s="136"/>
      <c r="T178" s="84"/>
      <c r="U178" s="84"/>
      <c r="V178" s="87"/>
      <c r="W178" s="547"/>
      <c r="X178" s="85"/>
      <c r="Y178" s="84"/>
      <c r="Z178" s="100"/>
      <c r="AA178" s="136"/>
      <c r="AB178" s="84"/>
      <c r="AC178" s="84" t="s">
        <v>342</v>
      </c>
      <c r="AD178" s="84"/>
      <c r="AE178" s="87"/>
      <c r="AF178" s="94"/>
      <c r="AG178" s="84"/>
      <c r="AH178" s="84"/>
      <c r="AI178" s="100"/>
      <c r="AJ178" s="136"/>
      <c r="AK178" s="84"/>
      <c r="AL178" s="84"/>
      <c r="AM178" s="87"/>
      <c r="AN178" s="94"/>
      <c r="AO178" s="84"/>
      <c r="AP178" s="84"/>
      <c r="AQ178" s="84" t="s">
        <v>342</v>
      </c>
      <c r="AR178" s="100"/>
      <c r="AS178" s="136"/>
      <c r="AT178" s="84"/>
      <c r="AU178" s="84"/>
      <c r="AV178" s="87"/>
      <c r="AW178" s="94"/>
      <c r="AX178" s="84"/>
      <c r="AY178" s="84"/>
      <c r="AZ178" s="84" t="s">
        <v>342</v>
      </c>
      <c r="BA178" s="100"/>
      <c r="BB178" s="136"/>
      <c r="BC178" s="84"/>
      <c r="BD178" s="84"/>
      <c r="BE178" s="87"/>
      <c r="BF178" s="94"/>
      <c r="BG178" s="84"/>
      <c r="BH178" s="84"/>
      <c r="BI178" s="100"/>
      <c r="BJ178" s="136"/>
      <c r="BK178" s="84"/>
      <c r="BL178" s="536"/>
      <c r="BM178" s="536"/>
      <c r="BN178" s="93"/>
      <c r="BP178" s="11"/>
      <c r="BR178" s="634"/>
    </row>
    <row r="179" spans="1:70" ht="18.899999999999999" customHeight="1">
      <c r="A179" s="9"/>
      <c r="B179" s="8"/>
      <c r="C179" s="1101"/>
      <c r="D179" s="1101"/>
      <c r="E179" s="1101"/>
      <c r="F179" s="1102"/>
      <c r="G179" s="1014"/>
      <c r="H179" s="706" t="s">
        <v>297</v>
      </c>
      <c r="I179" s="194" t="s">
        <v>789</v>
      </c>
      <c r="J179" s="583">
        <v>1132110</v>
      </c>
      <c r="K179" s="586" t="s">
        <v>339</v>
      </c>
      <c r="L179" s="586">
        <v>40</v>
      </c>
      <c r="M179" s="586" t="s">
        <v>506</v>
      </c>
      <c r="N179" s="586" t="s">
        <v>5</v>
      </c>
      <c r="O179" s="108"/>
      <c r="P179" s="84"/>
      <c r="Q179" s="84"/>
      <c r="R179" s="100"/>
      <c r="S179" s="136" t="s">
        <v>342</v>
      </c>
      <c r="T179" s="84"/>
      <c r="U179" s="84"/>
      <c r="V179" s="87"/>
      <c r="W179" s="547"/>
      <c r="X179" s="85"/>
      <c r="Y179" s="84"/>
      <c r="Z179" s="100"/>
      <c r="AA179" s="136"/>
      <c r="AB179" s="84"/>
      <c r="AC179" s="84" t="s">
        <v>342</v>
      </c>
      <c r="AD179" s="84"/>
      <c r="AE179" s="87"/>
      <c r="AF179" s="94"/>
      <c r="AG179" s="84"/>
      <c r="AH179" s="84"/>
      <c r="AI179" s="100"/>
      <c r="AJ179" s="136"/>
      <c r="AK179" s="84"/>
      <c r="AL179" s="84"/>
      <c r="AM179" s="87"/>
      <c r="AN179" s="94"/>
      <c r="AO179" s="84"/>
      <c r="AP179" s="84"/>
      <c r="AQ179" s="84" t="s">
        <v>342</v>
      </c>
      <c r="AR179" s="100"/>
      <c r="AS179" s="136"/>
      <c r="AT179" s="84"/>
      <c r="AU179" s="84"/>
      <c r="AV179" s="87"/>
      <c r="AW179" s="94"/>
      <c r="AX179" s="84"/>
      <c r="AY179" s="84"/>
      <c r="AZ179" s="84"/>
      <c r="BA179" s="100" t="s">
        <v>342</v>
      </c>
      <c r="BB179" s="136"/>
      <c r="BC179" s="84"/>
      <c r="BD179" s="84"/>
      <c r="BE179" s="87"/>
      <c r="BF179" s="94"/>
      <c r="BG179" s="84"/>
      <c r="BH179" s="84"/>
      <c r="BI179" s="100"/>
      <c r="BJ179" s="136"/>
      <c r="BK179" s="84"/>
      <c r="BL179" s="536"/>
      <c r="BM179" s="536"/>
      <c r="BN179" s="93"/>
      <c r="BP179" s="11"/>
      <c r="BR179" s="634"/>
    </row>
    <row r="180" spans="1:70" ht="18.899999999999999" customHeight="1">
      <c r="A180" s="9"/>
      <c r="B180" s="8"/>
      <c r="C180" s="1101"/>
      <c r="D180" s="1101"/>
      <c r="E180" s="1101"/>
      <c r="F180" s="1102"/>
      <c r="G180" s="1014"/>
      <c r="H180" s="706" t="s">
        <v>298</v>
      </c>
      <c r="I180" s="194" t="s">
        <v>795</v>
      </c>
      <c r="J180" s="583">
        <v>1132110</v>
      </c>
      <c r="K180" s="586" t="s">
        <v>339</v>
      </c>
      <c r="L180" s="586">
        <v>40</v>
      </c>
      <c r="M180" s="586" t="s">
        <v>506</v>
      </c>
      <c r="N180" s="586" t="s">
        <v>5</v>
      </c>
      <c r="O180" s="108"/>
      <c r="P180" s="84"/>
      <c r="Q180" s="84"/>
      <c r="R180" s="100"/>
      <c r="S180" s="136" t="s">
        <v>342</v>
      </c>
      <c r="T180" s="84"/>
      <c r="U180" s="84"/>
      <c r="V180" s="87"/>
      <c r="W180" s="547"/>
      <c r="X180" s="85"/>
      <c r="Y180" s="84"/>
      <c r="Z180" s="100"/>
      <c r="AA180" s="136"/>
      <c r="AB180" s="84"/>
      <c r="AC180" s="84" t="s">
        <v>342</v>
      </c>
      <c r="AD180" s="84"/>
      <c r="AE180" s="87"/>
      <c r="AF180" s="94"/>
      <c r="AG180" s="84"/>
      <c r="AH180" s="84"/>
      <c r="AI180" s="100"/>
      <c r="AJ180" s="136"/>
      <c r="AK180" s="84"/>
      <c r="AL180" s="84"/>
      <c r="AM180" s="87"/>
      <c r="AN180" s="94"/>
      <c r="AO180" s="84"/>
      <c r="AP180" s="84"/>
      <c r="AQ180" s="84" t="s">
        <v>342</v>
      </c>
      <c r="AR180" s="100"/>
      <c r="AS180" s="136"/>
      <c r="AT180" s="84"/>
      <c r="AU180" s="84"/>
      <c r="AV180" s="87"/>
      <c r="AW180" s="94"/>
      <c r="AX180" s="84"/>
      <c r="AY180" s="84"/>
      <c r="AZ180" s="84"/>
      <c r="BA180" s="100"/>
      <c r="BB180" s="136"/>
      <c r="BC180" s="84" t="s">
        <v>342</v>
      </c>
      <c r="BD180" s="84"/>
      <c r="BE180" s="87"/>
      <c r="BF180" s="94"/>
      <c r="BG180" s="84"/>
      <c r="BH180" s="84"/>
      <c r="BI180" s="100"/>
      <c r="BJ180" s="136"/>
      <c r="BK180" s="84"/>
      <c r="BL180" s="536"/>
      <c r="BM180" s="536"/>
      <c r="BN180" s="93"/>
      <c r="BP180" s="11"/>
      <c r="BR180" s="634"/>
    </row>
    <row r="181" spans="1:70" ht="18.899999999999999" customHeight="1">
      <c r="A181" s="9"/>
      <c r="B181" s="8"/>
      <c r="C181" s="1101"/>
      <c r="D181" s="1101"/>
      <c r="E181" s="1101"/>
      <c r="F181" s="1102"/>
      <c r="G181" s="1014"/>
      <c r="H181" s="706" t="s">
        <v>299</v>
      </c>
      <c r="I181" s="194" t="s">
        <v>794</v>
      </c>
      <c r="J181" s="583">
        <v>1132110</v>
      </c>
      <c r="K181" s="586" t="s">
        <v>339</v>
      </c>
      <c r="L181" s="586">
        <v>40</v>
      </c>
      <c r="M181" s="586" t="s">
        <v>506</v>
      </c>
      <c r="N181" s="586" t="s">
        <v>5</v>
      </c>
      <c r="O181" s="108"/>
      <c r="P181" s="84"/>
      <c r="Q181" s="84"/>
      <c r="R181" s="100"/>
      <c r="S181" s="136"/>
      <c r="T181" s="84" t="s">
        <v>342</v>
      </c>
      <c r="U181" s="84"/>
      <c r="V181" s="87"/>
      <c r="W181" s="547"/>
      <c r="X181" s="85"/>
      <c r="Y181" s="84"/>
      <c r="Z181" s="100"/>
      <c r="AA181" s="136"/>
      <c r="AB181" s="84"/>
      <c r="AC181" s="84"/>
      <c r="AD181" s="84"/>
      <c r="AE181" s="87"/>
      <c r="AF181" s="94" t="s">
        <v>342</v>
      </c>
      <c r="AG181" s="84"/>
      <c r="AH181" s="84"/>
      <c r="AI181" s="100"/>
      <c r="AJ181" s="136"/>
      <c r="AK181" s="84"/>
      <c r="AL181" s="84"/>
      <c r="AM181" s="87"/>
      <c r="AN181" s="94"/>
      <c r="AO181" s="84"/>
      <c r="AP181" s="84"/>
      <c r="AQ181" s="84"/>
      <c r="AR181" s="100" t="s">
        <v>342</v>
      </c>
      <c r="AS181" s="136"/>
      <c r="AT181" s="84"/>
      <c r="AU181" s="84"/>
      <c r="AV181" s="87"/>
      <c r="AW181" s="94"/>
      <c r="AX181" s="84"/>
      <c r="AY181" s="84"/>
      <c r="AZ181" s="84"/>
      <c r="BA181" s="100"/>
      <c r="BB181" s="136"/>
      <c r="BC181" s="84"/>
      <c r="BD181" s="84"/>
      <c r="BE181" s="87" t="s">
        <v>5</v>
      </c>
      <c r="BF181" s="94"/>
      <c r="BG181" s="84"/>
      <c r="BH181" s="84"/>
      <c r="BI181" s="100"/>
      <c r="BJ181" s="136"/>
      <c r="BK181" s="84"/>
      <c r="BL181" s="536"/>
      <c r="BM181" s="536"/>
      <c r="BN181" s="93"/>
      <c r="BP181" s="11"/>
      <c r="BR181" s="634"/>
    </row>
    <row r="182" spans="1:70" ht="18.899999999999999" customHeight="1">
      <c r="A182" s="9"/>
      <c r="B182" s="8"/>
      <c r="C182" s="1101"/>
      <c r="D182" s="1101"/>
      <c r="E182" s="1101"/>
      <c r="F182" s="1102"/>
      <c r="G182" s="1014"/>
      <c r="H182" s="706" t="s">
        <v>300</v>
      </c>
      <c r="I182" s="194" t="s">
        <v>793</v>
      </c>
      <c r="J182" s="583">
        <v>1132110</v>
      </c>
      <c r="K182" s="586" t="s">
        <v>339</v>
      </c>
      <c r="L182" s="586">
        <v>40</v>
      </c>
      <c r="M182" s="586" t="s">
        <v>506</v>
      </c>
      <c r="N182" s="586" t="s">
        <v>5</v>
      </c>
      <c r="O182" s="108"/>
      <c r="P182" s="84"/>
      <c r="Q182" s="84"/>
      <c r="R182" s="100"/>
      <c r="S182" s="136"/>
      <c r="T182" s="84"/>
      <c r="U182" s="84" t="s">
        <v>342</v>
      </c>
      <c r="V182" s="87"/>
      <c r="W182" s="547"/>
      <c r="X182" s="85"/>
      <c r="Y182" s="84"/>
      <c r="Z182" s="100"/>
      <c r="AA182" s="136"/>
      <c r="AB182" s="84"/>
      <c r="AC182" s="84"/>
      <c r="AD182" s="84"/>
      <c r="AE182" s="87"/>
      <c r="AF182" s="94"/>
      <c r="AG182" s="84" t="s">
        <v>342</v>
      </c>
      <c r="AH182" s="84"/>
      <c r="AI182" s="100"/>
      <c r="AJ182" s="136"/>
      <c r="AK182" s="84"/>
      <c r="AL182" s="84"/>
      <c r="AM182" s="87"/>
      <c r="AN182" s="94"/>
      <c r="AO182" s="84"/>
      <c r="AP182" s="84"/>
      <c r="AQ182" s="84"/>
      <c r="AR182" s="100"/>
      <c r="AS182" s="136" t="s">
        <v>342</v>
      </c>
      <c r="AT182" s="84"/>
      <c r="AU182" s="84"/>
      <c r="AV182" s="87"/>
      <c r="AW182" s="94"/>
      <c r="AX182" s="84"/>
      <c r="AY182" s="84"/>
      <c r="AZ182" s="84"/>
      <c r="BA182" s="100"/>
      <c r="BB182" s="136"/>
      <c r="BC182" s="84"/>
      <c r="BD182" s="84"/>
      <c r="BE182" s="87" t="s">
        <v>5</v>
      </c>
      <c r="BF182" s="94"/>
      <c r="BG182" s="84"/>
      <c r="BH182" s="84"/>
      <c r="BI182" s="100"/>
      <c r="BJ182" s="136"/>
      <c r="BK182" s="84"/>
      <c r="BL182" s="536"/>
      <c r="BM182" s="536"/>
      <c r="BN182" s="93"/>
      <c r="BP182" s="11"/>
      <c r="BR182" s="634"/>
    </row>
    <row r="183" spans="1:70" ht="18.899999999999999" customHeight="1">
      <c r="A183" s="9"/>
      <c r="B183" s="8"/>
      <c r="C183" s="1101"/>
      <c r="D183" s="1101"/>
      <c r="E183" s="1101"/>
      <c r="F183" s="1102"/>
      <c r="G183" s="1014"/>
      <c r="H183" s="706" t="s">
        <v>301</v>
      </c>
      <c r="I183" s="194" t="s">
        <v>792</v>
      </c>
      <c r="J183" s="583">
        <v>1132110</v>
      </c>
      <c r="K183" s="586" t="s">
        <v>339</v>
      </c>
      <c r="L183" s="586">
        <v>40</v>
      </c>
      <c r="M183" s="586" t="s">
        <v>506</v>
      </c>
      <c r="N183" s="586" t="s">
        <v>5</v>
      </c>
      <c r="O183" s="108"/>
      <c r="P183" s="84"/>
      <c r="Q183" s="84"/>
      <c r="R183" s="100"/>
      <c r="S183" s="136"/>
      <c r="T183" s="84"/>
      <c r="U183" s="84"/>
      <c r="V183" s="87" t="s">
        <v>342</v>
      </c>
      <c r="W183" s="547"/>
      <c r="X183" s="85"/>
      <c r="Y183" s="84"/>
      <c r="Z183" s="100"/>
      <c r="AA183" s="136"/>
      <c r="AB183" s="84"/>
      <c r="AC183" s="84"/>
      <c r="AD183" s="84"/>
      <c r="AE183" s="87"/>
      <c r="AF183" s="94"/>
      <c r="AG183" s="84"/>
      <c r="AH183" s="84" t="s">
        <v>342</v>
      </c>
      <c r="AI183" s="100"/>
      <c r="AJ183" s="136"/>
      <c r="AK183" s="84"/>
      <c r="AL183" s="84"/>
      <c r="AM183" s="87"/>
      <c r="AN183" s="94"/>
      <c r="AO183" s="84"/>
      <c r="AP183" s="84"/>
      <c r="AQ183" s="84"/>
      <c r="AR183" s="100"/>
      <c r="AS183" s="136"/>
      <c r="AT183" s="84" t="s">
        <v>342</v>
      </c>
      <c r="AU183" s="84"/>
      <c r="AV183" s="87"/>
      <c r="AW183" s="94"/>
      <c r="AX183" s="84"/>
      <c r="AY183" s="84"/>
      <c r="AZ183" s="84"/>
      <c r="BA183" s="100"/>
      <c r="BB183" s="136"/>
      <c r="BC183" s="84"/>
      <c r="BD183" s="84"/>
      <c r="BE183" s="87"/>
      <c r="BF183" s="94" t="s">
        <v>5</v>
      </c>
      <c r="BG183" s="84"/>
      <c r="BH183" s="84"/>
      <c r="BI183" s="100"/>
      <c r="BJ183" s="136"/>
      <c r="BK183" s="84"/>
      <c r="BL183" s="536"/>
      <c r="BM183" s="536"/>
      <c r="BN183" s="93"/>
      <c r="BP183" s="11"/>
      <c r="BR183" s="634"/>
    </row>
    <row r="184" spans="1:70" ht="18.899999999999999" customHeight="1">
      <c r="A184" s="9"/>
      <c r="B184" s="8"/>
      <c r="C184" s="1101"/>
      <c r="D184" s="1101"/>
      <c r="E184" s="1101"/>
      <c r="F184" s="1102"/>
      <c r="G184" s="1014"/>
      <c r="H184" s="706" t="s">
        <v>302</v>
      </c>
      <c r="I184" s="194" t="s">
        <v>791</v>
      </c>
      <c r="J184" s="583">
        <v>1132110</v>
      </c>
      <c r="K184" s="586" t="s">
        <v>339</v>
      </c>
      <c r="L184" s="586">
        <v>40</v>
      </c>
      <c r="M184" s="586" t="s">
        <v>506</v>
      </c>
      <c r="N184" s="586" t="s">
        <v>5</v>
      </c>
      <c r="O184" s="108"/>
      <c r="P184" s="84"/>
      <c r="Q184" s="84"/>
      <c r="R184" s="100"/>
      <c r="S184" s="136"/>
      <c r="T184" s="84"/>
      <c r="U184" s="84"/>
      <c r="V184" s="87"/>
      <c r="W184" s="547" t="s">
        <v>342</v>
      </c>
      <c r="X184" s="85"/>
      <c r="Y184" s="84"/>
      <c r="Z184" s="100"/>
      <c r="AA184" s="136"/>
      <c r="AB184" s="84"/>
      <c r="AC184" s="84"/>
      <c r="AD184" s="84"/>
      <c r="AE184" s="87"/>
      <c r="AF184" s="94"/>
      <c r="AG184" s="84"/>
      <c r="AH184" s="84"/>
      <c r="AI184" s="100" t="s">
        <v>342</v>
      </c>
      <c r="AJ184" s="136"/>
      <c r="AK184" s="84"/>
      <c r="AL184" s="84"/>
      <c r="AM184" s="87"/>
      <c r="AN184" s="94"/>
      <c r="AO184" s="84"/>
      <c r="AP184" s="84"/>
      <c r="AQ184" s="84"/>
      <c r="AR184" s="100"/>
      <c r="AS184" s="136"/>
      <c r="AT184" s="84"/>
      <c r="AU184" s="84" t="s">
        <v>342</v>
      </c>
      <c r="AV184" s="87"/>
      <c r="AW184" s="94"/>
      <c r="AX184" s="84"/>
      <c r="AY184" s="84"/>
      <c r="AZ184" s="84"/>
      <c r="BA184" s="100"/>
      <c r="BB184" s="136"/>
      <c r="BC184" s="84"/>
      <c r="BD184" s="84"/>
      <c r="BE184" s="87"/>
      <c r="BF184" s="94"/>
      <c r="BG184" s="84" t="s">
        <v>5</v>
      </c>
      <c r="BH184" s="84"/>
      <c r="BI184" s="100"/>
      <c r="BJ184" s="136"/>
      <c r="BK184" s="84"/>
      <c r="BL184" s="536"/>
      <c r="BM184" s="536"/>
      <c r="BN184" s="93"/>
      <c r="BP184" s="11"/>
      <c r="BR184" s="634"/>
    </row>
    <row r="185" spans="1:70" ht="18.899999999999999" customHeight="1">
      <c r="A185" s="9"/>
      <c r="B185" s="8"/>
      <c r="C185" s="1101"/>
      <c r="D185" s="1101"/>
      <c r="E185" s="1101"/>
      <c r="F185" s="1102"/>
      <c r="G185" s="1014"/>
      <c r="H185" s="706" t="s">
        <v>303</v>
      </c>
      <c r="I185" s="194" t="s">
        <v>790</v>
      </c>
      <c r="J185" s="583">
        <v>1132110</v>
      </c>
      <c r="K185" s="586" t="s">
        <v>339</v>
      </c>
      <c r="L185" s="586">
        <v>40</v>
      </c>
      <c r="M185" s="586" t="s">
        <v>506</v>
      </c>
      <c r="N185" s="586" t="s">
        <v>5</v>
      </c>
      <c r="O185" s="108"/>
      <c r="P185" s="84"/>
      <c r="Q185" s="84"/>
      <c r="R185" s="100"/>
      <c r="S185" s="136"/>
      <c r="T185" s="84"/>
      <c r="U185" s="84"/>
      <c r="V185" s="87"/>
      <c r="W185" s="547"/>
      <c r="X185" s="85" t="s">
        <v>342</v>
      </c>
      <c r="Y185" s="84"/>
      <c r="Z185" s="100"/>
      <c r="AA185" s="136"/>
      <c r="AB185" s="84"/>
      <c r="AC185" s="84"/>
      <c r="AD185" s="84"/>
      <c r="AE185" s="87"/>
      <c r="AF185" s="94"/>
      <c r="AG185" s="84"/>
      <c r="AH185" s="84"/>
      <c r="AI185" s="100"/>
      <c r="AJ185" s="136" t="s">
        <v>342</v>
      </c>
      <c r="AK185" s="84"/>
      <c r="AL185" s="84"/>
      <c r="AM185" s="87"/>
      <c r="AN185" s="94"/>
      <c r="AO185" s="84"/>
      <c r="AP185" s="84"/>
      <c r="AQ185" s="84"/>
      <c r="AR185" s="100"/>
      <c r="AS185" s="136"/>
      <c r="AT185" s="84"/>
      <c r="AU185" s="84"/>
      <c r="AV185" s="87"/>
      <c r="AW185" s="94" t="s">
        <v>342</v>
      </c>
      <c r="AX185" s="84"/>
      <c r="AY185" s="84"/>
      <c r="AZ185" s="84"/>
      <c r="BA185" s="100"/>
      <c r="BB185" s="136"/>
      <c r="BC185" s="84"/>
      <c r="BD185" s="84"/>
      <c r="BE185" s="87"/>
      <c r="BF185" s="94"/>
      <c r="BG185" s="84"/>
      <c r="BH185" s="84" t="s">
        <v>5</v>
      </c>
      <c r="BI185" s="100"/>
      <c r="BJ185" s="136"/>
      <c r="BK185" s="84"/>
      <c r="BL185" s="536"/>
      <c r="BM185" s="536"/>
      <c r="BN185" s="93"/>
      <c r="BP185" s="11"/>
      <c r="BR185" s="634"/>
    </row>
    <row r="186" spans="1:70" ht="18.899999999999999" customHeight="1">
      <c r="A186" s="9"/>
      <c r="B186" s="8"/>
      <c r="C186" s="1101"/>
      <c r="D186" s="1101"/>
      <c r="E186" s="1101"/>
      <c r="F186" s="1102"/>
      <c r="G186" s="1014"/>
      <c r="H186" s="706" t="s">
        <v>304</v>
      </c>
      <c r="I186" s="194" t="s">
        <v>802</v>
      </c>
      <c r="J186" s="583">
        <v>1132110</v>
      </c>
      <c r="K186" s="586" t="s">
        <v>339</v>
      </c>
      <c r="L186" s="586">
        <v>674</v>
      </c>
      <c r="M186" s="586" t="s">
        <v>506</v>
      </c>
      <c r="N186" s="586" t="s">
        <v>658</v>
      </c>
      <c r="O186" s="108"/>
      <c r="P186" s="84"/>
      <c r="Q186" s="84"/>
      <c r="R186" s="100" t="s">
        <v>354</v>
      </c>
      <c r="S186" s="136"/>
      <c r="T186" s="84"/>
      <c r="U186" s="84"/>
      <c r="V186" s="87"/>
      <c r="W186" s="547"/>
      <c r="X186" s="85"/>
      <c r="Y186" s="84"/>
      <c r="Z186" s="100"/>
      <c r="AA186" s="136"/>
      <c r="AB186" s="84"/>
      <c r="AC186" s="84"/>
      <c r="AD186" s="84"/>
      <c r="AE186" s="87"/>
      <c r="AF186" s="94"/>
      <c r="AG186" s="84"/>
      <c r="AH186" s="84"/>
      <c r="AI186" s="100"/>
      <c r="AJ186" s="136"/>
      <c r="AK186" s="84"/>
      <c r="AL186" s="84"/>
      <c r="AM186" s="87"/>
      <c r="AN186" s="94"/>
      <c r="AO186" s="84" t="s">
        <v>354</v>
      </c>
      <c r="AP186" s="84"/>
      <c r="AQ186" s="84"/>
      <c r="AR186" s="100"/>
      <c r="AS186" s="136"/>
      <c r="AT186" s="84"/>
      <c r="AU186" s="84"/>
      <c r="AV186" s="87"/>
      <c r="AW186" s="94"/>
      <c r="AX186" s="84"/>
      <c r="AY186" s="84"/>
      <c r="AZ186" s="84"/>
      <c r="BA186" s="100"/>
      <c r="BB186" s="136"/>
      <c r="BC186" s="84"/>
      <c r="BD186" s="84"/>
      <c r="BE186" s="87"/>
      <c r="BF186" s="94"/>
      <c r="BG186" s="84"/>
      <c r="BH186" s="84"/>
      <c r="BI186" s="100"/>
      <c r="BJ186" s="136"/>
      <c r="BK186" s="84"/>
      <c r="BL186" s="536"/>
      <c r="BM186" s="536"/>
      <c r="BN186" s="93"/>
      <c r="BP186" s="11"/>
      <c r="BR186" s="634"/>
    </row>
    <row r="187" spans="1:70" ht="18.899999999999999" customHeight="1">
      <c r="A187" s="9"/>
      <c r="B187" s="8"/>
      <c r="C187" s="1101"/>
      <c r="D187" s="1101"/>
      <c r="E187" s="1101"/>
      <c r="F187" s="1102"/>
      <c r="G187" s="1014"/>
      <c r="H187" s="706" t="s">
        <v>305</v>
      </c>
      <c r="I187" s="194" t="s">
        <v>801</v>
      </c>
      <c r="J187" s="583">
        <v>1132110</v>
      </c>
      <c r="K187" s="586" t="s">
        <v>339</v>
      </c>
      <c r="L187" s="586">
        <v>365</v>
      </c>
      <c r="M187" s="586" t="s">
        <v>506</v>
      </c>
      <c r="N187" s="586" t="s">
        <v>5</v>
      </c>
      <c r="O187" s="108"/>
      <c r="P187" s="84" t="s">
        <v>342</v>
      </c>
      <c r="Q187" s="84"/>
      <c r="R187" s="100"/>
      <c r="S187" s="136"/>
      <c r="T187" s="84"/>
      <c r="U187" s="84"/>
      <c r="V187" s="87"/>
      <c r="W187" s="547"/>
      <c r="X187" s="85"/>
      <c r="Y187" s="84"/>
      <c r="Z187" s="100"/>
      <c r="AA187" s="136"/>
      <c r="AB187" s="84" t="s">
        <v>342</v>
      </c>
      <c r="AC187" s="84"/>
      <c r="AD187" s="84"/>
      <c r="AE187" s="87"/>
      <c r="AF187" s="94"/>
      <c r="AG187" s="84"/>
      <c r="AH187" s="84"/>
      <c r="AI187" s="100"/>
      <c r="AJ187" s="136"/>
      <c r="AK187" s="84"/>
      <c r="AL187" s="84"/>
      <c r="AM187" s="87"/>
      <c r="AN187" s="94" t="s">
        <v>342</v>
      </c>
      <c r="AO187" s="84"/>
      <c r="AP187" s="84"/>
      <c r="AQ187" s="84"/>
      <c r="AR187" s="100"/>
      <c r="AS187" s="136"/>
      <c r="AT187" s="84"/>
      <c r="AU187" s="84"/>
      <c r="AV187" s="87"/>
      <c r="AW187" s="94"/>
      <c r="AX187" s="84"/>
      <c r="AY187" s="84"/>
      <c r="AZ187" s="84" t="s">
        <v>342</v>
      </c>
      <c r="BA187" s="100"/>
      <c r="BB187" s="136"/>
      <c r="BC187" s="84"/>
      <c r="BD187" s="84"/>
      <c r="BE187" s="87"/>
      <c r="BF187" s="94"/>
      <c r="BG187" s="84"/>
      <c r="BH187" s="84"/>
      <c r="BI187" s="100"/>
      <c r="BJ187" s="136"/>
      <c r="BK187" s="84"/>
      <c r="BL187" s="536"/>
      <c r="BM187" s="536"/>
      <c r="BN187" s="93"/>
      <c r="BP187" s="11"/>
      <c r="BR187" s="634"/>
    </row>
    <row r="188" spans="1:70" ht="18.899999999999999" customHeight="1">
      <c r="A188" s="9"/>
      <c r="B188" s="8"/>
      <c r="C188" s="1101"/>
      <c r="D188" s="1101"/>
      <c r="E188" s="1101"/>
      <c r="F188" s="1102"/>
      <c r="G188" s="1014"/>
      <c r="H188" s="706" t="s">
        <v>306</v>
      </c>
      <c r="I188" s="194" t="s">
        <v>801</v>
      </c>
      <c r="J188" s="583">
        <v>1132110</v>
      </c>
      <c r="K188" s="586" t="s">
        <v>339</v>
      </c>
      <c r="L188" s="586">
        <v>324</v>
      </c>
      <c r="M188" s="586" t="s">
        <v>506</v>
      </c>
      <c r="N188" s="586" t="s">
        <v>5</v>
      </c>
      <c r="O188" s="108"/>
      <c r="P188" s="84" t="s">
        <v>342</v>
      </c>
      <c r="Q188" s="84"/>
      <c r="R188" s="100"/>
      <c r="S188" s="136"/>
      <c r="T188" s="84"/>
      <c r="U188" s="84"/>
      <c r="V188" s="87"/>
      <c r="W188" s="94"/>
      <c r="X188" s="85"/>
      <c r="Y188" s="84"/>
      <c r="Z188" s="100"/>
      <c r="AA188" s="136"/>
      <c r="AB188" s="84" t="s">
        <v>342</v>
      </c>
      <c r="AC188" s="84"/>
      <c r="AD188" s="84"/>
      <c r="AE188" s="87"/>
      <c r="AF188" s="94"/>
      <c r="AG188" s="84"/>
      <c r="AH188" s="84"/>
      <c r="AI188" s="100"/>
      <c r="AJ188" s="136"/>
      <c r="AK188" s="84"/>
      <c r="AL188" s="84"/>
      <c r="AM188" s="87"/>
      <c r="AN188" s="94" t="s">
        <v>342</v>
      </c>
      <c r="AO188" s="84"/>
      <c r="AP188" s="84"/>
      <c r="AQ188" s="84"/>
      <c r="AR188" s="100"/>
      <c r="AS188" s="136"/>
      <c r="AT188" s="84"/>
      <c r="AU188" s="84"/>
      <c r="AV188" s="87"/>
      <c r="AW188" s="94"/>
      <c r="AX188" s="84"/>
      <c r="AY188" s="84"/>
      <c r="AZ188" s="84" t="s">
        <v>342</v>
      </c>
      <c r="BA188" s="100"/>
      <c r="BB188" s="136"/>
      <c r="BC188" s="84"/>
      <c r="BD188" s="84"/>
      <c r="BE188" s="87"/>
      <c r="BF188" s="94"/>
      <c r="BG188" s="84"/>
      <c r="BH188" s="84"/>
      <c r="BI188" s="100"/>
      <c r="BJ188" s="136"/>
      <c r="BK188" s="84"/>
      <c r="BL188" s="536"/>
      <c r="BM188" s="536"/>
      <c r="BN188" s="93"/>
      <c r="BP188" s="11"/>
      <c r="BR188" s="634"/>
    </row>
    <row r="189" spans="1:70" ht="18.899999999999999" customHeight="1">
      <c r="A189" s="9"/>
      <c r="B189" s="8"/>
      <c r="C189" s="1101"/>
      <c r="D189" s="1101"/>
      <c r="E189" s="1101"/>
      <c r="F189" s="1102"/>
      <c r="G189" s="1014"/>
      <c r="H189" s="706" t="s">
        <v>307</v>
      </c>
      <c r="I189" s="194" t="s">
        <v>800</v>
      </c>
      <c r="J189" s="583">
        <v>1132110</v>
      </c>
      <c r="K189" s="586" t="s">
        <v>339</v>
      </c>
      <c r="L189" s="586">
        <v>381</v>
      </c>
      <c r="M189" s="586" t="s">
        <v>506</v>
      </c>
      <c r="N189" s="586" t="s">
        <v>5</v>
      </c>
      <c r="O189" s="108"/>
      <c r="P189" s="84"/>
      <c r="Q189" s="84"/>
      <c r="R189" s="100" t="s">
        <v>342</v>
      </c>
      <c r="S189" s="136"/>
      <c r="T189" s="84"/>
      <c r="U189" s="84"/>
      <c r="V189" s="87"/>
      <c r="W189" s="94"/>
      <c r="X189" s="85"/>
      <c r="Y189" s="84"/>
      <c r="Z189" s="100"/>
      <c r="AA189" s="136"/>
      <c r="AB189" s="84"/>
      <c r="AC189" s="84" t="s">
        <v>342</v>
      </c>
      <c r="AD189" s="84"/>
      <c r="AE189" s="87"/>
      <c r="AF189" s="94"/>
      <c r="AG189" s="84"/>
      <c r="AH189" s="84"/>
      <c r="AI189" s="100"/>
      <c r="AJ189" s="136"/>
      <c r="AK189" s="84"/>
      <c r="AL189" s="84"/>
      <c r="AM189" s="87"/>
      <c r="AN189" s="94"/>
      <c r="AO189" s="84"/>
      <c r="AP189" s="84" t="s">
        <v>342</v>
      </c>
      <c r="AQ189" s="84"/>
      <c r="AR189" s="100"/>
      <c r="AS189" s="136"/>
      <c r="AT189" s="84"/>
      <c r="AU189" s="84"/>
      <c r="AV189" s="87"/>
      <c r="AW189" s="94"/>
      <c r="AX189" s="84"/>
      <c r="AY189" s="84"/>
      <c r="AZ189" s="84"/>
      <c r="BA189" s="100" t="s">
        <v>342</v>
      </c>
      <c r="BB189" s="136"/>
      <c r="BC189" s="84"/>
      <c r="BD189" s="84"/>
      <c r="BE189" s="87"/>
      <c r="BF189" s="94"/>
      <c r="BG189" s="84"/>
      <c r="BH189" s="84"/>
      <c r="BI189" s="100"/>
      <c r="BJ189" s="136"/>
      <c r="BK189" s="84"/>
      <c r="BL189" s="536"/>
      <c r="BM189" s="536"/>
      <c r="BN189" s="93"/>
      <c r="BP189" s="11"/>
      <c r="BR189" s="634"/>
    </row>
    <row r="190" spans="1:70" ht="18.899999999999999" customHeight="1">
      <c r="A190" s="9" t="s">
        <v>27</v>
      </c>
      <c r="B190" s="8" t="s">
        <v>1</v>
      </c>
      <c r="C190" s="1101"/>
      <c r="D190" s="1101"/>
      <c r="E190" s="1101"/>
      <c r="F190" s="1102"/>
      <c r="G190" s="1014"/>
      <c r="H190" s="706" t="s">
        <v>308</v>
      </c>
      <c r="I190" s="194" t="s">
        <v>799</v>
      </c>
      <c r="J190" s="583">
        <v>1132110</v>
      </c>
      <c r="K190" s="586" t="s">
        <v>339</v>
      </c>
      <c r="L190" s="586">
        <v>8760</v>
      </c>
      <c r="M190" s="586" t="s">
        <v>506</v>
      </c>
      <c r="N190" s="586" t="s">
        <v>658</v>
      </c>
      <c r="O190" s="108"/>
      <c r="P190" s="84"/>
      <c r="Q190" s="84"/>
      <c r="R190" s="101"/>
      <c r="S190" s="136" t="s">
        <v>354</v>
      </c>
      <c r="T190" s="84"/>
      <c r="U190" s="84"/>
      <c r="V190" s="87"/>
      <c r="W190" s="94"/>
      <c r="X190" s="84"/>
      <c r="Y190" s="84"/>
      <c r="Z190" s="100"/>
      <c r="AA190" s="136"/>
      <c r="AB190" s="84"/>
      <c r="AC190" s="84"/>
      <c r="AD190" s="84"/>
      <c r="AE190" s="87"/>
      <c r="AF190" s="94"/>
      <c r="AG190" s="84"/>
      <c r="AH190" s="84"/>
      <c r="AI190" s="100"/>
      <c r="AJ190" s="136"/>
      <c r="AK190" s="84"/>
      <c r="AL190" s="84"/>
      <c r="AM190" s="87"/>
      <c r="AN190" s="94"/>
      <c r="AO190" s="84"/>
      <c r="AP190" s="84"/>
      <c r="AQ190" s="84"/>
      <c r="AR190" s="101" t="s">
        <v>354</v>
      </c>
      <c r="AS190" s="136"/>
      <c r="AT190" s="84"/>
      <c r="AU190" s="84"/>
      <c r="AV190" s="87"/>
      <c r="AW190" s="94"/>
      <c r="AX190" s="84"/>
      <c r="AY190" s="84"/>
      <c r="AZ190" s="84"/>
      <c r="BA190" s="100"/>
      <c r="BB190" s="136"/>
      <c r="BC190" s="84"/>
      <c r="BD190" s="84"/>
      <c r="BE190" s="87"/>
      <c r="BF190" s="94"/>
      <c r="BG190" s="84"/>
      <c r="BH190" s="84"/>
      <c r="BI190" s="100"/>
      <c r="BJ190" s="136"/>
      <c r="BK190" s="84"/>
      <c r="BL190" s="536"/>
      <c r="BM190" s="536"/>
      <c r="BN190" s="93"/>
      <c r="BP190" s="11"/>
      <c r="BR190" s="634"/>
    </row>
    <row r="191" spans="1:70" ht="18.899999999999999" customHeight="1">
      <c r="A191" s="9" t="s">
        <v>27</v>
      </c>
      <c r="B191" s="8" t="s">
        <v>1</v>
      </c>
      <c r="C191" s="1101"/>
      <c r="D191" s="1101"/>
      <c r="E191" s="1101"/>
      <c r="F191" s="1102"/>
      <c r="G191" s="1014"/>
      <c r="H191" s="706" t="s">
        <v>309</v>
      </c>
      <c r="I191" s="194" t="s">
        <v>798</v>
      </c>
      <c r="J191" s="583">
        <v>1132110</v>
      </c>
      <c r="K191" s="586" t="s">
        <v>339</v>
      </c>
      <c r="L191" s="586">
        <v>8760</v>
      </c>
      <c r="M191" s="586" t="s">
        <v>506</v>
      </c>
      <c r="N191" s="586" t="s">
        <v>658</v>
      </c>
      <c r="O191" s="108"/>
      <c r="P191" s="84"/>
      <c r="Q191" s="84"/>
      <c r="R191" s="101"/>
      <c r="S191" s="136"/>
      <c r="T191" s="84"/>
      <c r="U191" s="84"/>
      <c r="V191" s="87"/>
      <c r="W191" s="94"/>
      <c r="X191" s="84"/>
      <c r="Y191" s="84"/>
      <c r="Z191" s="100"/>
      <c r="AA191" s="136"/>
      <c r="AB191" s="84"/>
      <c r="AC191" s="84"/>
      <c r="AD191" s="84"/>
      <c r="AE191" s="87"/>
      <c r="AF191" s="94"/>
      <c r="AG191" s="84"/>
      <c r="AH191" s="84"/>
      <c r="AI191" s="100"/>
      <c r="AJ191" s="136" t="s">
        <v>354</v>
      </c>
      <c r="AK191" s="84"/>
      <c r="AL191" s="84"/>
      <c r="AM191" s="87"/>
      <c r="AN191" s="94"/>
      <c r="AO191" s="84"/>
      <c r="AP191" s="84"/>
      <c r="AQ191" s="84"/>
      <c r="AR191" s="101"/>
      <c r="AS191" s="136"/>
      <c r="AT191" s="84"/>
      <c r="AU191" s="84"/>
      <c r="AV191" s="87"/>
      <c r="AW191" s="94"/>
      <c r="AX191" s="84"/>
      <c r="AY191" s="84"/>
      <c r="AZ191" s="84"/>
      <c r="BA191" s="100"/>
      <c r="BB191" s="136"/>
      <c r="BC191" s="84"/>
      <c r="BD191" s="84"/>
      <c r="BE191" s="87"/>
      <c r="BF191" s="94"/>
      <c r="BG191" s="84" t="s">
        <v>7</v>
      </c>
      <c r="BH191" s="84"/>
      <c r="BI191" s="100"/>
      <c r="BJ191" s="136"/>
      <c r="BK191" s="84"/>
      <c r="BL191" s="536"/>
      <c r="BM191" s="536"/>
      <c r="BN191" s="93"/>
      <c r="BP191" s="11"/>
      <c r="BR191" s="634"/>
    </row>
    <row r="192" spans="1:70" ht="18.899999999999999" customHeight="1">
      <c r="A192" s="9" t="s">
        <v>27</v>
      </c>
      <c r="B192" s="8" t="s">
        <v>1</v>
      </c>
      <c r="C192" s="1101"/>
      <c r="D192" s="1101"/>
      <c r="E192" s="1101"/>
      <c r="F192" s="1102"/>
      <c r="G192" s="1014"/>
      <c r="H192" s="706" t="s">
        <v>310</v>
      </c>
      <c r="I192" s="194" t="s">
        <v>797</v>
      </c>
      <c r="J192" s="583">
        <v>1132110</v>
      </c>
      <c r="K192" s="586" t="s">
        <v>339</v>
      </c>
      <c r="L192" s="586">
        <v>8760</v>
      </c>
      <c r="M192" s="586" t="s">
        <v>506</v>
      </c>
      <c r="N192" s="586" t="s">
        <v>658</v>
      </c>
      <c r="O192" s="108"/>
      <c r="P192" s="85"/>
      <c r="Q192" s="84"/>
      <c r="R192" s="100"/>
      <c r="S192" s="136"/>
      <c r="T192" s="84"/>
      <c r="U192" s="84"/>
      <c r="V192" s="87"/>
      <c r="W192" s="94"/>
      <c r="X192" s="84"/>
      <c r="Y192" s="84"/>
      <c r="Z192" s="100"/>
      <c r="AA192" s="136"/>
      <c r="AB192" s="84"/>
      <c r="AC192" s="84" t="s">
        <v>354</v>
      </c>
      <c r="AD192" s="84"/>
      <c r="AE192" s="87"/>
      <c r="AF192" s="94"/>
      <c r="AG192" s="84"/>
      <c r="AH192" s="84"/>
      <c r="AI192" s="100"/>
      <c r="AJ192" s="136"/>
      <c r="AK192" s="84"/>
      <c r="AL192" s="84"/>
      <c r="AM192" s="87"/>
      <c r="AN192" s="94"/>
      <c r="AO192" s="84"/>
      <c r="AP192" s="84"/>
      <c r="AQ192" s="84"/>
      <c r="AR192" s="100"/>
      <c r="AS192" s="136"/>
      <c r="AT192" s="84"/>
      <c r="AU192" s="84"/>
      <c r="AV192" s="87"/>
      <c r="AW192" s="94"/>
      <c r="AX192" s="84"/>
      <c r="AY192" s="84"/>
      <c r="AZ192" s="84"/>
      <c r="BA192" s="100"/>
      <c r="BB192" s="136"/>
      <c r="BC192" s="84" t="s">
        <v>354</v>
      </c>
      <c r="BD192" s="84"/>
      <c r="BE192" s="87"/>
      <c r="BF192" s="94"/>
      <c r="BG192" s="84"/>
      <c r="BH192" s="84"/>
      <c r="BI192" s="100"/>
      <c r="BJ192" s="136"/>
      <c r="BK192" s="84"/>
      <c r="BL192" s="536"/>
      <c r="BM192" s="536"/>
      <c r="BN192" s="93"/>
      <c r="BP192" s="11"/>
      <c r="BR192" s="634"/>
    </row>
    <row r="193" spans="1:70" ht="18.899999999999999" customHeight="1">
      <c r="A193" s="9"/>
      <c r="B193" s="8"/>
      <c r="C193" s="1101"/>
      <c r="D193" s="1101"/>
      <c r="E193" s="1101"/>
      <c r="F193" s="1102"/>
      <c r="G193" s="1014"/>
      <c r="H193" s="706" t="s">
        <v>311</v>
      </c>
      <c r="I193" s="194" t="s">
        <v>796</v>
      </c>
      <c r="J193" s="583">
        <v>1132110</v>
      </c>
      <c r="K193" s="586" t="s">
        <v>339</v>
      </c>
      <c r="L193" s="586">
        <v>8760</v>
      </c>
      <c r="M193" s="586" t="s">
        <v>506</v>
      </c>
      <c r="N193" s="586" t="s">
        <v>658</v>
      </c>
      <c r="O193" s="109"/>
      <c r="P193" s="84"/>
      <c r="Q193" s="84"/>
      <c r="R193" s="101"/>
      <c r="S193" s="138"/>
      <c r="T193" s="84"/>
      <c r="U193" s="84"/>
      <c r="V193" s="88"/>
      <c r="W193" s="92"/>
      <c r="X193" s="84"/>
      <c r="Y193" s="84"/>
      <c r="Z193" s="101"/>
      <c r="AA193" s="138"/>
      <c r="AB193" s="84"/>
      <c r="AC193" s="84"/>
      <c r="AD193" s="84"/>
      <c r="AE193" s="88"/>
      <c r="AF193" s="94" t="s">
        <v>354</v>
      </c>
      <c r="AG193" s="84"/>
      <c r="AH193" s="84"/>
      <c r="AI193" s="101"/>
      <c r="AJ193" s="136"/>
      <c r="AK193" s="84"/>
      <c r="AL193" s="84"/>
      <c r="AM193" s="87"/>
      <c r="AN193" s="92"/>
      <c r="AO193" s="84"/>
      <c r="AP193" s="84"/>
      <c r="AQ193" s="84"/>
      <c r="AR193" s="551"/>
      <c r="AS193" s="548"/>
      <c r="AT193" s="84"/>
      <c r="AU193" s="84"/>
      <c r="AV193" s="88"/>
      <c r="AW193" s="94"/>
      <c r="AX193" s="84"/>
      <c r="AY193" s="85"/>
      <c r="AZ193" s="84"/>
      <c r="BA193" s="100"/>
      <c r="BB193" s="136"/>
      <c r="BC193" s="85"/>
      <c r="BD193" s="84"/>
      <c r="BE193" s="87" t="s">
        <v>7</v>
      </c>
      <c r="BF193" s="94"/>
      <c r="BG193" s="85"/>
      <c r="BH193" s="84"/>
      <c r="BI193" s="100"/>
      <c r="BJ193" s="136"/>
      <c r="BK193" s="85"/>
      <c r="BL193" s="536"/>
      <c r="BM193" s="536"/>
      <c r="BN193" s="93"/>
      <c r="BP193" s="11"/>
      <c r="BR193" s="634"/>
    </row>
    <row r="194" spans="1:70" ht="18.899999999999999" customHeight="1">
      <c r="A194" s="9"/>
      <c r="B194" s="8"/>
      <c r="C194" s="1101"/>
      <c r="D194" s="1101"/>
      <c r="E194" s="1101"/>
      <c r="F194" s="1102"/>
      <c r="G194" s="1014"/>
      <c r="H194" s="706" t="s">
        <v>312</v>
      </c>
      <c r="I194" s="194" t="s">
        <v>803</v>
      </c>
      <c r="J194" s="583">
        <v>1132110</v>
      </c>
      <c r="K194" s="586" t="s">
        <v>339</v>
      </c>
      <c r="L194" s="586">
        <v>730</v>
      </c>
      <c r="M194" s="586" t="s">
        <v>506</v>
      </c>
      <c r="N194" s="586" t="s">
        <v>658</v>
      </c>
      <c r="O194" s="109"/>
      <c r="P194" s="84"/>
      <c r="Q194" s="84"/>
      <c r="R194" s="101"/>
      <c r="S194" s="138"/>
      <c r="T194" s="84"/>
      <c r="U194" s="84"/>
      <c r="V194" s="88"/>
      <c r="W194" s="92"/>
      <c r="X194" s="84"/>
      <c r="Y194" s="84"/>
      <c r="Z194" s="101"/>
      <c r="AA194" s="138"/>
      <c r="AB194" s="84"/>
      <c r="AC194" s="84"/>
      <c r="AD194" s="84"/>
      <c r="AE194" s="88"/>
      <c r="AF194" s="94"/>
      <c r="AG194" s="84"/>
      <c r="AH194" s="84"/>
      <c r="AI194" s="101"/>
      <c r="AJ194" s="136" t="s">
        <v>354</v>
      </c>
      <c r="AK194" s="84"/>
      <c r="AL194" s="84"/>
      <c r="AM194" s="87"/>
      <c r="AN194" s="92"/>
      <c r="AO194" s="84"/>
      <c r="AP194" s="84"/>
      <c r="AQ194" s="84"/>
      <c r="AR194" s="551"/>
      <c r="AS194" s="548"/>
      <c r="AT194" s="84"/>
      <c r="AU194" s="84"/>
      <c r="AV194" s="88"/>
      <c r="AW194" s="94"/>
      <c r="AX194" s="84"/>
      <c r="AY194" s="85"/>
      <c r="AZ194" s="84"/>
      <c r="BA194" s="100"/>
      <c r="BB194" s="136"/>
      <c r="BC194" s="85"/>
      <c r="BD194" s="84"/>
      <c r="BE194" s="87"/>
      <c r="BF194" s="94" t="s">
        <v>7</v>
      </c>
      <c r="BG194" s="85"/>
      <c r="BH194" s="84"/>
      <c r="BI194" s="100"/>
      <c r="BJ194" s="136"/>
      <c r="BK194" s="85"/>
      <c r="BL194" s="536"/>
      <c r="BM194" s="536"/>
      <c r="BN194" s="93"/>
      <c r="BP194" s="11"/>
      <c r="BR194" s="634"/>
    </row>
    <row r="195" spans="1:70" ht="18.899999999999999" customHeight="1">
      <c r="A195" s="9"/>
      <c r="B195" s="8"/>
      <c r="C195" s="1101"/>
      <c r="D195" s="1101"/>
      <c r="E195" s="1101"/>
      <c r="F195" s="1102"/>
      <c r="G195" s="1014"/>
      <c r="H195" s="706" t="s">
        <v>928</v>
      </c>
      <c r="I195" s="194" t="s">
        <v>968</v>
      </c>
      <c r="J195" s="583">
        <v>1132110</v>
      </c>
      <c r="K195" s="586" t="s">
        <v>339</v>
      </c>
      <c r="L195" s="586">
        <v>2190</v>
      </c>
      <c r="M195" s="586" t="s">
        <v>506</v>
      </c>
      <c r="N195" s="586" t="s">
        <v>9</v>
      </c>
      <c r="O195" s="109"/>
      <c r="P195" s="84"/>
      <c r="Q195" s="84"/>
      <c r="R195" s="101"/>
      <c r="S195" s="138"/>
      <c r="T195" s="84"/>
      <c r="U195" s="84"/>
      <c r="V195" s="88"/>
      <c r="W195" s="92"/>
      <c r="X195" s="84"/>
      <c r="Y195" s="84"/>
      <c r="Z195" s="101"/>
      <c r="AA195" s="138"/>
      <c r="AB195" s="84"/>
      <c r="AC195" s="84"/>
      <c r="AD195" s="84"/>
      <c r="AE195" s="88"/>
      <c r="AF195" s="94"/>
      <c r="AG195" s="84"/>
      <c r="AH195" s="84"/>
      <c r="AI195" s="101"/>
      <c r="AJ195" s="136"/>
      <c r="AK195" s="84"/>
      <c r="AL195" s="84"/>
      <c r="AM195" s="87"/>
      <c r="AN195" s="92"/>
      <c r="AO195" s="84"/>
      <c r="AP195" s="84"/>
      <c r="AQ195" s="84"/>
      <c r="AR195" s="551"/>
      <c r="AS195" s="548"/>
      <c r="AT195" s="84"/>
      <c r="AU195" s="84"/>
      <c r="AV195" s="88"/>
      <c r="AW195" s="94"/>
      <c r="AX195" s="84"/>
      <c r="AY195" s="85"/>
      <c r="AZ195" s="84"/>
      <c r="BA195" s="100"/>
      <c r="BB195" s="136"/>
      <c r="BC195" s="85"/>
      <c r="BD195" s="84"/>
      <c r="BE195" s="87"/>
      <c r="BF195" s="94"/>
      <c r="BG195" s="85" t="s">
        <v>9</v>
      </c>
      <c r="BH195" s="84"/>
      <c r="BI195" s="100"/>
      <c r="BJ195" s="136"/>
      <c r="BK195" s="85"/>
      <c r="BL195" s="536"/>
      <c r="BM195" s="536"/>
      <c r="BN195" s="93"/>
      <c r="BP195" s="11"/>
      <c r="BR195" s="634"/>
    </row>
    <row r="196" spans="1:70" ht="18.899999999999999" customHeight="1">
      <c r="A196" s="9"/>
      <c r="B196" s="8"/>
      <c r="C196" s="1101"/>
      <c r="D196" s="1101"/>
      <c r="E196" s="1101"/>
      <c r="F196" s="1102"/>
      <c r="G196" s="1014"/>
      <c r="H196" s="706" t="s">
        <v>344</v>
      </c>
      <c r="I196" s="194" t="s">
        <v>804</v>
      </c>
      <c r="J196" s="583">
        <v>1132110</v>
      </c>
      <c r="K196" s="586" t="s">
        <v>339</v>
      </c>
      <c r="L196" s="586">
        <v>154</v>
      </c>
      <c r="M196" s="586" t="s">
        <v>506</v>
      </c>
      <c r="N196" s="586" t="s">
        <v>5</v>
      </c>
      <c r="O196" s="108"/>
      <c r="P196" s="84"/>
      <c r="Q196" s="84"/>
      <c r="R196" s="100"/>
      <c r="S196" s="136"/>
      <c r="T196" s="84"/>
      <c r="U196" s="84"/>
      <c r="V196" s="87"/>
      <c r="W196" s="92"/>
      <c r="X196" s="84"/>
      <c r="Y196" s="85" t="s">
        <v>342</v>
      </c>
      <c r="Z196" s="100"/>
      <c r="AA196" s="136"/>
      <c r="AB196" s="84"/>
      <c r="AC196" s="84"/>
      <c r="AD196" s="84"/>
      <c r="AE196" s="87"/>
      <c r="AF196" s="94"/>
      <c r="AG196" s="84"/>
      <c r="AH196" s="84"/>
      <c r="AI196" s="100"/>
      <c r="AJ196" s="138"/>
      <c r="AK196" s="84"/>
      <c r="AL196" s="85" t="s">
        <v>342</v>
      </c>
      <c r="AM196" s="87"/>
      <c r="AN196" s="94"/>
      <c r="AO196" s="84"/>
      <c r="AP196" s="84"/>
      <c r="AQ196" s="84"/>
      <c r="AR196" s="133"/>
      <c r="AS196" s="548"/>
      <c r="AT196" s="84"/>
      <c r="AU196" s="84"/>
      <c r="AV196" s="87"/>
      <c r="AW196" s="94" t="s">
        <v>342</v>
      </c>
      <c r="AX196" s="84"/>
      <c r="AY196" s="85"/>
      <c r="AZ196" s="84"/>
      <c r="BA196" s="101"/>
      <c r="BB196" s="136"/>
      <c r="BC196" s="84"/>
      <c r="BD196" s="84"/>
      <c r="BE196" s="87"/>
      <c r="BF196" s="94"/>
      <c r="BG196" s="84"/>
      <c r="BH196" s="84"/>
      <c r="BI196" s="100" t="s">
        <v>5</v>
      </c>
      <c r="BJ196" s="136"/>
      <c r="BK196" s="85"/>
      <c r="BL196" s="536"/>
      <c r="BM196" s="535"/>
      <c r="BN196" s="93"/>
      <c r="BP196" s="11"/>
      <c r="BR196" s="634"/>
    </row>
    <row r="197" spans="1:70" ht="18.899999999999999" customHeight="1" thickBot="1">
      <c r="A197" s="9"/>
      <c r="B197" s="8"/>
      <c r="C197" s="1101"/>
      <c r="D197" s="1101"/>
      <c r="E197" s="1101"/>
      <c r="F197" s="1102"/>
      <c r="G197" s="1076"/>
      <c r="H197" s="711" t="s">
        <v>314</v>
      </c>
      <c r="I197" s="201" t="s">
        <v>805</v>
      </c>
      <c r="J197" s="584">
        <v>1132110</v>
      </c>
      <c r="K197" s="560" t="s">
        <v>339</v>
      </c>
      <c r="L197" s="560">
        <v>4380</v>
      </c>
      <c r="M197" s="560" t="s">
        <v>506</v>
      </c>
      <c r="N197" s="560" t="s">
        <v>658</v>
      </c>
      <c r="O197" s="110"/>
      <c r="P197" s="97"/>
      <c r="Q197" s="97"/>
      <c r="R197" s="102"/>
      <c r="S197" s="137"/>
      <c r="T197" s="97" t="s">
        <v>354</v>
      </c>
      <c r="U197" s="97"/>
      <c r="V197" s="141"/>
      <c r="W197" s="121"/>
      <c r="X197" s="97"/>
      <c r="Y197" s="106"/>
      <c r="Z197" s="102"/>
      <c r="AA197" s="137"/>
      <c r="AB197" s="97"/>
      <c r="AC197" s="97"/>
      <c r="AD197" s="97"/>
      <c r="AE197" s="141"/>
      <c r="AF197" s="96"/>
      <c r="AG197" s="97"/>
      <c r="AH197" s="97"/>
      <c r="AI197" s="102"/>
      <c r="AJ197" s="139"/>
      <c r="AK197" s="97"/>
      <c r="AL197" s="106"/>
      <c r="AM197" s="141"/>
      <c r="AN197" s="96"/>
      <c r="AO197" s="97"/>
      <c r="AP197" s="97"/>
      <c r="AQ197" s="97"/>
      <c r="AR197" s="131" t="s">
        <v>354</v>
      </c>
      <c r="AS197" s="614"/>
      <c r="AT197" s="97"/>
      <c r="AU197" s="97"/>
      <c r="AV197" s="141"/>
      <c r="AW197" s="96"/>
      <c r="AX197" s="97"/>
      <c r="AY197" s="106"/>
      <c r="AZ197" s="97"/>
      <c r="BA197" s="120"/>
      <c r="BB197" s="137"/>
      <c r="BC197" s="97"/>
      <c r="BD197" s="97"/>
      <c r="BE197" s="141"/>
      <c r="BF197" s="96"/>
      <c r="BG197" s="97"/>
      <c r="BH197" s="97"/>
      <c r="BI197" s="102"/>
      <c r="BJ197" s="137"/>
      <c r="BK197" s="106"/>
      <c r="BL197" s="545"/>
      <c r="BM197" s="615"/>
      <c r="BN197" s="98"/>
      <c r="BP197" s="11"/>
      <c r="BR197" s="634"/>
    </row>
    <row r="198" spans="1:70" ht="18.899999999999999" customHeight="1">
      <c r="A198" s="9"/>
      <c r="B198" s="8"/>
      <c r="C198" s="1101"/>
      <c r="D198" s="1101"/>
      <c r="E198" s="1101"/>
      <c r="F198" s="1102"/>
      <c r="G198" s="1087" t="s">
        <v>484</v>
      </c>
      <c r="H198" s="720" t="s">
        <v>575</v>
      </c>
      <c r="I198" s="572" t="s">
        <v>868</v>
      </c>
      <c r="J198" s="605">
        <v>1131811</v>
      </c>
      <c r="K198" s="585" t="s">
        <v>339</v>
      </c>
      <c r="L198" s="585">
        <v>626</v>
      </c>
      <c r="M198" s="585" t="s">
        <v>506</v>
      </c>
      <c r="N198" s="585" t="s">
        <v>7</v>
      </c>
      <c r="O198" s="298"/>
      <c r="P198" s="304"/>
      <c r="Q198" s="304"/>
      <c r="R198" s="306"/>
      <c r="S198" s="307"/>
      <c r="T198" s="304"/>
      <c r="U198" s="304"/>
      <c r="V198" s="291"/>
      <c r="W198" s="567"/>
      <c r="X198" s="304"/>
      <c r="Y198" s="568"/>
      <c r="Z198" s="306"/>
      <c r="AA198" s="307"/>
      <c r="AB198" s="304" t="s">
        <v>354</v>
      </c>
      <c r="AC198" s="304"/>
      <c r="AD198" s="304"/>
      <c r="AE198" s="291"/>
      <c r="AF198" s="305"/>
      <c r="AG198" s="304"/>
      <c r="AH198" s="304"/>
      <c r="AI198" s="306"/>
      <c r="AJ198" s="290"/>
      <c r="AK198" s="304"/>
      <c r="AL198" s="568"/>
      <c r="AM198" s="291"/>
      <c r="AN198" s="305"/>
      <c r="AO198" s="304"/>
      <c r="AP198" s="304"/>
      <c r="AQ198" s="304"/>
      <c r="AR198" s="289"/>
      <c r="AS198" s="569"/>
      <c r="AT198" s="304"/>
      <c r="AU198" s="304"/>
      <c r="AV198" s="291"/>
      <c r="AW198" s="305"/>
      <c r="AX198" s="304"/>
      <c r="AY198" s="568" t="s">
        <v>354</v>
      </c>
      <c r="AZ198" s="304"/>
      <c r="BA198" s="570"/>
      <c r="BB198" s="307"/>
      <c r="BC198" s="304"/>
      <c r="BD198" s="304"/>
      <c r="BE198" s="291"/>
      <c r="BF198" s="305"/>
      <c r="BG198" s="304"/>
      <c r="BH198" s="304"/>
      <c r="BI198" s="306"/>
      <c r="BJ198" s="307"/>
      <c r="BK198" s="568"/>
      <c r="BL198" s="617"/>
      <c r="BM198" s="571"/>
      <c r="BN198" s="292"/>
      <c r="BP198" s="11"/>
      <c r="BR198" s="634"/>
    </row>
    <row r="199" spans="1:70" ht="18.899999999999999" customHeight="1">
      <c r="A199" s="9"/>
      <c r="B199" s="8"/>
      <c r="C199" s="1101"/>
      <c r="D199" s="1101"/>
      <c r="E199" s="1101"/>
      <c r="F199" s="1102"/>
      <c r="G199" s="1088"/>
      <c r="H199" s="721" t="s">
        <v>573</v>
      </c>
      <c r="I199" s="574" t="s">
        <v>716</v>
      </c>
      <c r="J199" s="607">
        <v>1131804</v>
      </c>
      <c r="K199" s="586" t="s">
        <v>339</v>
      </c>
      <c r="L199" s="586">
        <v>71</v>
      </c>
      <c r="M199" s="586" t="s">
        <v>506</v>
      </c>
      <c r="N199" s="586" t="s">
        <v>5</v>
      </c>
      <c r="O199" s="124"/>
      <c r="P199" s="125"/>
      <c r="Q199" s="125"/>
      <c r="R199" s="126" t="s">
        <v>342</v>
      </c>
      <c r="S199" s="144"/>
      <c r="T199" s="125"/>
      <c r="U199" s="125"/>
      <c r="V199" s="148"/>
      <c r="W199" s="552"/>
      <c r="X199" s="125"/>
      <c r="Y199" s="553"/>
      <c r="Z199" s="126"/>
      <c r="AA199" s="144"/>
      <c r="AB199" s="125"/>
      <c r="AC199" s="84" t="s">
        <v>342</v>
      </c>
      <c r="AD199" s="125"/>
      <c r="AE199" s="148"/>
      <c r="AF199" s="127"/>
      <c r="AG199" s="125"/>
      <c r="AH199" s="125"/>
      <c r="AI199" s="126"/>
      <c r="AJ199" s="286"/>
      <c r="AK199" s="125"/>
      <c r="AL199" s="553"/>
      <c r="AM199" s="148"/>
      <c r="AN199" s="127"/>
      <c r="AO199" s="125"/>
      <c r="AP199" s="125" t="s">
        <v>342</v>
      </c>
      <c r="AQ199" s="125"/>
      <c r="AR199" s="285"/>
      <c r="AS199" s="554"/>
      <c r="AT199" s="125"/>
      <c r="AU199" s="125"/>
      <c r="AV199" s="148"/>
      <c r="AW199" s="127"/>
      <c r="AX199" s="125"/>
      <c r="AY199" s="553"/>
      <c r="AZ199" s="125"/>
      <c r="BA199" s="555" t="s">
        <v>342</v>
      </c>
      <c r="BB199" s="144"/>
      <c r="BC199" s="125"/>
      <c r="BD199" s="125"/>
      <c r="BE199" s="148"/>
      <c r="BF199" s="127"/>
      <c r="BG199" s="125"/>
      <c r="BH199" s="125"/>
      <c r="BI199" s="126"/>
      <c r="BJ199" s="144"/>
      <c r="BK199" s="553"/>
      <c r="BL199" s="616"/>
      <c r="BM199" s="556"/>
      <c r="BN199" s="128"/>
      <c r="BP199" s="11"/>
      <c r="BR199" s="634"/>
    </row>
    <row r="200" spans="1:70" ht="18.899999999999999" customHeight="1" thickBot="1">
      <c r="A200" s="9"/>
      <c r="B200" s="8"/>
      <c r="C200" s="1101"/>
      <c r="D200" s="1101"/>
      <c r="E200" s="1101"/>
      <c r="F200" s="1102"/>
      <c r="G200" s="1090"/>
      <c r="H200" s="722" t="s">
        <v>571</v>
      </c>
      <c r="I200" s="576" t="s">
        <v>717</v>
      </c>
      <c r="J200" s="609">
        <v>1131804</v>
      </c>
      <c r="K200" s="560" t="s">
        <v>339</v>
      </c>
      <c r="L200" s="560">
        <v>274</v>
      </c>
      <c r="M200" s="560" t="s">
        <v>506</v>
      </c>
      <c r="N200" s="560" t="s">
        <v>5</v>
      </c>
      <c r="O200" s="110"/>
      <c r="P200" s="97"/>
      <c r="Q200" s="97"/>
      <c r="R200" s="102" t="s">
        <v>342</v>
      </c>
      <c r="S200" s="137"/>
      <c r="T200" s="97"/>
      <c r="U200" s="97"/>
      <c r="V200" s="141"/>
      <c r="W200" s="121"/>
      <c r="X200" s="97"/>
      <c r="Y200" s="106"/>
      <c r="Z200" s="102"/>
      <c r="AA200" s="137"/>
      <c r="AB200" s="97"/>
      <c r="AC200" s="97" t="s">
        <v>342</v>
      </c>
      <c r="AD200" s="97"/>
      <c r="AE200" s="141"/>
      <c r="AF200" s="96"/>
      <c r="AG200" s="97"/>
      <c r="AH200" s="97"/>
      <c r="AI200" s="102"/>
      <c r="AJ200" s="139"/>
      <c r="AK200" s="97"/>
      <c r="AL200" s="106"/>
      <c r="AM200" s="141"/>
      <c r="AN200" s="96"/>
      <c r="AO200" s="97" t="s">
        <v>342</v>
      </c>
      <c r="AP200" s="97"/>
      <c r="AQ200" s="97"/>
      <c r="AR200" s="131"/>
      <c r="AS200" s="614"/>
      <c r="AT200" s="97"/>
      <c r="AU200" s="97"/>
      <c r="AV200" s="141"/>
      <c r="AW200" s="96"/>
      <c r="AX200" s="97"/>
      <c r="AY200" s="106"/>
      <c r="AZ200" s="97"/>
      <c r="BA200" s="120" t="s">
        <v>342</v>
      </c>
      <c r="BB200" s="137"/>
      <c r="BC200" s="97"/>
      <c r="BD200" s="97"/>
      <c r="BE200" s="141"/>
      <c r="BF200" s="96"/>
      <c r="BG200" s="97"/>
      <c r="BH200" s="97"/>
      <c r="BI200" s="102"/>
      <c r="BJ200" s="137"/>
      <c r="BK200" s="106"/>
      <c r="BL200" s="545"/>
      <c r="BM200" s="615"/>
      <c r="BN200" s="98"/>
      <c r="BP200" s="11"/>
      <c r="BR200" s="634"/>
    </row>
    <row r="201" spans="1:70" ht="18.899999999999999" customHeight="1">
      <c r="A201" s="9"/>
      <c r="B201" s="8"/>
      <c r="C201" s="1101"/>
      <c r="D201" s="1101"/>
      <c r="E201" s="1101"/>
      <c r="F201" s="1102"/>
      <c r="G201" s="1087" t="s">
        <v>569</v>
      </c>
      <c r="H201" s="720" t="s">
        <v>568</v>
      </c>
      <c r="I201" s="572" t="s">
        <v>756</v>
      </c>
      <c r="J201" s="582">
        <v>1131190</v>
      </c>
      <c r="K201" s="585" t="s">
        <v>339</v>
      </c>
      <c r="L201" s="585">
        <v>515</v>
      </c>
      <c r="M201" s="585" t="s">
        <v>506</v>
      </c>
      <c r="N201" s="585" t="s">
        <v>7</v>
      </c>
      <c r="O201" s="298"/>
      <c r="P201" s="304" t="s">
        <v>354</v>
      </c>
      <c r="Q201" s="304"/>
      <c r="R201" s="306"/>
      <c r="S201" s="307"/>
      <c r="T201" s="304"/>
      <c r="U201" s="304"/>
      <c r="V201" s="291"/>
      <c r="W201" s="567"/>
      <c r="X201" s="304"/>
      <c r="Y201" s="568"/>
      <c r="Z201" s="306"/>
      <c r="AA201" s="307"/>
      <c r="AB201" s="304"/>
      <c r="AC201" s="304"/>
      <c r="AD201" s="304"/>
      <c r="AE201" s="291"/>
      <c r="AF201" s="305"/>
      <c r="AG201" s="304"/>
      <c r="AH201" s="304"/>
      <c r="AI201" s="306"/>
      <c r="AJ201" s="290"/>
      <c r="AK201" s="304"/>
      <c r="AL201" s="568"/>
      <c r="AM201" s="291"/>
      <c r="AN201" s="305" t="s">
        <v>354</v>
      </c>
      <c r="AO201" s="304"/>
      <c r="AP201" s="304"/>
      <c r="AQ201" s="304"/>
      <c r="AR201" s="289"/>
      <c r="AS201" s="569"/>
      <c r="AT201" s="304"/>
      <c r="AU201" s="304"/>
      <c r="AV201" s="291"/>
      <c r="AW201" s="305"/>
      <c r="AX201" s="304"/>
      <c r="AY201" s="568"/>
      <c r="AZ201" s="304"/>
      <c r="BA201" s="570"/>
      <c r="BB201" s="307"/>
      <c r="BC201" s="304"/>
      <c r="BD201" s="304"/>
      <c r="BE201" s="291"/>
      <c r="BF201" s="305"/>
      <c r="BG201" s="304"/>
      <c r="BH201" s="304"/>
      <c r="BI201" s="306"/>
      <c r="BJ201" s="307"/>
      <c r="BK201" s="568"/>
      <c r="BL201" s="617"/>
      <c r="BM201" s="571"/>
      <c r="BN201" s="292"/>
      <c r="BP201" s="11"/>
      <c r="BR201" s="634"/>
    </row>
    <row r="202" spans="1:70" ht="18.899999999999999" customHeight="1">
      <c r="A202" s="9"/>
      <c r="B202" s="8"/>
      <c r="C202" s="1101"/>
      <c r="D202" s="1101"/>
      <c r="E202" s="1101"/>
      <c r="F202" s="1102"/>
      <c r="G202" s="1088"/>
      <c r="H202" s="721" t="s">
        <v>566</v>
      </c>
      <c r="I202" s="573" t="s">
        <v>757</v>
      </c>
      <c r="J202" s="583">
        <v>1131190</v>
      </c>
      <c r="K202" s="586" t="s">
        <v>339</v>
      </c>
      <c r="L202" s="586">
        <v>1251</v>
      </c>
      <c r="M202" s="586" t="s">
        <v>506</v>
      </c>
      <c r="N202" s="586" t="s">
        <v>7</v>
      </c>
      <c r="O202" s="124"/>
      <c r="P202" s="125"/>
      <c r="Q202" s="125"/>
      <c r="R202" s="126"/>
      <c r="S202" s="144"/>
      <c r="T202" s="125"/>
      <c r="U202" s="125"/>
      <c r="V202" s="148"/>
      <c r="W202" s="552"/>
      <c r="X202" s="125"/>
      <c r="Y202" s="553"/>
      <c r="Z202" s="126"/>
      <c r="AA202" s="144"/>
      <c r="AB202" s="125"/>
      <c r="AC202" s="125"/>
      <c r="AD202" s="125"/>
      <c r="AE202" s="148"/>
      <c r="AF202" s="127"/>
      <c r="AG202" s="125"/>
      <c r="AH202" s="125"/>
      <c r="AI202" s="126"/>
      <c r="AJ202" s="286" t="s">
        <v>354</v>
      </c>
      <c r="AK202" s="125"/>
      <c r="AL202" s="553"/>
      <c r="AM202" s="148"/>
      <c r="AN202" s="127"/>
      <c r="AO202" s="125"/>
      <c r="AP202" s="125"/>
      <c r="AQ202" s="125"/>
      <c r="AR202" s="285"/>
      <c r="AS202" s="554"/>
      <c r="AT202" s="125"/>
      <c r="AU202" s="125"/>
      <c r="AV202" s="148"/>
      <c r="AW202" s="127"/>
      <c r="AX202" s="125"/>
      <c r="AY202" s="553"/>
      <c r="AZ202" s="125"/>
      <c r="BA202" s="555"/>
      <c r="BB202" s="144"/>
      <c r="BC202" s="125"/>
      <c r="BD202" s="125"/>
      <c r="BE202" s="148"/>
      <c r="BF202" s="127"/>
      <c r="BG202" s="125" t="s">
        <v>7</v>
      </c>
      <c r="BH202" s="125"/>
      <c r="BI202" s="126"/>
      <c r="BJ202" s="144"/>
      <c r="BK202" s="553"/>
      <c r="BL202" s="616"/>
      <c r="BM202" s="556"/>
      <c r="BN202" s="128"/>
      <c r="BP202" s="11"/>
      <c r="BR202" s="634"/>
    </row>
    <row r="203" spans="1:70" ht="18.899999999999999" customHeight="1">
      <c r="A203" s="9"/>
      <c r="B203" s="8"/>
      <c r="C203" s="1101"/>
      <c r="D203" s="1101"/>
      <c r="E203" s="1101"/>
      <c r="F203" s="1102"/>
      <c r="G203" s="1088"/>
      <c r="H203" s="721" t="s">
        <v>564</v>
      </c>
      <c r="I203" s="573" t="s">
        <v>758</v>
      </c>
      <c r="J203" s="583">
        <v>1131190</v>
      </c>
      <c r="K203" s="586" t="s">
        <v>339</v>
      </c>
      <c r="L203" s="586">
        <v>461</v>
      </c>
      <c r="M203" s="586" t="s">
        <v>506</v>
      </c>
      <c r="N203" s="586" t="s">
        <v>7</v>
      </c>
      <c r="O203" s="124"/>
      <c r="P203" s="125"/>
      <c r="Q203" s="125"/>
      <c r="R203" s="126"/>
      <c r="S203" s="144"/>
      <c r="T203" s="125"/>
      <c r="U203" s="125"/>
      <c r="V203" s="148"/>
      <c r="W203" s="552"/>
      <c r="X203" s="125"/>
      <c r="Y203" s="553"/>
      <c r="Z203" s="126"/>
      <c r="AA203" s="144"/>
      <c r="AB203" s="125"/>
      <c r="AC203" s="125"/>
      <c r="AD203" s="125"/>
      <c r="AE203" s="148"/>
      <c r="AF203" s="127"/>
      <c r="AG203" s="125"/>
      <c r="AH203" s="125"/>
      <c r="AI203" s="126"/>
      <c r="AJ203" s="286" t="s">
        <v>354</v>
      </c>
      <c r="AK203" s="125"/>
      <c r="AL203" s="553"/>
      <c r="AM203" s="148"/>
      <c r="AN203" s="127"/>
      <c r="AO203" s="125"/>
      <c r="AP203" s="125"/>
      <c r="AQ203" s="125"/>
      <c r="AR203" s="285"/>
      <c r="AS203" s="554"/>
      <c r="AT203" s="125"/>
      <c r="AU203" s="125"/>
      <c r="AV203" s="148"/>
      <c r="AW203" s="127"/>
      <c r="AX203" s="125"/>
      <c r="AY203" s="553"/>
      <c r="AZ203" s="125"/>
      <c r="BA203" s="555"/>
      <c r="BB203" s="144"/>
      <c r="BC203" s="125"/>
      <c r="BD203" s="125"/>
      <c r="BE203" s="148"/>
      <c r="BF203" s="127"/>
      <c r="BG203" s="125" t="s">
        <v>7</v>
      </c>
      <c r="BH203" s="125"/>
      <c r="BI203" s="126"/>
      <c r="BJ203" s="144"/>
      <c r="BK203" s="553"/>
      <c r="BL203" s="616"/>
      <c r="BM203" s="556"/>
      <c r="BN203" s="128"/>
      <c r="BP203" s="11"/>
      <c r="BR203" s="634"/>
    </row>
    <row r="204" spans="1:70" ht="18.75" customHeight="1">
      <c r="A204" s="9"/>
      <c r="B204" s="8"/>
      <c r="C204" s="1101"/>
      <c r="D204" s="1101"/>
      <c r="E204" s="1101"/>
      <c r="F204" s="1102"/>
      <c r="G204" s="1089"/>
      <c r="H204" s="723" t="s">
        <v>684</v>
      </c>
      <c r="I204" s="575" t="s">
        <v>749</v>
      </c>
      <c r="J204" s="583">
        <v>1131190</v>
      </c>
      <c r="K204" s="586" t="s">
        <v>339</v>
      </c>
      <c r="L204" s="586">
        <v>796</v>
      </c>
      <c r="M204" s="586" t="s">
        <v>506</v>
      </c>
      <c r="N204" s="586" t="s">
        <v>667</v>
      </c>
      <c r="O204" s="124"/>
      <c r="P204" s="125" t="s">
        <v>354</v>
      </c>
      <c r="Q204" s="125"/>
      <c r="R204" s="126"/>
      <c r="S204" s="144"/>
      <c r="T204" s="125"/>
      <c r="U204" s="125"/>
      <c r="V204" s="148"/>
      <c r="W204" s="552"/>
      <c r="X204" s="125"/>
      <c r="Y204" s="553"/>
      <c r="Z204" s="126"/>
      <c r="AA204" s="144"/>
      <c r="AB204" s="125"/>
      <c r="AC204" s="125"/>
      <c r="AD204" s="125"/>
      <c r="AE204" s="148"/>
      <c r="AF204" s="127"/>
      <c r="AG204" s="125"/>
      <c r="AH204" s="125"/>
      <c r="AI204" s="126"/>
      <c r="AJ204" s="286"/>
      <c r="AK204" s="125"/>
      <c r="AL204" s="553"/>
      <c r="AM204" s="148"/>
      <c r="AN204" s="127" t="s">
        <v>354</v>
      </c>
      <c r="AO204" s="125"/>
      <c r="AP204" s="125"/>
      <c r="AQ204" s="125"/>
      <c r="AR204" s="285"/>
      <c r="AS204" s="554"/>
      <c r="AT204" s="125"/>
      <c r="AU204" s="125"/>
      <c r="AV204" s="148"/>
      <c r="AW204" s="127"/>
      <c r="AX204" s="125"/>
      <c r="AY204" s="553"/>
      <c r="AZ204" s="125"/>
      <c r="BA204" s="555"/>
      <c r="BB204" s="144"/>
      <c r="BC204" s="125"/>
      <c r="BD204" s="125"/>
      <c r="BE204" s="148"/>
      <c r="BF204" s="127"/>
      <c r="BG204" s="125"/>
      <c r="BH204" s="125"/>
      <c r="BI204" s="126"/>
      <c r="BJ204" s="144"/>
      <c r="BK204" s="553"/>
      <c r="BL204" s="616"/>
      <c r="BM204" s="556"/>
      <c r="BN204" s="128"/>
      <c r="BP204" s="11"/>
      <c r="BR204" s="634"/>
    </row>
    <row r="205" spans="1:70" ht="18.75" customHeight="1">
      <c r="A205" s="9"/>
      <c r="B205" s="8"/>
      <c r="C205" s="1101"/>
      <c r="D205" s="1101"/>
      <c r="E205" s="1101"/>
      <c r="F205" s="1102"/>
      <c r="G205" s="1089"/>
      <c r="H205" s="721" t="s">
        <v>562</v>
      </c>
      <c r="I205" s="573" t="s">
        <v>759</v>
      </c>
      <c r="J205" s="583">
        <v>1131190</v>
      </c>
      <c r="K205" s="586" t="s">
        <v>339</v>
      </c>
      <c r="L205" s="586">
        <v>417</v>
      </c>
      <c r="M205" s="586" t="s">
        <v>659</v>
      </c>
      <c r="N205" s="586" t="s">
        <v>5</v>
      </c>
      <c r="O205" s="108"/>
      <c r="P205" s="84"/>
      <c r="Q205" s="84"/>
      <c r="R205" s="100"/>
      <c r="S205" s="136"/>
      <c r="T205" s="84"/>
      <c r="U205" s="84"/>
      <c r="V205" s="87"/>
      <c r="W205" s="92"/>
      <c r="X205" s="84"/>
      <c r="Y205" s="85"/>
      <c r="Z205" s="100" t="s">
        <v>342</v>
      </c>
      <c r="AA205" s="136"/>
      <c r="AB205" s="84"/>
      <c r="AC205" s="84"/>
      <c r="AD205" s="84"/>
      <c r="AE205" s="87"/>
      <c r="AF205" s="94"/>
      <c r="AG205" s="84"/>
      <c r="AH205" s="84"/>
      <c r="AI205" s="100"/>
      <c r="AJ205" s="138"/>
      <c r="AK205" s="84" t="s">
        <v>342</v>
      </c>
      <c r="AL205" s="85"/>
      <c r="AM205" s="87"/>
      <c r="AN205" s="94"/>
      <c r="AO205" s="84"/>
      <c r="AP205" s="84"/>
      <c r="AQ205" s="84"/>
      <c r="AR205" s="133"/>
      <c r="AS205" s="548"/>
      <c r="AT205" s="84"/>
      <c r="AU205" s="84"/>
      <c r="AV205" s="87"/>
      <c r="AW205" s="94"/>
      <c r="AX205" s="84" t="s">
        <v>342</v>
      </c>
      <c r="AY205" s="85"/>
      <c r="AZ205" s="84"/>
      <c r="BA205" s="101"/>
      <c r="BB205" s="136"/>
      <c r="BC205" s="84"/>
      <c r="BD205" s="84"/>
      <c r="BE205" s="87"/>
      <c r="BF205" s="94"/>
      <c r="BG205" s="84"/>
      <c r="BH205" s="84"/>
      <c r="BI205" s="100"/>
      <c r="BJ205" s="136" t="s">
        <v>5</v>
      </c>
      <c r="BK205" s="85"/>
      <c r="BL205" s="536"/>
      <c r="BM205" s="535"/>
      <c r="BN205" s="93"/>
      <c r="BP205" s="11"/>
      <c r="BR205" s="634"/>
    </row>
    <row r="206" spans="1:70" ht="18.899999999999999" customHeight="1" thickBot="1">
      <c r="A206" s="9"/>
      <c r="B206" s="8"/>
      <c r="C206" s="1101"/>
      <c r="D206" s="1101"/>
      <c r="E206" s="1101"/>
      <c r="F206" s="1102"/>
      <c r="G206" s="1090"/>
      <c r="H206" s="750" t="s">
        <v>914</v>
      </c>
      <c r="I206" s="578" t="s">
        <v>959</v>
      </c>
      <c r="J206" s="751">
        <v>1131190</v>
      </c>
      <c r="K206" s="752" t="s">
        <v>339</v>
      </c>
      <c r="L206" s="752">
        <v>417</v>
      </c>
      <c r="M206" s="752" t="s">
        <v>659</v>
      </c>
      <c r="N206" s="752" t="s">
        <v>5</v>
      </c>
      <c r="O206" s="170"/>
      <c r="P206" s="225"/>
      <c r="Q206" s="225"/>
      <c r="R206" s="227"/>
      <c r="S206" s="174"/>
      <c r="T206" s="225"/>
      <c r="U206" s="225"/>
      <c r="V206" s="171"/>
      <c r="W206" s="753"/>
      <c r="X206" s="225"/>
      <c r="Y206" s="754"/>
      <c r="Z206" s="227"/>
      <c r="AA206" s="174"/>
      <c r="AB206" s="225"/>
      <c r="AC206" s="225"/>
      <c r="AD206" s="225"/>
      <c r="AE206" s="171"/>
      <c r="AF206" s="226"/>
      <c r="AG206" s="225"/>
      <c r="AH206" s="225"/>
      <c r="AI206" s="227"/>
      <c r="AJ206" s="173"/>
      <c r="AK206" s="225"/>
      <c r="AL206" s="754"/>
      <c r="AM206" s="171"/>
      <c r="AN206" s="226"/>
      <c r="AO206" s="225"/>
      <c r="AP206" s="225"/>
      <c r="AQ206" s="225"/>
      <c r="AR206" s="172"/>
      <c r="AS206" s="755"/>
      <c r="AT206" s="225"/>
      <c r="AU206" s="225"/>
      <c r="AV206" s="171"/>
      <c r="AW206" s="226"/>
      <c r="AX206" s="225"/>
      <c r="AY206" s="754"/>
      <c r="AZ206" s="225"/>
      <c r="BA206" s="756"/>
      <c r="BB206" s="174"/>
      <c r="BC206" s="225"/>
      <c r="BD206" s="225"/>
      <c r="BE206" s="171"/>
      <c r="BF206" s="226"/>
      <c r="BG206" s="225" t="s">
        <v>7</v>
      </c>
      <c r="BH206" s="225"/>
      <c r="BI206" s="227"/>
      <c r="BJ206" s="174"/>
      <c r="BK206" s="754"/>
      <c r="BL206" s="757"/>
      <c r="BM206" s="758"/>
      <c r="BN206" s="175"/>
      <c r="BP206" s="11"/>
      <c r="BR206" s="634"/>
    </row>
    <row r="207" spans="1:70" ht="18.899999999999999" customHeight="1">
      <c r="A207" s="9"/>
      <c r="B207" s="8"/>
      <c r="C207" s="1101"/>
      <c r="D207" s="1101"/>
      <c r="E207" s="1101"/>
      <c r="F207" s="1102"/>
      <c r="G207" s="1013" t="s">
        <v>462</v>
      </c>
      <c r="H207" s="718" t="s">
        <v>682</v>
      </c>
      <c r="I207" s="600" t="s">
        <v>749</v>
      </c>
      <c r="J207" s="605">
        <v>1131170</v>
      </c>
      <c r="K207" s="606" t="s">
        <v>1</v>
      </c>
      <c r="L207" s="585">
        <v>584</v>
      </c>
      <c r="M207" s="585" t="s">
        <v>506</v>
      </c>
      <c r="N207" s="585" t="s">
        <v>667</v>
      </c>
      <c r="O207" s="298"/>
      <c r="P207" s="304"/>
      <c r="Q207" s="304"/>
      <c r="R207" s="306"/>
      <c r="S207" s="307"/>
      <c r="T207" s="304"/>
      <c r="U207" s="304"/>
      <c r="V207" s="291"/>
      <c r="W207" s="567"/>
      <c r="X207" s="304"/>
      <c r="Y207" s="568"/>
      <c r="Z207" s="306" t="s">
        <v>354</v>
      </c>
      <c r="AA207" s="307"/>
      <c r="AB207" s="304"/>
      <c r="AC207" s="304"/>
      <c r="AD207" s="304"/>
      <c r="AE207" s="291"/>
      <c r="AF207" s="305"/>
      <c r="AG207" s="304"/>
      <c r="AH207" s="304"/>
      <c r="AI207" s="306"/>
      <c r="AJ207" s="290"/>
      <c r="AK207" s="304"/>
      <c r="AL207" s="568"/>
      <c r="AM207" s="291"/>
      <c r="AN207" s="305"/>
      <c r="AO207" s="304"/>
      <c r="AP207" s="304"/>
      <c r="AQ207" s="304"/>
      <c r="AR207" s="289"/>
      <c r="AS207" s="569"/>
      <c r="AT207" s="304"/>
      <c r="AU207" s="304"/>
      <c r="AV207" s="291"/>
      <c r="AW207" s="305"/>
      <c r="AX207" s="304"/>
      <c r="AY207" s="568"/>
      <c r="AZ207" s="304"/>
      <c r="BA207" s="570"/>
      <c r="BB207" s="307"/>
      <c r="BC207" s="304"/>
      <c r="BD207" s="304"/>
      <c r="BE207" s="291"/>
      <c r="BF207" s="305"/>
      <c r="BG207" s="304"/>
      <c r="BH207" s="304"/>
      <c r="BI207" s="306"/>
      <c r="BJ207" s="307"/>
      <c r="BK207" s="568"/>
      <c r="BL207" s="617"/>
      <c r="BM207" s="571"/>
      <c r="BN207" s="292"/>
      <c r="BP207" s="11"/>
      <c r="BR207" s="634"/>
    </row>
    <row r="208" spans="1:70" ht="18.899999999999999" customHeight="1">
      <c r="A208" s="9"/>
      <c r="B208" s="8"/>
      <c r="C208" s="1101"/>
      <c r="D208" s="1101"/>
      <c r="E208" s="1101"/>
      <c r="F208" s="1102"/>
      <c r="G208" s="1014"/>
      <c r="H208" s="721" t="s">
        <v>539</v>
      </c>
      <c r="I208" s="601" t="s">
        <v>750</v>
      </c>
      <c r="J208" s="607">
        <v>1131170</v>
      </c>
      <c r="K208" s="608" t="s">
        <v>1</v>
      </c>
      <c r="L208" s="586">
        <v>674</v>
      </c>
      <c r="M208" s="586" t="s">
        <v>506</v>
      </c>
      <c r="N208" s="586" t="s">
        <v>658</v>
      </c>
      <c r="O208" s="124"/>
      <c r="P208" s="125"/>
      <c r="Q208" s="125"/>
      <c r="R208" s="126"/>
      <c r="S208" s="144"/>
      <c r="T208" s="125"/>
      <c r="U208" s="125"/>
      <c r="V208" s="148"/>
      <c r="W208" s="552"/>
      <c r="X208" s="125"/>
      <c r="Y208" s="553" t="s">
        <v>354</v>
      </c>
      <c r="Z208" s="126"/>
      <c r="AA208" s="144"/>
      <c r="AB208" s="125"/>
      <c r="AC208" s="125"/>
      <c r="AD208" s="125"/>
      <c r="AE208" s="148"/>
      <c r="AF208" s="127"/>
      <c r="AG208" s="125"/>
      <c r="AH208" s="125"/>
      <c r="AI208" s="126"/>
      <c r="AJ208" s="286"/>
      <c r="AK208" s="125"/>
      <c r="AL208" s="553"/>
      <c r="AM208" s="148"/>
      <c r="AN208" s="127"/>
      <c r="AO208" s="125"/>
      <c r="AP208" s="125"/>
      <c r="AQ208" s="125"/>
      <c r="AR208" s="285"/>
      <c r="AS208" s="554"/>
      <c r="AT208" s="125"/>
      <c r="AU208" s="125"/>
      <c r="AV208" s="148"/>
      <c r="AW208" s="127"/>
      <c r="AX208" s="125"/>
      <c r="AY208" s="553"/>
      <c r="AZ208" s="125"/>
      <c r="BA208" s="555"/>
      <c r="BB208" s="144"/>
      <c r="BC208" s="125"/>
      <c r="BD208" s="125"/>
      <c r="BE208" s="148"/>
      <c r="BF208" s="127"/>
      <c r="BG208" s="125"/>
      <c r="BH208" s="125"/>
      <c r="BI208" s="126"/>
      <c r="BJ208" s="144"/>
      <c r="BK208" s="553"/>
      <c r="BL208" s="616"/>
      <c r="BM208" s="556"/>
      <c r="BN208" s="128"/>
      <c r="BP208" s="11"/>
      <c r="BR208" s="634"/>
    </row>
    <row r="209" spans="1:70" ht="18.899999999999999" customHeight="1">
      <c r="A209" s="9"/>
      <c r="B209" s="8"/>
      <c r="C209" s="1101"/>
      <c r="D209" s="1101"/>
      <c r="E209" s="1101"/>
      <c r="F209" s="1102"/>
      <c r="G209" s="1014"/>
      <c r="H209" s="721" t="s">
        <v>537</v>
      </c>
      <c r="I209" s="601" t="s">
        <v>751</v>
      </c>
      <c r="J209" s="607">
        <v>1131170</v>
      </c>
      <c r="K209" s="608" t="s">
        <v>1</v>
      </c>
      <c r="L209" s="586">
        <v>626</v>
      </c>
      <c r="M209" s="586" t="s">
        <v>506</v>
      </c>
      <c r="N209" s="586" t="s">
        <v>658</v>
      </c>
      <c r="O209" s="124"/>
      <c r="P209" s="125"/>
      <c r="Q209" s="125"/>
      <c r="R209" s="126"/>
      <c r="S209" s="144"/>
      <c r="T209" s="125"/>
      <c r="U209" s="125"/>
      <c r="V209" s="148"/>
      <c r="W209" s="552"/>
      <c r="X209" s="125"/>
      <c r="Y209" s="553" t="s">
        <v>354</v>
      </c>
      <c r="Z209" s="126"/>
      <c r="AA209" s="144"/>
      <c r="AB209" s="125"/>
      <c r="AC209" s="125"/>
      <c r="AD209" s="125"/>
      <c r="AE209" s="148"/>
      <c r="AF209" s="127"/>
      <c r="AG209" s="125"/>
      <c r="AH209" s="125"/>
      <c r="AI209" s="126"/>
      <c r="AJ209" s="286"/>
      <c r="AK209" s="125"/>
      <c r="AL209" s="553"/>
      <c r="AM209" s="148"/>
      <c r="AN209" s="127"/>
      <c r="AO209" s="125"/>
      <c r="AP209" s="125"/>
      <c r="AQ209" s="125"/>
      <c r="AR209" s="285"/>
      <c r="AS209" s="554"/>
      <c r="AT209" s="125"/>
      <c r="AU209" s="125"/>
      <c r="AV209" s="148"/>
      <c r="AW209" s="127"/>
      <c r="AX209" s="125"/>
      <c r="AY209" s="553"/>
      <c r="AZ209" s="125"/>
      <c r="BA209" s="555"/>
      <c r="BB209" s="144"/>
      <c r="BC209" s="125"/>
      <c r="BD209" s="125"/>
      <c r="BE209" s="148"/>
      <c r="BF209" s="127"/>
      <c r="BG209" s="125"/>
      <c r="BH209" s="125"/>
      <c r="BI209" s="126"/>
      <c r="BJ209" s="144"/>
      <c r="BK209" s="553"/>
      <c r="BL209" s="616"/>
      <c r="BM209" s="556"/>
      <c r="BN209" s="128"/>
      <c r="BP209" s="11"/>
      <c r="BR209" s="634"/>
    </row>
    <row r="210" spans="1:70" ht="18.899999999999999" customHeight="1">
      <c r="A210" s="9"/>
      <c r="B210" s="8"/>
      <c r="C210" s="1101"/>
      <c r="D210" s="1101"/>
      <c r="E210" s="1101"/>
      <c r="F210" s="1102"/>
      <c r="G210" s="1014"/>
      <c r="H210" s="706" t="s">
        <v>683</v>
      </c>
      <c r="I210" s="602" t="s">
        <v>752</v>
      </c>
      <c r="J210" s="607">
        <v>1131170</v>
      </c>
      <c r="K210" s="608" t="s">
        <v>1</v>
      </c>
      <c r="L210" s="586">
        <v>292</v>
      </c>
      <c r="M210" s="586" t="s">
        <v>506</v>
      </c>
      <c r="N210" s="586" t="s">
        <v>667</v>
      </c>
      <c r="O210" s="124"/>
      <c r="P210" s="125"/>
      <c r="Q210" s="125"/>
      <c r="R210" s="126"/>
      <c r="S210" s="144"/>
      <c r="T210" s="125"/>
      <c r="U210" s="125"/>
      <c r="V210" s="148"/>
      <c r="W210" s="552"/>
      <c r="X210" s="125"/>
      <c r="Y210" s="553"/>
      <c r="Z210" s="126"/>
      <c r="AA210" s="144"/>
      <c r="AB210" s="125"/>
      <c r="AC210" s="125"/>
      <c r="AD210" s="125"/>
      <c r="AE210" s="148"/>
      <c r="AF210" s="127"/>
      <c r="AG210" s="125"/>
      <c r="AH210" s="125"/>
      <c r="AI210" s="126"/>
      <c r="AJ210" s="286"/>
      <c r="AK210" s="125"/>
      <c r="AL210" s="553"/>
      <c r="AM210" s="148"/>
      <c r="AN210" s="127"/>
      <c r="AO210" s="125"/>
      <c r="AP210" s="125"/>
      <c r="AQ210" s="125"/>
      <c r="AR210" s="285"/>
      <c r="AS210" s="554"/>
      <c r="AT210" s="125"/>
      <c r="AU210" s="125"/>
      <c r="AV210" s="148"/>
      <c r="AW210" s="127"/>
      <c r="AX210" s="125"/>
      <c r="AY210" s="553"/>
      <c r="AZ210" s="125"/>
      <c r="BA210" s="555"/>
      <c r="BB210" s="144"/>
      <c r="BC210" s="125"/>
      <c r="BD210" s="125"/>
      <c r="BE210" s="148"/>
      <c r="BF210" s="127"/>
      <c r="BG210" s="125"/>
      <c r="BH210" s="125"/>
      <c r="BI210" s="126"/>
      <c r="BJ210" s="144"/>
      <c r="BK210" s="553"/>
      <c r="BL210" s="616"/>
      <c r="BM210" s="556"/>
      <c r="BN210" s="128"/>
      <c r="BP210" s="11"/>
      <c r="BR210" s="634"/>
    </row>
    <row r="211" spans="1:70" ht="18.75" customHeight="1">
      <c r="A211" s="9"/>
      <c r="B211" s="8"/>
      <c r="C211" s="1101"/>
      <c r="D211" s="1101"/>
      <c r="E211" s="1101"/>
      <c r="F211" s="1102"/>
      <c r="G211" s="1014"/>
      <c r="H211" s="721" t="s">
        <v>533</v>
      </c>
      <c r="I211" s="601" t="s">
        <v>753</v>
      </c>
      <c r="J211" s="607">
        <v>1131170</v>
      </c>
      <c r="K211" s="608" t="s">
        <v>1</v>
      </c>
      <c r="L211" s="586">
        <v>74</v>
      </c>
      <c r="M211" s="586" t="s">
        <v>506</v>
      </c>
      <c r="N211" s="586" t="s">
        <v>5</v>
      </c>
      <c r="O211" s="124"/>
      <c r="P211" s="125"/>
      <c r="Q211" s="125"/>
      <c r="R211" s="126"/>
      <c r="S211" s="144"/>
      <c r="T211" s="125"/>
      <c r="U211" s="125"/>
      <c r="V211" s="148"/>
      <c r="W211" s="552"/>
      <c r="X211" s="125"/>
      <c r="Y211" s="553"/>
      <c r="Z211" s="126" t="s">
        <v>342</v>
      </c>
      <c r="AA211" s="144"/>
      <c r="AB211" s="125"/>
      <c r="AC211" s="125"/>
      <c r="AD211" s="125"/>
      <c r="AE211" s="148"/>
      <c r="AF211" s="127"/>
      <c r="AG211" s="125"/>
      <c r="AH211" s="125"/>
      <c r="AI211" s="126"/>
      <c r="AJ211" s="286"/>
      <c r="AK211" s="125"/>
      <c r="AL211" s="553"/>
      <c r="AM211" s="148"/>
      <c r="AN211" s="127"/>
      <c r="AO211" s="125"/>
      <c r="AP211" s="125"/>
      <c r="AQ211" s="125"/>
      <c r="AR211" s="285"/>
      <c r="AS211" s="554"/>
      <c r="AT211" s="125"/>
      <c r="AU211" s="125"/>
      <c r="AV211" s="148"/>
      <c r="AW211" s="127"/>
      <c r="AX211" s="125"/>
      <c r="AY211" s="553"/>
      <c r="AZ211" s="125"/>
      <c r="BA211" s="555"/>
      <c r="BB211" s="144"/>
      <c r="BC211" s="125"/>
      <c r="BD211" s="125"/>
      <c r="BE211" s="148"/>
      <c r="BF211" s="127"/>
      <c r="BG211" s="125"/>
      <c r="BH211" s="125"/>
      <c r="BI211" s="126"/>
      <c r="BJ211" s="144"/>
      <c r="BK211" s="553"/>
      <c r="BL211" s="616"/>
      <c r="BM211" s="556"/>
      <c r="BN211" s="128"/>
      <c r="BP211" s="11"/>
      <c r="BR211" s="634"/>
    </row>
    <row r="212" spans="1:70" ht="18.899999999999999" customHeight="1">
      <c r="A212" s="9"/>
      <c r="B212" s="8"/>
      <c r="C212" s="1101"/>
      <c r="D212" s="1101"/>
      <c r="E212" s="1101"/>
      <c r="F212" s="1102"/>
      <c r="G212" s="1014"/>
      <c r="H212" s="721" t="s">
        <v>535</v>
      </c>
      <c r="I212" s="601" t="s">
        <v>754</v>
      </c>
      <c r="J212" s="607">
        <v>1131170</v>
      </c>
      <c r="K212" s="608" t="s">
        <v>1</v>
      </c>
      <c r="L212" s="586">
        <v>91</v>
      </c>
      <c r="M212" s="586" t="s">
        <v>506</v>
      </c>
      <c r="N212" s="586" t="s">
        <v>5</v>
      </c>
      <c r="O212" s="124"/>
      <c r="P212" s="125"/>
      <c r="Q212" s="125"/>
      <c r="R212" s="126"/>
      <c r="S212" s="144"/>
      <c r="T212" s="125"/>
      <c r="U212" s="125"/>
      <c r="V212" s="148"/>
      <c r="W212" s="552"/>
      <c r="X212" s="125"/>
      <c r="Y212" s="553"/>
      <c r="Z212" s="126"/>
      <c r="AA212" s="144" t="s">
        <v>342</v>
      </c>
      <c r="AB212" s="125"/>
      <c r="AC212" s="125"/>
      <c r="AD212" s="125"/>
      <c r="AE212" s="148"/>
      <c r="AF212" s="127"/>
      <c r="AG212" s="125"/>
      <c r="AH212" s="125"/>
      <c r="AI212" s="126"/>
      <c r="AJ212" s="286"/>
      <c r="AK212" s="125"/>
      <c r="AL212" s="553"/>
      <c r="AM212" s="148"/>
      <c r="AN212" s="127"/>
      <c r="AO212" s="125"/>
      <c r="AP212" s="125"/>
      <c r="AQ212" s="125"/>
      <c r="AR212" s="285"/>
      <c r="AS212" s="554"/>
      <c r="AT212" s="125"/>
      <c r="AU212" s="125"/>
      <c r="AV212" s="148"/>
      <c r="AW212" s="127"/>
      <c r="AX212" s="125"/>
      <c r="AY212" s="553"/>
      <c r="AZ212" s="125"/>
      <c r="BA212" s="555"/>
      <c r="BB212" s="144"/>
      <c r="BC212" s="125"/>
      <c r="BD212" s="125"/>
      <c r="BE212" s="148"/>
      <c r="BF212" s="127"/>
      <c r="BG212" s="125"/>
      <c r="BH212" s="125"/>
      <c r="BI212" s="126"/>
      <c r="BJ212" s="144"/>
      <c r="BK212" s="553"/>
      <c r="BL212" s="616"/>
      <c r="BM212" s="556"/>
      <c r="BN212" s="128"/>
      <c r="BP212" s="11"/>
      <c r="BR212" s="634"/>
    </row>
    <row r="213" spans="1:70" ht="18.899999999999999" customHeight="1" thickBot="1">
      <c r="A213" s="9"/>
      <c r="B213" s="8"/>
      <c r="C213" s="1101"/>
      <c r="D213" s="1101"/>
      <c r="E213" s="1101"/>
      <c r="F213" s="1102"/>
      <c r="G213" s="1076"/>
      <c r="H213" s="722" t="s">
        <v>531</v>
      </c>
      <c r="I213" s="603" t="s">
        <v>755</v>
      </c>
      <c r="J213" s="609">
        <v>1131170</v>
      </c>
      <c r="K213" s="610" t="s">
        <v>1</v>
      </c>
      <c r="L213" s="560">
        <v>973</v>
      </c>
      <c r="M213" s="560" t="s">
        <v>659</v>
      </c>
      <c r="N213" s="560" t="s">
        <v>658</v>
      </c>
      <c r="O213" s="110"/>
      <c r="P213" s="97"/>
      <c r="Q213" s="97"/>
      <c r="R213" s="102"/>
      <c r="S213" s="137"/>
      <c r="T213" s="97"/>
      <c r="U213" s="97"/>
      <c r="V213" s="141"/>
      <c r="W213" s="121"/>
      <c r="X213" s="97"/>
      <c r="Y213" s="106"/>
      <c r="Z213" s="102"/>
      <c r="AA213" s="137" t="s">
        <v>354</v>
      </c>
      <c r="AB213" s="97"/>
      <c r="AC213" s="97"/>
      <c r="AD213" s="97"/>
      <c r="AE213" s="141"/>
      <c r="AF213" s="96"/>
      <c r="AG213" s="97"/>
      <c r="AH213" s="97"/>
      <c r="AI213" s="102"/>
      <c r="AJ213" s="139"/>
      <c r="AK213" s="97"/>
      <c r="AL213" s="106"/>
      <c r="AM213" s="141"/>
      <c r="AN213" s="96"/>
      <c r="AO213" s="97"/>
      <c r="AP213" s="97"/>
      <c r="AQ213" s="97"/>
      <c r="AR213" s="131"/>
      <c r="AS213" s="614"/>
      <c r="AT213" s="97"/>
      <c r="AU213" s="97"/>
      <c r="AV213" s="141"/>
      <c r="AW213" s="96"/>
      <c r="AX213" s="97"/>
      <c r="AY213" s="106"/>
      <c r="AZ213" s="97"/>
      <c r="BA213" s="120"/>
      <c r="BB213" s="137"/>
      <c r="BC213" s="97"/>
      <c r="BD213" s="97"/>
      <c r="BE213" s="141"/>
      <c r="BF213" s="96"/>
      <c r="BG213" s="97"/>
      <c r="BH213" s="97"/>
      <c r="BI213" s="102"/>
      <c r="BJ213" s="137"/>
      <c r="BK213" s="106"/>
      <c r="BL213" s="545"/>
      <c r="BM213" s="615"/>
      <c r="BN213" s="98"/>
      <c r="BP213" s="11"/>
      <c r="BR213" s="634"/>
    </row>
    <row r="214" spans="1:70" ht="18.899999999999999" customHeight="1">
      <c r="A214" s="9"/>
      <c r="B214" s="8"/>
      <c r="C214" s="1101"/>
      <c r="D214" s="1101"/>
      <c r="E214" s="1101"/>
      <c r="F214" s="1102"/>
      <c r="G214" s="1087" t="s">
        <v>584</v>
      </c>
      <c r="H214" s="720" t="s">
        <v>583</v>
      </c>
      <c r="I214" s="572" t="s">
        <v>860</v>
      </c>
      <c r="J214" s="604">
        <v>1131170</v>
      </c>
      <c r="K214" s="561" t="s">
        <v>339</v>
      </c>
      <c r="L214" s="561">
        <v>179</v>
      </c>
      <c r="M214" s="561" t="s">
        <v>506</v>
      </c>
      <c r="N214" s="561" t="s">
        <v>5</v>
      </c>
      <c r="O214" s="122"/>
      <c r="P214" s="90"/>
      <c r="Q214" s="90"/>
      <c r="R214" s="99"/>
      <c r="S214" s="135"/>
      <c r="T214" s="90"/>
      <c r="U214" s="90"/>
      <c r="V214" s="146"/>
      <c r="W214" s="89"/>
      <c r="X214" s="90"/>
      <c r="Y214" s="104"/>
      <c r="Z214" s="99"/>
      <c r="AA214" s="135" t="s">
        <v>342</v>
      </c>
      <c r="AB214" s="90"/>
      <c r="AC214" s="90"/>
      <c r="AD214" s="90"/>
      <c r="AE214" s="146"/>
      <c r="AF214" s="103"/>
      <c r="AG214" s="90"/>
      <c r="AH214" s="90"/>
      <c r="AI214" s="99"/>
      <c r="AJ214" s="140"/>
      <c r="AK214" s="90"/>
      <c r="AL214" s="104"/>
      <c r="AM214" s="146"/>
      <c r="AN214" s="103" t="s">
        <v>342</v>
      </c>
      <c r="AO214" s="90"/>
      <c r="AP214" s="90"/>
      <c r="AQ214" s="90"/>
      <c r="AR214" s="129"/>
      <c r="AS214" s="675"/>
      <c r="AT214" s="90"/>
      <c r="AU214" s="90"/>
      <c r="AV214" s="146"/>
      <c r="AW214" s="103"/>
      <c r="AX214" s="90"/>
      <c r="AY214" s="104" t="s">
        <v>342</v>
      </c>
      <c r="AZ214" s="90"/>
      <c r="BA214" s="105"/>
      <c r="BB214" s="135"/>
      <c r="BC214" s="90"/>
      <c r="BD214" s="90"/>
      <c r="BE214" s="146"/>
      <c r="BF214" s="103"/>
      <c r="BG214" s="90"/>
      <c r="BH214" s="90"/>
      <c r="BI214" s="99"/>
      <c r="BJ214" s="135"/>
      <c r="BK214" s="104" t="s">
        <v>5</v>
      </c>
      <c r="BL214" s="544"/>
      <c r="BM214" s="738"/>
      <c r="BN214" s="91"/>
      <c r="BP214" s="11"/>
      <c r="BR214" s="634"/>
    </row>
    <row r="215" spans="1:70" ht="18.899999999999999" customHeight="1">
      <c r="A215" s="9"/>
      <c r="B215" s="8"/>
      <c r="C215" s="1101"/>
      <c r="D215" s="1101"/>
      <c r="E215" s="1101"/>
      <c r="F215" s="1102"/>
      <c r="G215" s="1096"/>
      <c r="H215" s="724" t="s">
        <v>916</v>
      </c>
      <c r="I215" s="577" t="s">
        <v>960</v>
      </c>
      <c r="J215" s="593">
        <v>1131170</v>
      </c>
      <c r="K215" s="559" t="s">
        <v>339</v>
      </c>
      <c r="L215" s="559">
        <v>4380</v>
      </c>
      <c r="M215" s="559" t="s">
        <v>506</v>
      </c>
      <c r="N215" s="559" t="s">
        <v>667</v>
      </c>
      <c r="O215" s="621"/>
      <c r="P215" s="622"/>
      <c r="Q215" s="622"/>
      <c r="R215" s="623"/>
      <c r="S215" s="311"/>
      <c r="T215" s="622"/>
      <c r="U215" s="622"/>
      <c r="V215" s="624"/>
      <c r="W215" s="625"/>
      <c r="X215" s="622"/>
      <c r="Y215" s="626"/>
      <c r="Z215" s="623"/>
      <c r="AA215" s="311"/>
      <c r="AB215" s="622"/>
      <c r="AC215" s="622"/>
      <c r="AD215" s="622"/>
      <c r="AE215" s="624"/>
      <c r="AF215" s="627"/>
      <c r="AG215" s="622"/>
      <c r="AH215" s="622"/>
      <c r="AI215" s="623"/>
      <c r="AJ215" s="628"/>
      <c r="AK215" s="622"/>
      <c r="AL215" s="626"/>
      <c r="AM215" s="624"/>
      <c r="AN215" s="627"/>
      <c r="AO215" s="622"/>
      <c r="AP215" s="622"/>
      <c r="AQ215" s="622"/>
      <c r="AR215" s="629"/>
      <c r="AS215" s="630"/>
      <c r="AT215" s="622"/>
      <c r="AU215" s="622"/>
      <c r="AV215" s="624"/>
      <c r="AW215" s="627"/>
      <c r="AX215" s="622"/>
      <c r="AY215" s="626" t="s">
        <v>354</v>
      </c>
      <c r="AZ215" s="622"/>
      <c r="BA215" s="631"/>
      <c r="BB215" s="311"/>
      <c r="BC215" s="622"/>
      <c r="BD215" s="622"/>
      <c r="BE215" s="624"/>
      <c r="BF215" s="627"/>
      <c r="BG215" s="622"/>
      <c r="BH215" s="622"/>
      <c r="BI215" s="623"/>
      <c r="BJ215" s="311"/>
      <c r="BK215" s="626"/>
      <c r="BL215" s="649"/>
      <c r="BM215" s="650"/>
      <c r="BN215" s="651"/>
      <c r="BP215" s="11"/>
      <c r="BR215" s="634"/>
    </row>
    <row r="216" spans="1:70" ht="18.75" customHeight="1">
      <c r="A216" s="9"/>
      <c r="B216" s="8"/>
      <c r="C216" s="1101"/>
      <c r="D216" s="1101"/>
      <c r="E216" s="1101"/>
      <c r="F216" s="1102"/>
      <c r="G216" s="1096"/>
      <c r="H216" s="724" t="s">
        <v>679</v>
      </c>
      <c r="I216" s="577" t="s">
        <v>861</v>
      </c>
      <c r="J216" s="593">
        <v>1131170</v>
      </c>
      <c r="K216" s="559" t="s">
        <v>339</v>
      </c>
      <c r="L216" s="559">
        <v>487</v>
      </c>
      <c r="M216" s="559" t="s">
        <v>659</v>
      </c>
      <c r="N216" s="559" t="s">
        <v>681</v>
      </c>
      <c r="O216" s="124"/>
      <c r="P216" s="125"/>
      <c r="Q216" s="125"/>
      <c r="R216" s="126"/>
      <c r="S216" s="144"/>
      <c r="T216" s="125"/>
      <c r="U216" s="125"/>
      <c r="V216" s="148"/>
      <c r="W216" s="552"/>
      <c r="X216" s="125"/>
      <c r="Y216" s="553" t="s">
        <v>342</v>
      </c>
      <c r="Z216" s="126"/>
      <c r="AA216" s="144"/>
      <c r="AB216" s="125"/>
      <c r="AC216" s="125"/>
      <c r="AD216" s="125"/>
      <c r="AE216" s="148"/>
      <c r="AF216" s="127"/>
      <c r="AG216" s="125"/>
      <c r="AH216" s="125"/>
      <c r="AI216" s="126"/>
      <c r="AJ216" s="286"/>
      <c r="AK216" s="125" t="s">
        <v>342</v>
      </c>
      <c r="AL216" s="553"/>
      <c r="AM216" s="148"/>
      <c r="AN216" s="127"/>
      <c r="AO216" s="125"/>
      <c r="AP216" s="125"/>
      <c r="AQ216" s="125"/>
      <c r="AR216" s="285"/>
      <c r="AS216" s="554"/>
      <c r="AT216" s="125"/>
      <c r="AU216" s="125"/>
      <c r="AV216" s="148"/>
      <c r="AW216" s="127" t="s">
        <v>342</v>
      </c>
      <c r="AX216" s="125"/>
      <c r="AY216" s="553"/>
      <c r="AZ216" s="125"/>
      <c r="BA216" s="555"/>
      <c r="BB216" s="144"/>
      <c r="BC216" s="125"/>
      <c r="BD216" s="125"/>
      <c r="BE216" s="148"/>
      <c r="BF216" s="127"/>
      <c r="BG216" s="125"/>
      <c r="BH216" s="125"/>
      <c r="BI216" s="126" t="s">
        <v>5</v>
      </c>
      <c r="BJ216" s="144"/>
      <c r="BK216" s="553"/>
      <c r="BL216" s="616"/>
      <c r="BM216" s="556"/>
      <c r="BN216" s="128"/>
      <c r="BP216" s="11"/>
      <c r="BR216" s="634"/>
    </row>
    <row r="217" spans="1:70" ht="18.899999999999999" customHeight="1">
      <c r="A217" s="9"/>
      <c r="B217" s="8"/>
      <c r="C217" s="1101"/>
      <c r="D217" s="1101"/>
      <c r="E217" s="1101"/>
      <c r="F217" s="1102"/>
      <c r="G217" s="1096"/>
      <c r="H217" s="724" t="s">
        <v>680</v>
      </c>
      <c r="I217" s="577" t="s">
        <v>862</v>
      </c>
      <c r="J217" s="593">
        <v>1131170</v>
      </c>
      <c r="K217" s="559" t="s">
        <v>339</v>
      </c>
      <c r="L217" s="559">
        <v>350</v>
      </c>
      <c r="M217" s="559" t="s">
        <v>506</v>
      </c>
      <c r="N217" s="559" t="s">
        <v>667</v>
      </c>
      <c r="O217" s="124"/>
      <c r="P217" s="125"/>
      <c r="Q217" s="125"/>
      <c r="R217" s="126"/>
      <c r="S217" s="144"/>
      <c r="T217" s="125"/>
      <c r="U217" s="125"/>
      <c r="V217" s="148"/>
      <c r="W217" s="552"/>
      <c r="X217" s="125"/>
      <c r="Y217" s="553" t="s">
        <v>354</v>
      </c>
      <c r="Z217" s="126"/>
      <c r="AA217" s="144"/>
      <c r="AB217" s="125"/>
      <c r="AC217" s="125"/>
      <c r="AD217" s="125"/>
      <c r="AE217" s="148"/>
      <c r="AF217" s="127"/>
      <c r="AG217" s="125"/>
      <c r="AH217" s="125"/>
      <c r="AI217" s="126"/>
      <c r="AJ217" s="286"/>
      <c r="AK217" s="125"/>
      <c r="AL217" s="553"/>
      <c r="AM217" s="148"/>
      <c r="AN217" s="127"/>
      <c r="AO217" s="125"/>
      <c r="AP217" s="125"/>
      <c r="AQ217" s="125"/>
      <c r="AR217" s="285"/>
      <c r="AS217" s="554"/>
      <c r="AT217" s="125"/>
      <c r="AU217" s="125"/>
      <c r="AV217" s="148"/>
      <c r="AW217" s="127" t="s">
        <v>354</v>
      </c>
      <c r="AX217" s="125"/>
      <c r="AY217" s="553"/>
      <c r="AZ217" s="125"/>
      <c r="BA217" s="555"/>
      <c r="BB217" s="144"/>
      <c r="BC217" s="125"/>
      <c r="BD217" s="125"/>
      <c r="BE217" s="148"/>
      <c r="BF217" s="127"/>
      <c r="BG217" s="125"/>
      <c r="BH217" s="125"/>
      <c r="BI217" s="126"/>
      <c r="BJ217" s="144"/>
      <c r="BK217" s="553"/>
      <c r="BL217" s="616"/>
      <c r="BM217" s="556"/>
      <c r="BN217" s="128"/>
      <c r="BP217" s="11"/>
      <c r="BR217" s="634"/>
    </row>
    <row r="218" spans="1:70" ht="18.899999999999999" customHeight="1">
      <c r="A218" s="9"/>
      <c r="B218" s="8"/>
      <c r="C218" s="1101"/>
      <c r="D218" s="1101"/>
      <c r="E218" s="1101"/>
      <c r="F218" s="1102"/>
      <c r="G218" s="1088"/>
      <c r="H218" s="721" t="s">
        <v>581</v>
      </c>
      <c r="I218" s="573" t="s">
        <v>863</v>
      </c>
      <c r="J218" s="593">
        <v>1131170</v>
      </c>
      <c r="K218" s="559" t="s">
        <v>339</v>
      </c>
      <c r="L218" s="559">
        <v>43</v>
      </c>
      <c r="M218" s="559" t="s">
        <v>506</v>
      </c>
      <c r="N218" s="559" t="s">
        <v>5</v>
      </c>
      <c r="O218" s="124"/>
      <c r="P218" s="125"/>
      <c r="Q218" s="125"/>
      <c r="R218" s="126"/>
      <c r="S218" s="144"/>
      <c r="T218" s="125"/>
      <c r="U218" s="125"/>
      <c r="V218" s="148"/>
      <c r="W218" s="552"/>
      <c r="X218" s="125" t="s">
        <v>342</v>
      </c>
      <c r="Y218" s="553"/>
      <c r="Z218" s="126"/>
      <c r="AA218" s="144"/>
      <c r="AB218" s="125"/>
      <c r="AC218" s="125"/>
      <c r="AD218" s="125"/>
      <c r="AE218" s="148"/>
      <c r="AF218" s="127"/>
      <c r="AG218" s="125"/>
      <c r="AH218" s="125"/>
      <c r="AI218" s="126"/>
      <c r="AJ218" s="286"/>
      <c r="AK218" s="125" t="s">
        <v>342</v>
      </c>
      <c r="AL218" s="553"/>
      <c r="AM218" s="148"/>
      <c r="AN218" s="127"/>
      <c r="AO218" s="125"/>
      <c r="AP218" s="125"/>
      <c r="AQ218" s="125"/>
      <c r="AR218" s="285"/>
      <c r="AS218" s="554"/>
      <c r="AT218" s="125"/>
      <c r="AU218" s="125" t="s">
        <v>342</v>
      </c>
      <c r="AV218" s="148"/>
      <c r="AW218" s="127"/>
      <c r="AX218" s="125"/>
      <c r="AY218" s="553"/>
      <c r="AZ218" s="125"/>
      <c r="BA218" s="555"/>
      <c r="BB218" s="144"/>
      <c r="BC218" s="125"/>
      <c r="BD218" s="125"/>
      <c r="BE218" s="148"/>
      <c r="BF218" s="127"/>
      <c r="BG218" s="125"/>
      <c r="BH218" s="125" t="s">
        <v>5</v>
      </c>
      <c r="BI218" s="126"/>
      <c r="BJ218" s="144"/>
      <c r="BK218" s="553"/>
      <c r="BL218" s="616"/>
      <c r="BM218" s="556"/>
      <c r="BN218" s="128"/>
      <c r="BP218" s="11"/>
      <c r="BR218" s="634"/>
    </row>
    <row r="219" spans="1:70" ht="18.899999999999999" customHeight="1">
      <c r="A219" s="9"/>
      <c r="B219" s="8"/>
      <c r="C219" s="1101"/>
      <c r="D219" s="1101"/>
      <c r="E219" s="1101"/>
      <c r="F219" s="1102"/>
      <c r="G219" s="1088"/>
      <c r="H219" s="721" t="s">
        <v>917</v>
      </c>
      <c r="I219" s="573" t="s">
        <v>1014</v>
      </c>
      <c r="J219" s="593">
        <v>1131170</v>
      </c>
      <c r="K219" s="559" t="s">
        <v>339</v>
      </c>
      <c r="L219" s="559">
        <v>4380</v>
      </c>
      <c r="M219" s="559" t="s">
        <v>506</v>
      </c>
      <c r="N219" s="559" t="s">
        <v>667</v>
      </c>
      <c r="O219" s="124"/>
      <c r="P219" s="125"/>
      <c r="Q219" s="125"/>
      <c r="R219" s="126"/>
      <c r="S219" s="144"/>
      <c r="T219" s="125"/>
      <c r="U219" s="125"/>
      <c r="V219" s="148"/>
      <c r="W219" s="552"/>
      <c r="X219" s="125"/>
      <c r="Y219" s="553"/>
      <c r="Z219" s="126"/>
      <c r="AA219" s="144"/>
      <c r="AB219" s="125"/>
      <c r="AC219" s="125"/>
      <c r="AD219" s="125"/>
      <c r="AE219" s="148"/>
      <c r="AF219" s="127"/>
      <c r="AG219" s="125"/>
      <c r="AH219" s="125"/>
      <c r="AI219" s="126"/>
      <c r="AJ219" s="286"/>
      <c r="AK219" s="125"/>
      <c r="AL219" s="553"/>
      <c r="AM219" s="148"/>
      <c r="AN219" s="127"/>
      <c r="AO219" s="125"/>
      <c r="AP219" s="125"/>
      <c r="AQ219" s="125"/>
      <c r="AR219" s="285"/>
      <c r="AS219" s="554"/>
      <c r="AT219" s="125"/>
      <c r="AU219" s="125"/>
      <c r="AV219" s="148"/>
      <c r="AW219" s="127"/>
      <c r="AX219" s="125"/>
      <c r="AY219" s="553"/>
      <c r="AZ219" s="125"/>
      <c r="BA219" s="555"/>
      <c r="BB219" s="144"/>
      <c r="BC219" s="125"/>
      <c r="BD219" s="125"/>
      <c r="BE219" s="148"/>
      <c r="BF219" s="127"/>
      <c r="BG219" s="125"/>
      <c r="BH219" s="125" t="s">
        <v>7</v>
      </c>
      <c r="BI219" s="126"/>
      <c r="BJ219" s="144"/>
      <c r="BK219" s="553"/>
      <c r="BL219" s="616"/>
      <c r="BM219" s="556"/>
      <c r="BN219" s="128"/>
      <c r="BP219" s="11"/>
      <c r="BR219" s="634"/>
    </row>
    <row r="220" spans="1:70" ht="18.899999999999999" customHeight="1">
      <c r="A220" s="9"/>
      <c r="B220" s="8"/>
      <c r="C220" s="1101"/>
      <c r="D220" s="1101"/>
      <c r="E220" s="1101"/>
      <c r="F220" s="1102"/>
      <c r="G220" s="1088"/>
      <c r="H220" s="721" t="s">
        <v>579</v>
      </c>
      <c r="I220" s="573" t="s">
        <v>864</v>
      </c>
      <c r="J220" s="593">
        <v>1131170</v>
      </c>
      <c r="K220" s="559" t="s">
        <v>339</v>
      </c>
      <c r="L220" s="559">
        <v>250</v>
      </c>
      <c r="M220" s="559" t="s">
        <v>506</v>
      </c>
      <c r="N220" s="559" t="s">
        <v>5</v>
      </c>
      <c r="O220" s="124"/>
      <c r="P220" s="125"/>
      <c r="Q220" s="125"/>
      <c r="R220" s="126"/>
      <c r="S220" s="144" t="s">
        <v>342</v>
      </c>
      <c r="T220" s="125"/>
      <c r="U220" s="125"/>
      <c r="V220" s="148"/>
      <c r="W220" s="552"/>
      <c r="X220" s="125"/>
      <c r="Y220" s="553"/>
      <c r="Z220" s="126"/>
      <c r="AA220" s="144"/>
      <c r="AB220" s="125"/>
      <c r="AC220" s="125" t="s">
        <v>342</v>
      </c>
      <c r="AD220" s="125"/>
      <c r="AE220" s="148"/>
      <c r="AF220" s="127"/>
      <c r="AG220" s="125"/>
      <c r="AH220" s="125"/>
      <c r="AI220" s="126"/>
      <c r="AJ220" s="286"/>
      <c r="AK220" s="125"/>
      <c r="AL220" s="553"/>
      <c r="AM220" s="148"/>
      <c r="AN220" s="127"/>
      <c r="AO220" s="125"/>
      <c r="AP220" s="125"/>
      <c r="AQ220" s="125" t="s">
        <v>342</v>
      </c>
      <c r="AR220" s="285"/>
      <c r="AS220" s="554"/>
      <c r="AT220" s="125"/>
      <c r="AU220" s="125"/>
      <c r="AV220" s="148"/>
      <c r="AW220" s="127"/>
      <c r="AX220" s="125"/>
      <c r="AY220" s="553"/>
      <c r="AZ220" s="125"/>
      <c r="BA220" s="555"/>
      <c r="BB220" s="144"/>
      <c r="BC220" s="125" t="s">
        <v>342</v>
      </c>
      <c r="BD220" s="125"/>
      <c r="BE220" s="148"/>
      <c r="BF220" s="127"/>
      <c r="BG220" s="125"/>
      <c r="BH220" s="125"/>
      <c r="BI220" s="126"/>
      <c r="BJ220" s="144"/>
      <c r="BK220" s="553"/>
      <c r="BL220" s="616"/>
      <c r="BM220" s="556"/>
      <c r="BN220" s="128"/>
      <c r="BP220" s="11"/>
      <c r="BR220" s="634"/>
    </row>
    <row r="221" spans="1:70" ht="18.899999999999999" customHeight="1">
      <c r="A221" s="9"/>
      <c r="B221" s="8"/>
      <c r="C221" s="1101"/>
      <c r="D221" s="1101"/>
      <c r="E221" s="1101"/>
      <c r="F221" s="1102"/>
      <c r="G221" s="1088"/>
      <c r="H221" s="721" t="s">
        <v>918</v>
      </c>
      <c r="I221" s="573" t="s">
        <v>1012</v>
      </c>
      <c r="J221" s="593">
        <v>1131170</v>
      </c>
      <c r="K221" s="559" t="s">
        <v>339</v>
      </c>
      <c r="L221" s="559">
        <v>8760</v>
      </c>
      <c r="M221" s="559" t="s">
        <v>506</v>
      </c>
      <c r="N221" s="559" t="s">
        <v>667</v>
      </c>
      <c r="O221" s="124"/>
      <c r="P221" s="125"/>
      <c r="Q221" s="125"/>
      <c r="R221" s="126"/>
      <c r="S221" s="144"/>
      <c r="T221" s="125"/>
      <c r="U221" s="125"/>
      <c r="V221" s="148"/>
      <c r="W221" s="552"/>
      <c r="X221" s="125"/>
      <c r="Y221" s="553"/>
      <c r="Z221" s="126"/>
      <c r="AA221" s="144"/>
      <c r="AB221" s="125"/>
      <c r="AC221" s="125"/>
      <c r="AD221" s="125"/>
      <c r="AE221" s="148"/>
      <c r="AF221" s="127"/>
      <c r="AG221" s="125"/>
      <c r="AH221" s="125"/>
      <c r="AI221" s="126"/>
      <c r="AJ221" s="286"/>
      <c r="AK221" s="125"/>
      <c r="AL221" s="553"/>
      <c r="AM221" s="148"/>
      <c r="AN221" s="127"/>
      <c r="AO221" s="125"/>
      <c r="AP221" s="125"/>
      <c r="AQ221" s="125"/>
      <c r="AR221" s="285"/>
      <c r="AS221" s="554"/>
      <c r="AT221" s="125"/>
      <c r="AU221" s="125"/>
      <c r="AV221" s="148"/>
      <c r="AW221" s="127"/>
      <c r="AX221" s="125"/>
      <c r="AY221" s="553"/>
      <c r="AZ221" s="125"/>
      <c r="BA221" s="555"/>
      <c r="BB221" s="144"/>
      <c r="BC221" s="125" t="s">
        <v>354</v>
      </c>
      <c r="BD221" s="125"/>
      <c r="BE221" s="148"/>
      <c r="BF221" s="127"/>
      <c r="BG221" s="125"/>
      <c r="BH221" s="125"/>
      <c r="BI221" s="126"/>
      <c r="BJ221" s="144"/>
      <c r="BK221" s="553"/>
      <c r="BL221" s="616"/>
      <c r="BM221" s="556"/>
      <c r="BN221" s="128"/>
      <c r="BP221" s="11"/>
      <c r="BR221" s="634"/>
    </row>
    <row r="222" spans="1:70" ht="18.899999999999999" customHeight="1">
      <c r="A222" s="9"/>
      <c r="B222" s="8"/>
      <c r="C222" s="1101"/>
      <c r="D222" s="1101"/>
      <c r="E222" s="1101"/>
      <c r="F222" s="1102"/>
      <c r="G222" s="1088"/>
      <c r="H222" s="721" t="s">
        <v>578</v>
      </c>
      <c r="I222" s="573" t="s">
        <v>864</v>
      </c>
      <c r="J222" s="583">
        <v>1131170</v>
      </c>
      <c r="K222" s="586" t="s">
        <v>339</v>
      </c>
      <c r="L222" s="586">
        <v>283</v>
      </c>
      <c r="M222" s="586" t="s">
        <v>506</v>
      </c>
      <c r="N222" s="586" t="s">
        <v>5</v>
      </c>
      <c r="O222" s="108"/>
      <c r="P222" s="84"/>
      <c r="Q222" s="84"/>
      <c r="R222" s="100"/>
      <c r="S222" s="136"/>
      <c r="T222" s="84" t="s">
        <v>342</v>
      </c>
      <c r="U222" s="84"/>
      <c r="V222" s="87"/>
      <c r="W222" s="92"/>
      <c r="X222" s="84"/>
      <c r="Y222" s="85"/>
      <c r="Z222" s="100"/>
      <c r="AA222" s="136"/>
      <c r="AB222" s="84"/>
      <c r="AC222" s="84" t="s">
        <v>342</v>
      </c>
      <c r="AD222" s="84"/>
      <c r="AE222" s="87"/>
      <c r="AF222" s="94"/>
      <c r="AG222" s="84"/>
      <c r="AH222" s="84"/>
      <c r="AI222" s="100"/>
      <c r="AJ222" s="138"/>
      <c r="AK222" s="84"/>
      <c r="AL222" s="85"/>
      <c r="AM222" s="87"/>
      <c r="AN222" s="94"/>
      <c r="AO222" s="84"/>
      <c r="AP222" s="84"/>
      <c r="AQ222" s="84" t="s">
        <v>342</v>
      </c>
      <c r="AR222" s="133"/>
      <c r="AS222" s="548"/>
      <c r="AT222" s="84"/>
      <c r="AU222" s="84"/>
      <c r="AV222" s="87"/>
      <c r="AW222" s="94"/>
      <c r="AX222" s="84"/>
      <c r="AY222" s="85"/>
      <c r="AZ222" s="84"/>
      <c r="BA222" s="101"/>
      <c r="BB222" s="136"/>
      <c r="BC222" s="84" t="s">
        <v>342</v>
      </c>
      <c r="BD222" s="84"/>
      <c r="BE222" s="87"/>
      <c r="BF222" s="94"/>
      <c r="BG222" s="84"/>
      <c r="BH222" s="84"/>
      <c r="BI222" s="100"/>
      <c r="BJ222" s="136"/>
      <c r="BK222" s="85"/>
      <c r="BL222" s="536"/>
      <c r="BM222" s="535"/>
      <c r="BN222" s="93"/>
      <c r="BP222" s="11"/>
      <c r="BR222" s="634"/>
    </row>
    <row r="223" spans="1:70" ht="18.899999999999999" customHeight="1" thickBot="1">
      <c r="A223" s="9"/>
      <c r="B223" s="8"/>
      <c r="C223" s="1101"/>
      <c r="D223" s="1101"/>
      <c r="E223" s="1101"/>
      <c r="F223" s="1102"/>
      <c r="G223" s="1090"/>
      <c r="H223" s="750" t="s">
        <v>919</v>
      </c>
      <c r="I223" s="578" t="s">
        <v>1012</v>
      </c>
      <c r="J223" s="751">
        <v>1131170</v>
      </c>
      <c r="K223" s="752" t="s">
        <v>339</v>
      </c>
      <c r="L223" s="752">
        <v>8760</v>
      </c>
      <c r="M223" s="752" t="s">
        <v>506</v>
      </c>
      <c r="N223" s="752" t="s">
        <v>667</v>
      </c>
      <c r="O223" s="170"/>
      <c r="P223" s="225"/>
      <c r="Q223" s="225"/>
      <c r="R223" s="227"/>
      <c r="S223" s="174"/>
      <c r="T223" s="225"/>
      <c r="U223" s="225"/>
      <c r="V223" s="171"/>
      <c r="W223" s="753"/>
      <c r="X223" s="225"/>
      <c r="Y223" s="754"/>
      <c r="Z223" s="227"/>
      <c r="AA223" s="174"/>
      <c r="AB223" s="225"/>
      <c r="AC223" s="225"/>
      <c r="AD223" s="225"/>
      <c r="AE223" s="171"/>
      <c r="AF223" s="226"/>
      <c r="AG223" s="225"/>
      <c r="AH223" s="225"/>
      <c r="AI223" s="227"/>
      <c r="AJ223" s="173"/>
      <c r="AK223" s="225"/>
      <c r="AL223" s="754"/>
      <c r="AM223" s="171"/>
      <c r="AN223" s="226"/>
      <c r="AO223" s="225"/>
      <c r="AP223" s="225"/>
      <c r="AQ223" s="225"/>
      <c r="AR223" s="172"/>
      <c r="AS223" s="755"/>
      <c r="AT223" s="225"/>
      <c r="AU223" s="225"/>
      <c r="AV223" s="171"/>
      <c r="AW223" s="226"/>
      <c r="AX223" s="225"/>
      <c r="AY223" s="754"/>
      <c r="AZ223" s="225"/>
      <c r="BA223" s="756"/>
      <c r="BB223" s="174"/>
      <c r="BC223" s="225" t="s">
        <v>354</v>
      </c>
      <c r="BD223" s="225"/>
      <c r="BE223" s="171"/>
      <c r="BF223" s="226"/>
      <c r="BG223" s="225"/>
      <c r="BH223" s="225"/>
      <c r="BI223" s="227"/>
      <c r="BJ223" s="174"/>
      <c r="BK223" s="754"/>
      <c r="BL223" s="757"/>
      <c r="BM223" s="758"/>
      <c r="BN223" s="175"/>
      <c r="BP223" s="11"/>
      <c r="BR223" s="634"/>
    </row>
    <row r="224" spans="1:70" ht="18.899999999999999" customHeight="1" thickBot="1">
      <c r="A224" s="9"/>
      <c r="B224" s="8"/>
      <c r="C224" s="1101"/>
      <c r="D224" s="1101"/>
      <c r="E224" s="1101"/>
      <c r="F224" s="1102"/>
      <c r="G224" s="287" t="s">
        <v>459</v>
      </c>
      <c r="H224" s="725" t="s">
        <v>529</v>
      </c>
      <c r="I224" s="596" t="s">
        <v>859</v>
      </c>
      <c r="J224" s="597">
        <v>1131180</v>
      </c>
      <c r="K224" s="598" t="s">
        <v>339</v>
      </c>
      <c r="L224" s="598">
        <v>131</v>
      </c>
      <c r="M224" s="598" t="s">
        <v>506</v>
      </c>
      <c r="N224" s="598" t="s">
        <v>5</v>
      </c>
      <c r="O224" s="652"/>
      <c r="P224" s="653"/>
      <c r="Q224" s="653"/>
      <c r="R224" s="654"/>
      <c r="S224" s="310"/>
      <c r="T224" s="653"/>
      <c r="U224" s="653"/>
      <c r="V224" s="309"/>
      <c r="W224" s="655"/>
      <c r="X224" s="653"/>
      <c r="Y224" s="656"/>
      <c r="Z224" s="654"/>
      <c r="AA224" s="310" t="s">
        <v>342</v>
      </c>
      <c r="AB224" s="653"/>
      <c r="AC224" s="653"/>
      <c r="AD224" s="653"/>
      <c r="AE224" s="309"/>
      <c r="AF224" s="657"/>
      <c r="AG224" s="653"/>
      <c r="AH224" s="653"/>
      <c r="AI224" s="654"/>
      <c r="AJ224" s="658"/>
      <c r="AK224" s="653"/>
      <c r="AL224" s="656" t="s">
        <v>342</v>
      </c>
      <c r="AM224" s="309"/>
      <c r="AN224" s="657"/>
      <c r="AO224" s="653"/>
      <c r="AP224" s="653"/>
      <c r="AQ224" s="653"/>
      <c r="AR224" s="659"/>
      <c r="AS224" s="660"/>
      <c r="AT224" s="653"/>
      <c r="AU224" s="653"/>
      <c r="AV224" s="309"/>
      <c r="AW224" s="657"/>
      <c r="AX224" s="653"/>
      <c r="AY224" s="656" t="s">
        <v>342</v>
      </c>
      <c r="AZ224" s="653"/>
      <c r="BA224" s="661"/>
      <c r="BB224" s="310"/>
      <c r="BC224" s="653"/>
      <c r="BD224" s="653"/>
      <c r="BE224" s="309"/>
      <c r="BF224" s="657"/>
      <c r="BG224" s="653"/>
      <c r="BH224" s="653"/>
      <c r="BI224" s="654"/>
      <c r="BJ224" s="310"/>
      <c r="BK224" s="656" t="s">
        <v>5</v>
      </c>
      <c r="BL224" s="662"/>
      <c r="BM224" s="663"/>
      <c r="BN224" s="664"/>
      <c r="BP224" s="11"/>
      <c r="BR224" s="634"/>
    </row>
    <row r="225" spans="1:70" ht="18.899999999999999" customHeight="1">
      <c r="A225" s="9"/>
      <c r="B225" s="8"/>
      <c r="C225" s="1101"/>
      <c r="D225" s="1101"/>
      <c r="E225" s="1101"/>
      <c r="F225" s="1102"/>
      <c r="G225" s="1087" t="s">
        <v>598</v>
      </c>
      <c r="H225" s="720" t="s">
        <v>597</v>
      </c>
      <c r="I225" s="612" t="s">
        <v>744</v>
      </c>
      <c r="J225" s="592">
        <v>1131804</v>
      </c>
      <c r="K225" s="561" t="s">
        <v>339</v>
      </c>
      <c r="L225" s="561">
        <v>175</v>
      </c>
      <c r="M225" s="561" t="s">
        <v>506</v>
      </c>
      <c r="N225" s="561" t="s">
        <v>5</v>
      </c>
      <c r="O225" s="621"/>
      <c r="P225" s="622"/>
      <c r="Q225" s="622"/>
      <c r="R225" s="623"/>
      <c r="S225" s="311"/>
      <c r="T225" s="622"/>
      <c r="U225" s="622"/>
      <c r="V225" s="624"/>
      <c r="W225" s="625" t="s">
        <v>342</v>
      </c>
      <c r="X225" s="622"/>
      <c r="Y225" s="626"/>
      <c r="Z225" s="623"/>
      <c r="AA225" s="311"/>
      <c r="AB225" s="622"/>
      <c r="AC225" s="622"/>
      <c r="AD225" s="622"/>
      <c r="AE225" s="624"/>
      <c r="AF225" s="627"/>
      <c r="AG225" s="622"/>
      <c r="AH225" s="622"/>
      <c r="AI225" s="623"/>
      <c r="AJ225" s="628" t="s">
        <v>342</v>
      </c>
      <c r="AK225" s="622"/>
      <c r="AL225" s="626"/>
      <c r="AM225" s="624"/>
      <c r="AN225" s="627"/>
      <c r="AO225" s="622"/>
      <c r="AP225" s="622"/>
      <c r="AQ225" s="622"/>
      <c r="AR225" s="629"/>
      <c r="AS225" s="630"/>
      <c r="AT225" s="622"/>
      <c r="AU225" s="622" t="s">
        <v>342</v>
      </c>
      <c r="AV225" s="624"/>
      <c r="AW225" s="627"/>
      <c r="AX225" s="622"/>
      <c r="AY225" s="626"/>
      <c r="AZ225" s="622"/>
      <c r="BA225" s="631"/>
      <c r="BB225" s="311"/>
      <c r="BC225" s="622"/>
      <c r="BD225" s="622"/>
      <c r="BE225" s="624"/>
      <c r="BF225" s="627"/>
      <c r="BG225" s="622"/>
      <c r="BH225" s="622" t="s">
        <v>5</v>
      </c>
      <c r="BI225" s="623"/>
      <c r="BJ225" s="311"/>
      <c r="BK225" s="626"/>
      <c r="BL225" s="649"/>
      <c r="BM225" s="650"/>
      <c r="BN225" s="651"/>
      <c r="BP225" s="11"/>
      <c r="BR225" s="634"/>
    </row>
    <row r="226" spans="1:70" ht="18.899999999999999" customHeight="1">
      <c r="A226" s="9"/>
      <c r="B226" s="8"/>
      <c r="C226" s="1101"/>
      <c r="D226" s="1101"/>
      <c r="E226" s="1101"/>
      <c r="F226" s="1102"/>
      <c r="G226" s="1097"/>
      <c r="H226" s="724" t="s">
        <v>685</v>
      </c>
      <c r="I226" s="573" t="s">
        <v>747</v>
      </c>
      <c r="J226" s="583">
        <v>1131804</v>
      </c>
      <c r="K226" s="586" t="s">
        <v>339</v>
      </c>
      <c r="L226" s="586">
        <v>175</v>
      </c>
      <c r="M226" s="586" t="s">
        <v>506</v>
      </c>
      <c r="N226" s="586" t="s">
        <v>681</v>
      </c>
      <c r="O226" s="124"/>
      <c r="P226" s="125"/>
      <c r="Q226" s="125"/>
      <c r="R226" s="126"/>
      <c r="S226" s="144"/>
      <c r="T226" s="125"/>
      <c r="U226" s="125"/>
      <c r="V226" s="148"/>
      <c r="W226" s="552"/>
      <c r="X226" s="125"/>
      <c r="Y226" s="553" t="s">
        <v>342</v>
      </c>
      <c r="Z226" s="126"/>
      <c r="AA226" s="144"/>
      <c r="AB226" s="125"/>
      <c r="AC226" s="125"/>
      <c r="AD226" s="125"/>
      <c r="AE226" s="148"/>
      <c r="AF226" s="127"/>
      <c r="AG226" s="125"/>
      <c r="AH226" s="125"/>
      <c r="AI226" s="126"/>
      <c r="AJ226" s="286"/>
      <c r="AK226" s="125" t="s">
        <v>342</v>
      </c>
      <c r="AL226" s="553"/>
      <c r="AM226" s="148"/>
      <c r="AN226" s="127"/>
      <c r="AO226" s="125"/>
      <c r="AP226" s="125"/>
      <c r="AQ226" s="125"/>
      <c r="AR226" s="285"/>
      <c r="AS226" s="554"/>
      <c r="AT226" s="125"/>
      <c r="AU226" s="125"/>
      <c r="AV226" s="148"/>
      <c r="AW226" s="127" t="s">
        <v>342</v>
      </c>
      <c r="AX226" s="125"/>
      <c r="AY226" s="553"/>
      <c r="AZ226" s="125"/>
      <c r="BA226" s="555"/>
      <c r="BB226" s="144"/>
      <c r="BC226" s="125"/>
      <c r="BD226" s="125"/>
      <c r="BE226" s="148"/>
      <c r="BF226" s="127"/>
      <c r="BG226" s="125"/>
      <c r="BH226" s="125"/>
      <c r="BI226" s="126" t="s">
        <v>5</v>
      </c>
      <c r="BJ226" s="144"/>
      <c r="BK226" s="553"/>
      <c r="BL226" s="616"/>
      <c r="BM226" s="556"/>
      <c r="BN226" s="128"/>
      <c r="BP226" s="11"/>
      <c r="BR226" s="634"/>
    </row>
    <row r="227" spans="1:70" ht="18.899999999999999" customHeight="1">
      <c r="A227" s="9"/>
      <c r="B227" s="8"/>
      <c r="C227" s="1101"/>
      <c r="D227" s="1101"/>
      <c r="E227" s="1101"/>
      <c r="F227" s="1102"/>
      <c r="G227" s="1097"/>
      <c r="H227" s="721" t="s">
        <v>595</v>
      </c>
      <c r="I227" s="573" t="s">
        <v>748</v>
      </c>
      <c r="J227" s="583">
        <v>1131804</v>
      </c>
      <c r="K227" s="586" t="s">
        <v>339</v>
      </c>
      <c r="L227" s="586">
        <v>1095</v>
      </c>
      <c r="M227" s="586" t="s">
        <v>659</v>
      </c>
      <c r="N227" s="586" t="s">
        <v>5</v>
      </c>
      <c r="O227" s="124"/>
      <c r="P227" s="125"/>
      <c r="Q227" s="125"/>
      <c r="R227" s="126"/>
      <c r="S227" s="144"/>
      <c r="T227" s="125"/>
      <c r="U227" s="125"/>
      <c r="V227" s="148"/>
      <c r="W227" s="552"/>
      <c r="X227" s="125"/>
      <c r="Y227" s="553"/>
      <c r="Z227" s="126" t="s">
        <v>342</v>
      </c>
      <c r="AA227" s="144"/>
      <c r="AB227" s="125"/>
      <c r="AC227" s="125"/>
      <c r="AD227" s="125"/>
      <c r="AE227" s="148"/>
      <c r="AF227" s="127"/>
      <c r="AG227" s="125"/>
      <c r="AH227" s="125"/>
      <c r="AI227" s="126"/>
      <c r="AJ227" s="286"/>
      <c r="AK227" s="125"/>
      <c r="AL227" s="553" t="s">
        <v>342</v>
      </c>
      <c r="AM227" s="148"/>
      <c r="AN227" s="127"/>
      <c r="AO227" s="125"/>
      <c r="AP227" s="125"/>
      <c r="AQ227" s="125"/>
      <c r="AR227" s="285"/>
      <c r="AS227" s="554"/>
      <c r="AT227" s="125"/>
      <c r="AU227" s="125"/>
      <c r="AV227" s="148"/>
      <c r="AW227" s="127"/>
      <c r="AX227" s="125" t="s">
        <v>353</v>
      </c>
      <c r="AY227" s="553"/>
      <c r="AZ227" s="125"/>
      <c r="BA227" s="555"/>
      <c r="BB227" s="144"/>
      <c r="BC227" s="125"/>
      <c r="BD227" s="125"/>
      <c r="BE227" s="148"/>
      <c r="BF227" s="127"/>
      <c r="BG227" s="125"/>
      <c r="BH227" s="125"/>
      <c r="BI227" s="126"/>
      <c r="BJ227" s="144" t="s">
        <v>5</v>
      </c>
      <c r="BK227" s="553"/>
      <c r="BL227" s="616"/>
      <c r="BM227" s="556"/>
      <c r="BN227" s="128"/>
      <c r="BP227" s="11"/>
      <c r="BR227" s="634"/>
    </row>
    <row r="228" spans="1:70" ht="18.899999999999999" customHeight="1">
      <c r="A228" s="9"/>
      <c r="B228" s="8"/>
      <c r="C228" s="1101"/>
      <c r="D228" s="1101"/>
      <c r="E228" s="1101"/>
      <c r="F228" s="1102"/>
      <c r="G228" s="1097"/>
      <c r="H228" s="726" t="s">
        <v>912</v>
      </c>
      <c r="I228" s="589" t="s">
        <v>957</v>
      </c>
      <c r="J228" s="583">
        <v>1131804</v>
      </c>
      <c r="K228" s="611" t="s">
        <v>339</v>
      </c>
      <c r="L228" s="611">
        <v>2920</v>
      </c>
      <c r="M228" s="611" t="s">
        <v>506</v>
      </c>
      <c r="N228" s="611" t="s">
        <v>671</v>
      </c>
      <c r="O228" s="124"/>
      <c r="P228" s="125"/>
      <c r="Q228" s="125"/>
      <c r="R228" s="126"/>
      <c r="S228" s="144"/>
      <c r="T228" s="125"/>
      <c r="U228" s="125"/>
      <c r="V228" s="148"/>
      <c r="W228" s="552"/>
      <c r="X228" s="125"/>
      <c r="Y228" s="553"/>
      <c r="Z228" s="126"/>
      <c r="AA228" s="144"/>
      <c r="AB228" s="125"/>
      <c r="AC228" s="125"/>
      <c r="AD228" s="125"/>
      <c r="AE228" s="148"/>
      <c r="AF228" s="127"/>
      <c r="AG228" s="125"/>
      <c r="AH228" s="125"/>
      <c r="AI228" s="126"/>
      <c r="AJ228" s="286"/>
      <c r="AK228" s="125"/>
      <c r="AL228" s="553"/>
      <c r="AM228" s="148"/>
      <c r="AN228" s="127"/>
      <c r="AO228" s="125"/>
      <c r="AP228" s="125"/>
      <c r="AQ228" s="125"/>
      <c r="AR228" s="285"/>
      <c r="AS228" s="554"/>
      <c r="AT228" s="125"/>
      <c r="AU228" s="125"/>
      <c r="AV228" s="148"/>
      <c r="AW228" s="127"/>
      <c r="AX228" s="125"/>
      <c r="AY228" s="553"/>
      <c r="AZ228" s="125"/>
      <c r="BA228" s="555"/>
      <c r="BB228" s="144"/>
      <c r="BC228" s="125"/>
      <c r="BD228" s="125"/>
      <c r="BE228" s="148"/>
      <c r="BF228" s="127"/>
      <c r="BG228" s="125"/>
      <c r="BH228" s="125"/>
      <c r="BI228" s="126"/>
      <c r="BJ228" s="144"/>
      <c r="BK228" s="553" t="s">
        <v>9</v>
      </c>
      <c r="BL228" s="616"/>
      <c r="BM228" s="556"/>
      <c r="BN228" s="128"/>
      <c r="BP228" s="11"/>
      <c r="BR228" s="634"/>
    </row>
    <row r="229" spans="1:70" ht="18.899999999999999" customHeight="1" thickBot="1">
      <c r="A229" s="9"/>
      <c r="B229" s="8"/>
      <c r="C229" s="1101"/>
      <c r="D229" s="1101"/>
      <c r="E229" s="1101"/>
      <c r="F229" s="1102"/>
      <c r="G229" s="1090"/>
      <c r="H229" s="722" t="s">
        <v>593</v>
      </c>
      <c r="I229" s="590" t="s">
        <v>745</v>
      </c>
      <c r="J229" s="584">
        <v>1131804</v>
      </c>
      <c r="K229" s="560" t="s">
        <v>339</v>
      </c>
      <c r="L229" s="560">
        <v>131</v>
      </c>
      <c r="M229" s="560" t="s">
        <v>506</v>
      </c>
      <c r="N229" s="560" t="s">
        <v>5</v>
      </c>
      <c r="O229" s="124"/>
      <c r="P229" s="125"/>
      <c r="Q229" s="125"/>
      <c r="R229" s="126"/>
      <c r="S229" s="144"/>
      <c r="T229" s="125"/>
      <c r="U229" s="125"/>
      <c r="V229" s="148"/>
      <c r="W229" s="552"/>
      <c r="X229" s="125"/>
      <c r="Y229" s="553"/>
      <c r="Z229" s="126"/>
      <c r="AA229" s="144"/>
      <c r="AB229" s="125"/>
      <c r="AC229" s="125" t="s">
        <v>342</v>
      </c>
      <c r="AD229" s="125"/>
      <c r="AE229" s="148"/>
      <c r="AF229" s="127"/>
      <c r="AG229" s="125"/>
      <c r="AH229" s="125"/>
      <c r="AI229" s="126"/>
      <c r="AJ229" s="286"/>
      <c r="AK229" s="125"/>
      <c r="AL229" s="553" t="s">
        <v>342</v>
      </c>
      <c r="AM229" s="148"/>
      <c r="AN229" s="127"/>
      <c r="AO229" s="125"/>
      <c r="AP229" s="125"/>
      <c r="AQ229" s="125"/>
      <c r="AR229" s="285"/>
      <c r="AS229" s="554"/>
      <c r="AT229" s="125"/>
      <c r="AU229" s="125"/>
      <c r="AV229" s="148"/>
      <c r="AW229" s="127"/>
      <c r="AX229" s="125"/>
      <c r="AY229" s="553" t="s">
        <v>342</v>
      </c>
      <c r="AZ229" s="125"/>
      <c r="BA229" s="555"/>
      <c r="BB229" s="144"/>
      <c r="BC229" s="125"/>
      <c r="BD229" s="125"/>
      <c r="BE229" s="148"/>
      <c r="BF229" s="127"/>
      <c r="BG229" s="125"/>
      <c r="BH229" s="125"/>
      <c r="BI229" s="126"/>
      <c r="BJ229" s="144"/>
      <c r="BK229" s="553" t="s">
        <v>5</v>
      </c>
      <c r="BL229" s="616"/>
      <c r="BM229" s="556"/>
      <c r="BN229" s="128"/>
      <c r="BP229" s="11"/>
      <c r="BR229" s="634"/>
    </row>
    <row r="230" spans="1:70" ht="18.899999999999999" customHeight="1">
      <c r="A230" s="9"/>
      <c r="B230" s="8"/>
      <c r="C230" s="1101"/>
      <c r="D230" s="1101"/>
      <c r="E230" s="1101"/>
      <c r="F230" s="1102"/>
      <c r="G230" s="1087" t="s">
        <v>591</v>
      </c>
      <c r="H230" s="720" t="s">
        <v>590</v>
      </c>
      <c r="I230" s="591" t="s">
        <v>745</v>
      </c>
      <c r="J230" s="592">
        <v>1131804</v>
      </c>
      <c r="K230" s="561" t="s">
        <v>339</v>
      </c>
      <c r="L230" s="561">
        <v>92</v>
      </c>
      <c r="M230" s="561" t="s">
        <v>506</v>
      </c>
      <c r="N230" s="561" t="s">
        <v>5</v>
      </c>
      <c r="O230" s="298"/>
      <c r="P230" s="304"/>
      <c r="Q230" s="304"/>
      <c r="R230" s="306"/>
      <c r="S230" s="307"/>
      <c r="T230" s="304"/>
      <c r="U230" s="304"/>
      <c r="V230" s="291"/>
      <c r="W230" s="567"/>
      <c r="X230" s="304" t="s">
        <v>342</v>
      </c>
      <c r="Y230" s="568"/>
      <c r="Z230" s="306"/>
      <c r="AA230" s="307"/>
      <c r="AB230" s="304"/>
      <c r="AC230" s="304"/>
      <c r="AD230" s="304"/>
      <c r="AE230" s="291"/>
      <c r="AF230" s="305"/>
      <c r="AG230" s="304"/>
      <c r="AH230" s="304"/>
      <c r="AI230" s="306"/>
      <c r="AJ230" s="290"/>
      <c r="AK230" s="304"/>
      <c r="AL230" s="568" t="s">
        <v>342</v>
      </c>
      <c r="AM230" s="291"/>
      <c r="AN230" s="305"/>
      <c r="AO230" s="304"/>
      <c r="AP230" s="304"/>
      <c r="AQ230" s="304"/>
      <c r="AR230" s="289"/>
      <c r="AS230" s="569"/>
      <c r="AT230" s="304"/>
      <c r="AU230" s="304" t="s">
        <v>342</v>
      </c>
      <c r="AV230" s="291"/>
      <c r="AW230" s="305"/>
      <c r="AX230" s="304"/>
      <c r="AY230" s="568"/>
      <c r="AZ230" s="304"/>
      <c r="BA230" s="570"/>
      <c r="BB230" s="307"/>
      <c r="BC230" s="304"/>
      <c r="BD230" s="304"/>
      <c r="BE230" s="291"/>
      <c r="BF230" s="305"/>
      <c r="BG230" s="304"/>
      <c r="BH230" s="304" t="s">
        <v>5</v>
      </c>
      <c r="BI230" s="306"/>
      <c r="BJ230" s="307"/>
      <c r="BK230" s="568"/>
      <c r="BL230" s="617"/>
      <c r="BM230" s="571"/>
      <c r="BN230" s="292"/>
      <c r="BP230" s="11"/>
      <c r="BR230" s="634"/>
    </row>
    <row r="231" spans="1:70" ht="18.899999999999999" customHeight="1">
      <c r="A231" s="9"/>
      <c r="B231" s="8"/>
      <c r="C231" s="1101"/>
      <c r="D231" s="1101"/>
      <c r="E231" s="1101"/>
      <c r="F231" s="1102"/>
      <c r="G231" s="1088"/>
      <c r="H231" s="721" t="s">
        <v>588</v>
      </c>
      <c r="I231" s="574" t="s">
        <v>746</v>
      </c>
      <c r="J231" s="593">
        <v>1131804</v>
      </c>
      <c r="K231" s="559" t="s">
        <v>339</v>
      </c>
      <c r="L231" s="559">
        <v>548</v>
      </c>
      <c r="M231" s="559" t="s">
        <v>506</v>
      </c>
      <c r="N231" s="559" t="s">
        <v>5</v>
      </c>
      <c r="O231" s="124"/>
      <c r="P231" s="125"/>
      <c r="Q231" s="125"/>
      <c r="R231" s="126"/>
      <c r="S231" s="144"/>
      <c r="T231" s="125"/>
      <c r="U231" s="125"/>
      <c r="V231" s="148"/>
      <c r="W231" s="552"/>
      <c r="X231" s="125"/>
      <c r="Y231" s="553" t="s">
        <v>342</v>
      </c>
      <c r="Z231" s="126"/>
      <c r="AA231" s="144"/>
      <c r="AB231" s="125"/>
      <c r="AC231" s="125"/>
      <c r="AD231" s="125"/>
      <c r="AE231" s="148"/>
      <c r="AF231" s="127"/>
      <c r="AG231" s="125"/>
      <c r="AH231" s="125"/>
      <c r="AI231" s="126"/>
      <c r="AJ231" s="286"/>
      <c r="AK231" s="125"/>
      <c r="AL231" s="553" t="s">
        <v>342</v>
      </c>
      <c r="AM231" s="148"/>
      <c r="AN231" s="127"/>
      <c r="AO231" s="125"/>
      <c r="AP231" s="125"/>
      <c r="AQ231" s="125"/>
      <c r="AR231" s="285"/>
      <c r="AS231" s="554"/>
      <c r="AT231" s="125"/>
      <c r="AU231" s="125"/>
      <c r="AV231" s="148"/>
      <c r="AW231" s="127" t="s">
        <v>342</v>
      </c>
      <c r="AX231" s="125"/>
      <c r="AY231" s="553"/>
      <c r="AZ231" s="125"/>
      <c r="BA231" s="555"/>
      <c r="BB231" s="144"/>
      <c r="BC231" s="125"/>
      <c r="BD231" s="125"/>
      <c r="BE231" s="148"/>
      <c r="BF231" s="127"/>
      <c r="BG231" s="125"/>
      <c r="BH231" s="125"/>
      <c r="BI231" s="126" t="s">
        <v>5</v>
      </c>
      <c r="BJ231" s="144"/>
      <c r="BK231" s="553"/>
      <c r="BL231" s="616"/>
      <c r="BM231" s="556"/>
      <c r="BN231" s="128"/>
      <c r="BP231" s="11"/>
      <c r="BR231" s="634"/>
    </row>
    <row r="232" spans="1:70" ht="18.899999999999999" customHeight="1" thickBot="1">
      <c r="A232" s="9"/>
      <c r="B232" s="8"/>
      <c r="C232" s="1101"/>
      <c r="D232" s="1101"/>
      <c r="E232" s="1101"/>
      <c r="F232" s="1102"/>
      <c r="G232" s="1090"/>
      <c r="H232" s="722" t="s">
        <v>586</v>
      </c>
      <c r="I232" s="590" t="s">
        <v>745</v>
      </c>
      <c r="J232" s="584">
        <v>1131804</v>
      </c>
      <c r="K232" s="560" t="s">
        <v>339</v>
      </c>
      <c r="L232" s="560">
        <v>102</v>
      </c>
      <c r="M232" s="560" t="s">
        <v>506</v>
      </c>
      <c r="N232" s="560" t="s">
        <v>5</v>
      </c>
      <c r="O232" s="110"/>
      <c r="P232" s="97"/>
      <c r="Q232" s="97"/>
      <c r="R232" s="102"/>
      <c r="S232" s="137"/>
      <c r="T232" s="97"/>
      <c r="U232" s="97"/>
      <c r="V232" s="141"/>
      <c r="W232" s="121"/>
      <c r="X232" s="97"/>
      <c r="Y232" s="106"/>
      <c r="Z232" s="102" t="s">
        <v>342</v>
      </c>
      <c r="AA232" s="137"/>
      <c r="AB232" s="97"/>
      <c r="AC232" s="97"/>
      <c r="AD232" s="97"/>
      <c r="AE232" s="141"/>
      <c r="AF232" s="96"/>
      <c r="AG232" s="97"/>
      <c r="AH232" s="97"/>
      <c r="AI232" s="102"/>
      <c r="AJ232" s="139"/>
      <c r="AK232" s="97"/>
      <c r="AL232" s="106" t="s">
        <v>342</v>
      </c>
      <c r="AM232" s="141"/>
      <c r="AN232" s="96"/>
      <c r="AO232" s="97"/>
      <c r="AP232" s="97"/>
      <c r="AQ232" s="97"/>
      <c r="AR232" s="131"/>
      <c r="AS232" s="614"/>
      <c r="AT232" s="97"/>
      <c r="AU232" s="97"/>
      <c r="AV232" s="141"/>
      <c r="AW232" s="96"/>
      <c r="AX232" s="97" t="s">
        <v>342</v>
      </c>
      <c r="AY232" s="106"/>
      <c r="AZ232" s="97"/>
      <c r="BA232" s="120"/>
      <c r="BB232" s="137"/>
      <c r="BC232" s="97"/>
      <c r="BD232" s="97"/>
      <c r="BE232" s="141"/>
      <c r="BF232" s="96"/>
      <c r="BG232" s="97"/>
      <c r="BH232" s="97"/>
      <c r="BI232" s="102"/>
      <c r="BJ232" s="137" t="s">
        <v>5</v>
      </c>
      <c r="BK232" s="106"/>
      <c r="BL232" s="545"/>
      <c r="BM232" s="615"/>
      <c r="BN232" s="98"/>
      <c r="BP232" s="11"/>
      <c r="BR232" s="634"/>
    </row>
    <row r="233" spans="1:70" ht="18.899999999999999" customHeight="1">
      <c r="A233" s="9"/>
      <c r="B233" s="8"/>
      <c r="C233" s="1101"/>
      <c r="D233" s="1101"/>
      <c r="E233" s="1101"/>
      <c r="F233" s="1102"/>
      <c r="G233" s="1087" t="s">
        <v>560</v>
      </c>
      <c r="H233" s="720" t="s">
        <v>559</v>
      </c>
      <c r="I233" s="572" t="s">
        <v>769</v>
      </c>
      <c r="J233" s="208">
        <v>1131120</v>
      </c>
      <c r="K233" s="561" t="s">
        <v>339</v>
      </c>
      <c r="L233" s="561">
        <v>225</v>
      </c>
      <c r="M233" s="561" t="s">
        <v>506</v>
      </c>
      <c r="N233" s="561" t="s">
        <v>5</v>
      </c>
      <c r="O233" s="298"/>
      <c r="P233" s="304"/>
      <c r="Q233" s="304" t="s">
        <v>342</v>
      </c>
      <c r="R233" s="306"/>
      <c r="S233" s="307"/>
      <c r="T233" s="304"/>
      <c r="U233" s="304"/>
      <c r="V233" s="291"/>
      <c r="W233" s="567"/>
      <c r="X233" s="304"/>
      <c r="Y233" s="568"/>
      <c r="Z233" s="306"/>
      <c r="AA233" s="307"/>
      <c r="AB233" s="304" t="s">
        <v>342</v>
      </c>
      <c r="AC233" s="304"/>
      <c r="AD233" s="304"/>
      <c r="AE233" s="291"/>
      <c r="AF233" s="305"/>
      <c r="AG233" s="304"/>
      <c r="AH233" s="304"/>
      <c r="AI233" s="291"/>
      <c r="AJ233" s="305"/>
      <c r="AK233" s="568"/>
      <c r="AL233" s="568"/>
      <c r="AM233" s="291" t="s">
        <v>342</v>
      </c>
      <c r="AN233" s="304"/>
      <c r="AO233" s="304"/>
      <c r="AP233" s="304"/>
      <c r="AQ233" s="304"/>
      <c r="AR233" s="289"/>
      <c r="AS233" s="304"/>
      <c r="AT233" s="304"/>
      <c r="AU233" s="304"/>
      <c r="AV233" s="289"/>
      <c r="AW233" s="568"/>
      <c r="AX233" s="304"/>
      <c r="AY233" s="568" t="s">
        <v>342</v>
      </c>
      <c r="AZ233" s="304"/>
      <c r="BA233" s="570"/>
      <c r="BB233" s="307"/>
      <c r="BC233" s="304"/>
      <c r="BD233" s="304"/>
      <c r="BE233" s="291"/>
      <c r="BF233" s="305"/>
      <c r="BG233" s="304"/>
      <c r="BH233" s="304"/>
      <c r="BI233" s="306"/>
      <c r="BJ233" s="307"/>
      <c r="BK233" s="568"/>
      <c r="BL233" s="617"/>
      <c r="BM233" s="571"/>
      <c r="BN233" s="292"/>
      <c r="BP233" s="11"/>
      <c r="BR233" s="634"/>
    </row>
    <row r="234" spans="1:70" ht="18.899999999999999" customHeight="1">
      <c r="A234" s="9"/>
      <c r="B234" s="8"/>
      <c r="C234" s="1101"/>
      <c r="D234" s="1101"/>
      <c r="E234" s="1101"/>
      <c r="F234" s="1102"/>
      <c r="G234" s="1088"/>
      <c r="H234" s="721" t="s">
        <v>557</v>
      </c>
      <c r="I234" s="573" t="s">
        <v>770</v>
      </c>
      <c r="J234" s="268">
        <v>1131120</v>
      </c>
      <c r="K234" s="559" t="s">
        <v>339</v>
      </c>
      <c r="L234" s="559">
        <v>438</v>
      </c>
      <c r="M234" s="559" t="s">
        <v>506</v>
      </c>
      <c r="N234" s="559" t="s">
        <v>5</v>
      </c>
      <c r="O234" s="124"/>
      <c r="P234" s="125"/>
      <c r="Q234" s="125" t="s">
        <v>342</v>
      </c>
      <c r="R234" s="126"/>
      <c r="S234" s="144"/>
      <c r="T234" s="125"/>
      <c r="U234" s="125"/>
      <c r="V234" s="148"/>
      <c r="W234" s="552"/>
      <c r="X234" s="125"/>
      <c r="Y234" s="553"/>
      <c r="Z234" s="126"/>
      <c r="AA234" s="144"/>
      <c r="AB234" s="125"/>
      <c r="AC234" s="125" t="s">
        <v>342</v>
      </c>
      <c r="AD234" s="125"/>
      <c r="AE234" s="148"/>
      <c r="AF234" s="127"/>
      <c r="AG234" s="125"/>
      <c r="AH234" s="125"/>
      <c r="AI234" s="126"/>
      <c r="AJ234" s="286"/>
      <c r="AK234" s="125"/>
      <c r="AL234" s="553"/>
      <c r="AM234" s="148"/>
      <c r="AN234" s="127"/>
      <c r="AO234" s="125"/>
      <c r="AP234" s="125" t="s">
        <v>342</v>
      </c>
      <c r="AQ234" s="125"/>
      <c r="AR234" s="285"/>
      <c r="AS234" s="554"/>
      <c r="AT234" s="125"/>
      <c r="AU234" s="125"/>
      <c r="AV234" s="148"/>
      <c r="AW234" s="127"/>
      <c r="AX234" s="125"/>
      <c r="AY234" s="553"/>
      <c r="AZ234" s="125" t="s">
        <v>342</v>
      </c>
      <c r="BA234" s="555"/>
      <c r="BB234" s="144"/>
      <c r="BC234" s="125"/>
      <c r="BD234" s="125"/>
      <c r="BE234" s="148"/>
      <c r="BF234" s="127"/>
      <c r="BG234" s="125"/>
      <c r="BH234" s="125"/>
      <c r="BI234" s="126"/>
      <c r="BJ234" s="144"/>
      <c r="BK234" s="553"/>
      <c r="BL234" s="616"/>
      <c r="BM234" s="556"/>
      <c r="BN234" s="128"/>
      <c r="BP234" s="11"/>
      <c r="BR234" s="634"/>
    </row>
    <row r="235" spans="1:70" ht="18.899999999999999" customHeight="1">
      <c r="A235" s="9"/>
      <c r="B235" s="8"/>
      <c r="C235" s="1101"/>
      <c r="D235" s="1101"/>
      <c r="E235" s="1101"/>
      <c r="F235" s="1102"/>
      <c r="G235" s="1088"/>
      <c r="H235" s="721" t="s">
        <v>556</v>
      </c>
      <c r="I235" s="573" t="s">
        <v>770</v>
      </c>
      <c r="J235" s="268">
        <v>1131120</v>
      </c>
      <c r="K235" s="559" t="s">
        <v>339</v>
      </c>
      <c r="L235" s="559">
        <v>162</v>
      </c>
      <c r="M235" s="559" t="s">
        <v>506</v>
      </c>
      <c r="N235" s="559" t="s">
        <v>5</v>
      </c>
      <c r="O235" s="124"/>
      <c r="P235" s="125"/>
      <c r="Q235" s="125" t="s">
        <v>342</v>
      </c>
      <c r="R235" s="126"/>
      <c r="S235" s="144"/>
      <c r="T235" s="125"/>
      <c r="U235" s="125"/>
      <c r="V235" s="148"/>
      <c r="W235" s="552"/>
      <c r="X235" s="125"/>
      <c r="Y235" s="553"/>
      <c r="Z235" s="126"/>
      <c r="AA235" s="144"/>
      <c r="AB235" s="125"/>
      <c r="AC235" s="125" t="s">
        <v>342</v>
      </c>
      <c r="AD235" s="125"/>
      <c r="AE235" s="148"/>
      <c r="AF235" s="127"/>
      <c r="AG235" s="125"/>
      <c r="AH235" s="125"/>
      <c r="AI235" s="126"/>
      <c r="AJ235" s="286"/>
      <c r="AK235" s="125"/>
      <c r="AL235" s="553"/>
      <c r="AM235" s="148"/>
      <c r="AN235" s="127"/>
      <c r="AO235" s="125"/>
      <c r="AP235" s="125" t="s">
        <v>342</v>
      </c>
      <c r="AQ235" s="125"/>
      <c r="AR235" s="285"/>
      <c r="AS235" s="554"/>
      <c r="AT235" s="125"/>
      <c r="AU235" s="125"/>
      <c r="AV235" s="148"/>
      <c r="AW235" s="127"/>
      <c r="AX235" s="125"/>
      <c r="AY235" s="553"/>
      <c r="AZ235" s="125"/>
      <c r="BA235" s="555" t="s">
        <v>342</v>
      </c>
      <c r="BB235" s="144"/>
      <c r="BC235" s="125"/>
      <c r="BD235" s="125"/>
      <c r="BE235" s="148"/>
      <c r="BF235" s="127"/>
      <c r="BG235" s="125"/>
      <c r="BH235" s="125"/>
      <c r="BI235" s="126"/>
      <c r="BJ235" s="144"/>
      <c r="BK235" s="553"/>
      <c r="BL235" s="616"/>
      <c r="BM235" s="556"/>
      <c r="BN235" s="128"/>
      <c r="BP235" s="11"/>
      <c r="BR235" s="634"/>
    </row>
    <row r="236" spans="1:70" ht="18.899999999999999" customHeight="1">
      <c r="A236" s="9"/>
      <c r="B236" s="8"/>
      <c r="C236" s="1101"/>
      <c r="D236" s="1101"/>
      <c r="E236" s="1101"/>
      <c r="F236" s="1102"/>
      <c r="G236" s="1088"/>
      <c r="H236" s="721" t="s">
        <v>555</v>
      </c>
      <c r="I236" s="573" t="s">
        <v>770</v>
      </c>
      <c r="J236" s="268">
        <v>1131120</v>
      </c>
      <c r="K236" s="559" t="s">
        <v>339</v>
      </c>
      <c r="L236" s="559">
        <v>265</v>
      </c>
      <c r="M236" s="559" t="s">
        <v>506</v>
      </c>
      <c r="N236" s="559" t="s">
        <v>5</v>
      </c>
      <c r="O236" s="124"/>
      <c r="P236" s="125"/>
      <c r="Q236" s="125"/>
      <c r="R236" s="126" t="s">
        <v>342</v>
      </c>
      <c r="S236" s="144"/>
      <c r="T236" s="125"/>
      <c r="U236" s="125"/>
      <c r="V236" s="148"/>
      <c r="W236" s="552"/>
      <c r="X236" s="125"/>
      <c r="Y236" s="553"/>
      <c r="Z236" s="126"/>
      <c r="AA236" s="144"/>
      <c r="AB236" s="125"/>
      <c r="AC236" s="125" t="s">
        <v>342</v>
      </c>
      <c r="AD236" s="125"/>
      <c r="AE236" s="148"/>
      <c r="AF236" s="127"/>
      <c r="AG236" s="125"/>
      <c r="AH236" s="125"/>
      <c r="AI236" s="126"/>
      <c r="AJ236" s="286"/>
      <c r="AK236" s="125"/>
      <c r="AL236" s="553"/>
      <c r="AM236" s="148"/>
      <c r="AN236" s="127"/>
      <c r="AO236" s="125"/>
      <c r="AP236" s="125" t="s">
        <v>342</v>
      </c>
      <c r="AQ236" s="125"/>
      <c r="AR236" s="285"/>
      <c r="AS236" s="554"/>
      <c r="AT236" s="125"/>
      <c r="AU236" s="125"/>
      <c r="AV236" s="148"/>
      <c r="AW236" s="127"/>
      <c r="AX236" s="125"/>
      <c r="AY236" s="553"/>
      <c r="AZ236" s="125"/>
      <c r="BA236" s="555"/>
      <c r="BB236" s="144" t="s">
        <v>342</v>
      </c>
      <c r="BC236" s="125"/>
      <c r="BD236" s="125"/>
      <c r="BE236" s="148"/>
      <c r="BF236" s="127"/>
      <c r="BG236" s="125"/>
      <c r="BH236" s="125"/>
      <c r="BI236" s="126"/>
      <c r="BJ236" s="144"/>
      <c r="BK236" s="553"/>
      <c r="BL236" s="616"/>
      <c r="BM236" s="556"/>
      <c r="BN236" s="128"/>
      <c r="BP236" s="11"/>
      <c r="BR236" s="634"/>
    </row>
    <row r="237" spans="1:70" ht="18.899999999999999" customHeight="1">
      <c r="A237" s="9"/>
      <c r="B237" s="8"/>
      <c r="C237" s="1101"/>
      <c r="D237" s="1101"/>
      <c r="E237" s="1101"/>
      <c r="F237" s="1102"/>
      <c r="G237" s="1088"/>
      <c r="H237" s="721" t="s">
        <v>554</v>
      </c>
      <c r="I237" s="573" t="s">
        <v>770</v>
      </c>
      <c r="J237" s="268">
        <v>1131120</v>
      </c>
      <c r="K237" s="559" t="s">
        <v>339</v>
      </c>
      <c r="L237" s="559">
        <v>274</v>
      </c>
      <c r="M237" s="559" t="s">
        <v>506</v>
      </c>
      <c r="N237" s="559" t="s">
        <v>5</v>
      </c>
      <c r="O237" s="124"/>
      <c r="P237" s="125"/>
      <c r="Q237" s="125"/>
      <c r="R237" s="126" t="s">
        <v>342</v>
      </c>
      <c r="S237" s="144"/>
      <c r="T237" s="125"/>
      <c r="U237" s="125"/>
      <c r="V237" s="148"/>
      <c r="W237" s="552"/>
      <c r="X237" s="125"/>
      <c r="Y237" s="553"/>
      <c r="Z237" s="126"/>
      <c r="AA237" s="144"/>
      <c r="AB237" s="125"/>
      <c r="AC237" s="125" t="s">
        <v>342</v>
      </c>
      <c r="AD237" s="125"/>
      <c r="AE237" s="148"/>
      <c r="AF237" s="127"/>
      <c r="AG237" s="125"/>
      <c r="AH237" s="125"/>
      <c r="AI237" s="126"/>
      <c r="AJ237" s="286"/>
      <c r="AK237" s="125"/>
      <c r="AL237" s="553"/>
      <c r="AM237" s="148"/>
      <c r="AN237" s="127"/>
      <c r="AO237" s="125"/>
      <c r="AP237" s="125" t="s">
        <v>342</v>
      </c>
      <c r="AQ237" s="125"/>
      <c r="AR237" s="285"/>
      <c r="AS237" s="554"/>
      <c r="AT237" s="125"/>
      <c r="AU237" s="125"/>
      <c r="AV237" s="148"/>
      <c r="AW237" s="127"/>
      <c r="AX237" s="125"/>
      <c r="AY237" s="553"/>
      <c r="AZ237" s="125"/>
      <c r="BA237" s="555"/>
      <c r="BB237" s="144" t="s">
        <v>342</v>
      </c>
      <c r="BC237" s="125"/>
      <c r="BD237" s="125"/>
      <c r="BE237" s="148"/>
      <c r="BF237" s="127"/>
      <c r="BG237" s="125"/>
      <c r="BH237" s="125"/>
      <c r="BI237" s="126"/>
      <c r="BJ237" s="144"/>
      <c r="BK237" s="553"/>
      <c r="BL237" s="616"/>
      <c r="BM237" s="556"/>
      <c r="BN237" s="128"/>
      <c r="BP237" s="11"/>
      <c r="BR237" s="634"/>
    </row>
    <row r="238" spans="1:70" ht="18.899999999999999" customHeight="1">
      <c r="A238" s="9"/>
      <c r="B238" s="8"/>
      <c r="C238" s="1101"/>
      <c r="D238" s="1101"/>
      <c r="E238" s="1101"/>
      <c r="F238" s="1102"/>
      <c r="G238" s="1088"/>
      <c r="H238" s="721" t="s">
        <v>552</v>
      </c>
      <c r="I238" s="573" t="s">
        <v>771</v>
      </c>
      <c r="J238" s="268">
        <v>1131120</v>
      </c>
      <c r="K238" s="559" t="s">
        <v>339</v>
      </c>
      <c r="L238" s="559">
        <v>92</v>
      </c>
      <c r="M238" s="559" t="s">
        <v>506</v>
      </c>
      <c r="N238" s="559" t="s">
        <v>5</v>
      </c>
      <c r="O238" s="124"/>
      <c r="P238" s="125"/>
      <c r="Q238" s="125"/>
      <c r="R238" s="126"/>
      <c r="S238" s="144" t="s">
        <v>342</v>
      </c>
      <c r="T238" s="125"/>
      <c r="U238" s="125"/>
      <c r="V238" s="148"/>
      <c r="W238" s="552"/>
      <c r="X238" s="125"/>
      <c r="Y238" s="553"/>
      <c r="Z238" s="126"/>
      <c r="AA238" s="144"/>
      <c r="AB238" s="125"/>
      <c r="AC238" s="125" t="s">
        <v>342</v>
      </c>
      <c r="AD238" s="125"/>
      <c r="AE238" s="148"/>
      <c r="AF238" s="127"/>
      <c r="AG238" s="125"/>
      <c r="AH238" s="125"/>
      <c r="AI238" s="126"/>
      <c r="AJ238" s="286"/>
      <c r="AK238" s="125"/>
      <c r="AL238" s="553"/>
      <c r="AM238" s="148"/>
      <c r="AN238" s="127"/>
      <c r="AO238" s="125"/>
      <c r="AP238" s="125"/>
      <c r="AQ238" s="125" t="s">
        <v>342</v>
      </c>
      <c r="AR238" s="285"/>
      <c r="AS238" s="554"/>
      <c r="AT238" s="125"/>
      <c r="AU238" s="125"/>
      <c r="AV238" s="148"/>
      <c r="AW238" s="127"/>
      <c r="AX238" s="125"/>
      <c r="AY238" s="553"/>
      <c r="AZ238" s="125"/>
      <c r="BA238" s="555"/>
      <c r="BB238" s="144"/>
      <c r="BC238" s="125" t="s">
        <v>342</v>
      </c>
      <c r="BD238" s="125"/>
      <c r="BE238" s="148"/>
      <c r="BF238" s="127"/>
      <c r="BG238" s="125"/>
      <c r="BH238" s="125"/>
      <c r="BI238" s="126"/>
      <c r="BJ238" s="144"/>
      <c r="BK238" s="553"/>
      <c r="BL238" s="616"/>
      <c r="BM238" s="556"/>
      <c r="BN238" s="128"/>
      <c r="BP238" s="11"/>
      <c r="BR238" s="634"/>
    </row>
    <row r="239" spans="1:70" ht="18.899999999999999" customHeight="1">
      <c r="A239" s="9"/>
      <c r="B239" s="8"/>
      <c r="C239" s="1101"/>
      <c r="D239" s="1101"/>
      <c r="E239" s="1101"/>
      <c r="F239" s="1102"/>
      <c r="G239" s="1088"/>
      <c r="H239" s="721" t="s">
        <v>550</v>
      </c>
      <c r="I239" s="573" t="s">
        <v>772</v>
      </c>
      <c r="J239" s="268">
        <v>1131120</v>
      </c>
      <c r="K239" s="559" t="s">
        <v>339</v>
      </c>
      <c r="L239" s="559">
        <v>146</v>
      </c>
      <c r="M239" s="559" t="s">
        <v>506</v>
      </c>
      <c r="N239" s="559" t="s">
        <v>5</v>
      </c>
      <c r="O239" s="124"/>
      <c r="P239" s="125"/>
      <c r="Q239" s="125"/>
      <c r="R239" s="126"/>
      <c r="S239" s="144"/>
      <c r="T239" s="125"/>
      <c r="U239" s="125"/>
      <c r="V239" s="148" t="s">
        <v>342</v>
      </c>
      <c r="W239" s="552"/>
      <c r="X239" s="125"/>
      <c r="Y239" s="553"/>
      <c r="Z239" s="126"/>
      <c r="AA239" s="144"/>
      <c r="AB239" s="125"/>
      <c r="AC239" s="125"/>
      <c r="AD239" s="125"/>
      <c r="AE239" s="148"/>
      <c r="AF239" s="127"/>
      <c r="AG239" s="125"/>
      <c r="AH239" s="125" t="s">
        <v>342</v>
      </c>
      <c r="AI239" s="126"/>
      <c r="AJ239" s="286"/>
      <c r="AK239" s="125"/>
      <c r="AL239" s="553"/>
      <c r="AM239" s="148"/>
      <c r="AN239" s="127"/>
      <c r="AO239" s="125"/>
      <c r="AP239" s="125"/>
      <c r="AQ239" s="125"/>
      <c r="AR239" s="285"/>
      <c r="AS239" s="554"/>
      <c r="AT239" s="125" t="s">
        <v>342</v>
      </c>
      <c r="AU239" s="125"/>
      <c r="AV239" s="148"/>
      <c r="AW239" s="127"/>
      <c r="AX239" s="125"/>
      <c r="AY239" s="553"/>
      <c r="AZ239" s="125"/>
      <c r="BA239" s="555"/>
      <c r="BB239" s="144"/>
      <c r="BC239" s="125"/>
      <c r="BD239" s="125"/>
      <c r="BE239" s="148" t="s">
        <v>5</v>
      </c>
      <c r="BF239" s="127"/>
      <c r="BG239" s="125"/>
      <c r="BH239" s="125"/>
      <c r="BI239" s="126"/>
      <c r="BJ239" s="144"/>
      <c r="BK239" s="553"/>
      <c r="BL239" s="616"/>
      <c r="BM239" s="556"/>
      <c r="BN239" s="128"/>
      <c r="BP239" s="11"/>
      <c r="BR239" s="634"/>
    </row>
    <row r="240" spans="1:70" ht="18.899999999999999" customHeight="1">
      <c r="A240" s="9"/>
      <c r="B240" s="8"/>
      <c r="C240" s="1101"/>
      <c r="D240" s="1101"/>
      <c r="E240" s="1101"/>
      <c r="F240" s="1102"/>
      <c r="G240" s="1088"/>
      <c r="H240" s="721" t="s">
        <v>549</v>
      </c>
      <c r="I240" s="573" t="s">
        <v>772</v>
      </c>
      <c r="J240" s="268">
        <v>1131120</v>
      </c>
      <c r="K240" s="559" t="s">
        <v>339</v>
      </c>
      <c r="L240" s="559">
        <v>204</v>
      </c>
      <c r="M240" s="559" t="s">
        <v>506</v>
      </c>
      <c r="N240" s="559" t="s">
        <v>5</v>
      </c>
      <c r="O240" s="124"/>
      <c r="P240" s="125"/>
      <c r="Q240" s="125"/>
      <c r="R240" s="126"/>
      <c r="S240" s="144"/>
      <c r="T240" s="125"/>
      <c r="U240" s="125"/>
      <c r="V240" s="148" t="s">
        <v>342</v>
      </c>
      <c r="W240" s="552"/>
      <c r="X240" s="125"/>
      <c r="Y240" s="553"/>
      <c r="Z240" s="126"/>
      <c r="AA240" s="144"/>
      <c r="AB240" s="125"/>
      <c r="AC240" s="125"/>
      <c r="AD240" s="125"/>
      <c r="AE240" s="148"/>
      <c r="AF240" s="127"/>
      <c r="AG240" s="125"/>
      <c r="AH240" s="125"/>
      <c r="AI240" s="126" t="s">
        <v>342</v>
      </c>
      <c r="AJ240" s="286"/>
      <c r="AK240" s="125"/>
      <c r="AL240" s="553"/>
      <c r="AM240" s="148"/>
      <c r="AN240" s="127"/>
      <c r="AO240" s="125"/>
      <c r="AP240" s="125"/>
      <c r="AQ240" s="125"/>
      <c r="AR240" s="285"/>
      <c r="AS240" s="554"/>
      <c r="AT240" s="125" t="s">
        <v>342</v>
      </c>
      <c r="AU240" s="125"/>
      <c r="AV240" s="148"/>
      <c r="AW240" s="127"/>
      <c r="AX240" s="125"/>
      <c r="AY240" s="553"/>
      <c r="AZ240" s="125"/>
      <c r="BA240" s="555"/>
      <c r="BB240" s="144"/>
      <c r="BC240" s="125"/>
      <c r="BD240" s="125"/>
      <c r="BE240" s="148" t="s">
        <v>5</v>
      </c>
      <c r="BF240" s="127"/>
      <c r="BG240" s="125"/>
      <c r="BH240" s="125"/>
      <c r="BI240" s="126"/>
      <c r="BJ240" s="144"/>
      <c r="BK240" s="553"/>
      <c r="BL240" s="616"/>
      <c r="BM240" s="556"/>
      <c r="BN240" s="128"/>
      <c r="BP240" s="11"/>
      <c r="BR240" s="634"/>
    </row>
    <row r="241" spans="1:70" ht="18.899999999999999" customHeight="1">
      <c r="A241" s="9"/>
      <c r="B241" s="8"/>
      <c r="C241" s="1101"/>
      <c r="D241" s="1101"/>
      <c r="E241" s="1101"/>
      <c r="F241" s="1102"/>
      <c r="G241" s="1088"/>
      <c r="H241" s="721" t="s">
        <v>547</v>
      </c>
      <c r="I241" s="573" t="s">
        <v>773</v>
      </c>
      <c r="J241" s="268">
        <v>1131120</v>
      </c>
      <c r="K241" s="559" t="s">
        <v>339</v>
      </c>
      <c r="L241" s="559">
        <v>324</v>
      </c>
      <c r="M241" s="559" t="s">
        <v>506</v>
      </c>
      <c r="N241" s="559" t="s">
        <v>5</v>
      </c>
      <c r="O241" s="124"/>
      <c r="P241" s="125"/>
      <c r="Q241" s="125"/>
      <c r="R241" s="126"/>
      <c r="S241" s="144"/>
      <c r="T241" s="125"/>
      <c r="U241" s="125" t="s">
        <v>354</v>
      </c>
      <c r="V241" s="148"/>
      <c r="W241" s="552"/>
      <c r="X241" s="125"/>
      <c r="Y241" s="553"/>
      <c r="Z241" s="126"/>
      <c r="AA241" s="144"/>
      <c r="AB241" s="125"/>
      <c r="AC241" s="125"/>
      <c r="AD241" s="125"/>
      <c r="AE241" s="148"/>
      <c r="AF241" s="127"/>
      <c r="AG241" s="125" t="s">
        <v>342</v>
      </c>
      <c r="AH241" s="125"/>
      <c r="AI241" s="126"/>
      <c r="AJ241" s="286"/>
      <c r="AK241" s="125"/>
      <c r="AL241" s="553"/>
      <c r="AM241" s="148"/>
      <c r="AN241" s="127"/>
      <c r="AO241" s="125"/>
      <c r="AP241" s="125"/>
      <c r="AQ241" s="125"/>
      <c r="AR241" s="285"/>
      <c r="AS241" s="554" t="s">
        <v>354</v>
      </c>
      <c r="AT241" s="125"/>
      <c r="AU241" s="125"/>
      <c r="AV241" s="148"/>
      <c r="AW241" s="127"/>
      <c r="AX241" s="125"/>
      <c r="AY241" s="553"/>
      <c r="AZ241" s="125"/>
      <c r="BA241" s="555"/>
      <c r="BB241" s="144"/>
      <c r="BC241" s="125"/>
      <c r="BD241" s="125"/>
      <c r="BE241" s="148" t="s">
        <v>5</v>
      </c>
      <c r="BF241" s="127"/>
      <c r="BG241" s="125"/>
      <c r="BH241" s="125"/>
      <c r="BI241" s="126"/>
      <c r="BJ241" s="144"/>
      <c r="BK241" s="553"/>
      <c r="BL241" s="616"/>
      <c r="BM241" s="556"/>
      <c r="BN241" s="128"/>
      <c r="BP241" s="11"/>
      <c r="BR241" s="634"/>
    </row>
    <row r="242" spans="1:70" ht="18.899999999999999" customHeight="1">
      <c r="A242" s="9"/>
      <c r="B242" s="8"/>
      <c r="C242" s="1101"/>
      <c r="D242" s="1101"/>
      <c r="E242" s="1101"/>
      <c r="F242" s="1102"/>
      <c r="G242" s="1089"/>
      <c r="H242" s="721" t="s">
        <v>546</v>
      </c>
      <c r="I242" s="573" t="s">
        <v>774</v>
      </c>
      <c r="J242" s="268">
        <v>1131120</v>
      </c>
      <c r="K242" s="559" t="s">
        <v>339</v>
      </c>
      <c r="L242" s="559">
        <v>159</v>
      </c>
      <c r="M242" s="559" t="s">
        <v>506</v>
      </c>
      <c r="N242" s="559" t="s">
        <v>5</v>
      </c>
      <c r="O242" s="124"/>
      <c r="P242" s="125"/>
      <c r="Q242" s="125"/>
      <c r="R242" s="126"/>
      <c r="S242" s="144"/>
      <c r="T242" s="125"/>
      <c r="U242" s="125" t="s">
        <v>354</v>
      </c>
      <c r="V242" s="148"/>
      <c r="W242" s="552"/>
      <c r="X242" s="125"/>
      <c r="Y242" s="553"/>
      <c r="Z242" s="126"/>
      <c r="AA242" s="144"/>
      <c r="AB242" s="125"/>
      <c r="AC242" s="125"/>
      <c r="AD242" s="125"/>
      <c r="AE242" s="148"/>
      <c r="AF242" s="127"/>
      <c r="AG242" s="125" t="s">
        <v>342</v>
      </c>
      <c r="AH242" s="125"/>
      <c r="AI242" s="126"/>
      <c r="AJ242" s="286"/>
      <c r="AK242" s="125"/>
      <c r="AL242" s="553"/>
      <c r="AM242" s="148"/>
      <c r="AN242" s="127"/>
      <c r="AO242" s="125"/>
      <c r="AP242" s="125"/>
      <c r="AQ242" s="125"/>
      <c r="AR242" s="285"/>
      <c r="AS242" s="554" t="s">
        <v>354</v>
      </c>
      <c r="AT242" s="125"/>
      <c r="AU242" s="125"/>
      <c r="AV242" s="148"/>
      <c r="AW242" s="127"/>
      <c r="AX242" s="125"/>
      <c r="AY242" s="553"/>
      <c r="AZ242" s="125"/>
      <c r="BA242" s="555"/>
      <c r="BB242" s="144"/>
      <c r="BC242" s="125"/>
      <c r="BD242" s="125"/>
      <c r="BE242" s="148" t="s">
        <v>5</v>
      </c>
      <c r="BF242" s="127"/>
      <c r="BG242" s="125"/>
      <c r="BH242" s="125"/>
      <c r="BI242" s="126"/>
      <c r="BJ242" s="144"/>
      <c r="BK242" s="553"/>
      <c r="BL242" s="616"/>
      <c r="BM242" s="556"/>
      <c r="BN242" s="128"/>
      <c r="BP242" s="11"/>
      <c r="BR242" s="634"/>
    </row>
    <row r="243" spans="1:70" ht="18.899999999999999" customHeight="1">
      <c r="A243" s="9"/>
      <c r="B243" s="8"/>
      <c r="C243" s="1101"/>
      <c r="D243" s="1101"/>
      <c r="E243" s="1101"/>
      <c r="F243" s="1102"/>
      <c r="G243" s="1089"/>
      <c r="H243" s="723" t="s">
        <v>676</v>
      </c>
      <c r="I243" s="575" t="s">
        <v>775</v>
      </c>
      <c r="J243" s="268">
        <v>1131120</v>
      </c>
      <c r="K243" s="559" t="s">
        <v>339</v>
      </c>
      <c r="L243" s="559">
        <v>2190</v>
      </c>
      <c r="M243" s="559" t="s">
        <v>506</v>
      </c>
      <c r="N243" s="559" t="s">
        <v>667</v>
      </c>
      <c r="O243" s="124"/>
      <c r="P243" s="125"/>
      <c r="Q243" s="125"/>
      <c r="R243" s="126"/>
      <c r="S243" s="144"/>
      <c r="T243" s="125"/>
      <c r="U243" s="125" t="s">
        <v>354</v>
      </c>
      <c r="V243" s="148"/>
      <c r="W243" s="552"/>
      <c r="X243" s="125"/>
      <c r="Y243" s="553"/>
      <c r="Z243" s="126"/>
      <c r="AA243" s="144"/>
      <c r="AB243" s="125"/>
      <c r="AC243" s="125"/>
      <c r="AD243" s="125"/>
      <c r="AE243" s="148"/>
      <c r="AF243" s="127"/>
      <c r="AG243" s="125"/>
      <c r="AH243" s="125"/>
      <c r="AI243" s="126"/>
      <c r="AJ243" s="286"/>
      <c r="AK243" s="125"/>
      <c r="AL243" s="553"/>
      <c r="AM243" s="148"/>
      <c r="AN243" s="127"/>
      <c r="AO243" s="125"/>
      <c r="AP243" s="125"/>
      <c r="AQ243" s="125"/>
      <c r="AR243" s="285"/>
      <c r="AS243" s="554" t="s">
        <v>354</v>
      </c>
      <c r="AT243" s="125"/>
      <c r="AU243" s="125"/>
      <c r="AV243" s="148"/>
      <c r="AW243" s="127"/>
      <c r="AX243" s="125"/>
      <c r="AY243" s="553"/>
      <c r="AZ243" s="125"/>
      <c r="BA243" s="555"/>
      <c r="BB243" s="144"/>
      <c r="BC243" s="125"/>
      <c r="BD243" s="125"/>
      <c r="BE243" s="148"/>
      <c r="BF243" s="127"/>
      <c r="BG243" s="125"/>
      <c r="BH243" s="125"/>
      <c r="BI243" s="126"/>
      <c r="BJ243" s="144"/>
      <c r="BK243" s="553"/>
      <c r="BL243" s="616"/>
      <c r="BM243" s="556"/>
      <c r="BN243" s="128"/>
      <c r="BP243" s="11"/>
      <c r="BR243" s="634"/>
    </row>
    <row r="244" spans="1:70" ht="18.899999999999999" customHeight="1">
      <c r="A244" s="9"/>
      <c r="B244" s="8"/>
      <c r="C244" s="1101"/>
      <c r="D244" s="1101"/>
      <c r="E244" s="1101"/>
      <c r="F244" s="1102"/>
      <c r="G244" s="1089"/>
      <c r="H244" s="723" t="s">
        <v>674</v>
      </c>
      <c r="I244" s="575" t="s">
        <v>776</v>
      </c>
      <c r="J244" s="268">
        <v>1131120</v>
      </c>
      <c r="K244" s="559" t="s">
        <v>339</v>
      </c>
      <c r="L244" s="559">
        <v>2920</v>
      </c>
      <c r="M244" s="559" t="s">
        <v>506</v>
      </c>
      <c r="N244" s="559" t="s">
        <v>667</v>
      </c>
      <c r="O244" s="124"/>
      <c r="P244" s="125"/>
      <c r="Q244" s="125" t="s">
        <v>354</v>
      </c>
      <c r="R244" s="126"/>
      <c r="S244" s="144"/>
      <c r="T244" s="125"/>
      <c r="U244" s="125"/>
      <c r="V244" s="148"/>
      <c r="W244" s="552"/>
      <c r="X244" s="125"/>
      <c r="Y244" s="553"/>
      <c r="Z244" s="126"/>
      <c r="AA244" s="144"/>
      <c r="AB244" s="125"/>
      <c r="AC244" s="125"/>
      <c r="AD244" s="125"/>
      <c r="AE244" s="148"/>
      <c r="AF244" s="127"/>
      <c r="AG244" s="125"/>
      <c r="AH244" s="125"/>
      <c r="AI244" s="126"/>
      <c r="AJ244" s="286"/>
      <c r="AK244" s="125"/>
      <c r="AL244" s="553"/>
      <c r="AM244" s="148"/>
      <c r="AN244" s="127"/>
      <c r="AO244" s="125"/>
      <c r="AP244" s="125" t="s">
        <v>354</v>
      </c>
      <c r="AQ244" s="125"/>
      <c r="AR244" s="285"/>
      <c r="AS244" s="554"/>
      <c r="AT244" s="125"/>
      <c r="AU244" s="125"/>
      <c r="AV244" s="148"/>
      <c r="AW244" s="127"/>
      <c r="AX244" s="125"/>
      <c r="AY244" s="553"/>
      <c r="AZ244" s="125"/>
      <c r="BA244" s="555"/>
      <c r="BB244" s="144"/>
      <c r="BC244" s="125"/>
      <c r="BD244" s="125"/>
      <c r="BE244" s="148"/>
      <c r="BF244" s="127"/>
      <c r="BG244" s="125"/>
      <c r="BH244" s="125"/>
      <c r="BI244" s="126"/>
      <c r="BJ244" s="144"/>
      <c r="BK244" s="553"/>
      <c r="BL244" s="616"/>
      <c r="BM244" s="556"/>
      <c r="BN244" s="128"/>
      <c r="BP244" s="11"/>
      <c r="BR244" s="634"/>
    </row>
    <row r="245" spans="1:70" ht="18.899999999999999" customHeight="1">
      <c r="A245" s="9"/>
      <c r="B245" s="8"/>
      <c r="C245" s="1101"/>
      <c r="D245" s="1101"/>
      <c r="E245" s="1101"/>
      <c r="F245" s="1102"/>
      <c r="G245" s="1089"/>
      <c r="H245" s="723" t="s">
        <v>544</v>
      </c>
      <c r="I245" s="575" t="s">
        <v>778</v>
      </c>
      <c r="J245" s="268">
        <v>1131120</v>
      </c>
      <c r="K245" s="559" t="s">
        <v>339</v>
      </c>
      <c r="L245" s="559">
        <v>8760</v>
      </c>
      <c r="M245" s="559" t="s">
        <v>659</v>
      </c>
      <c r="N245" s="559" t="s">
        <v>671</v>
      </c>
      <c r="O245" s="124"/>
      <c r="P245" s="125"/>
      <c r="Q245" s="125"/>
      <c r="R245" s="126"/>
      <c r="S245" s="144"/>
      <c r="T245" s="125"/>
      <c r="U245" s="125"/>
      <c r="V245" s="148"/>
      <c r="W245" s="552"/>
      <c r="X245" s="125"/>
      <c r="Y245" s="553"/>
      <c r="Z245" s="126"/>
      <c r="AA245" s="144"/>
      <c r="AB245" s="125"/>
      <c r="AC245" s="125"/>
      <c r="AD245" s="125"/>
      <c r="AE245" s="148"/>
      <c r="AF245" s="127"/>
      <c r="AG245" s="125"/>
      <c r="AH245" s="125"/>
      <c r="AI245" s="126"/>
      <c r="AJ245" s="286"/>
      <c r="AK245" s="125"/>
      <c r="AL245" s="553"/>
      <c r="AM245" s="148"/>
      <c r="AN245" s="127"/>
      <c r="AO245" s="125"/>
      <c r="AP245" s="125"/>
      <c r="AQ245" s="125"/>
      <c r="AR245" s="285"/>
      <c r="AS245" s="554"/>
      <c r="AT245" s="125"/>
      <c r="AU245" s="125"/>
      <c r="AV245" s="148"/>
      <c r="AW245" s="127"/>
      <c r="AX245" s="125"/>
      <c r="AY245" s="553"/>
      <c r="AZ245" s="125"/>
      <c r="BA245" s="555"/>
      <c r="BB245" s="144"/>
      <c r="BC245" s="125"/>
      <c r="BD245" s="125"/>
      <c r="BE245" s="148"/>
      <c r="BF245" s="127"/>
      <c r="BG245" s="125"/>
      <c r="BH245" s="125"/>
      <c r="BI245" s="126" t="s">
        <v>9</v>
      </c>
      <c r="BJ245" s="144"/>
      <c r="BK245" s="553"/>
      <c r="BL245" s="616"/>
      <c r="BM245" s="556"/>
      <c r="BN245" s="128"/>
      <c r="BP245" s="11"/>
      <c r="BR245" s="634"/>
    </row>
    <row r="246" spans="1:70" ht="18.899999999999999" customHeight="1">
      <c r="A246" s="9"/>
      <c r="B246" s="8"/>
      <c r="C246" s="1101"/>
      <c r="D246" s="1101"/>
      <c r="E246" s="1101"/>
      <c r="F246" s="1102"/>
      <c r="G246" s="1089"/>
      <c r="H246" s="723" t="s">
        <v>1013</v>
      </c>
      <c r="I246" s="575" t="s">
        <v>764</v>
      </c>
      <c r="J246" s="268">
        <v>1131120</v>
      </c>
      <c r="K246" s="559" t="s">
        <v>339</v>
      </c>
      <c r="L246" s="559">
        <v>8760</v>
      </c>
      <c r="M246" s="559" t="s">
        <v>506</v>
      </c>
      <c r="N246" s="559" t="s">
        <v>667</v>
      </c>
      <c r="O246" s="124"/>
      <c r="P246" s="125"/>
      <c r="Q246" s="125"/>
      <c r="R246" s="126"/>
      <c r="S246" s="144"/>
      <c r="T246" s="125"/>
      <c r="U246" s="125"/>
      <c r="V246" s="148"/>
      <c r="W246" s="552"/>
      <c r="X246" s="125"/>
      <c r="Y246" s="553"/>
      <c r="Z246" s="126"/>
      <c r="AA246" s="144"/>
      <c r="AB246" s="125"/>
      <c r="AC246" s="125"/>
      <c r="AD246" s="125"/>
      <c r="AE246" s="148"/>
      <c r="AF246" s="127"/>
      <c r="AG246" s="125"/>
      <c r="AH246" s="125"/>
      <c r="AI246" s="126"/>
      <c r="AJ246" s="286"/>
      <c r="AK246" s="125"/>
      <c r="AL246" s="553"/>
      <c r="AM246" s="148"/>
      <c r="AN246" s="127"/>
      <c r="AO246" s="125"/>
      <c r="AP246" s="125"/>
      <c r="AQ246" s="125"/>
      <c r="AR246" s="285"/>
      <c r="AS246" s="554"/>
      <c r="AT246" s="125"/>
      <c r="AU246" s="125"/>
      <c r="AV246" s="148"/>
      <c r="AW246" s="127"/>
      <c r="AX246" s="125"/>
      <c r="AY246" s="553"/>
      <c r="AZ246" s="125"/>
      <c r="BA246" s="555"/>
      <c r="BB246" s="144"/>
      <c r="BC246" s="125"/>
      <c r="BD246" s="125"/>
      <c r="BE246" s="148"/>
      <c r="BF246" s="127"/>
      <c r="BG246" s="125"/>
      <c r="BH246" s="125"/>
      <c r="BI246" s="126"/>
      <c r="BJ246" s="144"/>
      <c r="BK246" s="553" t="s">
        <v>7</v>
      </c>
      <c r="BL246" s="616"/>
      <c r="BM246" s="556"/>
      <c r="BN246" s="128"/>
      <c r="BP246" s="11"/>
      <c r="BR246" s="634"/>
    </row>
    <row r="247" spans="1:70" ht="18.899999999999999" customHeight="1">
      <c r="A247" s="9"/>
      <c r="B247" s="8"/>
      <c r="C247" s="1101"/>
      <c r="D247" s="1101"/>
      <c r="E247" s="1101"/>
      <c r="F247" s="1102"/>
      <c r="G247" s="1089"/>
      <c r="H247" s="723" t="s">
        <v>907</v>
      </c>
      <c r="I247" s="575" t="s">
        <v>978</v>
      </c>
      <c r="J247" s="268">
        <v>1131120</v>
      </c>
      <c r="K247" s="559" t="s">
        <v>339</v>
      </c>
      <c r="L247" s="559">
        <v>1095</v>
      </c>
      <c r="M247" s="559" t="s">
        <v>506</v>
      </c>
      <c r="N247" s="559" t="s">
        <v>9</v>
      </c>
      <c r="O247" s="124"/>
      <c r="P247" s="125"/>
      <c r="Q247" s="125"/>
      <c r="R247" s="126"/>
      <c r="S247" s="144"/>
      <c r="T247" s="125"/>
      <c r="U247" s="125"/>
      <c r="V247" s="148"/>
      <c r="W247" s="552"/>
      <c r="X247" s="125"/>
      <c r="Y247" s="553"/>
      <c r="Z247" s="126"/>
      <c r="AA247" s="144"/>
      <c r="AB247" s="125"/>
      <c r="AC247" s="125"/>
      <c r="AD247" s="125"/>
      <c r="AE247" s="148"/>
      <c r="AF247" s="127"/>
      <c r="AG247" s="125"/>
      <c r="AH247" s="125"/>
      <c r="AI247" s="126"/>
      <c r="AJ247" s="286"/>
      <c r="AK247" s="125"/>
      <c r="AL247" s="553"/>
      <c r="AM247" s="148"/>
      <c r="AN247" s="127"/>
      <c r="AO247" s="125"/>
      <c r="AP247" s="125"/>
      <c r="AQ247" s="125"/>
      <c r="AR247" s="285"/>
      <c r="AS247" s="554"/>
      <c r="AT247" s="125"/>
      <c r="AU247" s="125"/>
      <c r="AV247" s="148"/>
      <c r="AW247" s="127"/>
      <c r="AX247" s="125"/>
      <c r="AY247" s="553"/>
      <c r="AZ247" s="125"/>
      <c r="BA247" s="555"/>
      <c r="BB247" s="144"/>
      <c r="BC247" s="125"/>
      <c r="BD247" s="125"/>
      <c r="BE247" s="148"/>
      <c r="BF247" s="127"/>
      <c r="BG247" s="125"/>
      <c r="BH247" s="125"/>
      <c r="BI247" s="126" t="s">
        <v>9</v>
      </c>
      <c r="BJ247" s="144"/>
      <c r="BK247" s="553"/>
      <c r="BL247" s="616"/>
      <c r="BM247" s="556"/>
      <c r="BN247" s="128"/>
      <c r="BP247" s="11"/>
      <c r="BR247" s="634"/>
    </row>
    <row r="248" spans="1:70" ht="18.899999999999999" customHeight="1" thickBot="1">
      <c r="A248" s="9"/>
      <c r="B248" s="8"/>
      <c r="C248" s="1101"/>
      <c r="D248" s="1101"/>
      <c r="E248" s="1101"/>
      <c r="F248" s="1102"/>
      <c r="G248" s="1090"/>
      <c r="H248" s="722" t="s">
        <v>543</v>
      </c>
      <c r="I248" s="576" t="s">
        <v>777</v>
      </c>
      <c r="J248" s="206">
        <v>1131120</v>
      </c>
      <c r="K248" s="560" t="s">
        <v>339</v>
      </c>
      <c r="L248" s="560">
        <v>214</v>
      </c>
      <c r="M248" s="560" t="s">
        <v>506</v>
      </c>
      <c r="N248" s="560" t="s">
        <v>5</v>
      </c>
      <c r="O248" s="110"/>
      <c r="P248" s="97"/>
      <c r="Q248" s="97"/>
      <c r="R248" s="102"/>
      <c r="S248" s="137" t="s">
        <v>342</v>
      </c>
      <c r="T248" s="97"/>
      <c r="U248" s="97"/>
      <c r="V248" s="141"/>
      <c r="W248" s="121"/>
      <c r="X248" s="97"/>
      <c r="Y248" s="106"/>
      <c r="Z248" s="102"/>
      <c r="AA248" s="137"/>
      <c r="AB248" s="97"/>
      <c r="AC248" s="97" t="s">
        <v>342</v>
      </c>
      <c r="AD248" s="97"/>
      <c r="AE248" s="141"/>
      <c r="AF248" s="96"/>
      <c r="AG248" s="97"/>
      <c r="AH248" s="97"/>
      <c r="AI248" s="102"/>
      <c r="AJ248" s="139"/>
      <c r="AK248" s="97"/>
      <c r="AL248" s="106"/>
      <c r="AM248" s="141"/>
      <c r="AN248" s="96"/>
      <c r="AO248" s="97"/>
      <c r="AP248" s="97"/>
      <c r="AQ248" s="97" t="s">
        <v>342</v>
      </c>
      <c r="AR248" s="131"/>
      <c r="AS248" s="614"/>
      <c r="AT248" s="97"/>
      <c r="AU248" s="97"/>
      <c r="AV248" s="141"/>
      <c r="AW248" s="96"/>
      <c r="AX248" s="97"/>
      <c r="AY248" s="106"/>
      <c r="AZ248" s="97"/>
      <c r="BA248" s="120"/>
      <c r="BB248" s="137"/>
      <c r="BC248" s="97" t="s">
        <v>342</v>
      </c>
      <c r="BD248" s="97"/>
      <c r="BE248" s="141"/>
      <c r="BF248" s="96"/>
      <c r="BG248" s="97"/>
      <c r="BH248" s="97"/>
      <c r="BI248" s="102"/>
      <c r="BJ248" s="137"/>
      <c r="BK248" s="106"/>
      <c r="BL248" s="545"/>
      <c r="BM248" s="615"/>
      <c r="BN248" s="98"/>
      <c r="BP248" s="11"/>
      <c r="BR248" s="634"/>
    </row>
    <row r="249" spans="1:70" ht="18.899999999999999" customHeight="1">
      <c r="A249" s="9"/>
      <c r="B249" s="8"/>
      <c r="C249" s="1101"/>
      <c r="D249" s="1101"/>
      <c r="E249" s="1101"/>
      <c r="F249" s="1102"/>
      <c r="G249" s="1091" t="s">
        <v>527</v>
      </c>
      <c r="H249" s="720" t="s">
        <v>526</v>
      </c>
      <c r="I249" s="579" t="s">
        <v>806</v>
      </c>
      <c r="J249" s="208">
        <v>1131810</v>
      </c>
      <c r="K249" s="561" t="s">
        <v>339</v>
      </c>
      <c r="L249" s="561">
        <v>438</v>
      </c>
      <c r="M249" s="561" t="s">
        <v>506</v>
      </c>
      <c r="N249" s="561" t="s">
        <v>5</v>
      </c>
      <c r="O249" s="298"/>
      <c r="P249" s="304"/>
      <c r="Q249" s="304"/>
      <c r="R249" s="306"/>
      <c r="S249" s="307" t="s">
        <v>342</v>
      </c>
      <c r="T249" s="304"/>
      <c r="U249" s="304"/>
      <c r="V249" s="291"/>
      <c r="W249" s="567"/>
      <c r="X249" s="304"/>
      <c r="Y249" s="568"/>
      <c r="Z249" s="306"/>
      <c r="AA249" s="307"/>
      <c r="AB249" s="304"/>
      <c r="AC249" s="304" t="s">
        <v>342</v>
      </c>
      <c r="AD249" s="304"/>
      <c r="AE249" s="291"/>
      <c r="AF249" s="305"/>
      <c r="AG249" s="304"/>
      <c r="AH249" s="304"/>
      <c r="AI249" s="306"/>
      <c r="AJ249" s="290"/>
      <c r="AK249" s="304"/>
      <c r="AL249" s="568"/>
      <c r="AM249" s="291"/>
      <c r="AN249" s="305"/>
      <c r="AO249" s="304"/>
      <c r="AP249" s="304"/>
      <c r="AQ249" s="304" t="s">
        <v>342</v>
      </c>
      <c r="AR249" s="289"/>
      <c r="AS249" s="569"/>
      <c r="AT249" s="304"/>
      <c r="AU249" s="304"/>
      <c r="AV249" s="291"/>
      <c r="AW249" s="305"/>
      <c r="AX249" s="304"/>
      <c r="AY249" s="568"/>
      <c r="AZ249" s="304"/>
      <c r="BA249" s="570"/>
      <c r="BB249" s="307"/>
      <c r="BC249" s="304" t="s">
        <v>342</v>
      </c>
      <c r="BD249" s="304"/>
      <c r="BE249" s="291"/>
      <c r="BF249" s="305"/>
      <c r="BG249" s="304"/>
      <c r="BH249" s="304"/>
      <c r="BI249" s="306"/>
      <c r="BJ249" s="307"/>
      <c r="BK249" s="568"/>
      <c r="BL249" s="617"/>
      <c r="BM249" s="571"/>
      <c r="BN249" s="292"/>
      <c r="BP249" s="11"/>
      <c r="BR249" s="634"/>
    </row>
    <row r="250" spans="1:70" ht="18.899999999999999" customHeight="1">
      <c r="A250" s="9"/>
      <c r="B250" s="8"/>
      <c r="C250" s="1101"/>
      <c r="D250" s="1101"/>
      <c r="E250" s="1101"/>
      <c r="F250" s="1102"/>
      <c r="G250" s="1092"/>
      <c r="H250" s="721" t="s">
        <v>524</v>
      </c>
      <c r="I250" s="580" t="s">
        <v>806</v>
      </c>
      <c r="J250" s="268">
        <v>1131810</v>
      </c>
      <c r="K250" s="559" t="s">
        <v>339</v>
      </c>
      <c r="L250" s="559">
        <v>204</v>
      </c>
      <c r="M250" s="559" t="s">
        <v>506</v>
      </c>
      <c r="N250" s="559" t="s">
        <v>5</v>
      </c>
      <c r="O250" s="124"/>
      <c r="P250" s="125"/>
      <c r="Q250" s="125"/>
      <c r="R250" s="126"/>
      <c r="S250" s="144"/>
      <c r="T250" s="125" t="s">
        <v>342</v>
      </c>
      <c r="U250" s="125"/>
      <c r="V250" s="148"/>
      <c r="W250" s="552"/>
      <c r="X250" s="125"/>
      <c r="Y250" s="553"/>
      <c r="Z250" s="126"/>
      <c r="AA250" s="144"/>
      <c r="AB250" s="125"/>
      <c r="AC250" s="125"/>
      <c r="AD250" s="125"/>
      <c r="AE250" s="148"/>
      <c r="AF250" s="127" t="s">
        <v>342</v>
      </c>
      <c r="AG250" s="125"/>
      <c r="AH250" s="125"/>
      <c r="AI250" s="126"/>
      <c r="AJ250" s="286"/>
      <c r="AK250" s="125"/>
      <c r="AL250" s="553"/>
      <c r="AM250" s="148"/>
      <c r="AN250" s="127"/>
      <c r="AO250" s="125"/>
      <c r="AP250" s="125"/>
      <c r="AQ250" s="125"/>
      <c r="AR250" s="285" t="s">
        <v>342</v>
      </c>
      <c r="AS250" s="554"/>
      <c r="AT250" s="125"/>
      <c r="AU250" s="125"/>
      <c r="AV250" s="148"/>
      <c r="AW250" s="127"/>
      <c r="AX250" s="125"/>
      <c r="AY250" s="553"/>
      <c r="AZ250" s="125"/>
      <c r="BA250" s="555"/>
      <c r="BB250" s="144"/>
      <c r="BC250" s="125"/>
      <c r="BD250" s="125" t="s">
        <v>5</v>
      </c>
      <c r="BE250" s="148"/>
      <c r="BF250" s="127"/>
      <c r="BG250" s="125"/>
      <c r="BH250" s="125"/>
      <c r="BI250" s="126"/>
      <c r="BJ250" s="144"/>
      <c r="BK250" s="553"/>
      <c r="BL250" s="616"/>
      <c r="BM250" s="556"/>
      <c r="BN250" s="128"/>
      <c r="BP250" s="11"/>
      <c r="BR250" s="634"/>
    </row>
    <row r="251" spans="1:70" ht="18.899999999999999" customHeight="1">
      <c r="A251" s="9"/>
      <c r="B251" s="8"/>
      <c r="C251" s="1101"/>
      <c r="D251" s="1101"/>
      <c r="E251" s="1101"/>
      <c r="F251" s="1102"/>
      <c r="G251" s="1092"/>
      <c r="H251" s="721" t="s">
        <v>522</v>
      </c>
      <c r="I251" s="580" t="s">
        <v>806</v>
      </c>
      <c r="J251" s="268">
        <v>1131810</v>
      </c>
      <c r="K251" s="559" t="s">
        <v>339</v>
      </c>
      <c r="L251" s="559">
        <v>283</v>
      </c>
      <c r="M251" s="559" t="s">
        <v>506</v>
      </c>
      <c r="N251" s="559" t="s">
        <v>5</v>
      </c>
      <c r="O251" s="124"/>
      <c r="P251" s="125"/>
      <c r="Q251" s="125"/>
      <c r="R251" s="126"/>
      <c r="S251" s="144"/>
      <c r="T251" s="125" t="s">
        <v>342</v>
      </c>
      <c r="U251" s="125"/>
      <c r="V251" s="148"/>
      <c r="W251" s="552"/>
      <c r="X251" s="125"/>
      <c r="Y251" s="553"/>
      <c r="Z251" s="126"/>
      <c r="AA251" s="144"/>
      <c r="AB251" s="125"/>
      <c r="AC251" s="125"/>
      <c r="AD251" s="125"/>
      <c r="AE251" s="148"/>
      <c r="AF251" s="127" t="s">
        <v>342</v>
      </c>
      <c r="AG251" s="125"/>
      <c r="AH251" s="125"/>
      <c r="AI251" s="126"/>
      <c r="AJ251" s="286"/>
      <c r="AK251" s="125"/>
      <c r="AL251" s="553"/>
      <c r="AM251" s="148"/>
      <c r="AN251" s="127"/>
      <c r="AO251" s="125"/>
      <c r="AP251" s="125"/>
      <c r="AQ251" s="125"/>
      <c r="AR251" s="285" t="s">
        <v>342</v>
      </c>
      <c r="AS251" s="554"/>
      <c r="AT251" s="125"/>
      <c r="AU251" s="125"/>
      <c r="AV251" s="148"/>
      <c r="AW251" s="127"/>
      <c r="AX251" s="125"/>
      <c r="AY251" s="553"/>
      <c r="AZ251" s="125"/>
      <c r="BA251" s="555"/>
      <c r="BB251" s="144"/>
      <c r="BC251" s="125"/>
      <c r="BD251" s="125" t="s">
        <v>5</v>
      </c>
      <c r="BE251" s="148"/>
      <c r="BF251" s="127"/>
      <c r="BG251" s="125"/>
      <c r="BH251" s="125"/>
      <c r="BI251" s="126"/>
      <c r="BJ251" s="144"/>
      <c r="BK251" s="553"/>
      <c r="BL251" s="616"/>
      <c r="BM251" s="556"/>
      <c r="BN251" s="128"/>
      <c r="BP251" s="11"/>
      <c r="BR251" s="634"/>
    </row>
    <row r="252" spans="1:70" ht="18.899999999999999" customHeight="1">
      <c r="A252" s="9"/>
      <c r="B252" s="8"/>
      <c r="C252" s="1101"/>
      <c r="D252" s="1101"/>
      <c r="E252" s="1101"/>
      <c r="F252" s="1102"/>
      <c r="G252" s="1092"/>
      <c r="H252" s="721" t="s">
        <v>520</v>
      </c>
      <c r="I252" s="580" t="s">
        <v>807</v>
      </c>
      <c r="J252" s="268">
        <v>1131810</v>
      </c>
      <c r="K252" s="559" t="s">
        <v>339</v>
      </c>
      <c r="L252" s="559">
        <v>219</v>
      </c>
      <c r="M252" s="559" t="s">
        <v>506</v>
      </c>
      <c r="N252" s="559" t="s">
        <v>5</v>
      </c>
      <c r="O252" s="124"/>
      <c r="P252" s="125"/>
      <c r="Q252" s="125"/>
      <c r="R252" s="126"/>
      <c r="S252" s="144"/>
      <c r="T252" s="125"/>
      <c r="U252" s="125"/>
      <c r="V252" s="148" t="s">
        <v>342</v>
      </c>
      <c r="W252" s="552"/>
      <c r="X252" s="125"/>
      <c r="Y252" s="553"/>
      <c r="Z252" s="126"/>
      <c r="AA252" s="144"/>
      <c r="AB252" s="125"/>
      <c r="AC252" s="125"/>
      <c r="AD252" s="125"/>
      <c r="AE252" s="148"/>
      <c r="AF252" s="127"/>
      <c r="AG252" s="125" t="s">
        <v>342</v>
      </c>
      <c r="AH252" s="125"/>
      <c r="AI252" s="126"/>
      <c r="AJ252" s="286"/>
      <c r="AK252" s="125"/>
      <c r="AL252" s="553"/>
      <c r="AM252" s="148"/>
      <c r="AN252" s="127"/>
      <c r="AO252" s="125"/>
      <c r="AP252" s="125"/>
      <c r="AQ252" s="125"/>
      <c r="AR252" s="285"/>
      <c r="AS252" s="554" t="s">
        <v>342</v>
      </c>
      <c r="AT252" s="125"/>
      <c r="AU252" s="125"/>
      <c r="AV252" s="148"/>
      <c r="AW252" s="127"/>
      <c r="AX252" s="125"/>
      <c r="AY252" s="553"/>
      <c r="AZ252" s="125"/>
      <c r="BA252" s="555"/>
      <c r="BB252" s="144"/>
      <c r="BC252" s="125"/>
      <c r="BD252" s="125"/>
      <c r="BE252" s="148" t="s">
        <v>5</v>
      </c>
      <c r="BF252" s="127"/>
      <c r="BG252" s="125"/>
      <c r="BH252" s="125"/>
      <c r="BI252" s="126"/>
      <c r="BJ252" s="144"/>
      <c r="BK252" s="553"/>
      <c r="BL252" s="616"/>
      <c r="BM252" s="556"/>
      <c r="BN252" s="128"/>
      <c r="BP252" s="11"/>
      <c r="BR252" s="634"/>
    </row>
    <row r="253" spans="1:70" ht="18.899999999999999" customHeight="1">
      <c r="A253" s="9"/>
      <c r="B253" s="8"/>
      <c r="C253" s="1101"/>
      <c r="D253" s="1101"/>
      <c r="E253" s="1101"/>
      <c r="F253" s="1102"/>
      <c r="G253" s="1098"/>
      <c r="H253" s="721" t="s">
        <v>997</v>
      </c>
      <c r="I253" s="749" t="s">
        <v>998</v>
      </c>
      <c r="J253" s="268">
        <v>1131810</v>
      </c>
      <c r="K253" s="559" t="s">
        <v>339</v>
      </c>
      <c r="L253" s="559">
        <v>8760</v>
      </c>
      <c r="M253" s="559" t="s">
        <v>506</v>
      </c>
      <c r="N253" s="559" t="s">
        <v>671</v>
      </c>
      <c r="O253" s="124"/>
      <c r="P253" s="125"/>
      <c r="Q253" s="125"/>
      <c r="R253" s="126"/>
      <c r="S253" s="144"/>
      <c r="T253" s="125"/>
      <c r="U253" s="125"/>
      <c r="V253" s="148"/>
      <c r="W253" s="552"/>
      <c r="X253" s="125"/>
      <c r="Y253" s="553"/>
      <c r="Z253" s="126"/>
      <c r="AA253" s="144"/>
      <c r="AB253" s="125"/>
      <c r="AC253" s="125"/>
      <c r="AD253" s="125"/>
      <c r="AE253" s="148"/>
      <c r="AF253" s="127"/>
      <c r="AG253" s="125"/>
      <c r="AH253" s="125"/>
      <c r="AI253" s="126"/>
      <c r="AJ253" s="286"/>
      <c r="AK253" s="125"/>
      <c r="AL253" s="553"/>
      <c r="AM253" s="148"/>
      <c r="AN253" s="127"/>
      <c r="AO253" s="125"/>
      <c r="AP253" s="125"/>
      <c r="AQ253" s="125"/>
      <c r="AR253" s="285"/>
      <c r="AS253" s="554"/>
      <c r="AT253" s="125"/>
      <c r="AU253" s="125"/>
      <c r="AV253" s="148"/>
      <c r="AW253" s="127"/>
      <c r="AX253" s="125"/>
      <c r="AY253" s="553"/>
      <c r="AZ253" s="125"/>
      <c r="BA253" s="555"/>
      <c r="BB253" s="144"/>
      <c r="BC253" s="125"/>
      <c r="BD253" s="125" t="s">
        <v>353</v>
      </c>
      <c r="BE253" s="148"/>
      <c r="BF253" s="127"/>
      <c r="BG253" s="125"/>
      <c r="BH253" s="125"/>
      <c r="BI253" s="126"/>
      <c r="BJ253" s="144"/>
      <c r="BK253" s="553"/>
      <c r="BL253" s="616"/>
      <c r="BM253" s="556"/>
      <c r="BN253" s="128"/>
      <c r="BP253" s="11"/>
      <c r="BR253" s="634"/>
    </row>
    <row r="254" spans="1:70" ht="18.899999999999999" customHeight="1">
      <c r="A254" s="9"/>
      <c r="B254" s="8"/>
      <c r="C254" s="1101"/>
      <c r="D254" s="1101"/>
      <c r="E254" s="1101"/>
      <c r="F254" s="1102"/>
      <c r="G254" s="1098"/>
      <c r="H254" s="721" t="s">
        <v>913</v>
      </c>
      <c r="I254" s="749" t="s">
        <v>958</v>
      </c>
      <c r="J254" s="268">
        <v>1131810</v>
      </c>
      <c r="K254" s="559" t="s">
        <v>339</v>
      </c>
      <c r="L254" s="559">
        <v>8760</v>
      </c>
      <c r="M254" s="559" t="s">
        <v>506</v>
      </c>
      <c r="N254" s="559" t="s">
        <v>667</v>
      </c>
      <c r="O254" s="124"/>
      <c r="P254" s="125"/>
      <c r="Q254" s="125"/>
      <c r="R254" s="126"/>
      <c r="S254" s="144"/>
      <c r="T254" s="125"/>
      <c r="U254" s="125"/>
      <c r="V254" s="148"/>
      <c r="W254" s="552"/>
      <c r="X254" s="125"/>
      <c r="Y254" s="553"/>
      <c r="Z254" s="126"/>
      <c r="AA254" s="144"/>
      <c r="AB254" s="125"/>
      <c r="AC254" s="125"/>
      <c r="AD254" s="125"/>
      <c r="AE254" s="148"/>
      <c r="AF254" s="127"/>
      <c r="AG254" s="125"/>
      <c r="AH254" s="125"/>
      <c r="AI254" s="126"/>
      <c r="AJ254" s="286"/>
      <c r="AK254" s="125"/>
      <c r="AL254" s="553"/>
      <c r="AM254" s="148"/>
      <c r="AN254" s="127"/>
      <c r="AO254" s="125"/>
      <c r="AP254" s="125"/>
      <c r="AQ254" s="125"/>
      <c r="AR254" s="285"/>
      <c r="AS254" s="554"/>
      <c r="AT254" s="125"/>
      <c r="AU254" s="125"/>
      <c r="AV254" s="148"/>
      <c r="AW254" s="127"/>
      <c r="AX254" s="125"/>
      <c r="AY254" s="553"/>
      <c r="AZ254" s="125"/>
      <c r="BA254" s="555"/>
      <c r="BB254" s="144"/>
      <c r="BC254" s="125"/>
      <c r="BD254" s="125" t="s">
        <v>354</v>
      </c>
      <c r="BE254" s="148"/>
      <c r="BF254" s="127"/>
      <c r="BG254" s="125"/>
      <c r="BH254" s="125"/>
      <c r="BI254" s="126"/>
      <c r="BJ254" s="144"/>
      <c r="BK254" s="553"/>
      <c r="BL254" s="616"/>
      <c r="BM254" s="556"/>
      <c r="BN254" s="128"/>
      <c r="BP254" s="11"/>
      <c r="BR254" s="634"/>
    </row>
    <row r="255" spans="1:70" ht="18.899999999999999" customHeight="1" thickBot="1">
      <c r="A255" s="9"/>
      <c r="B255" s="8"/>
      <c r="C255" s="1101"/>
      <c r="D255" s="1101"/>
      <c r="E255" s="1101"/>
      <c r="F255" s="1102"/>
      <c r="G255" s="1093"/>
      <c r="H255" s="722" t="s">
        <v>896</v>
      </c>
      <c r="I255" s="581" t="s">
        <v>897</v>
      </c>
      <c r="J255" s="206">
        <v>1131810</v>
      </c>
      <c r="K255" s="560" t="s">
        <v>339</v>
      </c>
      <c r="L255" s="560">
        <v>231</v>
      </c>
      <c r="M255" s="560" t="s">
        <v>506</v>
      </c>
      <c r="N255" s="560" t="s">
        <v>5</v>
      </c>
      <c r="O255" s="110"/>
      <c r="P255" s="97"/>
      <c r="Q255" s="97"/>
      <c r="R255" s="102"/>
      <c r="S255" s="137"/>
      <c r="T255" s="97"/>
      <c r="U255" s="97"/>
      <c r="V255" s="141" t="s">
        <v>342</v>
      </c>
      <c r="W255" s="121"/>
      <c r="X255" s="97"/>
      <c r="Y255" s="106"/>
      <c r="Z255" s="102"/>
      <c r="AA255" s="137"/>
      <c r="AB255" s="97"/>
      <c r="AC255" s="97"/>
      <c r="AD255" s="97"/>
      <c r="AE255" s="141"/>
      <c r="AF255" s="96"/>
      <c r="AG255" s="97" t="s">
        <v>342</v>
      </c>
      <c r="AH255" s="97"/>
      <c r="AI255" s="102"/>
      <c r="AJ255" s="139"/>
      <c r="AK255" s="97"/>
      <c r="AL255" s="106"/>
      <c r="AM255" s="141"/>
      <c r="AN255" s="96"/>
      <c r="AO255" s="97"/>
      <c r="AP255" s="97"/>
      <c r="AQ255" s="97"/>
      <c r="AR255" s="131"/>
      <c r="AS255" s="614" t="s">
        <v>342</v>
      </c>
      <c r="AT255" s="97"/>
      <c r="AU255" s="97"/>
      <c r="AV255" s="141"/>
      <c r="AW255" s="96"/>
      <c r="AX255" s="97"/>
      <c r="AY255" s="106"/>
      <c r="AZ255" s="97"/>
      <c r="BA255" s="120"/>
      <c r="BB255" s="137"/>
      <c r="BC255" s="97"/>
      <c r="BD255" s="97"/>
      <c r="BE255" s="141" t="s">
        <v>5</v>
      </c>
      <c r="BF255" s="96"/>
      <c r="BG255" s="97"/>
      <c r="BH255" s="97"/>
      <c r="BI255" s="102"/>
      <c r="BJ255" s="137"/>
      <c r="BK255" s="106"/>
      <c r="BL255" s="545"/>
      <c r="BM255" s="615"/>
      <c r="BN255" s="98"/>
      <c r="BP255" s="11"/>
      <c r="BR255" s="634"/>
    </row>
    <row r="256" spans="1:70" ht="18.899999999999999" customHeight="1">
      <c r="A256" s="9"/>
      <c r="B256" s="8"/>
      <c r="C256" s="1101"/>
      <c r="D256" s="1101"/>
      <c r="E256" s="1101"/>
      <c r="F256" s="1102"/>
      <c r="G256" s="1099" t="s">
        <v>1016</v>
      </c>
      <c r="H256" s="720" t="s">
        <v>1006</v>
      </c>
      <c r="I256" s="572" t="s">
        <v>1017</v>
      </c>
      <c r="J256" s="605">
        <v>1132320</v>
      </c>
      <c r="K256" s="585" t="s">
        <v>339</v>
      </c>
      <c r="L256" s="585">
        <v>2920</v>
      </c>
      <c r="M256" s="585" t="s">
        <v>506</v>
      </c>
      <c r="N256" s="585" t="s">
        <v>671</v>
      </c>
      <c r="O256" s="298"/>
      <c r="P256" s="304"/>
      <c r="Q256" s="304"/>
      <c r="R256" s="306"/>
      <c r="S256" s="307"/>
      <c r="T256" s="304"/>
      <c r="U256" s="304"/>
      <c r="V256" s="291"/>
      <c r="W256" s="567"/>
      <c r="X256" s="304"/>
      <c r="Y256" s="568"/>
      <c r="Z256" s="306"/>
      <c r="AA256" s="307"/>
      <c r="AB256" s="304"/>
      <c r="AC256" s="304"/>
      <c r="AD256" s="304"/>
      <c r="AE256" s="291"/>
      <c r="AF256" s="305"/>
      <c r="AG256" s="304"/>
      <c r="AH256" s="304"/>
      <c r="AI256" s="306"/>
      <c r="AJ256" s="290"/>
      <c r="AK256" s="304"/>
      <c r="AL256" s="568"/>
      <c r="AM256" s="291"/>
      <c r="AN256" s="305"/>
      <c r="AO256" s="304"/>
      <c r="AP256" s="304"/>
      <c r="AQ256" s="304"/>
      <c r="AR256" s="289"/>
      <c r="AS256" s="569"/>
      <c r="AT256" s="304"/>
      <c r="AU256" s="304"/>
      <c r="AV256" s="291"/>
      <c r="AW256" s="305"/>
      <c r="AX256" s="304"/>
      <c r="AY256" s="568" t="s">
        <v>353</v>
      </c>
      <c r="AZ256" s="304"/>
      <c r="BA256" s="570"/>
      <c r="BB256" s="307"/>
      <c r="BC256" s="304"/>
      <c r="BD256" s="304"/>
      <c r="BE256" s="291"/>
      <c r="BF256" s="305"/>
      <c r="BG256" s="304"/>
      <c r="BH256" s="304"/>
      <c r="BI256" s="306"/>
      <c r="BJ256" s="307"/>
      <c r="BK256" s="568"/>
      <c r="BL256" s="617"/>
      <c r="BM256" s="571"/>
      <c r="BN256" s="292"/>
      <c r="BP256" s="11"/>
      <c r="BR256" s="634"/>
    </row>
    <row r="257" spans="1:70" ht="18.899999999999999" customHeight="1">
      <c r="A257" s="9"/>
      <c r="B257" s="8"/>
      <c r="C257" s="1101"/>
      <c r="D257" s="1101"/>
      <c r="E257" s="1101"/>
      <c r="F257" s="1102"/>
      <c r="G257" s="1097"/>
      <c r="H257" s="721" t="s">
        <v>1007</v>
      </c>
      <c r="I257" s="574" t="s">
        <v>1018</v>
      </c>
      <c r="J257" s="607">
        <v>1132320</v>
      </c>
      <c r="K257" s="586" t="s">
        <v>339</v>
      </c>
      <c r="L257" s="586">
        <v>8760</v>
      </c>
      <c r="M257" s="586" t="s">
        <v>506</v>
      </c>
      <c r="N257" s="586" t="s">
        <v>671</v>
      </c>
      <c r="O257" s="124"/>
      <c r="P257" s="125"/>
      <c r="Q257" s="125"/>
      <c r="R257" s="126"/>
      <c r="S257" s="144"/>
      <c r="T257" s="125"/>
      <c r="U257" s="125"/>
      <c r="V257" s="148"/>
      <c r="W257" s="552"/>
      <c r="X257" s="125"/>
      <c r="Y257" s="553"/>
      <c r="Z257" s="126"/>
      <c r="AA257" s="144"/>
      <c r="AB257" s="125"/>
      <c r="AC257" s="84"/>
      <c r="AD257" s="125"/>
      <c r="AE257" s="148"/>
      <c r="AF257" s="127"/>
      <c r="AG257" s="125"/>
      <c r="AH257" s="125"/>
      <c r="AI257" s="126"/>
      <c r="AJ257" s="286"/>
      <c r="AK257" s="125"/>
      <c r="AL257" s="553"/>
      <c r="AM257" s="148"/>
      <c r="AN257" s="127"/>
      <c r="AO257" s="125"/>
      <c r="AP257" s="125"/>
      <c r="AQ257" s="125"/>
      <c r="AR257" s="285"/>
      <c r="AS257" s="554"/>
      <c r="AT257" s="125"/>
      <c r="AU257" s="125"/>
      <c r="AV257" s="148"/>
      <c r="AW257" s="127"/>
      <c r="AX257" s="125"/>
      <c r="AY257" s="553" t="s">
        <v>353</v>
      </c>
      <c r="AZ257" s="125"/>
      <c r="BA257" s="555"/>
      <c r="BB257" s="144"/>
      <c r="BC257" s="125"/>
      <c r="BD257" s="125"/>
      <c r="BE257" s="148"/>
      <c r="BF257" s="127"/>
      <c r="BG257" s="125"/>
      <c r="BH257" s="125"/>
      <c r="BI257" s="126"/>
      <c r="BJ257" s="144"/>
      <c r="BK257" s="553"/>
      <c r="BL257" s="616"/>
      <c r="BM257" s="556"/>
      <c r="BN257" s="128"/>
      <c r="BP257" s="11"/>
      <c r="BR257" s="634"/>
    </row>
    <row r="258" spans="1:70" ht="18.75" customHeight="1" thickBot="1">
      <c r="A258" s="9"/>
      <c r="B258" s="8"/>
      <c r="C258" s="1101"/>
      <c r="D258" s="1101"/>
      <c r="E258" s="1101"/>
      <c r="F258" s="1102"/>
      <c r="G258" s="1100"/>
      <c r="H258" s="722" t="s">
        <v>1008</v>
      </c>
      <c r="I258" s="576" t="s">
        <v>1019</v>
      </c>
      <c r="J258" s="609">
        <v>1132320</v>
      </c>
      <c r="K258" s="560" t="s">
        <v>339</v>
      </c>
      <c r="L258" s="560">
        <v>8760</v>
      </c>
      <c r="M258" s="560" t="s">
        <v>506</v>
      </c>
      <c r="N258" s="560" t="s">
        <v>671</v>
      </c>
      <c r="O258" s="110"/>
      <c r="P258" s="97"/>
      <c r="Q258" s="97"/>
      <c r="R258" s="102"/>
      <c r="S258" s="137"/>
      <c r="T258" s="97"/>
      <c r="U258" s="97"/>
      <c r="V258" s="141"/>
      <c r="W258" s="121"/>
      <c r="X258" s="97"/>
      <c r="Y258" s="106"/>
      <c r="Z258" s="102"/>
      <c r="AA258" s="137"/>
      <c r="AB258" s="97"/>
      <c r="AC258" s="97"/>
      <c r="AD258" s="97"/>
      <c r="AE258" s="141"/>
      <c r="AF258" s="96"/>
      <c r="AG258" s="97"/>
      <c r="AH258" s="97"/>
      <c r="AI258" s="102"/>
      <c r="AJ258" s="139"/>
      <c r="AK258" s="97"/>
      <c r="AL258" s="106"/>
      <c r="AM258" s="141"/>
      <c r="AN258" s="96"/>
      <c r="AO258" s="97"/>
      <c r="AP258" s="97"/>
      <c r="AQ258" s="97"/>
      <c r="AR258" s="131"/>
      <c r="AS258" s="614"/>
      <c r="AT258" s="97"/>
      <c r="AU258" s="97"/>
      <c r="AV258" s="141"/>
      <c r="AW258" s="96"/>
      <c r="AX258" s="97"/>
      <c r="AY258" s="106" t="s">
        <v>353</v>
      </c>
      <c r="AZ258" s="97"/>
      <c r="BA258" s="120"/>
      <c r="BB258" s="137"/>
      <c r="BC258" s="97"/>
      <c r="BD258" s="97"/>
      <c r="BE258" s="141"/>
      <c r="BF258" s="96"/>
      <c r="BG258" s="97"/>
      <c r="BH258" s="97"/>
      <c r="BI258" s="102"/>
      <c r="BJ258" s="137"/>
      <c r="BK258" s="106"/>
      <c r="BL258" s="545"/>
      <c r="BM258" s="615"/>
      <c r="BN258" s="98"/>
      <c r="BP258" s="11"/>
      <c r="BR258" s="634"/>
    </row>
    <row r="259" spans="1:70" ht="18.75" customHeight="1">
      <c r="A259" s="9"/>
      <c r="B259" s="8"/>
      <c r="C259" s="1101"/>
      <c r="D259" s="1101"/>
      <c r="E259" s="1101"/>
      <c r="F259" s="1102"/>
      <c r="G259" s="1099" t="s">
        <v>1029</v>
      </c>
      <c r="H259" s="720" t="s">
        <v>900</v>
      </c>
      <c r="I259" s="572" t="s">
        <v>947</v>
      </c>
      <c r="J259" s="605">
        <v>1132390</v>
      </c>
      <c r="K259" s="585" t="s">
        <v>339</v>
      </c>
      <c r="L259" s="585">
        <v>8760</v>
      </c>
      <c r="M259" s="585" t="s">
        <v>506</v>
      </c>
      <c r="N259" s="585" t="s">
        <v>671</v>
      </c>
      <c r="O259" s="298"/>
      <c r="P259" s="304"/>
      <c r="Q259" s="304"/>
      <c r="R259" s="306"/>
      <c r="S259" s="307"/>
      <c r="T259" s="304"/>
      <c r="U259" s="304"/>
      <c r="V259" s="291"/>
      <c r="W259" s="567"/>
      <c r="X259" s="304"/>
      <c r="Y259" s="568"/>
      <c r="Z259" s="306"/>
      <c r="AA259" s="307"/>
      <c r="AB259" s="304"/>
      <c r="AC259" s="304"/>
      <c r="AD259" s="304"/>
      <c r="AE259" s="291"/>
      <c r="AF259" s="305"/>
      <c r="AG259" s="304"/>
      <c r="AH259" s="304"/>
      <c r="AI259" s="306"/>
      <c r="AJ259" s="290"/>
      <c r="AK259" s="304"/>
      <c r="AL259" s="568"/>
      <c r="AM259" s="291"/>
      <c r="AN259" s="305"/>
      <c r="AO259" s="304"/>
      <c r="AP259" s="304"/>
      <c r="AQ259" s="304"/>
      <c r="AR259" s="289"/>
      <c r="AS259" s="569"/>
      <c r="AT259" s="304"/>
      <c r="AU259" s="304"/>
      <c r="AV259" s="291"/>
      <c r="AW259" s="305"/>
      <c r="AX259" s="304"/>
      <c r="AY259" s="568"/>
      <c r="AZ259" s="304"/>
      <c r="BA259" s="570"/>
      <c r="BB259" s="307"/>
      <c r="BC259" s="304"/>
      <c r="BD259" s="304"/>
      <c r="BE259" s="291"/>
      <c r="BF259" s="305"/>
      <c r="BG259" s="304"/>
      <c r="BH259" s="304"/>
      <c r="BI259" s="306"/>
      <c r="BJ259" s="307"/>
      <c r="BK259" s="568"/>
      <c r="BL259" s="617"/>
      <c r="BM259" s="571"/>
      <c r="BN259" s="292"/>
      <c r="BP259" s="11"/>
      <c r="BR259" s="634"/>
    </row>
    <row r="260" spans="1:70" ht="18.75" customHeight="1">
      <c r="A260" s="9"/>
      <c r="B260" s="8"/>
      <c r="C260" s="1101"/>
      <c r="D260" s="1101"/>
      <c r="E260" s="1101"/>
      <c r="F260" s="1102"/>
      <c r="G260" s="1097"/>
      <c r="H260" s="727" t="s">
        <v>902</v>
      </c>
      <c r="I260" s="577" t="s">
        <v>949</v>
      </c>
      <c r="J260" s="767">
        <v>1131817</v>
      </c>
      <c r="K260" s="768" t="s">
        <v>339</v>
      </c>
      <c r="L260" s="768">
        <f>8760/5</f>
        <v>1752</v>
      </c>
      <c r="M260" s="769" t="s">
        <v>506</v>
      </c>
      <c r="N260" s="768" t="s">
        <v>667</v>
      </c>
      <c r="O260" s="108"/>
      <c r="P260" s="84"/>
      <c r="Q260" s="84"/>
      <c r="R260" s="100"/>
      <c r="S260" s="136"/>
      <c r="T260" s="84"/>
      <c r="U260" s="84"/>
      <c r="V260" s="87"/>
      <c r="W260" s="94"/>
      <c r="X260" s="84"/>
      <c r="Y260" s="84"/>
      <c r="Z260" s="100"/>
      <c r="AA260" s="136"/>
      <c r="AB260" s="84"/>
      <c r="AC260" s="84"/>
      <c r="AD260" s="84"/>
      <c r="AE260" s="87"/>
      <c r="AF260" s="94"/>
      <c r="AG260" s="84"/>
      <c r="AH260" s="84"/>
      <c r="AI260" s="100"/>
      <c r="AJ260" s="136"/>
      <c r="AK260" s="84"/>
      <c r="AL260" s="84"/>
      <c r="AM260" s="87"/>
      <c r="AN260" s="94"/>
      <c r="AO260" s="84"/>
      <c r="AP260" s="84"/>
      <c r="AQ260" s="84"/>
      <c r="AR260" s="100"/>
      <c r="AS260" s="136"/>
      <c r="AT260" s="84"/>
      <c r="AU260" s="84"/>
      <c r="AV260" s="87"/>
      <c r="AW260" s="94"/>
      <c r="AX260" s="84"/>
      <c r="AY260" s="84"/>
      <c r="AZ260" s="84"/>
      <c r="BA260" s="100"/>
      <c r="BB260" s="136"/>
      <c r="BC260" s="84"/>
      <c r="BD260" s="84"/>
      <c r="BE260" s="87"/>
      <c r="BF260" s="94"/>
      <c r="BG260" s="84"/>
      <c r="BH260" s="84"/>
      <c r="BI260" s="100"/>
      <c r="BJ260" s="136"/>
      <c r="BK260" s="84"/>
      <c r="BL260" s="536"/>
      <c r="BM260" s="536"/>
      <c r="BN260" s="93"/>
      <c r="BP260" s="11"/>
      <c r="BR260" s="634"/>
    </row>
    <row r="261" spans="1:70" ht="18.75" customHeight="1">
      <c r="A261" s="9"/>
      <c r="B261" s="8"/>
      <c r="C261" s="1101"/>
      <c r="D261" s="1101"/>
      <c r="E261" s="1101"/>
      <c r="F261" s="1102"/>
      <c r="G261" s="1097"/>
      <c r="H261" s="727" t="s">
        <v>903</v>
      </c>
      <c r="I261" s="577" t="s">
        <v>950</v>
      </c>
      <c r="J261" s="767">
        <v>1131817</v>
      </c>
      <c r="K261" s="768" t="s">
        <v>339</v>
      </c>
      <c r="L261" s="768">
        <v>8760</v>
      </c>
      <c r="M261" s="769" t="s">
        <v>506</v>
      </c>
      <c r="N261" s="768" t="s">
        <v>671</v>
      </c>
      <c r="O261" s="108"/>
      <c r="P261" s="84"/>
      <c r="Q261" s="84"/>
      <c r="R261" s="100"/>
      <c r="S261" s="136"/>
      <c r="T261" s="84"/>
      <c r="U261" s="84"/>
      <c r="V261" s="87"/>
      <c r="W261" s="94"/>
      <c r="X261" s="84"/>
      <c r="Y261" s="84"/>
      <c r="Z261" s="100"/>
      <c r="AA261" s="136"/>
      <c r="AB261" s="84"/>
      <c r="AC261" s="84"/>
      <c r="AD261" s="84"/>
      <c r="AE261" s="87"/>
      <c r="AF261" s="94"/>
      <c r="AG261" s="84"/>
      <c r="AH261" s="84"/>
      <c r="AI261" s="100"/>
      <c r="AJ261" s="136"/>
      <c r="AK261" s="84"/>
      <c r="AL261" s="84"/>
      <c r="AM261" s="87"/>
      <c r="AN261" s="94"/>
      <c r="AO261" s="84"/>
      <c r="AP261" s="84"/>
      <c r="AQ261" s="84"/>
      <c r="AR261" s="100"/>
      <c r="AS261" s="136"/>
      <c r="AT261" s="84"/>
      <c r="AU261" s="84"/>
      <c r="AV261" s="87"/>
      <c r="AW261" s="94"/>
      <c r="AX261" s="84"/>
      <c r="AY261" s="84"/>
      <c r="AZ261" s="84"/>
      <c r="BA261" s="100"/>
      <c r="BB261" s="136"/>
      <c r="BC261" s="84"/>
      <c r="BD261" s="84"/>
      <c r="BE261" s="87"/>
      <c r="BF261" s="94"/>
      <c r="BG261" s="84"/>
      <c r="BH261" s="84"/>
      <c r="BI261" s="100"/>
      <c r="BJ261" s="136"/>
      <c r="BK261" s="84"/>
      <c r="BL261" s="536"/>
      <c r="BM261" s="536"/>
      <c r="BN261" s="93"/>
      <c r="BP261" s="11"/>
      <c r="BR261" s="634"/>
    </row>
    <row r="262" spans="1:70" ht="18.75" customHeight="1">
      <c r="A262" s="9"/>
      <c r="B262" s="8"/>
      <c r="C262" s="1101"/>
      <c r="D262" s="1101"/>
      <c r="E262" s="1101"/>
      <c r="F262" s="1102"/>
      <c r="G262" s="1097"/>
      <c r="H262" s="727" t="s">
        <v>904</v>
      </c>
      <c r="I262" s="577" t="s">
        <v>951</v>
      </c>
      <c r="J262" s="767">
        <v>1131818</v>
      </c>
      <c r="K262" s="768" t="s">
        <v>339</v>
      </c>
      <c r="L262" s="768">
        <v>8760</v>
      </c>
      <c r="M262" s="769" t="s">
        <v>506</v>
      </c>
      <c r="N262" s="768" t="s">
        <v>671</v>
      </c>
      <c r="O262" s="108"/>
      <c r="P262" s="84"/>
      <c r="Q262" s="84"/>
      <c r="R262" s="100"/>
      <c r="S262" s="136"/>
      <c r="T262" s="84"/>
      <c r="U262" s="84"/>
      <c r="V262" s="87"/>
      <c r="W262" s="94"/>
      <c r="X262" s="84"/>
      <c r="Y262" s="84"/>
      <c r="Z262" s="100"/>
      <c r="AA262" s="136"/>
      <c r="AB262" s="84"/>
      <c r="AC262" s="84"/>
      <c r="AD262" s="84"/>
      <c r="AE262" s="87"/>
      <c r="AF262" s="94"/>
      <c r="AG262" s="84"/>
      <c r="AH262" s="84"/>
      <c r="AI262" s="100"/>
      <c r="AJ262" s="136"/>
      <c r="AK262" s="84"/>
      <c r="AL262" s="84"/>
      <c r="AM262" s="87"/>
      <c r="AN262" s="94"/>
      <c r="AO262" s="84"/>
      <c r="AP262" s="84"/>
      <c r="AQ262" s="84"/>
      <c r="AR262" s="100"/>
      <c r="AS262" s="136"/>
      <c r="AT262" s="84"/>
      <c r="AU262" s="84"/>
      <c r="AV262" s="87"/>
      <c r="AW262" s="94"/>
      <c r="AX262" s="84"/>
      <c r="AY262" s="84"/>
      <c r="AZ262" s="84"/>
      <c r="BA262" s="100"/>
      <c r="BB262" s="136"/>
      <c r="BC262" s="84"/>
      <c r="BD262" s="84"/>
      <c r="BE262" s="87"/>
      <c r="BF262" s="94"/>
      <c r="BG262" s="84"/>
      <c r="BH262" s="84"/>
      <c r="BI262" s="100"/>
      <c r="BJ262" s="136"/>
      <c r="BK262" s="84"/>
      <c r="BL262" s="536"/>
      <c r="BM262" s="536"/>
      <c r="BN262" s="93"/>
      <c r="BP262" s="11"/>
      <c r="BR262" s="634"/>
    </row>
    <row r="263" spans="1:70" ht="18.75" customHeight="1">
      <c r="A263" s="9"/>
      <c r="B263" s="8"/>
      <c r="C263" s="1101"/>
      <c r="D263" s="1101"/>
      <c r="E263" s="1101"/>
      <c r="F263" s="1102"/>
      <c r="G263" s="1097"/>
      <c r="H263" s="727" t="s">
        <v>905</v>
      </c>
      <c r="I263" s="577" t="s">
        <v>952</v>
      </c>
      <c r="J263" s="767">
        <v>1131818</v>
      </c>
      <c r="K263" s="768" t="s">
        <v>339</v>
      </c>
      <c r="L263" s="768">
        <v>4380</v>
      </c>
      <c r="M263" s="769" t="s">
        <v>506</v>
      </c>
      <c r="N263" s="768" t="s">
        <v>671</v>
      </c>
      <c r="O263" s="108"/>
      <c r="P263" s="84"/>
      <c r="Q263" s="84"/>
      <c r="R263" s="100"/>
      <c r="S263" s="136"/>
      <c r="T263" s="84"/>
      <c r="U263" s="84"/>
      <c r="V263" s="87"/>
      <c r="W263" s="94"/>
      <c r="X263" s="84"/>
      <c r="Y263" s="84"/>
      <c r="Z263" s="100"/>
      <c r="AA263" s="136"/>
      <c r="AB263" s="84"/>
      <c r="AC263" s="84"/>
      <c r="AD263" s="84"/>
      <c r="AE263" s="87"/>
      <c r="AF263" s="94"/>
      <c r="AG263" s="84"/>
      <c r="AH263" s="84"/>
      <c r="AI263" s="100"/>
      <c r="AJ263" s="136"/>
      <c r="AK263" s="84"/>
      <c r="AL263" s="84"/>
      <c r="AM263" s="87"/>
      <c r="AN263" s="94"/>
      <c r="AO263" s="84"/>
      <c r="AP263" s="84"/>
      <c r="AQ263" s="84"/>
      <c r="AR263" s="100"/>
      <c r="AS263" s="136"/>
      <c r="AT263" s="84"/>
      <c r="AU263" s="84"/>
      <c r="AV263" s="87"/>
      <c r="AW263" s="94"/>
      <c r="AX263" s="84"/>
      <c r="AY263" s="84"/>
      <c r="AZ263" s="84"/>
      <c r="BA263" s="100"/>
      <c r="BB263" s="136"/>
      <c r="BC263" s="84"/>
      <c r="BD263" s="84"/>
      <c r="BE263" s="87"/>
      <c r="BF263" s="94"/>
      <c r="BG263" s="84"/>
      <c r="BH263" s="84"/>
      <c r="BI263" s="100"/>
      <c r="BJ263" s="136"/>
      <c r="BK263" s="84"/>
      <c r="BL263" s="536"/>
      <c r="BM263" s="536"/>
      <c r="BN263" s="93"/>
      <c r="BP263" s="11"/>
      <c r="BR263" s="634"/>
    </row>
    <row r="264" spans="1:70" ht="18.75" customHeight="1">
      <c r="A264" s="9"/>
      <c r="B264" s="8"/>
      <c r="C264" s="1101"/>
      <c r="D264" s="1101"/>
      <c r="E264" s="1101"/>
      <c r="F264" s="1102"/>
      <c r="G264" s="1097"/>
      <c r="H264" s="727" t="s">
        <v>906</v>
      </c>
      <c r="I264" s="577" t="s">
        <v>1035</v>
      </c>
      <c r="J264" s="767">
        <v>1131818</v>
      </c>
      <c r="K264" s="768" t="s">
        <v>339</v>
      </c>
      <c r="L264" s="768">
        <v>8760</v>
      </c>
      <c r="M264" s="769" t="s">
        <v>506</v>
      </c>
      <c r="N264" s="768" t="s">
        <v>671</v>
      </c>
      <c r="O264" s="108"/>
      <c r="P264" s="84"/>
      <c r="Q264" s="84"/>
      <c r="R264" s="100"/>
      <c r="S264" s="136"/>
      <c r="T264" s="84"/>
      <c r="U264" s="84"/>
      <c r="V264" s="87"/>
      <c r="W264" s="94"/>
      <c r="X264" s="84"/>
      <c r="Y264" s="84"/>
      <c r="Z264" s="100"/>
      <c r="AA264" s="136"/>
      <c r="AB264" s="84"/>
      <c r="AC264" s="84"/>
      <c r="AD264" s="84"/>
      <c r="AE264" s="87"/>
      <c r="AF264" s="94"/>
      <c r="AG264" s="84"/>
      <c r="AH264" s="84"/>
      <c r="AI264" s="100"/>
      <c r="AJ264" s="136"/>
      <c r="AK264" s="84"/>
      <c r="AL264" s="84"/>
      <c r="AM264" s="87"/>
      <c r="AN264" s="94"/>
      <c r="AO264" s="84"/>
      <c r="AP264" s="84"/>
      <c r="AQ264" s="84"/>
      <c r="AR264" s="100"/>
      <c r="AS264" s="136"/>
      <c r="AT264" s="84"/>
      <c r="AU264" s="84"/>
      <c r="AV264" s="87"/>
      <c r="AW264" s="94"/>
      <c r="AX264" s="84"/>
      <c r="AY264" s="84"/>
      <c r="AZ264" s="84"/>
      <c r="BA264" s="100"/>
      <c r="BB264" s="136"/>
      <c r="BC264" s="84"/>
      <c r="BD264" s="84"/>
      <c r="BE264" s="87"/>
      <c r="BF264" s="94"/>
      <c r="BG264" s="84"/>
      <c r="BH264" s="84"/>
      <c r="BI264" s="100"/>
      <c r="BJ264" s="136"/>
      <c r="BK264" s="84"/>
      <c r="BL264" s="536"/>
      <c r="BM264" s="536"/>
      <c r="BN264" s="93"/>
      <c r="BP264" s="11"/>
      <c r="BR264" s="634"/>
    </row>
    <row r="265" spans="1:70" ht="18.75" customHeight="1">
      <c r="A265" s="9"/>
      <c r="B265" s="8"/>
      <c r="C265" s="1101"/>
      <c r="D265" s="1101"/>
      <c r="E265" s="1101"/>
      <c r="F265" s="1102"/>
      <c r="G265" s="1097"/>
      <c r="H265" s="727" t="s">
        <v>909</v>
      </c>
      <c r="I265" s="577" t="s">
        <v>956</v>
      </c>
      <c r="J265" s="767">
        <v>1131818</v>
      </c>
      <c r="K265" s="768" t="s">
        <v>339</v>
      </c>
      <c r="L265" s="768">
        <v>8760</v>
      </c>
      <c r="M265" s="769" t="s">
        <v>506</v>
      </c>
      <c r="N265" s="768" t="s">
        <v>671</v>
      </c>
      <c r="O265" s="108"/>
      <c r="P265" s="84"/>
      <c r="Q265" s="84"/>
      <c r="R265" s="100"/>
      <c r="S265" s="136"/>
      <c r="T265" s="84"/>
      <c r="U265" s="84"/>
      <c r="V265" s="87"/>
      <c r="W265" s="94"/>
      <c r="X265" s="84"/>
      <c r="Y265" s="84"/>
      <c r="Z265" s="100"/>
      <c r="AA265" s="136"/>
      <c r="AB265" s="84"/>
      <c r="AC265" s="84"/>
      <c r="AD265" s="84"/>
      <c r="AE265" s="87"/>
      <c r="AF265" s="94"/>
      <c r="AG265" s="84"/>
      <c r="AH265" s="84"/>
      <c r="AI265" s="100"/>
      <c r="AJ265" s="136"/>
      <c r="AK265" s="84"/>
      <c r="AL265" s="84"/>
      <c r="AM265" s="87"/>
      <c r="AN265" s="94"/>
      <c r="AO265" s="84"/>
      <c r="AP265" s="84"/>
      <c r="AQ265" s="84"/>
      <c r="AR265" s="100"/>
      <c r="AS265" s="136"/>
      <c r="AT265" s="84"/>
      <c r="AU265" s="84"/>
      <c r="AV265" s="87"/>
      <c r="AW265" s="94"/>
      <c r="AX265" s="84"/>
      <c r="AY265" s="84"/>
      <c r="AZ265" s="84"/>
      <c r="BA265" s="100"/>
      <c r="BB265" s="136"/>
      <c r="BC265" s="84"/>
      <c r="BD265" s="84"/>
      <c r="BE265" s="87"/>
      <c r="BF265" s="94"/>
      <c r="BG265" s="84"/>
      <c r="BH265" s="84"/>
      <c r="BI265" s="100"/>
      <c r="BJ265" s="136"/>
      <c r="BK265" s="84"/>
      <c r="BL265" s="536"/>
      <c r="BM265" s="536"/>
      <c r="BN265" s="93"/>
      <c r="BP265" s="11"/>
      <c r="BR265" s="634"/>
    </row>
    <row r="266" spans="1:70" ht="18.75" customHeight="1">
      <c r="A266" s="9"/>
      <c r="B266" s="8"/>
      <c r="C266" s="1101"/>
      <c r="D266" s="1101"/>
      <c r="E266" s="1101"/>
      <c r="F266" s="1102"/>
      <c r="G266" s="1097"/>
      <c r="H266" s="708" t="s">
        <v>215</v>
      </c>
      <c r="I266" s="200" t="s">
        <v>874</v>
      </c>
      <c r="J266" s="186">
        <v>1131818</v>
      </c>
      <c r="K266" s="525" t="s">
        <v>339</v>
      </c>
      <c r="L266" s="525">
        <v>4380</v>
      </c>
      <c r="M266" s="526" t="s">
        <v>506</v>
      </c>
      <c r="N266" s="525" t="s">
        <v>658</v>
      </c>
      <c r="O266" s="108"/>
      <c r="P266" s="84"/>
      <c r="Q266" s="84"/>
      <c r="R266" s="100"/>
      <c r="S266" s="136"/>
      <c r="T266" s="84"/>
      <c r="U266" s="84"/>
      <c r="V266" s="87"/>
      <c r="W266" s="94"/>
      <c r="X266" s="84"/>
      <c r="Y266" s="84"/>
      <c r="Z266" s="100" t="s">
        <v>354</v>
      </c>
      <c r="AA266" s="136"/>
      <c r="AB266" s="84"/>
      <c r="AC266" s="84"/>
      <c r="AD266" s="84"/>
      <c r="AE266" s="87"/>
      <c r="AF266" s="94"/>
      <c r="AG266" s="84"/>
      <c r="AH266" s="84"/>
      <c r="AI266" s="100"/>
      <c r="AJ266" s="136"/>
      <c r="AK266" s="84"/>
      <c r="AL266" s="84"/>
      <c r="AM266" s="87"/>
      <c r="AN266" s="94"/>
      <c r="AO266" s="84"/>
      <c r="AP266" s="84"/>
      <c r="AQ266" s="84"/>
      <c r="AR266" s="100"/>
      <c r="AS266" s="136"/>
      <c r="AT266" s="84"/>
      <c r="AU266" s="84"/>
      <c r="AV266" s="87"/>
      <c r="AW266" s="94"/>
      <c r="AX266" s="84" t="s">
        <v>354</v>
      </c>
      <c r="AY266" s="84"/>
      <c r="AZ266" s="84"/>
      <c r="BA266" s="100"/>
      <c r="BB266" s="136"/>
      <c r="BC266" s="84"/>
      <c r="BD266" s="84"/>
      <c r="BE266" s="87"/>
      <c r="BF266" s="94"/>
      <c r="BG266" s="84"/>
      <c r="BH266" s="84"/>
      <c r="BI266" s="100"/>
      <c r="BJ266" s="136"/>
      <c r="BK266" s="84"/>
      <c r="BL266" s="536"/>
      <c r="BM266" s="536"/>
      <c r="BN266" s="93"/>
      <c r="BP266" s="11"/>
      <c r="BR266" s="634"/>
    </row>
    <row r="267" spans="1:70" ht="18.75" customHeight="1" thickBot="1">
      <c r="A267" s="9"/>
      <c r="B267" s="8"/>
      <c r="C267" s="1101"/>
      <c r="D267" s="1101"/>
      <c r="E267" s="1101"/>
      <c r="F267" s="1102"/>
      <c r="G267" s="1100"/>
      <c r="H267" s="722" t="s">
        <v>1020</v>
      </c>
      <c r="I267" s="576" t="s">
        <v>947</v>
      </c>
      <c r="J267" s="609">
        <v>1131818</v>
      </c>
      <c r="K267" s="560" t="s">
        <v>339</v>
      </c>
      <c r="L267" s="560">
        <v>8760</v>
      </c>
      <c r="M267" s="560" t="s">
        <v>506</v>
      </c>
      <c r="N267" s="560" t="s">
        <v>671</v>
      </c>
      <c r="O267" s="110"/>
      <c r="P267" s="97"/>
      <c r="Q267" s="97"/>
      <c r="R267" s="102"/>
      <c r="S267" s="137"/>
      <c r="T267" s="97"/>
      <c r="U267" s="97"/>
      <c r="V267" s="141"/>
      <c r="W267" s="121"/>
      <c r="X267" s="97"/>
      <c r="Y267" s="106"/>
      <c r="Z267" s="102"/>
      <c r="AA267" s="137"/>
      <c r="AB267" s="97"/>
      <c r="AC267" s="97"/>
      <c r="AD267" s="97"/>
      <c r="AE267" s="141"/>
      <c r="AF267" s="96"/>
      <c r="AG267" s="97"/>
      <c r="AH267" s="97"/>
      <c r="AI267" s="102"/>
      <c r="AJ267" s="139"/>
      <c r="AK267" s="97"/>
      <c r="AL267" s="106"/>
      <c r="AM267" s="141"/>
      <c r="AN267" s="96"/>
      <c r="AO267" s="97"/>
      <c r="AP267" s="97"/>
      <c r="AQ267" s="97"/>
      <c r="AR267" s="131"/>
      <c r="AS267" s="614"/>
      <c r="AT267" s="97"/>
      <c r="AU267" s="97"/>
      <c r="AV267" s="141"/>
      <c r="AW267" s="96"/>
      <c r="AX267" s="97"/>
      <c r="AY267" s="106"/>
      <c r="AZ267" s="97"/>
      <c r="BA267" s="120"/>
      <c r="BB267" s="137"/>
      <c r="BC267" s="97"/>
      <c r="BD267" s="97"/>
      <c r="BE267" s="141"/>
      <c r="BF267" s="96"/>
      <c r="BG267" s="97"/>
      <c r="BH267" s="97"/>
      <c r="BI267" s="102"/>
      <c r="BJ267" s="137"/>
      <c r="BK267" s="106"/>
      <c r="BL267" s="545"/>
      <c r="BM267" s="615"/>
      <c r="BN267" s="98"/>
      <c r="BP267" s="11"/>
      <c r="BR267" s="634"/>
    </row>
    <row r="268" spans="1:70" ht="18.899999999999999" customHeight="1">
      <c r="A268" s="9"/>
      <c r="B268" s="8"/>
      <c r="C268" s="1101"/>
      <c r="D268" s="1101"/>
      <c r="E268" s="1101"/>
      <c r="F268" s="1102"/>
      <c r="G268" s="1014" t="s">
        <v>1032</v>
      </c>
      <c r="H268" s="720" t="s">
        <v>655</v>
      </c>
      <c r="I268" s="572" t="s">
        <v>708</v>
      </c>
      <c r="J268" s="557">
        <v>1131821</v>
      </c>
      <c r="K268" s="561" t="s">
        <v>1</v>
      </c>
      <c r="L268" s="561">
        <v>183</v>
      </c>
      <c r="M268" s="561" t="s">
        <v>508</v>
      </c>
      <c r="N268" s="561" t="s">
        <v>663</v>
      </c>
      <c r="O268" s="122"/>
      <c r="P268" s="90"/>
      <c r="Q268" s="90"/>
      <c r="R268" s="99"/>
      <c r="S268" s="103"/>
      <c r="T268" s="90"/>
      <c r="U268" s="90"/>
      <c r="V268" s="99"/>
      <c r="W268" s="89"/>
      <c r="X268" s="90" t="s">
        <v>342</v>
      </c>
      <c r="Y268" s="104"/>
      <c r="Z268" s="99"/>
      <c r="AA268" s="103"/>
      <c r="AB268" s="90"/>
      <c r="AC268" s="90"/>
      <c r="AD268" s="90"/>
      <c r="AE268" s="99"/>
      <c r="AF268" s="103"/>
      <c r="AG268" s="90"/>
      <c r="AH268" s="90"/>
      <c r="AI268" s="99"/>
      <c r="AJ268" s="89" t="s">
        <v>342</v>
      </c>
      <c r="AK268" s="90"/>
      <c r="AL268" s="104"/>
      <c r="AM268" s="99"/>
      <c r="AN268" s="103"/>
      <c r="AO268" s="90"/>
      <c r="AP268" s="90"/>
      <c r="AQ268" s="90"/>
      <c r="AR268" s="129"/>
      <c r="AS268" s="633"/>
      <c r="AT268" s="90"/>
      <c r="AU268" s="90"/>
      <c r="AV268" s="99" t="s">
        <v>342</v>
      </c>
      <c r="AW268" s="103"/>
      <c r="AX268" s="90"/>
      <c r="AY268" s="104"/>
      <c r="AZ268" s="90"/>
      <c r="BA268" s="105"/>
      <c r="BB268" s="103"/>
      <c r="BC268" s="90"/>
      <c r="BD268" s="90"/>
      <c r="BE268" s="99"/>
      <c r="BF268" s="307"/>
      <c r="BG268" s="304"/>
      <c r="BH268" s="304" t="s">
        <v>5</v>
      </c>
      <c r="BI268" s="306"/>
      <c r="BJ268" s="307"/>
      <c r="BK268" s="568"/>
      <c r="BL268" s="617"/>
      <c r="BM268" s="571"/>
      <c r="BN268" s="292"/>
      <c r="BP268" s="11"/>
      <c r="BR268" s="634"/>
    </row>
    <row r="269" spans="1:70" ht="18.899999999999999" customHeight="1">
      <c r="A269" s="9"/>
      <c r="B269" s="8"/>
      <c r="C269" s="1101"/>
      <c r="D269" s="1101"/>
      <c r="E269" s="1101"/>
      <c r="F269" s="1102"/>
      <c r="G269" s="1014"/>
      <c r="H269" s="721" t="s">
        <v>653</v>
      </c>
      <c r="I269" s="573" t="s">
        <v>709</v>
      </c>
      <c r="J269" s="524">
        <v>1131821</v>
      </c>
      <c r="K269" s="559" t="s">
        <v>1</v>
      </c>
      <c r="L269" s="559">
        <v>80</v>
      </c>
      <c r="M269" s="559" t="s">
        <v>508</v>
      </c>
      <c r="N269" s="559" t="s">
        <v>3</v>
      </c>
      <c r="O269" s="108"/>
      <c r="P269" s="84" t="s">
        <v>707</v>
      </c>
      <c r="Q269" s="84"/>
      <c r="R269" s="100"/>
      <c r="S269" s="94"/>
      <c r="T269" s="84" t="s">
        <v>707</v>
      </c>
      <c r="U269" s="84"/>
      <c r="V269" s="100"/>
      <c r="W269" s="92"/>
      <c r="X269" s="84" t="s">
        <v>354</v>
      </c>
      <c r="Y269" s="85"/>
      <c r="Z269" s="100"/>
      <c r="AA269" s="94"/>
      <c r="AB269" s="84" t="s">
        <v>707</v>
      </c>
      <c r="AC269" s="84"/>
      <c r="AD269" s="84"/>
      <c r="AE269" s="100"/>
      <c r="AF269" s="94" t="s">
        <v>707</v>
      </c>
      <c r="AG269" s="84"/>
      <c r="AH269" s="84"/>
      <c r="AI269" s="100"/>
      <c r="AJ269" s="92" t="s">
        <v>707</v>
      </c>
      <c r="AK269" s="84"/>
      <c r="AL269" s="85"/>
      <c r="AM269" s="100"/>
      <c r="AN269" s="94" t="s">
        <v>707</v>
      </c>
      <c r="AO269" s="84"/>
      <c r="AP269" s="84"/>
      <c r="AQ269" s="84"/>
      <c r="AR269" s="133" t="s">
        <v>707</v>
      </c>
      <c r="AS269" s="547"/>
      <c r="AT269" s="84"/>
      <c r="AU269" s="84"/>
      <c r="AV269" s="100" t="s">
        <v>707</v>
      </c>
      <c r="AW269" s="94"/>
      <c r="AX269" s="84"/>
      <c r="AY269" s="85"/>
      <c r="AZ269" s="84" t="s">
        <v>707</v>
      </c>
      <c r="BA269" s="101"/>
      <c r="BB269" s="94"/>
      <c r="BC269" s="84"/>
      <c r="BD269" s="84" t="s">
        <v>3</v>
      </c>
      <c r="BE269" s="100"/>
      <c r="BF269" s="144"/>
      <c r="BG269" s="125"/>
      <c r="BH269" s="125" t="s">
        <v>3</v>
      </c>
      <c r="BI269" s="126"/>
      <c r="BJ269" s="144"/>
      <c r="BK269" s="553"/>
      <c r="BL269" s="616"/>
      <c r="BM269" s="556"/>
      <c r="BN269" s="128"/>
      <c r="BP269" s="11"/>
      <c r="BR269" s="634"/>
    </row>
    <row r="270" spans="1:70" ht="18.899999999999999" customHeight="1">
      <c r="A270" s="9"/>
      <c r="B270" s="8"/>
      <c r="C270" s="1101"/>
      <c r="D270" s="1101"/>
      <c r="E270" s="1101"/>
      <c r="F270" s="1102"/>
      <c r="G270" s="1014"/>
      <c r="H270" s="721" t="s">
        <v>651</v>
      </c>
      <c r="I270" s="573" t="s">
        <v>710</v>
      </c>
      <c r="J270" s="524">
        <v>1131821</v>
      </c>
      <c r="K270" s="559" t="s">
        <v>1</v>
      </c>
      <c r="L270" s="559">
        <v>195</v>
      </c>
      <c r="M270" s="559" t="s">
        <v>508</v>
      </c>
      <c r="N270" s="559" t="s">
        <v>5</v>
      </c>
      <c r="O270" s="108"/>
      <c r="P270" s="84"/>
      <c r="Q270" s="84" t="s">
        <v>342</v>
      </c>
      <c r="R270" s="100"/>
      <c r="S270" s="94"/>
      <c r="T270" s="84"/>
      <c r="U270" s="84"/>
      <c r="V270" s="100"/>
      <c r="W270" s="92"/>
      <c r="X270" s="84"/>
      <c r="Y270" s="85"/>
      <c r="Z270" s="100"/>
      <c r="AA270" s="94"/>
      <c r="AB270" s="84"/>
      <c r="AC270" s="84" t="s">
        <v>342</v>
      </c>
      <c r="AD270" s="84"/>
      <c r="AE270" s="100"/>
      <c r="AF270" s="94"/>
      <c r="AG270" s="84"/>
      <c r="AH270" s="84"/>
      <c r="AI270" s="100"/>
      <c r="AJ270" s="92"/>
      <c r="AK270" s="84"/>
      <c r="AL270" s="85"/>
      <c r="AM270" s="100"/>
      <c r="AN270" s="94"/>
      <c r="AO270" s="84" t="s">
        <v>342</v>
      </c>
      <c r="AP270" s="84"/>
      <c r="AQ270" s="84"/>
      <c r="AR270" s="133"/>
      <c r="AS270" s="547"/>
      <c r="AT270" s="84"/>
      <c r="AU270" s="84"/>
      <c r="AV270" s="100"/>
      <c r="AW270" s="94"/>
      <c r="AX270" s="84"/>
      <c r="AY270" s="85"/>
      <c r="AZ270" s="84"/>
      <c r="BA270" s="101" t="s">
        <v>342</v>
      </c>
      <c r="BB270" s="94"/>
      <c r="BC270" s="84"/>
      <c r="BD270" s="84"/>
      <c r="BE270" s="100"/>
      <c r="BF270" s="144"/>
      <c r="BG270" s="125"/>
      <c r="BH270" s="125"/>
      <c r="BI270" s="126"/>
      <c r="BJ270" s="144"/>
      <c r="BK270" s="553"/>
      <c r="BL270" s="616"/>
      <c r="BM270" s="556"/>
      <c r="BN270" s="128"/>
      <c r="BP270" s="11"/>
      <c r="BR270" s="634"/>
    </row>
    <row r="271" spans="1:70" ht="18.899999999999999" customHeight="1">
      <c r="A271" s="9"/>
      <c r="B271" s="8"/>
      <c r="C271" s="1101"/>
      <c r="D271" s="1101"/>
      <c r="E271" s="1101"/>
      <c r="F271" s="1102"/>
      <c r="G271" s="1014"/>
      <c r="H271" s="721" t="s">
        <v>649</v>
      </c>
      <c r="I271" s="573" t="s">
        <v>711</v>
      </c>
      <c r="J271" s="524">
        <v>1131821</v>
      </c>
      <c r="K271" s="559" t="s">
        <v>1</v>
      </c>
      <c r="L271" s="559">
        <v>108</v>
      </c>
      <c r="M271" s="559" t="s">
        <v>508</v>
      </c>
      <c r="N271" s="559" t="s">
        <v>5</v>
      </c>
      <c r="O271" s="108"/>
      <c r="P271" s="84" t="s">
        <v>342</v>
      </c>
      <c r="Q271" s="84"/>
      <c r="R271" s="100"/>
      <c r="S271" s="94"/>
      <c r="T271" s="84"/>
      <c r="U271" s="84"/>
      <c r="V271" s="100"/>
      <c r="W271" s="92"/>
      <c r="X271" s="84"/>
      <c r="Y271" s="85"/>
      <c r="Z271" s="100"/>
      <c r="AA271" s="94"/>
      <c r="AB271" s="84" t="s">
        <v>342</v>
      </c>
      <c r="AC271" s="84"/>
      <c r="AD271" s="84"/>
      <c r="AE271" s="100"/>
      <c r="AF271" s="94"/>
      <c r="AG271" s="84"/>
      <c r="AH271" s="84"/>
      <c r="AI271" s="100"/>
      <c r="AJ271" s="92"/>
      <c r="AK271" s="84"/>
      <c r="AL271" s="85"/>
      <c r="AM271" s="100"/>
      <c r="AN271" s="94" t="s">
        <v>342</v>
      </c>
      <c r="AO271" s="84"/>
      <c r="AP271" s="84"/>
      <c r="AQ271" s="84"/>
      <c r="AR271" s="133"/>
      <c r="AS271" s="547"/>
      <c r="AT271" s="84"/>
      <c r="AU271" s="84"/>
      <c r="AV271" s="100"/>
      <c r="AW271" s="94"/>
      <c r="AX271" s="84"/>
      <c r="AY271" s="85"/>
      <c r="AZ271" s="84" t="s">
        <v>342</v>
      </c>
      <c r="BA271" s="101"/>
      <c r="BB271" s="94"/>
      <c r="BC271" s="84"/>
      <c r="BD271" s="84"/>
      <c r="BE271" s="100"/>
      <c r="BF271" s="144"/>
      <c r="BG271" s="125"/>
      <c r="BH271" s="125"/>
      <c r="BI271" s="126"/>
      <c r="BJ271" s="144"/>
      <c r="BK271" s="553"/>
      <c r="BL271" s="616"/>
      <c r="BM271" s="556"/>
      <c r="BN271" s="128"/>
      <c r="BP271" s="11"/>
      <c r="BR271" s="634"/>
    </row>
    <row r="272" spans="1:70" ht="18.899999999999999" customHeight="1">
      <c r="A272" s="9"/>
      <c r="B272" s="8"/>
      <c r="C272" s="1101"/>
      <c r="D272" s="1101"/>
      <c r="E272" s="1101"/>
      <c r="F272" s="1102"/>
      <c r="G272" s="1014"/>
      <c r="H272" s="721" t="s">
        <v>647</v>
      </c>
      <c r="I272" s="573" t="s">
        <v>712</v>
      </c>
      <c r="J272" s="524">
        <v>1131821</v>
      </c>
      <c r="K272" s="559" t="s">
        <v>1</v>
      </c>
      <c r="L272" s="559">
        <v>8760</v>
      </c>
      <c r="M272" s="559" t="s">
        <v>508</v>
      </c>
      <c r="N272" s="559" t="s">
        <v>5</v>
      </c>
      <c r="O272" s="108"/>
      <c r="P272" s="84" t="s">
        <v>342</v>
      </c>
      <c r="Q272" s="84"/>
      <c r="R272" s="100"/>
      <c r="S272" s="94"/>
      <c r="T272" s="84"/>
      <c r="U272" s="84"/>
      <c r="V272" s="100"/>
      <c r="W272" s="92"/>
      <c r="X272" s="84"/>
      <c r="Y272" s="85"/>
      <c r="Z272" s="100"/>
      <c r="AA272" s="94"/>
      <c r="AB272" s="84" t="s">
        <v>342</v>
      </c>
      <c r="AC272" s="84"/>
      <c r="AD272" s="84"/>
      <c r="AE272" s="100"/>
      <c r="AF272" s="94"/>
      <c r="AG272" s="84"/>
      <c r="AH272" s="84"/>
      <c r="AI272" s="100"/>
      <c r="AJ272" s="92"/>
      <c r="AK272" s="84"/>
      <c r="AL272" s="85"/>
      <c r="AM272" s="100"/>
      <c r="AN272" s="94" t="s">
        <v>342</v>
      </c>
      <c r="AO272" s="84"/>
      <c r="AP272" s="84"/>
      <c r="AQ272" s="84"/>
      <c r="AR272" s="133"/>
      <c r="AS272" s="547"/>
      <c r="AT272" s="84"/>
      <c r="AU272" s="84"/>
      <c r="AV272" s="100"/>
      <c r="AW272" s="94"/>
      <c r="AX272" s="84"/>
      <c r="AY272" s="85"/>
      <c r="AZ272" s="84" t="s">
        <v>342</v>
      </c>
      <c r="BA272" s="101"/>
      <c r="BB272" s="94"/>
      <c r="BC272" s="84"/>
      <c r="BD272" s="84"/>
      <c r="BE272" s="100"/>
      <c r="BF272" s="144"/>
      <c r="BG272" s="125"/>
      <c r="BH272" s="125"/>
      <c r="BI272" s="126"/>
      <c r="BJ272" s="144"/>
      <c r="BK272" s="553"/>
      <c r="BL272" s="616"/>
      <c r="BM272" s="556"/>
      <c r="BN272" s="128"/>
      <c r="BP272" s="11"/>
      <c r="BR272" s="634"/>
    </row>
    <row r="273" spans="1:70" ht="18.899999999999999" customHeight="1">
      <c r="A273" s="9"/>
      <c r="B273" s="8"/>
      <c r="C273" s="1101"/>
      <c r="D273" s="1101"/>
      <c r="E273" s="1101"/>
      <c r="F273" s="1102"/>
      <c r="G273" s="1014"/>
      <c r="H273" s="721" t="s">
        <v>645</v>
      </c>
      <c r="I273" s="573" t="s">
        <v>713</v>
      </c>
      <c r="J273" s="524">
        <v>1131821</v>
      </c>
      <c r="K273" s="559" t="s">
        <v>1</v>
      </c>
      <c r="L273" s="559">
        <v>4380</v>
      </c>
      <c r="M273" s="559" t="s">
        <v>508</v>
      </c>
      <c r="N273" s="559" t="s">
        <v>5</v>
      </c>
      <c r="O273" s="108"/>
      <c r="P273" s="84" t="s">
        <v>342</v>
      </c>
      <c r="Q273" s="84"/>
      <c r="R273" s="100"/>
      <c r="S273" s="94"/>
      <c r="T273" s="84"/>
      <c r="U273" s="84"/>
      <c r="V273" s="100"/>
      <c r="W273" s="92"/>
      <c r="X273" s="84"/>
      <c r="Y273" s="85"/>
      <c r="Z273" s="100"/>
      <c r="AA273" s="94"/>
      <c r="AB273" s="84" t="s">
        <v>342</v>
      </c>
      <c r="AC273" s="84"/>
      <c r="AD273" s="84"/>
      <c r="AE273" s="100"/>
      <c r="AF273" s="94"/>
      <c r="AG273" s="84"/>
      <c r="AH273" s="84"/>
      <c r="AI273" s="100"/>
      <c r="AJ273" s="92"/>
      <c r="AK273" s="84"/>
      <c r="AL273" s="85"/>
      <c r="AM273" s="100"/>
      <c r="AN273" s="94" t="s">
        <v>342</v>
      </c>
      <c r="AO273" s="84"/>
      <c r="AP273" s="84"/>
      <c r="AQ273" s="84"/>
      <c r="AR273" s="133"/>
      <c r="AS273" s="547"/>
      <c r="AT273" s="84"/>
      <c r="AU273" s="84"/>
      <c r="AV273" s="100"/>
      <c r="AW273" s="94"/>
      <c r="AX273" s="84"/>
      <c r="AY273" s="85"/>
      <c r="AZ273" s="84" t="s">
        <v>342</v>
      </c>
      <c r="BA273" s="101"/>
      <c r="BB273" s="94"/>
      <c r="BC273" s="84"/>
      <c r="BD273" s="84"/>
      <c r="BE273" s="100"/>
      <c r="BF273" s="144"/>
      <c r="BG273" s="125"/>
      <c r="BH273" s="125"/>
      <c r="BI273" s="126"/>
      <c r="BJ273" s="144"/>
      <c r="BK273" s="553"/>
      <c r="BL273" s="616"/>
      <c r="BM273" s="556"/>
      <c r="BN273" s="128"/>
      <c r="BP273" s="11"/>
      <c r="BR273" s="634"/>
    </row>
    <row r="274" spans="1:70" ht="18.899999999999999" customHeight="1">
      <c r="A274" s="9"/>
      <c r="B274" s="8"/>
      <c r="C274" s="1101"/>
      <c r="D274" s="1101"/>
      <c r="E274" s="1101"/>
      <c r="F274" s="1102"/>
      <c r="G274" s="1014"/>
      <c r="H274" s="721" t="s">
        <v>1009</v>
      </c>
      <c r="I274" s="573" t="s">
        <v>1031</v>
      </c>
      <c r="J274" s="524">
        <v>1131195</v>
      </c>
      <c r="K274" s="559" t="s">
        <v>1</v>
      </c>
      <c r="L274" s="559">
        <v>8760</v>
      </c>
      <c r="M274" s="559" t="s">
        <v>508</v>
      </c>
      <c r="N274" s="559" t="s">
        <v>671</v>
      </c>
      <c r="O274" s="108"/>
      <c r="P274" s="84"/>
      <c r="Q274" s="84"/>
      <c r="R274" s="100"/>
      <c r="S274" s="94"/>
      <c r="T274" s="84"/>
      <c r="U274" s="84"/>
      <c r="V274" s="100"/>
      <c r="W274" s="92"/>
      <c r="X274" s="84"/>
      <c r="Y274" s="85"/>
      <c r="Z274" s="100"/>
      <c r="AA274" s="94"/>
      <c r="AB274" s="84"/>
      <c r="AC274" s="84"/>
      <c r="AD274" s="84"/>
      <c r="AE274" s="100"/>
      <c r="AF274" s="94"/>
      <c r="AG274" s="84"/>
      <c r="AH274" s="84"/>
      <c r="AI274" s="100"/>
      <c r="AJ274" s="92"/>
      <c r="AK274" s="84"/>
      <c r="AL274" s="85"/>
      <c r="AM274" s="100"/>
      <c r="AN274" s="94"/>
      <c r="AO274" s="84"/>
      <c r="AP274" s="84"/>
      <c r="AQ274" s="84"/>
      <c r="AR274" s="133"/>
      <c r="AS274" s="547"/>
      <c r="AT274" s="84"/>
      <c r="AU274" s="84"/>
      <c r="AV274" s="100"/>
      <c r="AW274" s="94"/>
      <c r="AX274" s="84"/>
      <c r="AY274" s="85"/>
      <c r="AZ274" s="84"/>
      <c r="BA274" s="101"/>
      <c r="BB274" s="94"/>
      <c r="BC274" s="84"/>
      <c r="BD274" s="84"/>
      <c r="BE274" s="100"/>
      <c r="BF274" s="144"/>
      <c r="BG274" s="125"/>
      <c r="BH274" s="125"/>
      <c r="BI274" s="126"/>
      <c r="BJ274" s="144"/>
      <c r="BK274" s="553"/>
      <c r="BL274" s="616"/>
      <c r="BM274" s="556"/>
      <c r="BN274" s="128"/>
      <c r="BP274" s="11"/>
      <c r="BR274" s="634"/>
    </row>
    <row r="275" spans="1:70" ht="18.899999999999999" customHeight="1">
      <c r="A275" s="9"/>
      <c r="B275" s="8"/>
      <c r="C275" s="1101"/>
      <c r="D275" s="1101"/>
      <c r="E275" s="1101"/>
      <c r="F275" s="1102"/>
      <c r="G275" s="1014"/>
      <c r="H275" s="721" t="s">
        <v>1010</v>
      </c>
      <c r="I275" s="573" t="s">
        <v>1030</v>
      </c>
      <c r="J275" s="524">
        <v>1131195</v>
      </c>
      <c r="K275" s="559" t="s">
        <v>1</v>
      </c>
      <c r="L275" s="559">
        <v>8760</v>
      </c>
      <c r="M275" s="559" t="s">
        <v>508</v>
      </c>
      <c r="N275" s="559" t="s">
        <v>671</v>
      </c>
      <c r="O275" s="108"/>
      <c r="P275" s="84"/>
      <c r="Q275" s="84"/>
      <c r="R275" s="100"/>
      <c r="S275" s="94"/>
      <c r="T275" s="84"/>
      <c r="U275" s="84"/>
      <c r="V275" s="100"/>
      <c r="W275" s="92"/>
      <c r="X275" s="84"/>
      <c r="Y275" s="85"/>
      <c r="Z275" s="100"/>
      <c r="AA275" s="94"/>
      <c r="AB275" s="84"/>
      <c r="AC275" s="84"/>
      <c r="AD275" s="84"/>
      <c r="AE275" s="100"/>
      <c r="AF275" s="94"/>
      <c r="AG275" s="84"/>
      <c r="AH275" s="84"/>
      <c r="AI275" s="100"/>
      <c r="AJ275" s="92"/>
      <c r="AK275" s="84"/>
      <c r="AL275" s="85"/>
      <c r="AM275" s="100"/>
      <c r="AN275" s="94"/>
      <c r="AO275" s="84"/>
      <c r="AP275" s="84"/>
      <c r="AQ275" s="84"/>
      <c r="AR275" s="133"/>
      <c r="AS275" s="547"/>
      <c r="AT275" s="84"/>
      <c r="AU275" s="84"/>
      <c r="AV275" s="100"/>
      <c r="AW275" s="94"/>
      <c r="AX275" s="84"/>
      <c r="AY275" s="85"/>
      <c r="AZ275" s="84"/>
      <c r="BA275" s="101"/>
      <c r="BB275" s="94"/>
      <c r="BC275" s="84"/>
      <c r="BD275" s="84"/>
      <c r="BE275" s="100"/>
      <c r="BF275" s="144"/>
      <c r="BG275" s="125"/>
      <c r="BH275" s="125"/>
      <c r="BI275" s="126"/>
      <c r="BJ275" s="144"/>
      <c r="BK275" s="553"/>
      <c r="BL275" s="616"/>
      <c r="BM275" s="556"/>
      <c r="BN275" s="128"/>
      <c r="BP275" s="11"/>
      <c r="BR275" s="634"/>
    </row>
    <row r="276" spans="1:70" ht="18.899999999999999" customHeight="1">
      <c r="A276" s="9"/>
      <c r="B276" s="8"/>
      <c r="C276" s="1101"/>
      <c r="D276" s="1101"/>
      <c r="E276" s="1101"/>
      <c r="F276" s="1102"/>
      <c r="G276" s="1014"/>
      <c r="H276" s="721" t="s">
        <v>1004</v>
      </c>
      <c r="I276" s="573" t="s">
        <v>1033</v>
      </c>
      <c r="J276" s="524">
        <v>1131700</v>
      </c>
      <c r="K276" s="559" t="s">
        <v>1</v>
      </c>
      <c r="L276" s="559">
        <v>8760</v>
      </c>
      <c r="M276" s="559" t="s">
        <v>508</v>
      </c>
      <c r="N276" s="559" t="s">
        <v>671</v>
      </c>
      <c r="O276" s="108"/>
      <c r="P276" s="84"/>
      <c r="Q276" s="84"/>
      <c r="R276" s="100"/>
      <c r="S276" s="94"/>
      <c r="T276" s="84"/>
      <c r="U276" s="84"/>
      <c r="V276" s="100"/>
      <c r="W276" s="92"/>
      <c r="X276" s="84"/>
      <c r="Y276" s="85"/>
      <c r="Z276" s="100"/>
      <c r="AA276" s="94"/>
      <c r="AB276" s="84"/>
      <c r="AC276" s="84"/>
      <c r="AD276" s="84"/>
      <c r="AE276" s="100"/>
      <c r="AF276" s="94"/>
      <c r="AG276" s="84"/>
      <c r="AH276" s="84"/>
      <c r="AI276" s="100"/>
      <c r="AJ276" s="92"/>
      <c r="AK276" s="84"/>
      <c r="AL276" s="85"/>
      <c r="AM276" s="100"/>
      <c r="AN276" s="94"/>
      <c r="AO276" s="84"/>
      <c r="AP276" s="84"/>
      <c r="AQ276" s="84"/>
      <c r="AR276" s="133"/>
      <c r="AS276" s="547"/>
      <c r="AT276" s="84"/>
      <c r="AU276" s="84"/>
      <c r="AV276" s="100"/>
      <c r="AW276" s="94"/>
      <c r="AX276" s="84"/>
      <c r="AY276" s="85"/>
      <c r="AZ276" s="84"/>
      <c r="BA276" s="101"/>
      <c r="BB276" s="94"/>
      <c r="BC276" s="84"/>
      <c r="BD276" s="84"/>
      <c r="BE276" s="100"/>
      <c r="BF276" s="144"/>
      <c r="BG276" s="125"/>
      <c r="BH276" s="125"/>
      <c r="BI276" s="126"/>
      <c r="BJ276" s="144"/>
      <c r="BK276" s="553"/>
      <c r="BL276" s="616"/>
      <c r="BM276" s="556"/>
      <c r="BN276" s="128"/>
      <c r="BP276" s="11"/>
      <c r="BR276" s="634"/>
    </row>
    <row r="277" spans="1:70" ht="18.899999999999999" customHeight="1">
      <c r="A277" s="9"/>
      <c r="B277" s="8"/>
      <c r="C277" s="1101"/>
      <c r="D277" s="1101"/>
      <c r="E277" s="1101"/>
      <c r="F277" s="1102"/>
      <c r="G277" s="1014"/>
      <c r="H277" s="721" t="s">
        <v>643</v>
      </c>
      <c r="I277" s="573" t="s">
        <v>725</v>
      </c>
      <c r="J277" s="524">
        <v>1131800</v>
      </c>
      <c r="K277" s="559" t="s">
        <v>1</v>
      </c>
      <c r="L277" s="559">
        <v>730</v>
      </c>
      <c r="M277" s="559" t="s">
        <v>508</v>
      </c>
      <c r="N277" s="559" t="s">
        <v>658</v>
      </c>
      <c r="O277" s="108"/>
      <c r="P277" s="84"/>
      <c r="Q277" s="84"/>
      <c r="R277" s="100"/>
      <c r="S277" s="94"/>
      <c r="T277" s="84"/>
      <c r="U277" s="84"/>
      <c r="V277" s="100"/>
      <c r="W277" s="92"/>
      <c r="X277" s="84"/>
      <c r="Y277" s="85"/>
      <c r="Z277" s="100"/>
      <c r="AA277" s="94"/>
      <c r="AB277" s="84"/>
      <c r="AC277" s="84" t="s">
        <v>354</v>
      </c>
      <c r="AD277" s="84"/>
      <c r="AE277" s="100"/>
      <c r="AF277" s="94"/>
      <c r="AG277" s="84"/>
      <c r="AH277" s="84"/>
      <c r="AI277" s="100"/>
      <c r="AJ277" s="92"/>
      <c r="AK277" s="84"/>
      <c r="AL277" s="85"/>
      <c r="AM277" s="100"/>
      <c r="AN277" s="94"/>
      <c r="AO277" s="84"/>
      <c r="AP277" s="84"/>
      <c r="AQ277" s="84"/>
      <c r="AR277" s="133"/>
      <c r="AS277" s="547"/>
      <c r="AT277" s="84"/>
      <c r="AU277" s="84"/>
      <c r="AV277" s="100"/>
      <c r="AW277" s="94"/>
      <c r="AX277" s="84"/>
      <c r="AY277" s="85"/>
      <c r="AZ277" s="84"/>
      <c r="BA277" s="101" t="s">
        <v>354</v>
      </c>
      <c r="BB277" s="94"/>
      <c r="BC277" s="84"/>
      <c r="BD277" s="84"/>
      <c r="BE277" s="100"/>
      <c r="BF277" s="144"/>
      <c r="BG277" s="125"/>
      <c r="BH277" s="125"/>
      <c r="BI277" s="126"/>
      <c r="BJ277" s="144"/>
      <c r="BK277" s="553"/>
      <c r="BL277" s="616"/>
      <c r="BM277" s="556"/>
      <c r="BN277" s="128"/>
      <c r="BP277" s="11"/>
      <c r="BR277" s="634"/>
    </row>
    <row r="278" spans="1:70" ht="18.899999999999999" customHeight="1">
      <c r="A278" s="9"/>
      <c r="B278" s="8"/>
      <c r="C278" s="1101"/>
      <c r="D278" s="1101"/>
      <c r="E278" s="1101"/>
      <c r="F278" s="1102"/>
      <c r="G278" s="1014"/>
      <c r="H278" s="721" t="s">
        <v>642</v>
      </c>
      <c r="I278" s="573" t="s">
        <v>725</v>
      </c>
      <c r="J278" s="524">
        <v>1131800</v>
      </c>
      <c r="K278" s="559" t="s">
        <v>1</v>
      </c>
      <c r="L278" s="559">
        <v>876</v>
      </c>
      <c r="M278" s="559" t="s">
        <v>508</v>
      </c>
      <c r="N278" s="559" t="s">
        <v>658</v>
      </c>
      <c r="O278" s="108"/>
      <c r="P278" s="84"/>
      <c r="Q278" s="84"/>
      <c r="R278" s="100"/>
      <c r="S278" s="94"/>
      <c r="T278" s="84"/>
      <c r="U278" s="84"/>
      <c r="V278" s="100"/>
      <c r="W278" s="92"/>
      <c r="X278" s="84"/>
      <c r="Y278" s="85"/>
      <c r="Z278" s="100"/>
      <c r="AA278" s="94"/>
      <c r="AB278" s="84"/>
      <c r="AC278" s="84" t="s">
        <v>354</v>
      </c>
      <c r="AD278" s="84"/>
      <c r="AE278" s="100"/>
      <c r="AF278" s="94"/>
      <c r="AG278" s="84"/>
      <c r="AH278" s="84"/>
      <c r="AI278" s="100"/>
      <c r="AJ278" s="92"/>
      <c r="AK278" s="84"/>
      <c r="AL278" s="85"/>
      <c r="AM278" s="100"/>
      <c r="AN278" s="94"/>
      <c r="AO278" s="84"/>
      <c r="AP278" s="84"/>
      <c r="AQ278" s="84"/>
      <c r="AR278" s="133"/>
      <c r="AS278" s="547"/>
      <c r="AT278" s="84"/>
      <c r="AU278" s="84"/>
      <c r="AV278" s="100"/>
      <c r="AW278" s="94"/>
      <c r="AX278" s="84"/>
      <c r="AY278" s="85"/>
      <c r="AZ278" s="84"/>
      <c r="BA278" s="101" t="s">
        <v>354</v>
      </c>
      <c r="BB278" s="94"/>
      <c r="BC278" s="84"/>
      <c r="BD278" s="84"/>
      <c r="BE278" s="100"/>
      <c r="BF278" s="144"/>
      <c r="BG278" s="125"/>
      <c r="BH278" s="125"/>
      <c r="BI278" s="126"/>
      <c r="BJ278" s="144"/>
      <c r="BK278" s="553"/>
      <c r="BL278" s="616"/>
      <c r="BM278" s="556"/>
      <c r="BN278" s="128"/>
      <c r="BP278" s="11"/>
      <c r="BR278" s="634"/>
    </row>
    <row r="279" spans="1:70" ht="18.899999999999999" customHeight="1">
      <c r="A279" s="9"/>
      <c r="B279" s="8"/>
      <c r="C279" s="1101"/>
      <c r="D279" s="1101"/>
      <c r="E279" s="1101"/>
      <c r="F279" s="1102"/>
      <c r="G279" s="1014"/>
      <c r="H279" s="721" t="s">
        <v>640</v>
      </c>
      <c r="I279" s="573" t="s">
        <v>732</v>
      </c>
      <c r="J279" s="524">
        <v>1131800</v>
      </c>
      <c r="K279" s="559" t="s">
        <v>1</v>
      </c>
      <c r="L279" s="559">
        <v>1095</v>
      </c>
      <c r="M279" s="559" t="s">
        <v>508</v>
      </c>
      <c r="N279" s="559" t="s">
        <v>658</v>
      </c>
      <c r="O279" s="108"/>
      <c r="P279" s="84"/>
      <c r="Q279" s="84"/>
      <c r="R279" s="100"/>
      <c r="S279" s="94"/>
      <c r="T279" s="84"/>
      <c r="U279" s="84"/>
      <c r="V279" s="100"/>
      <c r="W279" s="92"/>
      <c r="X279" s="84"/>
      <c r="Y279" s="85"/>
      <c r="Z279" s="100"/>
      <c r="AA279" s="94"/>
      <c r="AB279" s="84"/>
      <c r="AC279" s="84" t="s">
        <v>354</v>
      </c>
      <c r="AD279" s="84"/>
      <c r="AE279" s="100"/>
      <c r="AF279" s="94"/>
      <c r="AG279" s="84"/>
      <c r="AH279" s="84"/>
      <c r="AI279" s="100"/>
      <c r="AJ279" s="92"/>
      <c r="AK279" s="84"/>
      <c r="AL279" s="85"/>
      <c r="AM279" s="100"/>
      <c r="AN279" s="94"/>
      <c r="AO279" s="84"/>
      <c r="AP279" s="84"/>
      <c r="AQ279" s="84"/>
      <c r="AR279" s="133"/>
      <c r="AS279" s="547"/>
      <c r="AT279" s="84"/>
      <c r="AU279" s="84"/>
      <c r="AV279" s="100"/>
      <c r="AW279" s="94"/>
      <c r="AX279" s="84"/>
      <c r="AY279" s="85"/>
      <c r="AZ279" s="84"/>
      <c r="BA279" s="101" t="s">
        <v>354</v>
      </c>
      <c r="BB279" s="94"/>
      <c r="BC279" s="84"/>
      <c r="BD279" s="84"/>
      <c r="BE279" s="100"/>
      <c r="BF279" s="144"/>
      <c r="BG279" s="125"/>
      <c r="BH279" s="125"/>
      <c r="BI279" s="126"/>
      <c r="BJ279" s="144"/>
      <c r="BK279" s="553"/>
      <c r="BL279" s="616"/>
      <c r="BM279" s="556"/>
      <c r="BN279" s="128"/>
      <c r="BP279" s="11"/>
      <c r="BR279" s="634"/>
    </row>
    <row r="280" spans="1:70" ht="18.899999999999999" customHeight="1">
      <c r="A280" s="9"/>
      <c r="B280" s="8"/>
      <c r="C280" s="1101"/>
      <c r="D280" s="1101"/>
      <c r="E280" s="1101"/>
      <c r="F280" s="1102"/>
      <c r="G280" s="1014"/>
      <c r="H280" s="721" t="s">
        <v>638</v>
      </c>
      <c r="I280" s="573" t="s">
        <v>735</v>
      </c>
      <c r="J280" s="524">
        <v>1131195</v>
      </c>
      <c r="K280" s="559" t="s">
        <v>1</v>
      </c>
      <c r="L280" s="559">
        <v>1752</v>
      </c>
      <c r="M280" s="559" t="s">
        <v>508</v>
      </c>
      <c r="N280" s="559" t="s">
        <v>658</v>
      </c>
      <c r="O280" s="108"/>
      <c r="P280" s="84"/>
      <c r="Q280" s="84"/>
      <c r="R280" s="100"/>
      <c r="S280" s="94"/>
      <c r="T280" s="84"/>
      <c r="U280" s="84"/>
      <c r="V280" s="100"/>
      <c r="W280" s="92"/>
      <c r="X280" s="84"/>
      <c r="Y280" s="85"/>
      <c r="Z280" s="100"/>
      <c r="AA280" s="94"/>
      <c r="AB280" s="84"/>
      <c r="AC280" s="84"/>
      <c r="AD280" s="84" t="s">
        <v>354</v>
      </c>
      <c r="AE280" s="100"/>
      <c r="AF280" s="94"/>
      <c r="AG280" s="84"/>
      <c r="AH280" s="84"/>
      <c r="AI280" s="100"/>
      <c r="AJ280" s="92"/>
      <c r="AK280" s="84"/>
      <c r="AL280" s="85"/>
      <c r="AM280" s="100"/>
      <c r="AN280" s="94"/>
      <c r="AO280" s="84"/>
      <c r="AP280" s="84"/>
      <c r="AQ280" s="84"/>
      <c r="AR280" s="133"/>
      <c r="AS280" s="547"/>
      <c r="AT280" s="84"/>
      <c r="AU280" s="84"/>
      <c r="AV280" s="100"/>
      <c r="AW280" s="94"/>
      <c r="AX280" s="84"/>
      <c r="AY280" s="85"/>
      <c r="AZ280" s="84"/>
      <c r="BA280" s="101"/>
      <c r="BB280" s="94" t="s">
        <v>354</v>
      </c>
      <c r="BC280" s="84"/>
      <c r="BD280" s="84"/>
      <c r="BE280" s="100"/>
      <c r="BF280" s="144"/>
      <c r="BG280" s="125"/>
      <c r="BH280" s="125"/>
      <c r="BI280" s="126"/>
      <c r="BJ280" s="144"/>
      <c r="BK280" s="553"/>
      <c r="BL280" s="616"/>
      <c r="BM280" s="556"/>
      <c r="BN280" s="128"/>
      <c r="BP280" s="11"/>
      <c r="BR280" s="634"/>
    </row>
    <row r="281" spans="1:70" ht="18.899999999999999" customHeight="1">
      <c r="A281" s="9"/>
      <c r="B281" s="8"/>
      <c r="C281" s="1101"/>
      <c r="D281" s="1101"/>
      <c r="E281" s="1101"/>
      <c r="F281" s="1102"/>
      <c r="G281" s="1014"/>
      <c r="H281" s="721" t="s">
        <v>608</v>
      </c>
      <c r="I281" s="574" t="s">
        <v>729</v>
      </c>
      <c r="J281" s="524">
        <v>1131800</v>
      </c>
      <c r="K281" s="559" t="s">
        <v>1</v>
      </c>
      <c r="L281" s="559">
        <v>265</v>
      </c>
      <c r="M281" s="559" t="s">
        <v>508</v>
      </c>
      <c r="N281" s="559" t="s">
        <v>5</v>
      </c>
      <c r="O281" s="108"/>
      <c r="P281" s="84"/>
      <c r="Q281" s="84" t="s">
        <v>342</v>
      </c>
      <c r="R281" s="100"/>
      <c r="S281" s="94"/>
      <c r="T281" s="84"/>
      <c r="U281" s="84"/>
      <c r="V281" s="100"/>
      <c r="W281" s="92"/>
      <c r="X281" s="84"/>
      <c r="Y281" s="85"/>
      <c r="Z281" s="100"/>
      <c r="AA281" s="94"/>
      <c r="AB281" s="84"/>
      <c r="AC281" s="84" t="s">
        <v>342</v>
      </c>
      <c r="AD281" s="84"/>
      <c r="AE281" s="100"/>
      <c r="AF281" s="94"/>
      <c r="AG281" s="84"/>
      <c r="AH281" s="84"/>
      <c r="AI281" s="100"/>
      <c r="AJ281" s="92"/>
      <c r="AK281" s="84"/>
      <c r="AL281" s="85"/>
      <c r="AM281" s="100"/>
      <c r="AN281" s="94"/>
      <c r="AO281" s="84" t="s">
        <v>342</v>
      </c>
      <c r="AP281" s="84"/>
      <c r="AQ281" s="84"/>
      <c r="AR281" s="133"/>
      <c r="AS281" s="547"/>
      <c r="AT281" s="84"/>
      <c r="AU281" s="84"/>
      <c r="AV281" s="100"/>
      <c r="AW281" s="94"/>
      <c r="AX281" s="84"/>
      <c r="AY281" s="85"/>
      <c r="AZ281" s="84"/>
      <c r="BA281" s="101" t="s">
        <v>342</v>
      </c>
      <c r="BB281" s="94"/>
      <c r="BC281" s="84"/>
      <c r="BD281" s="84"/>
      <c r="BE281" s="100"/>
      <c r="BF281" s="144"/>
      <c r="BG281" s="125"/>
      <c r="BH281" s="125"/>
      <c r="BI281" s="126"/>
      <c r="BJ281" s="144"/>
      <c r="BK281" s="553"/>
      <c r="BL281" s="616"/>
      <c r="BM281" s="556"/>
      <c r="BN281" s="128"/>
      <c r="BP281" s="11"/>
      <c r="BR281" s="634"/>
    </row>
    <row r="282" spans="1:70" ht="18.899999999999999" customHeight="1">
      <c r="A282" s="9"/>
      <c r="B282" s="8"/>
      <c r="C282" s="1101"/>
      <c r="D282" s="1101"/>
      <c r="E282" s="1101"/>
      <c r="F282" s="1102"/>
      <c r="G282" s="1014"/>
      <c r="H282" s="721" t="s">
        <v>607</v>
      </c>
      <c r="I282" s="573" t="s">
        <v>729</v>
      </c>
      <c r="J282" s="524">
        <v>1131800</v>
      </c>
      <c r="K282" s="559" t="s">
        <v>1</v>
      </c>
      <c r="L282" s="559">
        <v>461</v>
      </c>
      <c r="M282" s="559" t="s">
        <v>508</v>
      </c>
      <c r="N282" s="559" t="s">
        <v>5</v>
      </c>
      <c r="O282" s="108"/>
      <c r="P282" s="84"/>
      <c r="Q282" s="84" t="s">
        <v>342</v>
      </c>
      <c r="R282" s="100"/>
      <c r="S282" s="94"/>
      <c r="T282" s="84"/>
      <c r="U282" s="84"/>
      <c r="V282" s="100"/>
      <c r="W282" s="92"/>
      <c r="X282" s="84"/>
      <c r="Y282" s="85"/>
      <c r="Z282" s="100"/>
      <c r="AA282" s="94"/>
      <c r="AB282" s="84"/>
      <c r="AC282" s="84" t="s">
        <v>342</v>
      </c>
      <c r="AD282" s="84"/>
      <c r="AE282" s="100"/>
      <c r="AF282" s="94"/>
      <c r="AG282" s="84"/>
      <c r="AH282" s="84"/>
      <c r="AI282" s="100"/>
      <c r="AJ282" s="92"/>
      <c r="AK282" s="84"/>
      <c r="AL282" s="85"/>
      <c r="AM282" s="100"/>
      <c r="AN282" s="94"/>
      <c r="AO282" s="84" t="s">
        <v>342</v>
      </c>
      <c r="AP282" s="84"/>
      <c r="AQ282" s="84"/>
      <c r="AR282" s="133"/>
      <c r="AS282" s="547"/>
      <c r="AT282" s="84"/>
      <c r="AU282" s="84"/>
      <c r="AV282" s="100"/>
      <c r="AW282" s="94"/>
      <c r="AX282" s="84"/>
      <c r="AY282" s="85"/>
      <c r="AZ282" s="84"/>
      <c r="BA282" s="101" t="s">
        <v>342</v>
      </c>
      <c r="BB282" s="94"/>
      <c r="BC282" s="84"/>
      <c r="BD282" s="84"/>
      <c r="BE282" s="100"/>
      <c r="BF282" s="144"/>
      <c r="BG282" s="125"/>
      <c r="BH282" s="125"/>
      <c r="BI282" s="126"/>
      <c r="BJ282" s="144"/>
      <c r="BK282" s="553"/>
      <c r="BL282" s="616"/>
      <c r="BM282" s="556"/>
      <c r="BN282" s="128"/>
      <c r="BP282" s="11"/>
      <c r="BR282" s="634"/>
    </row>
    <row r="283" spans="1:70" ht="18.75" customHeight="1">
      <c r="A283" s="9"/>
      <c r="B283" s="8"/>
      <c r="C283" s="1101"/>
      <c r="D283" s="1101"/>
      <c r="E283" s="1101"/>
      <c r="F283" s="1102"/>
      <c r="G283" s="1014"/>
      <c r="H283" s="721" t="s">
        <v>606</v>
      </c>
      <c r="I283" s="574" t="s">
        <v>730</v>
      </c>
      <c r="J283" s="524">
        <v>1131800</v>
      </c>
      <c r="K283" s="559" t="s">
        <v>1</v>
      </c>
      <c r="L283" s="559">
        <v>337</v>
      </c>
      <c r="M283" s="559" t="s">
        <v>508</v>
      </c>
      <c r="N283" s="559" t="s">
        <v>5</v>
      </c>
      <c r="O283" s="108"/>
      <c r="P283" s="84"/>
      <c r="Q283" s="125" t="s">
        <v>342</v>
      </c>
      <c r="R283" s="100"/>
      <c r="S283" s="94"/>
      <c r="T283" s="84"/>
      <c r="U283" s="84"/>
      <c r="V283" s="100"/>
      <c r="W283" s="92"/>
      <c r="X283" s="84"/>
      <c r="Y283" s="85"/>
      <c r="Z283" s="100"/>
      <c r="AA283" s="94"/>
      <c r="AB283" s="84"/>
      <c r="AC283" s="84"/>
      <c r="AD283" s="84" t="s">
        <v>342</v>
      </c>
      <c r="AE283" s="100"/>
      <c r="AF283" s="94"/>
      <c r="AG283" s="84"/>
      <c r="AH283" s="84"/>
      <c r="AI283" s="100"/>
      <c r="AJ283" s="92"/>
      <c r="AK283" s="84"/>
      <c r="AL283" s="85"/>
      <c r="AM283" s="100"/>
      <c r="AN283" s="94"/>
      <c r="AO283" s="84"/>
      <c r="AP283" s="84" t="s">
        <v>342</v>
      </c>
      <c r="AQ283" s="84"/>
      <c r="AR283" s="133"/>
      <c r="AS283" s="547"/>
      <c r="AT283" s="84"/>
      <c r="AU283" s="84"/>
      <c r="AV283" s="100"/>
      <c r="AW283" s="94"/>
      <c r="AX283" s="84"/>
      <c r="AY283" s="85"/>
      <c r="AZ283" s="84"/>
      <c r="BA283" s="101"/>
      <c r="BB283" s="94" t="s">
        <v>342</v>
      </c>
      <c r="BC283" s="84"/>
      <c r="BD283" s="84"/>
      <c r="BE283" s="100"/>
      <c r="BF283" s="144"/>
      <c r="BG283" s="125"/>
      <c r="BH283" s="125"/>
      <c r="BI283" s="126"/>
      <c r="BJ283" s="144"/>
      <c r="BK283" s="553"/>
      <c r="BL283" s="616"/>
      <c r="BM283" s="556"/>
      <c r="BN283" s="128"/>
      <c r="BP283" s="11"/>
      <c r="BR283" s="634"/>
    </row>
    <row r="284" spans="1:70" ht="18.899999999999999" customHeight="1">
      <c r="A284" s="9"/>
      <c r="B284" s="8"/>
      <c r="C284" s="1101"/>
      <c r="D284" s="1101"/>
      <c r="E284" s="1101"/>
      <c r="F284" s="1102"/>
      <c r="G284" s="1014"/>
      <c r="H284" s="721" t="s">
        <v>605</v>
      </c>
      <c r="I284" s="573" t="s">
        <v>731</v>
      </c>
      <c r="J284" s="524">
        <v>1131800</v>
      </c>
      <c r="K284" s="559" t="s">
        <v>1</v>
      </c>
      <c r="L284" s="559">
        <v>337</v>
      </c>
      <c r="M284" s="559" t="s">
        <v>508</v>
      </c>
      <c r="N284" s="559" t="s">
        <v>5</v>
      </c>
      <c r="O284" s="108"/>
      <c r="P284" s="84"/>
      <c r="Q284" s="125" t="s">
        <v>342</v>
      </c>
      <c r="R284" s="100"/>
      <c r="S284" s="94"/>
      <c r="T284" s="84"/>
      <c r="U284" s="84"/>
      <c r="V284" s="100"/>
      <c r="W284" s="92"/>
      <c r="X284" s="84"/>
      <c r="Y284" s="85"/>
      <c r="Z284" s="100"/>
      <c r="AA284" s="94"/>
      <c r="AB284" s="84"/>
      <c r="AC284" s="84"/>
      <c r="AD284" s="84" t="s">
        <v>342</v>
      </c>
      <c r="AE284" s="100"/>
      <c r="AF284" s="94"/>
      <c r="AG284" s="84"/>
      <c r="AH284" s="84"/>
      <c r="AI284" s="100"/>
      <c r="AJ284" s="92"/>
      <c r="AK284" s="84"/>
      <c r="AL284" s="85"/>
      <c r="AM284" s="100"/>
      <c r="AN284" s="94"/>
      <c r="AO284" s="84"/>
      <c r="AP284" s="84" t="s">
        <v>342</v>
      </c>
      <c r="AQ284" s="84"/>
      <c r="AR284" s="133"/>
      <c r="AS284" s="547"/>
      <c r="AT284" s="84"/>
      <c r="AU284" s="84"/>
      <c r="AV284" s="100"/>
      <c r="AW284" s="94"/>
      <c r="AX284" s="84"/>
      <c r="AY284" s="85"/>
      <c r="AZ284" s="84"/>
      <c r="BA284" s="101"/>
      <c r="BB284" s="94" t="s">
        <v>342</v>
      </c>
      <c r="BC284" s="84"/>
      <c r="BD284" s="84"/>
      <c r="BE284" s="100"/>
      <c r="BF284" s="144"/>
      <c r="BG284" s="125"/>
      <c r="BH284" s="125"/>
      <c r="BI284" s="126"/>
      <c r="BJ284" s="144"/>
      <c r="BK284" s="553"/>
      <c r="BL284" s="616"/>
      <c r="BM284" s="556"/>
      <c r="BN284" s="128"/>
      <c r="BP284" s="11"/>
      <c r="BR284" s="634"/>
    </row>
    <row r="285" spans="1:70" ht="18.899999999999999" customHeight="1">
      <c r="A285" s="9"/>
      <c r="B285" s="8"/>
      <c r="C285" s="1101"/>
      <c r="D285" s="1101"/>
      <c r="E285" s="1101"/>
      <c r="F285" s="1102"/>
      <c r="G285" s="1014"/>
      <c r="H285" s="721" t="s">
        <v>632</v>
      </c>
      <c r="I285" s="573" t="s">
        <v>734</v>
      </c>
      <c r="J285" s="524">
        <v>1131195</v>
      </c>
      <c r="K285" s="559" t="s">
        <v>1</v>
      </c>
      <c r="L285" s="559">
        <v>2920</v>
      </c>
      <c r="M285" s="559" t="s">
        <v>508</v>
      </c>
      <c r="N285" s="559" t="s">
        <v>658</v>
      </c>
      <c r="O285" s="108"/>
      <c r="P285" s="84"/>
      <c r="Q285" s="84"/>
      <c r="R285" s="100"/>
      <c r="S285" s="94"/>
      <c r="T285" s="84"/>
      <c r="U285" s="84"/>
      <c r="V285" s="100"/>
      <c r="W285" s="92"/>
      <c r="X285" s="84"/>
      <c r="Y285" s="85"/>
      <c r="Z285" s="100"/>
      <c r="AA285" s="94"/>
      <c r="AB285" s="84"/>
      <c r="AC285" s="84"/>
      <c r="AD285" s="84"/>
      <c r="AE285" s="100" t="s">
        <v>354</v>
      </c>
      <c r="AF285" s="94"/>
      <c r="AG285" s="84"/>
      <c r="AH285" s="84"/>
      <c r="AI285" s="100"/>
      <c r="AJ285" s="94"/>
      <c r="AK285" s="84"/>
      <c r="AL285" s="85"/>
      <c r="AM285" s="100"/>
      <c r="AN285" s="92"/>
      <c r="AO285" s="84"/>
      <c r="AP285" s="84"/>
      <c r="AQ285" s="84"/>
      <c r="AR285" s="100"/>
      <c r="AS285" s="94"/>
      <c r="AT285" s="132"/>
      <c r="AU285" s="132"/>
      <c r="AV285" s="100"/>
      <c r="AW285" s="94"/>
      <c r="AX285" s="84"/>
      <c r="AY285" s="84"/>
      <c r="AZ285" s="84"/>
      <c r="BA285" s="101"/>
      <c r="BB285" s="94"/>
      <c r="BC285" s="84" t="s">
        <v>354</v>
      </c>
      <c r="BD285" s="84"/>
      <c r="BE285" s="100"/>
      <c r="BF285" s="144"/>
      <c r="BG285" s="125"/>
      <c r="BH285" s="125"/>
      <c r="BI285" s="126"/>
      <c r="BJ285" s="144"/>
      <c r="BK285" s="553"/>
      <c r="BL285" s="616"/>
      <c r="BM285" s="556"/>
      <c r="BN285" s="128"/>
      <c r="BP285" s="11"/>
      <c r="BR285" s="634"/>
    </row>
    <row r="286" spans="1:70" ht="18.899999999999999" customHeight="1">
      <c r="A286" s="9"/>
      <c r="B286" s="8"/>
      <c r="C286" s="1101"/>
      <c r="D286" s="1101"/>
      <c r="E286" s="1101"/>
      <c r="F286" s="1102"/>
      <c r="G286" s="1014"/>
      <c r="H286" s="721" t="s">
        <v>604</v>
      </c>
      <c r="I286" s="573" t="s">
        <v>736</v>
      </c>
      <c r="J286" s="524">
        <v>1131195</v>
      </c>
      <c r="K286" s="559" t="s">
        <v>1</v>
      </c>
      <c r="L286" s="559">
        <v>258</v>
      </c>
      <c r="M286" s="559" t="s">
        <v>508</v>
      </c>
      <c r="N286" s="559" t="s">
        <v>5</v>
      </c>
      <c r="O286" s="108"/>
      <c r="P286" s="84"/>
      <c r="Q286" s="84"/>
      <c r="R286" s="100"/>
      <c r="S286" s="94" t="s">
        <v>342</v>
      </c>
      <c r="T286" s="84"/>
      <c r="U286" s="84"/>
      <c r="V286" s="100"/>
      <c r="W286" s="94"/>
      <c r="X286" s="85"/>
      <c r="Y286" s="84"/>
      <c r="Z286" s="101"/>
      <c r="AA286" s="94"/>
      <c r="AB286" s="84"/>
      <c r="AC286" s="84"/>
      <c r="AD286" s="84"/>
      <c r="AE286" s="100" t="s">
        <v>342</v>
      </c>
      <c r="AF286" s="94"/>
      <c r="AG286" s="84"/>
      <c r="AH286" s="84"/>
      <c r="AI286" s="100"/>
      <c r="AJ286" s="92"/>
      <c r="AK286" s="84"/>
      <c r="AL286" s="85"/>
      <c r="AM286" s="100"/>
      <c r="AN286" s="94"/>
      <c r="AO286" s="84"/>
      <c r="AP286" s="84"/>
      <c r="AQ286" s="84" t="s">
        <v>342</v>
      </c>
      <c r="AR286" s="100"/>
      <c r="AS286" s="94"/>
      <c r="AT286" s="84"/>
      <c r="AU286" s="84"/>
      <c r="AV286" s="101"/>
      <c r="AW286" s="94"/>
      <c r="AX286" s="85"/>
      <c r="AY286" s="84"/>
      <c r="AZ286" s="84"/>
      <c r="BA286" s="100"/>
      <c r="BB286" s="94"/>
      <c r="BC286" s="84" t="s">
        <v>342</v>
      </c>
      <c r="BD286" s="84"/>
      <c r="BE286" s="100"/>
      <c r="BF286" s="144"/>
      <c r="BG286" s="125"/>
      <c r="BH286" s="125"/>
      <c r="BI286" s="126"/>
      <c r="BJ286" s="144"/>
      <c r="BK286" s="553"/>
      <c r="BL286" s="616"/>
      <c r="BM286" s="556"/>
      <c r="BN286" s="128"/>
      <c r="BP286" s="11"/>
      <c r="BR286" s="634"/>
    </row>
    <row r="287" spans="1:70" ht="18.899999999999999" customHeight="1">
      <c r="A287" s="9"/>
      <c r="B287" s="8"/>
      <c r="C287" s="1101"/>
      <c r="D287" s="1101"/>
      <c r="E287" s="1101"/>
      <c r="F287" s="1102"/>
      <c r="G287" s="1014"/>
      <c r="H287" s="721" t="s">
        <v>629</v>
      </c>
      <c r="I287" s="573" t="s">
        <v>738</v>
      </c>
      <c r="J287" s="524">
        <v>1131195</v>
      </c>
      <c r="K287" s="559" t="s">
        <v>1</v>
      </c>
      <c r="L287" s="559">
        <v>548</v>
      </c>
      <c r="M287" s="559" t="s">
        <v>508</v>
      </c>
      <c r="N287" s="559" t="s">
        <v>658</v>
      </c>
      <c r="O287" s="108"/>
      <c r="P287" s="84"/>
      <c r="Q287" s="84"/>
      <c r="R287" s="100"/>
      <c r="S287" s="94"/>
      <c r="T287" s="84"/>
      <c r="U287" s="84"/>
      <c r="V287" s="100"/>
      <c r="W287" s="92"/>
      <c r="X287" s="84"/>
      <c r="Y287" s="85"/>
      <c r="Z287" s="100"/>
      <c r="AA287" s="94"/>
      <c r="AB287" s="84"/>
      <c r="AC287" s="84"/>
      <c r="AD287" s="84"/>
      <c r="AE287" s="100" t="s">
        <v>354</v>
      </c>
      <c r="AF287" s="94"/>
      <c r="AG287" s="84"/>
      <c r="AH287" s="84"/>
      <c r="AI287" s="100"/>
      <c r="AJ287" s="94"/>
      <c r="AK287" s="84"/>
      <c r="AL287" s="85"/>
      <c r="AM287" s="100"/>
      <c r="AN287" s="92"/>
      <c r="AO287" s="84"/>
      <c r="AP287" s="84"/>
      <c r="AQ287" s="84"/>
      <c r="AR287" s="100"/>
      <c r="AS287" s="94"/>
      <c r="AT287" s="132"/>
      <c r="AU287" s="132"/>
      <c r="AV287" s="100"/>
      <c r="AW287" s="94"/>
      <c r="AX287" s="84"/>
      <c r="AY287" s="84"/>
      <c r="AZ287" s="84"/>
      <c r="BA287" s="101"/>
      <c r="BB287" s="94"/>
      <c r="BC287" s="84" t="s">
        <v>354</v>
      </c>
      <c r="BD287" s="84"/>
      <c r="BE287" s="100"/>
      <c r="BF287" s="144"/>
      <c r="BG287" s="125"/>
      <c r="BH287" s="125"/>
      <c r="BI287" s="126"/>
      <c r="BJ287" s="144"/>
      <c r="BK287" s="553"/>
      <c r="BL287" s="616"/>
      <c r="BM287" s="556"/>
      <c r="BN287" s="128"/>
      <c r="BP287" s="11"/>
      <c r="BR287" s="634"/>
    </row>
    <row r="288" spans="1:70" ht="18.899999999999999" customHeight="1">
      <c r="A288" s="9"/>
      <c r="B288" s="8"/>
      <c r="C288" s="1101"/>
      <c r="D288" s="1101"/>
      <c r="E288" s="1101"/>
      <c r="F288" s="1102"/>
      <c r="G288" s="1014"/>
      <c r="H288" s="721" t="s">
        <v>627</v>
      </c>
      <c r="I288" s="573" t="s">
        <v>739</v>
      </c>
      <c r="J288" s="524">
        <v>1131195</v>
      </c>
      <c r="K288" s="559" t="s">
        <v>1</v>
      </c>
      <c r="L288" s="559">
        <v>2190</v>
      </c>
      <c r="M288" s="559" t="s">
        <v>508</v>
      </c>
      <c r="N288" s="559" t="s">
        <v>658</v>
      </c>
      <c r="O288" s="108"/>
      <c r="P288" s="84"/>
      <c r="Q288" s="84"/>
      <c r="R288" s="100"/>
      <c r="S288" s="94"/>
      <c r="T288" s="84" t="s">
        <v>354</v>
      </c>
      <c r="U288" s="84"/>
      <c r="V288" s="100"/>
      <c r="W288" s="94"/>
      <c r="X288" s="84"/>
      <c r="Y288" s="84"/>
      <c r="Z288" s="100"/>
      <c r="AA288" s="92"/>
      <c r="AB288" s="84"/>
      <c r="AC288" s="85"/>
      <c r="AD288" s="84"/>
      <c r="AE288" s="100"/>
      <c r="AF288" s="94"/>
      <c r="AG288" s="84"/>
      <c r="AH288" s="84"/>
      <c r="AI288" s="133"/>
      <c r="AJ288" s="547"/>
      <c r="AK288" s="84"/>
      <c r="AL288" s="84"/>
      <c r="AM288" s="100"/>
      <c r="AN288" s="94"/>
      <c r="AO288" s="84"/>
      <c r="AP288" s="85"/>
      <c r="AQ288" s="84"/>
      <c r="AR288" s="133" t="s">
        <v>354</v>
      </c>
      <c r="AS288" s="547"/>
      <c r="AT288" s="84"/>
      <c r="AU288" s="84"/>
      <c r="AV288" s="100"/>
      <c r="AW288" s="94"/>
      <c r="AX288" s="84"/>
      <c r="AY288" s="85"/>
      <c r="AZ288" s="84"/>
      <c r="BA288" s="101"/>
      <c r="BB288" s="94"/>
      <c r="BC288" s="84"/>
      <c r="BD288" s="84"/>
      <c r="BE288" s="100"/>
      <c r="BF288" s="144"/>
      <c r="BG288" s="125"/>
      <c r="BH288" s="125"/>
      <c r="BI288" s="126"/>
      <c r="BJ288" s="144"/>
      <c r="BK288" s="553"/>
      <c r="BL288" s="616"/>
      <c r="BM288" s="556"/>
      <c r="BN288" s="128"/>
      <c r="BP288" s="11"/>
      <c r="BR288" s="634"/>
    </row>
    <row r="289" spans="1:70" ht="18.899999999999999" customHeight="1">
      <c r="A289" s="9"/>
      <c r="B289" s="8"/>
      <c r="C289" s="1101"/>
      <c r="D289" s="1101"/>
      <c r="E289" s="1101"/>
      <c r="F289" s="1102"/>
      <c r="G289" s="1014"/>
      <c r="H289" s="721" t="s">
        <v>625</v>
      </c>
      <c r="I289" s="574" t="s">
        <v>727</v>
      </c>
      <c r="J289" s="524">
        <v>1131800</v>
      </c>
      <c r="K289" s="559" t="s">
        <v>1</v>
      </c>
      <c r="L289" s="559">
        <v>8760</v>
      </c>
      <c r="M289" s="559" t="s">
        <v>508</v>
      </c>
      <c r="N289" s="559" t="s">
        <v>658</v>
      </c>
      <c r="O289" s="108"/>
      <c r="P289" s="84"/>
      <c r="Q289" s="84"/>
      <c r="R289" s="100"/>
      <c r="S289" s="94"/>
      <c r="T289" s="84" t="s">
        <v>342</v>
      </c>
      <c r="U289" s="84"/>
      <c r="V289" s="100"/>
      <c r="W289" s="92"/>
      <c r="X289" s="84"/>
      <c r="Y289" s="85"/>
      <c r="Z289" s="100"/>
      <c r="AA289" s="94"/>
      <c r="AB289" s="84"/>
      <c r="AC289" s="84"/>
      <c r="AD289" s="84"/>
      <c r="AE289" s="100"/>
      <c r="AF289" s="94"/>
      <c r="AG289" s="84"/>
      <c r="AH289" s="84"/>
      <c r="AI289" s="100"/>
      <c r="AJ289" s="92"/>
      <c r="AK289" s="84"/>
      <c r="AL289" s="85"/>
      <c r="AM289" s="100"/>
      <c r="AN289" s="94"/>
      <c r="AO289" s="84"/>
      <c r="AP289" s="84"/>
      <c r="AQ289" s="84"/>
      <c r="AR289" s="133" t="s">
        <v>354</v>
      </c>
      <c r="AS289" s="547"/>
      <c r="AT289" s="84"/>
      <c r="AU289" s="84"/>
      <c r="AV289" s="100"/>
      <c r="AW289" s="94"/>
      <c r="AX289" s="84"/>
      <c r="AY289" s="85"/>
      <c r="AZ289" s="84"/>
      <c r="BA289" s="101"/>
      <c r="BB289" s="94"/>
      <c r="BC289" s="84"/>
      <c r="BD289" s="84"/>
      <c r="BE289" s="100"/>
      <c r="BF289" s="144"/>
      <c r="BG289" s="125"/>
      <c r="BH289" s="125"/>
      <c r="BI289" s="126"/>
      <c r="BJ289" s="144"/>
      <c r="BK289" s="553"/>
      <c r="BL289" s="616"/>
      <c r="BM289" s="556"/>
      <c r="BN289" s="128"/>
      <c r="BP289" s="11"/>
      <c r="BR289" s="634"/>
    </row>
    <row r="290" spans="1:70" ht="18.899999999999999" customHeight="1">
      <c r="A290" s="9"/>
      <c r="B290" s="8"/>
      <c r="C290" s="1101"/>
      <c r="D290" s="1101"/>
      <c r="E290" s="1101"/>
      <c r="F290" s="1102"/>
      <c r="G290" s="1014"/>
      <c r="H290" s="721" t="s">
        <v>1011</v>
      </c>
      <c r="I290" s="574" t="s">
        <v>1045</v>
      </c>
      <c r="J290" s="524">
        <v>1131195</v>
      </c>
      <c r="K290" s="559" t="s">
        <v>1</v>
      </c>
      <c r="L290" s="559">
        <v>8760</v>
      </c>
      <c r="M290" s="559" t="s">
        <v>508</v>
      </c>
      <c r="N290" s="559" t="s">
        <v>671</v>
      </c>
      <c r="O290" s="108"/>
      <c r="P290" s="84"/>
      <c r="Q290" s="84"/>
      <c r="R290" s="100"/>
      <c r="S290" s="94"/>
      <c r="T290" s="84"/>
      <c r="U290" s="84"/>
      <c r="V290" s="100"/>
      <c r="W290" s="92"/>
      <c r="X290" s="84"/>
      <c r="Y290" s="85"/>
      <c r="Z290" s="100"/>
      <c r="AA290" s="94"/>
      <c r="AB290" s="84"/>
      <c r="AC290" s="84"/>
      <c r="AD290" s="84"/>
      <c r="AE290" s="100"/>
      <c r="AF290" s="94"/>
      <c r="AG290" s="84"/>
      <c r="AH290" s="84"/>
      <c r="AI290" s="100"/>
      <c r="AJ290" s="92"/>
      <c r="AK290" s="84"/>
      <c r="AL290" s="85"/>
      <c r="AM290" s="100"/>
      <c r="AN290" s="94"/>
      <c r="AO290" s="84"/>
      <c r="AP290" s="84"/>
      <c r="AQ290" s="84"/>
      <c r="AR290" s="133"/>
      <c r="AS290" s="547"/>
      <c r="AT290" s="84"/>
      <c r="AU290" s="84"/>
      <c r="AV290" s="100"/>
      <c r="AW290" s="94"/>
      <c r="AX290" s="84"/>
      <c r="AY290" s="85"/>
      <c r="AZ290" s="84"/>
      <c r="BA290" s="101"/>
      <c r="BB290" s="94"/>
      <c r="BC290" s="84"/>
      <c r="BD290" s="84"/>
      <c r="BE290" s="100"/>
      <c r="BF290" s="144"/>
      <c r="BG290" s="125"/>
      <c r="BH290" s="125"/>
      <c r="BI290" s="126"/>
      <c r="BJ290" s="144"/>
      <c r="BK290" s="553"/>
      <c r="BL290" s="616"/>
      <c r="BM290" s="556"/>
      <c r="BN290" s="128"/>
      <c r="BP290" s="11"/>
      <c r="BR290" s="634"/>
    </row>
    <row r="291" spans="1:70" ht="18.899999999999999" customHeight="1">
      <c r="A291" s="9"/>
      <c r="B291" s="8"/>
      <c r="C291" s="1101"/>
      <c r="D291" s="1101"/>
      <c r="E291" s="1101"/>
      <c r="F291" s="1102"/>
      <c r="G291" s="1014"/>
      <c r="H291" s="721" t="s">
        <v>1005</v>
      </c>
      <c r="I291" s="574" t="s">
        <v>1044</v>
      </c>
      <c r="J291" s="524">
        <v>1131819</v>
      </c>
      <c r="K291" s="559" t="s">
        <v>1</v>
      </c>
      <c r="L291" s="559">
        <v>8760</v>
      </c>
      <c r="M291" s="559" t="s">
        <v>508</v>
      </c>
      <c r="N291" s="559" t="s">
        <v>671</v>
      </c>
      <c r="O291" s="108"/>
      <c r="P291" s="84"/>
      <c r="Q291" s="84"/>
      <c r="R291" s="100"/>
      <c r="S291" s="94"/>
      <c r="T291" s="84"/>
      <c r="U291" s="84"/>
      <c r="V291" s="100"/>
      <c r="W291" s="92"/>
      <c r="X291" s="84"/>
      <c r="Y291" s="85"/>
      <c r="Z291" s="100"/>
      <c r="AA291" s="94"/>
      <c r="AB291" s="84"/>
      <c r="AC291" s="84"/>
      <c r="AD291" s="84"/>
      <c r="AE291" s="100"/>
      <c r="AF291" s="94"/>
      <c r="AG291" s="84"/>
      <c r="AH291" s="84"/>
      <c r="AI291" s="100"/>
      <c r="AJ291" s="92"/>
      <c r="AK291" s="84"/>
      <c r="AL291" s="85"/>
      <c r="AM291" s="100"/>
      <c r="AN291" s="94"/>
      <c r="AO291" s="84"/>
      <c r="AP291" s="84"/>
      <c r="AQ291" s="84"/>
      <c r="AR291" s="133"/>
      <c r="AS291" s="547"/>
      <c r="AT291" s="84"/>
      <c r="AU291" s="84"/>
      <c r="AV291" s="100"/>
      <c r="AW291" s="94"/>
      <c r="AX291" s="84"/>
      <c r="AY291" s="85"/>
      <c r="AZ291" s="84"/>
      <c r="BA291" s="101"/>
      <c r="BB291" s="94"/>
      <c r="BC291" s="84"/>
      <c r="BD291" s="84"/>
      <c r="BE291" s="100"/>
      <c r="BF291" s="144"/>
      <c r="BG291" s="125"/>
      <c r="BH291" s="125"/>
      <c r="BI291" s="126"/>
      <c r="BJ291" s="144"/>
      <c r="BK291" s="553"/>
      <c r="BL291" s="616"/>
      <c r="BM291" s="556"/>
      <c r="BN291" s="128"/>
      <c r="BP291" s="11"/>
      <c r="BR291" s="634"/>
    </row>
    <row r="292" spans="1:70" ht="18.899999999999999" customHeight="1">
      <c r="A292" s="9"/>
      <c r="B292" s="8"/>
      <c r="C292" s="1101"/>
      <c r="D292" s="1101"/>
      <c r="E292" s="1101"/>
      <c r="F292" s="1102"/>
      <c r="G292" s="1014"/>
      <c r="H292" s="721" t="s">
        <v>623</v>
      </c>
      <c r="I292" s="574" t="s">
        <v>726</v>
      </c>
      <c r="J292" s="524">
        <v>1131800</v>
      </c>
      <c r="K292" s="559" t="s">
        <v>1</v>
      </c>
      <c r="L292" s="559">
        <v>8760</v>
      </c>
      <c r="M292" s="559" t="s">
        <v>508</v>
      </c>
      <c r="N292" s="559" t="s">
        <v>658</v>
      </c>
      <c r="O292" s="108"/>
      <c r="P292" s="84"/>
      <c r="Q292" s="84"/>
      <c r="R292" s="100"/>
      <c r="S292" s="94"/>
      <c r="T292" s="84" t="s">
        <v>342</v>
      </c>
      <c r="U292" s="84"/>
      <c r="V292" s="100"/>
      <c r="W292" s="92"/>
      <c r="X292" s="84"/>
      <c r="Y292" s="85"/>
      <c r="Z292" s="100"/>
      <c r="AA292" s="94"/>
      <c r="AB292" s="84"/>
      <c r="AC292" s="84"/>
      <c r="AD292" s="84"/>
      <c r="AE292" s="100"/>
      <c r="AF292" s="94"/>
      <c r="AG292" s="84"/>
      <c r="AH292" s="84"/>
      <c r="AI292" s="100"/>
      <c r="AJ292" s="92"/>
      <c r="AK292" s="84"/>
      <c r="AL292" s="85"/>
      <c r="AM292" s="100"/>
      <c r="AN292" s="94"/>
      <c r="AO292" s="84"/>
      <c r="AP292" s="84"/>
      <c r="AQ292" s="84"/>
      <c r="AR292" s="133" t="s">
        <v>354</v>
      </c>
      <c r="AS292" s="547"/>
      <c r="AT292" s="84"/>
      <c r="AU292" s="84"/>
      <c r="AV292" s="100"/>
      <c r="AW292" s="94"/>
      <c r="AX292" s="84"/>
      <c r="AY292" s="85"/>
      <c r="AZ292" s="84"/>
      <c r="BA292" s="101"/>
      <c r="BB292" s="94"/>
      <c r="BC292" s="84"/>
      <c r="BD292" s="84"/>
      <c r="BE292" s="100"/>
      <c r="BF292" s="144"/>
      <c r="BG292" s="125"/>
      <c r="BH292" s="125"/>
      <c r="BI292" s="126"/>
      <c r="BJ292" s="144"/>
      <c r="BK292" s="553"/>
      <c r="BL292" s="616"/>
      <c r="BM292" s="556"/>
      <c r="BN292" s="128"/>
      <c r="BP292" s="11"/>
      <c r="BR292" s="634"/>
    </row>
    <row r="293" spans="1:70" ht="18.899999999999999" customHeight="1">
      <c r="A293" s="9"/>
      <c r="B293" s="8"/>
      <c r="C293" s="1101"/>
      <c r="D293" s="1101"/>
      <c r="E293" s="1101"/>
      <c r="F293" s="1102"/>
      <c r="G293" s="1014"/>
      <c r="H293" s="721" t="s">
        <v>621</v>
      </c>
      <c r="I293" s="573" t="s">
        <v>728</v>
      </c>
      <c r="J293" s="524">
        <v>1131800</v>
      </c>
      <c r="K293" s="559" t="s">
        <v>1</v>
      </c>
      <c r="L293" s="559">
        <v>1460</v>
      </c>
      <c r="M293" s="559" t="s">
        <v>508</v>
      </c>
      <c r="N293" s="559" t="s">
        <v>658</v>
      </c>
      <c r="O293" s="108"/>
      <c r="P293" s="84"/>
      <c r="Q293" s="84"/>
      <c r="R293" s="100"/>
      <c r="S293" s="94"/>
      <c r="T293" s="84"/>
      <c r="U293" s="84"/>
      <c r="V293" s="100"/>
      <c r="W293" s="92"/>
      <c r="X293" s="84"/>
      <c r="Y293" s="85"/>
      <c r="Z293" s="100"/>
      <c r="AA293" s="94"/>
      <c r="AB293" s="84"/>
      <c r="AC293" s="84"/>
      <c r="AD293" s="84"/>
      <c r="AE293" s="100"/>
      <c r="AF293" s="94" t="s">
        <v>354</v>
      </c>
      <c r="AG293" s="84"/>
      <c r="AH293" s="84"/>
      <c r="AI293" s="100"/>
      <c r="AJ293" s="94"/>
      <c r="AK293" s="84"/>
      <c r="AL293" s="84"/>
      <c r="AM293" s="101"/>
      <c r="AN293" s="94"/>
      <c r="AO293" s="85"/>
      <c r="AP293" s="84"/>
      <c r="AQ293" s="84"/>
      <c r="AR293" s="100"/>
      <c r="AS293" s="94"/>
      <c r="AT293" s="84"/>
      <c r="AU293" s="132"/>
      <c r="AV293" s="133"/>
      <c r="AW293" s="94"/>
      <c r="AX293" s="84"/>
      <c r="AY293" s="84"/>
      <c r="AZ293" s="84"/>
      <c r="BA293" s="100"/>
      <c r="BB293" s="92"/>
      <c r="BC293" s="84"/>
      <c r="BD293" s="84" t="s">
        <v>7</v>
      </c>
      <c r="BE293" s="100"/>
      <c r="BF293" s="144"/>
      <c r="BG293" s="125"/>
      <c r="BH293" s="125"/>
      <c r="BI293" s="126"/>
      <c r="BJ293" s="144"/>
      <c r="BK293" s="553"/>
      <c r="BL293" s="616"/>
      <c r="BM293" s="556"/>
      <c r="BN293" s="128"/>
      <c r="BP293" s="11"/>
      <c r="BR293" s="634"/>
    </row>
    <row r="294" spans="1:70" ht="18.899999999999999" customHeight="1">
      <c r="A294" s="9"/>
      <c r="B294" s="8"/>
      <c r="C294" s="1101"/>
      <c r="D294" s="1101"/>
      <c r="E294" s="1101"/>
      <c r="F294" s="1102"/>
      <c r="G294" s="1014"/>
      <c r="H294" s="721" t="s">
        <v>619</v>
      </c>
      <c r="I294" s="573" t="s">
        <v>731</v>
      </c>
      <c r="J294" s="524">
        <v>1131800</v>
      </c>
      <c r="K294" s="559" t="s">
        <v>1</v>
      </c>
      <c r="L294" s="559">
        <v>461</v>
      </c>
      <c r="M294" s="559" t="s">
        <v>508</v>
      </c>
      <c r="N294" s="559" t="s">
        <v>5</v>
      </c>
      <c r="O294" s="108"/>
      <c r="P294" s="84"/>
      <c r="Q294" s="84"/>
      <c r="R294" s="100"/>
      <c r="S294" s="94"/>
      <c r="T294" s="84"/>
      <c r="U294" s="84"/>
      <c r="V294" s="100" t="s">
        <v>342</v>
      </c>
      <c r="W294" s="94"/>
      <c r="X294" s="84"/>
      <c r="Y294" s="84"/>
      <c r="Z294" s="101"/>
      <c r="AA294" s="94"/>
      <c r="AB294" s="85"/>
      <c r="AC294" s="84"/>
      <c r="AD294" s="84"/>
      <c r="AE294" s="100"/>
      <c r="AF294" s="94"/>
      <c r="AG294" s="84" t="s">
        <v>342</v>
      </c>
      <c r="AH294" s="84"/>
      <c r="AI294" s="100"/>
      <c r="AJ294" s="94"/>
      <c r="AK294" s="84"/>
      <c r="AL294" s="85"/>
      <c r="AM294" s="100"/>
      <c r="AN294" s="92"/>
      <c r="AO294" s="84"/>
      <c r="AP294" s="84"/>
      <c r="AQ294" s="84"/>
      <c r="AR294" s="100"/>
      <c r="AS294" s="547" t="s">
        <v>342</v>
      </c>
      <c r="AT294" s="84"/>
      <c r="AU294" s="84"/>
      <c r="AV294" s="100"/>
      <c r="AW294" s="94"/>
      <c r="AX294" s="85"/>
      <c r="AY294" s="84"/>
      <c r="AZ294" s="85"/>
      <c r="BA294" s="100"/>
      <c r="BB294" s="94"/>
      <c r="BC294" s="84"/>
      <c r="BD294" s="84"/>
      <c r="BE294" s="100" t="s">
        <v>5</v>
      </c>
      <c r="BF294" s="144"/>
      <c r="BG294" s="125"/>
      <c r="BH294" s="125"/>
      <c r="BI294" s="126"/>
      <c r="BJ294" s="144"/>
      <c r="BK294" s="553"/>
      <c r="BL294" s="616"/>
      <c r="BM294" s="556"/>
      <c r="BN294" s="128"/>
      <c r="BP294" s="11"/>
      <c r="BR294" s="634"/>
    </row>
    <row r="295" spans="1:70" ht="18.899999999999999" customHeight="1">
      <c r="A295" s="9"/>
      <c r="B295" s="8"/>
      <c r="C295" s="1101"/>
      <c r="D295" s="1101"/>
      <c r="E295" s="1101"/>
      <c r="F295" s="1102"/>
      <c r="G295" s="1014"/>
      <c r="H295" s="721" t="s">
        <v>617</v>
      </c>
      <c r="I295" s="573" t="s">
        <v>733</v>
      </c>
      <c r="J295" s="524">
        <v>1131800</v>
      </c>
      <c r="K295" s="559" t="s">
        <v>1</v>
      </c>
      <c r="L295" s="559">
        <v>2920</v>
      </c>
      <c r="M295" s="559" t="s">
        <v>508</v>
      </c>
      <c r="N295" s="559" t="s">
        <v>7</v>
      </c>
      <c r="O295" s="108"/>
      <c r="P295" s="84"/>
      <c r="Q295" s="84"/>
      <c r="R295" s="100"/>
      <c r="S295" s="94"/>
      <c r="T295" s="84"/>
      <c r="U295" s="84"/>
      <c r="V295" s="100" t="s">
        <v>354</v>
      </c>
      <c r="W295" s="94"/>
      <c r="X295" s="84"/>
      <c r="Y295" s="84"/>
      <c r="Z295" s="100"/>
      <c r="AA295" s="94"/>
      <c r="AB295" s="84"/>
      <c r="AC295" s="85"/>
      <c r="AD295" s="84"/>
      <c r="AE295" s="101"/>
      <c r="AF295" s="94"/>
      <c r="AG295" s="84"/>
      <c r="AH295" s="84"/>
      <c r="AI295" s="100"/>
      <c r="AJ295" s="94"/>
      <c r="AK295" s="132"/>
      <c r="AL295" s="132"/>
      <c r="AM295" s="100"/>
      <c r="AN295" s="94"/>
      <c r="AO295" s="84"/>
      <c r="AP295" s="84"/>
      <c r="AQ295" s="84"/>
      <c r="AR295" s="101"/>
      <c r="AS295" s="94"/>
      <c r="AT295" s="84" t="s">
        <v>354</v>
      </c>
      <c r="AU295" s="84"/>
      <c r="AV295" s="100"/>
      <c r="AW295" s="94"/>
      <c r="AX295" s="84"/>
      <c r="AY295" s="85"/>
      <c r="AZ295" s="84"/>
      <c r="BA295" s="101"/>
      <c r="BB295" s="94"/>
      <c r="BC295" s="84"/>
      <c r="BD295" s="84"/>
      <c r="BE295" s="100"/>
      <c r="BF295" s="144"/>
      <c r="BG295" s="125"/>
      <c r="BH295" s="125"/>
      <c r="BI295" s="126"/>
      <c r="BJ295" s="144"/>
      <c r="BK295" s="553"/>
      <c r="BL295" s="616"/>
      <c r="BM295" s="556"/>
      <c r="BN295" s="128"/>
      <c r="BP295" s="11"/>
      <c r="BR295" s="634"/>
    </row>
    <row r="296" spans="1:70" ht="18.899999999999999" customHeight="1">
      <c r="A296" s="9"/>
      <c r="B296" s="8"/>
      <c r="C296" s="1101"/>
      <c r="D296" s="1101"/>
      <c r="E296" s="1101"/>
      <c r="F296" s="1102"/>
      <c r="G296" s="1014"/>
      <c r="H296" s="723" t="s">
        <v>615</v>
      </c>
      <c r="I296" s="575" t="s">
        <v>742</v>
      </c>
      <c r="J296" s="524">
        <v>1131800</v>
      </c>
      <c r="K296" s="559" t="s">
        <v>1</v>
      </c>
      <c r="L296" s="559">
        <v>2190</v>
      </c>
      <c r="M296" s="559" t="s">
        <v>508</v>
      </c>
      <c r="N296" s="559" t="s">
        <v>667</v>
      </c>
      <c r="O296" s="108"/>
      <c r="P296" s="84"/>
      <c r="Q296" s="84"/>
      <c r="R296" s="100"/>
      <c r="S296" s="94"/>
      <c r="T296" s="84"/>
      <c r="U296" s="84"/>
      <c r="V296" s="100"/>
      <c r="W296" s="92" t="s">
        <v>354</v>
      </c>
      <c r="X296" s="84"/>
      <c r="Y296" s="85"/>
      <c r="Z296" s="100"/>
      <c r="AA296" s="94"/>
      <c r="AB296" s="84"/>
      <c r="AC296" s="84"/>
      <c r="AD296" s="84"/>
      <c r="AE296" s="100"/>
      <c r="AF296" s="94"/>
      <c r="AG296" s="84"/>
      <c r="AH296" s="84"/>
      <c r="AI296" s="100"/>
      <c r="AJ296" s="92"/>
      <c r="AK296" s="84"/>
      <c r="AL296" s="85"/>
      <c r="AM296" s="100"/>
      <c r="AN296" s="94"/>
      <c r="AO296" s="84"/>
      <c r="AP296" s="84"/>
      <c r="AQ296" s="84"/>
      <c r="AR296" s="133"/>
      <c r="AS296" s="547"/>
      <c r="AT296" s="84"/>
      <c r="AU296" s="84" t="s">
        <v>354</v>
      </c>
      <c r="AV296" s="100"/>
      <c r="AW296" s="94"/>
      <c r="AX296" s="84"/>
      <c r="AY296" s="85"/>
      <c r="AZ296" s="84"/>
      <c r="BA296" s="101"/>
      <c r="BB296" s="94"/>
      <c r="BC296" s="84"/>
      <c r="BD296" s="84"/>
      <c r="BE296" s="100"/>
      <c r="BF296" s="144"/>
      <c r="BG296" s="125"/>
      <c r="BH296" s="125"/>
      <c r="BI296" s="126"/>
      <c r="BJ296" s="144"/>
      <c r="BK296" s="553"/>
      <c r="BL296" s="616"/>
      <c r="BM296" s="556"/>
      <c r="BN296" s="128"/>
      <c r="BP296" s="11"/>
      <c r="BR296" s="634"/>
    </row>
    <row r="297" spans="1:70" ht="18.899999999999999" customHeight="1">
      <c r="A297" s="9"/>
      <c r="B297" s="8"/>
      <c r="C297" s="1101"/>
      <c r="D297" s="1101"/>
      <c r="E297" s="1101"/>
      <c r="F297" s="1102"/>
      <c r="G297" s="1014"/>
      <c r="H297" s="723" t="s">
        <v>665</v>
      </c>
      <c r="I297" s="575" t="s">
        <v>740</v>
      </c>
      <c r="J297" s="524">
        <v>1131800</v>
      </c>
      <c r="K297" s="559" t="s">
        <v>1</v>
      </c>
      <c r="L297" s="559">
        <v>8760</v>
      </c>
      <c r="M297" s="559" t="s">
        <v>508</v>
      </c>
      <c r="N297" s="559" t="s">
        <v>667</v>
      </c>
      <c r="O297" s="108"/>
      <c r="P297" s="84"/>
      <c r="Q297" s="84"/>
      <c r="R297" s="100"/>
      <c r="S297" s="94"/>
      <c r="T297" s="84"/>
      <c r="U297" s="84"/>
      <c r="V297" s="100"/>
      <c r="W297" s="92" t="s">
        <v>354</v>
      </c>
      <c r="X297" s="84"/>
      <c r="Y297" s="85"/>
      <c r="Z297" s="100"/>
      <c r="AA297" s="94"/>
      <c r="AB297" s="84"/>
      <c r="AC297" s="84"/>
      <c r="AD297" s="84"/>
      <c r="AE297" s="100"/>
      <c r="AF297" s="94"/>
      <c r="AG297" s="84"/>
      <c r="AH297" s="84"/>
      <c r="AI297" s="100"/>
      <c r="AJ297" s="92"/>
      <c r="AK297" s="84"/>
      <c r="AL297" s="85"/>
      <c r="AM297" s="100"/>
      <c r="AN297" s="94"/>
      <c r="AO297" s="84"/>
      <c r="AP297" s="84"/>
      <c r="AQ297" s="84"/>
      <c r="AR297" s="133"/>
      <c r="AS297" s="547"/>
      <c r="AT297" s="84"/>
      <c r="AU297" s="84" t="s">
        <v>354</v>
      </c>
      <c r="AV297" s="100"/>
      <c r="AW297" s="94"/>
      <c r="AX297" s="84"/>
      <c r="AY297" s="85"/>
      <c r="AZ297" s="84"/>
      <c r="BA297" s="101"/>
      <c r="BB297" s="94"/>
      <c r="BC297" s="84"/>
      <c r="BD297" s="84"/>
      <c r="BE297" s="100"/>
      <c r="BF297" s="144"/>
      <c r="BG297" s="125"/>
      <c r="BH297" s="125"/>
      <c r="BI297" s="126"/>
      <c r="BJ297" s="144"/>
      <c r="BK297" s="553"/>
      <c r="BL297" s="616"/>
      <c r="BM297" s="556"/>
      <c r="BN297" s="128"/>
      <c r="BP297" s="11"/>
      <c r="BR297" s="634"/>
    </row>
    <row r="298" spans="1:70" ht="18.899999999999999" customHeight="1">
      <c r="A298" s="9"/>
      <c r="B298" s="8"/>
      <c r="C298" s="1101"/>
      <c r="D298" s="1101"/>
      <c r="E298" s="1101"/>
      <c r="F298" s="1102"/>
      <c r="G298" s="1014"/>
      <c r="H298" s="723" t="s">
        <v>613</v>
      </c>
      <c r="I298" s="575" t="s">
        <v>741</v>
      </c>
      <c r="J298" s="524">
        <v>1131800</v>
      </c>
      <c r="K298" s="559" t="s">
        <v>1</v>
      </c>
      <c r="L298" s="559">
        <v>796</v>
      </c>
      <c r="M298" s="559" t="s">
        <v>508</v>
      </c>
      <c r="N298" s="559" t="s">
        <v>7</v>
      </c>
      <c r="O298" s="108"/>
      <c r="P298" s="84"/>
      <c r="Q298" s="84"/>
      <c r="R298" s="100"/>
      <c r="S298" s="94"/>
      <c r="T298" s="84"/>
      <c r="U298" s="84"/>
      <c r="V298" s="100"/>
      <c r="W298" s="92" t="s">
        <v>354</v>
      </c>
      <c r="X298" s="84"/>
      <c r="Y298" s="85"/>
      <c r="Z298" s="100"/>
      <c r="AA298" s="94"/>
      <c r="AB298" s="84"/>
      <c r="AC298" s="84"/>
      <c r="AD298" s="84"/>
      <c r="AE298" s="100"/>
      <c r="AF298" s="94"/>
      <c r="AG298" s="84"/>
      <c r="AH298" s="84"/>
      <c r="AI298" s="100"/>
      <c r="AJ298" s="92"/>
      <c r="AK298" s="84"/>
      <c r="AL298" s="85"/>
      <c r="AM298" s="100"/>
      <c r="AN298" s="94"/>
      <c r="AO298" s="84"/>
      <c r="AP298" s="84"/>
      <c r="AQ298" s="84"/>
      <c r="AR298" s="133"/>
      <c r="AS298" s="547"/>
      <c r="AT298" s="84"/>
      <c r="AU298" s="84" t="s">
        <v>354</v>
      </c>
      <c r="AV298" s="100"/>
      <c r="AW298" s="94"/>
      <c r="AX298" s="84"/>
      <c r="AY298" s="85"/>
      <c r="AZ298" s="84"/>
      <c r="BA298" s="101"/>
      <c r="BB298" s="94"/>
      <c r="BC298" s="84"/>
      <c r="BD298" s="84"/>
      <c r="BE298" s="100"/>
      <c r="BF298" s="144"/>
      <c r="BG298" s="125"/>
      <c r="BH298" s="125"/>
      <c r="BI298" s="126"/>
      <c r="BJ298" s="144"/>
      <c r="BK298" s="553"/>
      <c r="BL298" s="616"/>
      <c r="BM298" s="556"/>
      <c r="BN298" s="128"/>
      <c r="BP298" s="11"/>
      <c r="BR298" s="634"/>
    </row>
    <row r="299" spans="1:70" ht="18.899999999999999" customHeight="1">
      <c r="A299" s="9"/>
      <c r="B299" s="8"/>
      <c r="C299" s="1101"/>
      <c r="D299" s="1101"/>
      <c r="E299" s="1101"/>
      <c r="F299" s="1102"/>
      <c r="G299" s="1014"/>
      <c r="H299" s="723" t="s">
        <v>614</v>
      </c>
      <c r="I299" s="575" t="s">
        <v>743</v>
      </c>
      <c r="J299" s="524">
        <v>1131800</v>
      </c>
      <c r="K299" s="559" t="s">
        <v>1</v>
      </c>
      <c r="L299" s="559">
        <v>2920</v>
      </c>
      <c r="M299" s="559" t="s">
        <v>508</v>
      </c>
      <c r="N299" s="559" t="s">
        <v>667</v>
      </c>
      <c r="O299" s="108"/>
      <c r="P299" s="84"/>
      <c r="Q299" s="84"/>
      <c r="R299" s="100"/>
      <c r="S299" s="94"/>
      <c r="T299" s="84"/>
      <c r="U299" s="84"/>
      <c r="V299" s="100"/>
      <c r="W299" s="92" t="s">
        <v>354</v>
      </c>
      <c r="X299" s="84"/>
      <c r="Y299" s="85"/>
      <c r="Z299" s="100"/>
      <c r="AA299" s="94"/>
      <c r="AB299" s="84"/>
      <c r="AC299" s="84"/>
      <c r="AD299" s="84"/>
      <c r="AE299" s="100"/>
      <c r="AF299" s="94"/>
      <c r="AG299" s="84"/>
      <c r="AH299" s="84"/>
      <c r="AI299" s="100"/>
      <c r="AJ299" s="92"/>
      <c r="AK299" s="84"/>
      <c r="AL299" s="85"/>
      <c r="AM299" s="100"/>
      <c r="AN299" s="94"/>
      <c r="AO299" s="84"/>
      <c r="AP299" s="84"/>
      <c r="AQ299" s="84"/>
      <c r="AR299" s="133"/>
      <c r="AS299" s="547"/>
      <c r="AT299" s="84"/>
      <c r="AU299" s="84" t="s">
        <v>354</v>
      </c>
      <c r="AV299" s="100"/>
      <c r="AW299" s="94"/>
      <c r="AX299" s="84"/>
      <c r="AY299" s="85"/>
      <c r="AZ299" s="84"/>
      <c r="BA299" s="101"/>
      <c r="BB299" s="94"/>
      <c r="BC299" s="84"/>
      <c r="BD299" s="84"/>
      <c r="BE299" s="100"/>
      <c r="BF299" s="144"/>
      <c r="BG299" s="125"/>
      <c r="BH299" s="125"/>
      <c r="BI299" s="126"/>
      <c r="BJ299" s="144"/>
      <c r="BK299" s="553"/>
      <c r="BL299" s="616"/>
      <c r="BM299" s="556"/>
      <c r="BN299" s="128"/>
      <c r="BP299" s="11"/>
      <c r="BR299" s="634"/>
    </row>
    <row r="300" spans="1:70" ht="18.899999999999999" customHeight="1" thickBot="1">
      <c r="A300" s="9"/>
      <c r="B300" s="8"/>
      <c r="C300" s="1101"/>
      <c r="D300" s="1101"/>
      <c r="E300" s="1101"/>
      <c r="F300" s="1102"/>
      <c r="G300" s="1076"/>
      <c r="H300" s="722" t="s">
        <v>611</v>
      </c>
      <c r="I300" s="576" t="s">
        <v>737</v>
      </c>
      <c r="J300" s="558">
        <v>1131195</v>
      </c>
      <c r="K300" s="560" t="s">
        <v>1</v>
      </c>
      <c r="L300" s="560">
        <v>973</v>
      </c>
      <c r="M300" s="560" t="s">
        <v>508</v>
      </c>
      <c r="N300" s="560" t="s">
        <v>658</v>
      </c>
      <c r="O300" s="110"/>
      <c r="P300" s="97"/>
      <c r="Q300" s="97"/>
      <c r="R300" s="102"/>
      <c r="S300" s="96"/>
      <c r="T300" s="97"/>
      <c r="U300" s="97"/>
      <c r="V300" s="102"/>
      <c r="W300" s="121"/>
      <c r="X300" s="97" t="s">
        <v>354</v>
      </c>
      <c r="Y300" s="97"/>
      <c r="Z300" s="102"/>
      <c r="AA300" s="96"/>
      <c r="AB300" s="97"/>
      <c r="AC300" s="97"/>
      <c r="AD300" s="97"/>
      <c r="AE300" s="120"/>
      <c r="AF300" s="96"/>
      <c r="AG300" s="106"/>
      <c r="AH300" s="97"/>
      <c r="AI300" s="102"/>
      <c r="AJ300" s="96"/>
      <c r="AK300" s="97"/>
      <c r="AL300" s="97"/>
      <c r="AM300" s="131"/>
      <c r="AN300" s="632"/>
      <c r="AO300" s="97"/>
      <c r="AP300" s="97"/>
      <c r="AQ300" s="97"/>
      <c r="AR300" s="102"/>
      <c r="AS300" s="96"/>
      <c r="AT300" s="106"/>
      <c r="AU300" s="97"/>
      <c r="AV300" s="102" t="s">
        <v>354</v>
      </c>
      <c r="AW300" s="96"/>
      <c r="AX300" s="97"/>
      <c r="AY300" s="106"/>
      <c r="AZ300" s="97"/>
      <c r="BA300" s="120"/>
      <c r="BB300" s="96"/>
      <c r="BC300" s="97"/>
      <c r="BD300" s="97"/>
      <c r="BE300" s="102"/>
      <c r="BF300" s="137"/>
      <c r="BG300" s="97"/>
      <c r="BH300" s="97"/>
      <c r="BI300" s="102"/>
      <c r="BJ300" s="137"/>
      <c r="BK300" s="106"/>
      <c r="BL300" s="545"/>
      <c r="BM300" s="615"/>
      <c r="BN300" s="98"/>
      <c r="BP300" s="11"/>
      <c r="BR300" s="634"/>
    </row>
    <row r="301" spans="1:70" ht="18.899999999999999" customHeight="1">
      <c r="A301" s="9"/>
      <c r="B301" s="8"/>
      <c r="C301" s="1101"/>
      <c r="D301" s="1101"/>
      <c r="E301" s="1101"/>
      <c r="F301" s="1102"/>
      <c r="G301" s="1013" t="s">
        <v>609</v>
      </c>
      <c r="H301" s="727" t="s">
        <v>608</v>
      </c>
      <c r="I301" s="577" t="s">
        <v>603</v>
      </c>
      <c r="J301" s="186">
        <v>1131800</v>
      </c>
      <c r="K301" s="561" t="s">
        <v>1</v>
      </c>
      <c r="L301" s="561">
        <v>8760</v>
      </c>
      <c r="M301" s="561" t="s">
        <v>508</v>
      </c>
      <c r="N301" s="561" t="s">
        <v>5</v>
      </c>
      <c r="O301" s="621"/>
      <c r="P301" s="622"/>
      <c r="Q301" s="622"/>
      <c r="R301" s="623"/>
      <c r="S301" s="311"/>
      <c r="T301" s="622"/>
      <c r="U301" s="622" t="s">
        <v>342</v>
      </c>
      <c r="V301" s="624"/>
      <c r="W301" s="625"/>
      <c r="X301" s="622"/>
      <c r="Y301" s="626"/>
      <c r="Z301" s="623"/>
      <c r="AA301" s="311"/>
      <c r="AB301" s="622"/>
      <c r="AC301" s="622"/>
      <c r="AD301" s="622"/>
      <c r="AE301" s="624"/>
      <c r="AF301" s="627"/>
      <c r="AG301" s="622"/>
      <c r="AH301" s="624" t="s">
        <v>342</v>
      </c>
      <c r="AI301" s="623"/>
      <c r="AJ301" s="628"/>
      <c r="AK301" s="622"/>
      <c r="AL301" s="626"/>
      <c r="AM301" s="624"/>
      <c r="AN301" s="627"/>
      <c r="AO301" s="622"/>
      <c r="AP301" s="622"/>
      <c r="AQ301" s="622"/>
      <c r="AR301" s="629"/>
      <c r="AS301" s="630"/>
      <c r="AT301" s="622" t="s">
        <v>342</v>
      </c>
      <c r="AU301" s="622"/>
      <c r="AV301" s="624"/>
      <c r="AW301" s="627"/>
      <c r="AX301" s="622"/>
      <c r="AY301" s="626"/>
      <c r="AZ301" s="622"/>
      <c r="BA301" s="631"/>
      <c r="BB301" s="311"/>
      <c r="BC301" s="622"/>
      <c r="BD301" s="622"/>
      <c r="BE301" s="624"/>
      <c r="BF301" s="305"/>
      <c r="BG301" s="304"/>
      <c r="BH301" s="304"/>
      <c r="BI301" s="306"/>
      <c r="BJ301" s="307"/>
      <c r="BK301" s="568"/>
      <c r="BL301" s="617"/>
      <c r="BM301" s="571"/>
      <c r="BN301" s="292"/>
      <c r="BP301" s="11"/>
      <c r="BR301" s="634"/>
    </row>
    <row r="302" spans="1:70" ht="18.899999999999999" customHeight="1">
      <c r="A302" s="9"/>
      <c r="B302" s="8"/>
      <c r="C302" s="1101"/>
      <c r="D302" s="1101"/>
      <c r="E302" s="1101"/>
      <c r="F302" s="1102"/>
      <c r="G302" s="1014"/>
      <c r="H302" s="728" t="s">
        <v>607</v>
      </c>
      <c r="I302" s="577" t="s">
        <v>603</v>
      </c>
      <c r="J302" s="186">
        <v>1131800</v>
      </c>
      <c r="K302" s="559" t="s">
        <v>1</v>
      </c>
      <c r="L302" s="559">
        <v>8760</v>
      </c>
      <c r="M302" s="559" t="s">
        <v>508</v>
      </c>
      <c r="N302" s="559" t="s">
        <v>5</v>
      </c>
      <c r="O302" s="124"/>
      <c r="P302" s="125"/>
      <c r="Q302" s="125"/>
      <c r="R302" s="126"/>
      <c r="S302" s="144"/>
      <c r="T302" s="125"/>
      <c r="U302" s="125"/>
      <c r="V302" s="148" t="s">
        <v>342</v>
      </c>
      <c r="W302" s="552"/>
      <c r="X302" s="125"/>
      <c r="Y302" s="553"/>
      <c r="Z302" s="126"/>
      <c r="AA302" s="144"/>
      <c r="AB302" s="125"/>
      <c r="AC302" s="125"/>
      <c r="AD302" s="125"/>
      <c r="AE302" s="148"/>
      <c r="AF302" s="127"/>
      <c r="AG302" s="125"/>
      <c r="AH302" s="125" t="s">
        <v>342</v>
      </c>
      <c r="AI302" s="126"/>
      <c r="AJ302" s="286"/>
      <c r="AK302" s="125"/>
      <c r="AL302" s="553"/>
      <c r="AM302" s="148"/>
      <c r="AN302" s="127"/>
      <c r="AO302" s="125"/>
      <c r="AP302" s="125"/>
      <c r="AQ302" s="125"/>
      <c r="AR302" s="285"/>
      <c r="AS302" s="554"/>
      <c r="AT302" s="125" t="s">
        <v>342</v>
      </c>
      <c r="AU302" s="125"/>
      <c r="AV302" s="148"/>
      <c r="AW302" s="127"/>
      <c r="AX302" s="125"/>
      <c r="AY302" s="553"/>
      <c r="AZ302" s="125"/>
      <c r="BA302" s="555"/>
      <c r="BB302" s="144"/>
      <c r="BC302" s="125"/>
      <c r="BD302" s="125"/>
      <c r="BE302" s="148"/>
      <c r="BF302" s="127"/>
      <c r="BG302" s="125"/>
      <c r="BH302" s="125"/>
      <c r="BI302" s="126"/>
      <c r="BJ302" s="144"/>
      <c r="BK302" s="553"/>
      <c r="BL302" s="616"/>
      <c r="BM302" s="556"/>
      <c r="BN302" s="128"/>
      <c r="BP302" s="11"/>
      <c r="BR302" s="634"/>
    </row>
    <row r="303" spans="1:70" ht="18.899999999999999" customHeight="1">
      <c r="A303" s="9"/>
      <c r="B303" s="8"/>
      <c r="C303" s="1101"/>
      <c r="D303" s="1101"/>
      <c r="E303" s="1101"/>
      <c r="F303" s="1102"/>
      <c r="G303" s="1014"/>
      <c r="H303" s="728" t="s">
        <v>606</v>
      </c>
      <c r="I303" s="577" t="s">
        <v>603</v>
      </c>
      <c r="J303" s="186">
        <v>1131800</v>
      </c>
      <c r="K303" s="559" t="s">
        <v>1</v>
      </c>
      <c r="L303" s="559">
        <v>8760</v>
      </c>
      <c r="M303" s="559" t="s">
        <v>508</v>
      </c>
      <c r="N303" s="559" t="s">
        <v>5</v>
      </c>
      <c r="O303" s="124"/>
      <c r="P303" s="125"/>
      <c r="Q303" s="125"/>
      <c r="R303" s="126"/>
      <c r="S303" s="144"/>
      <c r="T303" s="125"/>
      <c r="U303" s="125"/>
      <c r="V303" s="148" t="s">
        <v>342</v>
      </c>
      <c r="W303" s="552"/>
      <c r="X303" s="125"/>
      <c r="Y303" s="553"/>
      <c r="Z303" s="126"/>
      <c r="AA303" s="144"/>
      <c r="AB303" s="125"/>
      <c r="AC303" s="125"/>
      <c r="AD303" s="125"/>
      <c r="AE303" s="148"/>
      <c r="AF303" s="127"/>
      <c r="AG303" s="125"/>
      <c r="AH303" s="125" t="s">
        <v>342</v>
      </c>
      <c r="AI303" s="126"/>
      <c r="AJ303" s="286"/>
      <c r="AK303" s="125"/>
      <c r="AL303" s="553"/>
      <c r="AM303" s="148"/>
      <c r="AN303" s="127"/>
      <c r="AO303" s="125"/>
      <c r="AP303" s="125"/>
      <c r="AQ303" s="125"/>
      <c r="AR303" s="285"/>
      <c r="AS303" s="554"/>
      <c r="AT303" s="125" t="s">
        <v>342</v>
      </c>
      <c r="AU303" s="125"/>
      <c r="AV303" s="148"/>
      <c r="AW303" s="127"/>
      <c r="AX303" s="125"/>
      <c r="AY303" s="553"/>
      <c r="AZ303" s="125"/>
      <c r="BA303" s="555"/>
      <c r="BB303" s="144"/>
      <c r="BC303" s="125"/>
      <c r="BD303" s="125"/>
      <c r="BE303" s="148"/>
      <c r="BF303" s="127"/>
      <c r="BG303" s="125"/>
      <c r="BH303" s="125"/>
      <c r="BI303" s="126"/>
      <c r="BJ303" s="144"/>
      <c r="BK303" s="553"/>
      <c r="BL303" s="616"/>
      <c r="BM303" s="556"/>
      <c r="BN303" s="128"/>
      <c r="BP303" s="11"/>
      <c r="BR303" s="634"/>
    </row>
    <row r="304" spans="1:70" ht="18.899999999999999" customHeight="1">
      <c r="A304" s="9"/>
      <c r="B304" s="8"/>
      <c r="C304" s="1101"/>
      <c r="D304" s="1101"/>
      <c r="E304" s="1101"/>
      <c r="F304" s="1102"/>
      <c r="G304" s="1014"/>
      <c r="H304" s="728" t="s">
        <v>605</v>
      </c>
      <c r="I304" s="577" t="s">
        <v>603</v>
      </c>
      <c r="J304" s="186">
        <v>1131800</v>
      </c>
      <c r="K304" s="559" t="s">
        <v>1</v>
      </c>
      <c r="L304" s="559">
        <v>8760</v>
      </c>
      <c r="M304" s="559" t="s">
        <v>508</v>
      </c>
      <c r="N304" s="559" t="s">
        <v>5</v>
      </c>
      <c r="O304" s="124"/>
      <c r="P304" s="125"/>
      <c r="Q304" s="125"/>
      <c r="R304" s="126"/>
      <c r="S304" s="144"/>
      <c r="T304" s="125"/>
      <c r="U304" s="125"/>
      <c r="V304" s="148"/>
      <c r="W304" s="552" t="s">
        <v>342</v>
      </c>
      <c r="X304" s="125"/>
      <c r="Y304" s="553"/>
      <c r="Z304" s="126"/>
      <c r="AA304" s="144"/>
      <c r="AB304" s="125"/>
      <c r="AC304" s="125"/>
      <c r="AD304" s="125"/>
      <c r="AE304" s="148"/>
      <c r="AF304" s="127"/>
      <c r="AG304" s="125"/>
      <c r="AH304" s="125"/>
      <c r="AI304" s="126" t="s">
        <v>342</v>
      </c>
      <c r="AJ304" s="286"/>
      <c r="AK304" s="125"/>
      <c r="AL304" s="553"/>
      <c r="AM304" s="148"/>
      <c r="AN304" s="127"/>
      <c r="AO304" s="125"/>
      <c r="AP304" s="125"/>
      <c r="AQ304" s="125"/>
      <c r="AR304" s="285"/>
      <c r="AS304" s="554"/>
      <c r="AT304" s="125"/>
      <c r="AU304" s="125"/>
      <c r="AV304" s="148"/>
      <c r="AW304" s="127"/>
      <c r="AX304" s="125"/>
      <c r="AY304" s="553"/>
      <c r="AZ304" s="125"/>
      <c r="BA304" s="555"/>
      <c r="BB304" s="144"/>
      <c r="BC304" s="125"/>
      <c r="BD304" s="125"/>
      <c r="BE304" s="148"/>
      <c r="BF304" s="127"/>
      <c r="BG304" s="125"/>
      <c r="BH304" s="125"/>
      <c r="BI304" s="126"/>
      <c r="BJ304" s="144"/>
      <c r="BK304" s="553"/>
      <c r="BL304" s="616"/>
      <c r="BM304" s="556"/>
      <c r="BN304" s="128"/>
      <c r="BP304" s="11"/>
      <c r="BR304" s="634"/>
    </row>
    <row r="305" spans="1:70" ht="18.899999999999999" customHeight="1">
      <c r="A305" s="9"/>
      <c r="B305" s="8"/>
      <c r="C305" s="1101"/>
      <c r="D305" s="1101"/>
      <c r="E305" s="1101"/>
      <c r="F305" s="1102"/>
      <c r="G305" s="1014"/>
      <c r="H305" s="728" t="s">
        <v>604</v>
      </c>
      <c r="I305" s="577" t="s">
        <v>603</v>
      </c>
      <c r="J305" s="186">
        <v>1131800</v>
      </c>
      <c r="K305" s="559" t="s">
        <v>1</v>
      </c>
      <c r="L305" s="559">
        <v>8760</v>
      </c>
      <c r="M305" s="559" t="s">
        <v>508</v>
      </c>
      <c r="N305" s="559" t="s">
        <v>5</v>
      </c>
      <c r="O305" s="124"/>
      <c r="P305" s="125"/>
      <c r="Q305" s="125"/>
      <c r="R305" s="126"/>
      <c r="S305" s="144"/>
      <c r="T305" s="125"/>
      <c r="U305" s="125"/>
      <c r="V305" s="148"/>
      <c r="W305" s="552" t="s">
        <v>342</v>
      </c>
      <c r="X305" s="125"/>
      <c r="Y305" s="553"/>
      <c r="Z305" s="126"/>
      <c r="AA305" s="144"/>
      <c r="AB305" s="125"/>
      <c r="AC305" s="125"/>
      <c r="AD305" s="125"/>
      <c r="AE305" s="148"/>
      <c r="AF305" s="127"/>
      <c r="AG305" s="125"/>
      <c r="AH305" s="125"/>
      <c r="AI305" s="126" t="s">
        <v>342</v>
      </c>
      <c r="AJ305" s="286"/>
      <c r="AK305" s="125"/>
      <c r="AL305" s="553"/>
      <c r="AM305" s="148"/>
      <c r="AN305" s="127"/>
      <c r="AO305" s="125"/>
      <c r="AP305" s="125"/>
      <c r="AQ305" s="125"/>
      <c r="AR305" s="285"/>
      <c r="AS305" s="554"/>
      <c r="AT305" s="125"/>
      <c r="AU305" s="125"/>
      <c r="AV305" s="148"/>
      <c r="AW305" s="127"/>
      <c r="AX305" s="125"/>
      <c r="AY305" s="553"/>
      <c r="AZ305" s="125"/>
      <c r="BA305" s="555"/>
      <c r="BB305" s="144"/>
      <c r="BC305" s="125"/>
      <c r="BD305" s="125"/>
      <c r="BE305" s="148"/>
      <c r="BF305" s="127"/>
      <c r="BG305" s="125"/>
      <c r="BH305" s="125"/>
      <c r="BI305" s="126"/>
      <c r="BJ305" s="144"/>
      <c r="BK305" s="553"/>
      <c r="BL305" s="616"/>
      <c r="BM305" s="556"/>
      <c r="BN305" s="128"/>
      <c r="BP305" s="11"/>
      <c r="BR305" s="634"/>
    </row>
    <row r="306" spans="1:70" ht="18.899999999999999" customHeight="1" thickBot="1">
      <c r="A306" s="9"/>
      <c r="B306" s="8"/>
      <c r="C306" s="1101"/>
      <c r="D306" s="1101"/>
      <c r="E306" s="1101"/>
      <c r="F306" s="1102"/>
      <c r="G306" s="1076"/>
      <c r="H306" s="729" t="s">
        <v>981</v>
      </c>
      <c r="I306" s="578" t="s">
        <v>603</v>
      </c>
      <c r="J306" s="189">
        <v>1131800</v>
      </c>
      <c r="K306" s="560" t="s">
        <v>1</v>
      </c>
      <c r="L306" s="560">
        <v>8760</v>
      </c>
      <c r="M306" s="560" t="s">
        <v>508</v>
      </c>
      <c r="N306" s="747" t="s">
        <v>982</v>
      </c>
      <c r="O306" s="110"/>
      <c r="P306" s="97"/>
      <c r="Q306" s="97"/>
      <c r="R306" s="102"/>
      <c r="S306" s="139"/>
      <c r="T306" s="97"/>
      <c r="U306" s="97"/>
      <c r="V306" s="141"/>
      <c r="W306" s="96"/>
      <c r="X306" s="106"/>
      <c r="Y306" s="97"/>
      <c r="Z306" s="102"/>
      <c r="AA306" s="137"/>
      <c r="AB306" s="106"/>
      <c r="AC306" s="97"/>
      <c r="AD306" s="97"/>
      <c r="AE306" s="141"/>
      <c r="AF306" s="121"/>
      <c r="AG306" s="97"/>
      <c r="AH306" s="97"/>
      <c r="AI306" s="102"/>
      <c r="AJ306" s="137"/>
      <c r="AK306" s="106"/>
      <c r="AL306" s="97"/>
      <c r="AM306" s="141"/>
      <c r="AN306" s="96"/>
      <c r="AO306" s="106"/>
      <c r="AP306" s="97"/>
      <c r="AQ306" s="97"/>
      <c r="AR306" s="131"/>
      <c r="AS306" s="549"/>
      <c r="AT306" s="97"/>
      <c r="AU306" s="97"/>
      <c r="AV306" s="141" t="s">
        <v>353</v>
      </c>
      <c r="AW306" s="96"/>
      <c r="AX306" s="106"/>
      <c r="AY306" s="97"/>
      <c r="AZ306" s="97"/>
      <c r="BA306" s="120"/>
      <c r="BB306" s="137"/>
      <c r="BC306" s="97"/>
      <c r="BD306" s="97"/>
      <c r="BE306" s="149"/>
      <c r="BF306" s="96"/>
      <c r="BG306" s="97"/>
      <c r="BH306" s="97"/>
      <c r="BI306" s="102"/>
      <c r="BJ306" s="139"/>
      <c r="BK306" s="97"/>
      <c r="BL306" s="545"/>
      <c r="BM306" s="545"/>
      <c r="BN306" s="98"/>
      <c r="BP306" s="11"/>
      <c r="BR306" s="634"/>
    </row>
    <row r="307" spans="1:70" ht="16.2" thickBot="1">
      <c r="A307" s="1"/>
      <c r="C307" s="647"/>
      <c r="D307" s="647"/>
      <c r="E307" s="647"/>
      <c r="F307" s="647"/>
      <c r="G307" s="647"/>
      <c r="H307" s="648"/>
      <c r="I307" s="1094" t="s">
        <v>29</v>
      </c>
      <c r="J307" s="1095"/>
      <c r="K307" s="693"/>
      <c r="L307" s="693"/>
      <c r="M307" s="693"/>
      <c r="N307" s="694"/>
      <c r="O307" s="562">
        <f t="shared" ref="O307:AT307" si="0">COUNTA(O15:O306)</f>
        <v>0</v>
      </c>
      <c r="P307" s="563">
        <f t="shared" si="0"/>
        <v>15</v>
      </c>
      <c r="Q307" s="563">
        <f t="shared" si="0"/>
        <v>17</v>
      </c>
      <c r="R307" s="564">
        <f t="shared" si="0"/>
        <v>20</v>
      </c>
      <c r="S307" s="562">
        <f t="shared" si="0"/>
        <v>15</v>
      </c>
      <c r="T307" s="563">
        <f t="shared" si="0"/>
        <v>17</v>
      </c>
      <c r="U307" s="563">
        <f t="shared" si="0"/>
        <v>8</v>
      </c>
      <c r="V307" s="564">
        <f t="shared" si="0"/>
        <v>23</v>
      </c>
      <c r="W307" s="562">
        <f t="shared" si="0"/>
        <v>16</v>
      </c>
      <c r="X307" s="563">
        <f t="shared" si="0"/>
        <v>11</v>
      </c>
      <c r="Y307" s="563">
        <f t="shared" si="0"/>
        <v>20</v>
      </c>
      <c r="Z307" s="564">
        <f t="shared" si="0"/>
        <v>16</v>
      </c>
      <c r="AA307" s="562">
        <f t="shared" si="0"/>
        <v>15</v>
      </c>
      <c r="AB307" s="563">
        <f t="shared" si="0"/>
        <v>15</v>
      </c>
      <c r="AC307" s="563">
        <f t="shared" si="0"/>
        <v>45</v>
      </c>
      <c r="AD307" s="563">
        <f t="shared" si="0"/>
        <v>3</v>
      </c>
      <c r="AE307" s="564">
        <f t="shared" si="0"/>
        <v>3</v>
      </c>
      <c r="AF307" s="565">
        <f t="shared" si="0"/>
        <v>16</v>
      </c>
      <c r="AG307" s="563">
        <f t="shared" si="0"/>
        <v>19</v>
      </c>
      <c r="AH307" s="563">
        <f t="shared" si="0"/>
        <v>13</v>
      </c>
      <c r="AI307" s="566">
        <f t="shared" si="0"/>
        <v>12</v>
      </c>
      <c r="AJ307" s="562">
        <f t="shared" si="0"/>
        <v>16</v>
      </c>
      <c r="AK307" s="563">
        <f t="shared" si="0"/>
        <v>17</v>
      </c>
      <c r="AL307" s="563">
        <f t="shared" si="0"/>
        <v>18</v>
      </c>
      <c r="AM307" s="564">
        <f t="shared" si="0"/>
        <v>7</v>
      </c>
      <c r="AN307" s="565">
        <f t="shared" si="0"/>
        <v>16</v>
      </c>
      <c r="AO307" s="563">
        <f t="shared" si="0"/>
        <v>18</v>
      </c>
      <c r="AP307" s="563">
        <f t="shared" si="0"/>
        <v>15</v>
      </c>
      <c r="AQ307" s="563">
        <f t="shared" si="0"/>
        <v>19</v>
      </c>
      <c r="AR307" s="566">
        <f t="shared" si="0"/>
        <v>16</v>
      </c>
      <c r="AS307" s="562">
        <f t="shared" si="0"/>
        <v>17</v>
      </c>
      <c r="AT307" s="563">
        <f t="shared" si="0"/>
        <v>16</v>
      </c>
      <c r="AU307" s="563">
        <f t="shared" ref="AU307:BN307" si="1">COUNTA(AU15:AU306)</f>
        <v>24</v>
      </c>
      <c r="AV307" s="564">
        <f t="shared" si="1"/>
        <v>6</v>
      </c>
      <c r="AW307" s="565">
        <f t="shared" si="1"/>
        <v>13</v>
      </c>
      <c r="AX307" s="563">
        <f t="shared" si="1"/>
        <v>16</v>
      </c>
      <c r="AY307" s="563">
        <f t="shared" si="1"/>
        <v>20</v>
      </c>
      <c r="AZ307" s="563">
        <f t="shared" si="1"/>
        <v>14</v>
      </c>
      <c r="BA307" s="566">
        <f t="shared" si="1"/>
        <v>22</v>
      </c>
      <c r="BB307" s="562">
        <f t="shared" si="1"/>
        <v>9</v>
      </c>
      <c r="BC307" s="563">
        <f t="shared" si="1"/>
        <v>19</v>
      </c>
      <c r="BD307" s="563">
        <f t="shared" si="1"/>
        <v>14</v>
      </c>
      <c r="BE307" s="564">
        <f t="shared" si="1"/>
        <v>24</v>
      </c>
      <c r="BF307" s="565">
        <f t="shared" si="1"/>
        <v>18</v>
      </c>
      <c r="BG307" s="563">
        <f t="shared" si="1"/>
        <v>16</v>
      </c>
      <c r="BH307" s="563">
        <f t="shared" si="1"/>
        <v>17</v>
      </c>
      <c r="BI307" s="566">
        <f t="shared" si="1"/>
        <v>16</v>
      </c>
      <c r="BJ307" s="562">
        <f t="shared" si="1"/>
        <v>16</v>
      </c>
      <c r="BK307" s="563">
        <f t="shared" si="1"/>
        <v>16</v>
      </c>
      <c r="BL307" s="563">
        <f t="shared" si="1"/>
        <v>0</v>
      </c>
      <c r="BM307" s="563">
        <f t="shared" si="1"/>
        <v>0</v>
      </c>
      <c r="BN307" s="564">
        <f t="shared" si="1"/>
        <v>0</v>
      </c>
      <c r="BO307" s="25"/>
      <c r="BR307" s="634"/>
    </row>
    <row r="308" spans="1:70" hidden="1">
      <c r="G308" s="636"/>
      <c r="H308" s="634"/>
      <c r="I308" s="634"/>
      <c r="J308" s="634"/>
      <c r="K308" s="634"/>
      <c r="L308" s="634"/>
      <c r="M308" s="634"/>
      <c r="N308" s="634"/>
      <c r="O308" s="636"/>
      <c r="P308" s="636"/>
      <c r="Q308" s="636"/>
      <c r="R308" s="636"/>
      <c r="S308" s="636"/>
      <c r="T308" s="636"/>
      <c r="U308" s="636"/>
      <c r="V308" s="636"/>
      <c r="W308" s="636"/>
      <c r="X308" s="636"/>
      <c r="Y308" s="636"/>
      <c r="Z308" s="636"/>
      <c r="AA308" s="636"/>
      <c r="AB308" s="636"/>
      <c r="AC308" s="636"/>
      <c r="AD308" s="636"/>
      <c r="AE308" s="636"/>
      <c r="AF308" s="636"/>
      <c r="AG308" s="636"/>
      <c r="AH308" s="636"/>
      <c r="AI308" s="636"/>
      <c r="AJ308" s="636"/>
      <c r="AK308" s="636"/>
      <c r="AL308" s="636"/>
      <c r="AM308" s="636"/>
      <c r="AN308" s="636"/>
      <c r="AO308" s="636"/>
      <c r="AP308" s="636"/>
      <c r="AQ308" s="636"/>
      <c r="AR308" s="636"/>
      <c r="AS308" s="636"/>
      <c r="AT308" s="636"/>
      <c r="AU308" s="636"/>
      <c r="AV308" s="636"/>
      <c r="AW308" s="636"/>
      <c r="AX308" s="636"/>
      <c r="AY308" s="636"/>
      <c r="AZ308" s="636"/>
      <c r="BA308" s="636"/>
      <c r="BB308" s="636"/>
      <c r="BC308" s="636"/>
      <c r="BD308" s="636"/>
      <c r="BE308" s="636"/>
      <c r="BF308" s="636"/>
      <c r="BG308" s="636"/>
      <c r="BH308" s="636"/>
      <c r="BI308" s="636"/>
      <c r="BJ308" s="636"/>
      <c r="BK308" s="636"/>
      <c r="BL308" s="636"/>
      <c r="BM308" s="636"/>
      <c r="BN308" s="636"/>
      <c r="BO308" s="634"/>
      <c r="BR308" s="634"/>
    </row>
    <row r="309" spans="1:70" ht="104.25" hidden="1" customHeight="1">
      <c r="I309" s="212"/>
      <c r="O309" s="702">
        <v>44200</v>
      </c>
      <c r="P309" s="702">
        <f>O309+7</f>
        <v>44207</v>
      </c>
      <c r="Q309" s="702">
        <f t="shared" ref="Q309:BK309" si="2">P309+7</f>
        <v>44214</v>
      </c>
      <c r="R309" s="702">
        <f t="shared" si="2"/>
        <v>44221</v>
      </c>
      <c r="S309" s="702">
        <f t="shared" si="2"/>
        <v>44228</v>
      </c>
      <c r="T309" s="702">
        <f t="shared" si="2"/>
        <v>44235</v>
      </c>
      <c r="U309" s="702">
        <f t="shared" si="2"/>
        <v>44242</v>
      </c>
      <c r="V309" s="702">
        <f t="shared" si="2"/>
        <v>44249</v>
      </c>
      <c r="W309" s="702">
        <f t="shared" si="2"/>
        <v>44256</v>
      </c>
      <c r="X309" s="702">
        <f t="shared" si="2"/>
        <v>44263</v>
      </c>
      <c r="Y309" s="702">
        <f t="shared" si="2"/>
        <v>44270</v>
      </c>
      <c r="Z309" s="702">
        <f t="shared" si="2"/>
        <v>44277</v>
      </c>
      <c r="AA309" s="702">
        <f t="shared" si="2"/>
        <v>44284</v>
      </c>
      <c r="AB309" s="702">
        <f t="shared" si="2"/>
        <v>44291</v>
      </c>
      <c r="AC309" s="702">
        <f t="shared" si="2"/>
        <v>44298</v>
      </c>
      <c r="AD309" s="702">
        <f t="shared" si="2"/>
        <v>44305</v>
      </c>
      <c r="AE309" s="702">
        <f t="shared" si="2"/>
        <v>44312</v>
      </c>
      <c r="AF309" s="702">
        <f t="shared" si="2"/>
        <v>44319</v>
      </c>
      <c r="AG309" s="702">
        <f t="shared" si="2"/>
        <v>44326</v>
      </c>
      <c r="AH309" s="702">
        <f t="shared" si="2"/>
        <v>44333</v>
      </c>
      <c r="AI309" s="702">
        <f t="shared" si="2"/>
        <v>44340</v>
      </c>
      <c r="AJ309" s="702">
        <f t="shared" si="2"/>
        <v>44347</v>
      </c>
      <c r="AK309" s="702">
        <f t="shared" si="2"/>
        <v>44354</v>
      </c>
      <c r="AL309" s="702">
        <f t="shared" si="2"/>
        <v>44361</v>
      </c>
      <c r="AM309" s="702">
        <f t="shared" si="2"/>
        <v>44368</v>
      </c>
      <c r="AN309" s="702">
        <f t="shared" si="2"/>
        <v>44375</v>
      </c>
      <c r="AO309" s="702">
        <f t="shared" si="2"/>
        <v>44382</v>
      </c>
      <c r="AP309" s="702">
        <f t="shared" si="2"/>
        <v>44389</v>
      </c>
      <c r="AQ309" s="702">
        <f t="shared" si="2"/>
        <v>44396</v>
      </c>
      <c r="AR309" s="702">
        <f t="shared" si="2"/>
        <v>44403</v>
      </c>
      <c r="AS309" s="702">
        <f t="shared" si="2"/>
        <v>44410</v>
      </c>
      <c r="AT309" s="702">
        <f t="shared" si="2"/>
        <v>44417</v>
      </c>
      <c r="AU309" s="702">
        <f t="shared" si="2"/>
        <v>44424</v>
      </c>
      <c r="AV309" s="702">
        <f t="shared" si="2"/>
        <v>44431</v>
      </c>
      <c r="AW309" s="702">
        <f t="shared" si="2"/>
        <v>44438</v>
      </c>
      <c r="AX309" s="702">
        <f t="shared" si="2"/>
        <v>44445</v>
      </c>
      <c r="AY309" s="702">
        <f t="shared" si="2"/>
        <v>44452</v>
      </c>
      <c r="AZ309" s="702">
        <f t="shared" si="2"/>
        <v>44459</v>
      </c>
      <c r="BA309" s="702">
        <f t="shared" si="2"/>
        <v>44466</v>
      </c>
      <c r="BB309" s="702">
        <f t="shared" si="2"/>
        <v>44473</v>
      </c>
      <c r="BC309" s="702">
        <f t="shared" si="2"/>
        <v>44480</v>
      </c>
      <c r="BD309" s="702">
        <f t="shared" si="2"/>
        <v>44487</v>
      </c>
      <c r="BE309" s="702">
        <f t="shared" si="2"/>
        <v>44494</v>
      </c>
      <c r="BF309" s="702">
        <f t="shared" si="2"/>
        <v>44501</v>
      </c>
      <c r="BG309" s="702">
        <f t="shared" si="2"/>
        <v>44508</v>
      </c>
      <c r="BH309" s="702">
        <f t="shared" si="2"/>
        <v>44515</v>
      </c>
      <c r="BI309" s="702">
        <f t="shared" si="2"/>
        <v>44522</v>
      </c>
      <c r="BJ309" s="702">
        <f t="shared" si="2"/>
        <v>44529</v>
      </c>
      <c r="BK309" s="702">
        <f t="shared" si="2"/>
        <v>44536</v>
      </c>
    </row>
    <row r="310" spans="1:70" hidden="1">
      <c r="J310" s="212"/>
      <c r="K310" s="212"/>
      <c r="L310" s="212"/>
      <c r="M310" s="212"/>
      <c r="N310" s="212"/>
      <c r="P310" s="278"/>
      <c r="Q310" s="278"/>
      <c r="R310" s="278"/>
      <c r="S310" s="278"/>
      <c r="T310" s="695"/>
      <c r="U310" s="695"/>
      <c r="V310" s="695"/>
    </row>
    <row r="311" spans="1:70" hidden="1">
      <c r="P311" s="695"/>
      <c r="Q311" s="695"/>
      <c r="R311" s="695"/>
      <c r="S311" s="695"/>
    </row>
    <row r="312" spans="1:70" hidden="1">
      <c r="P312" s="278"/>
      <c r="Q312" s="278"/>
      <c r="R312" s="278"/>
      <c r="S312" s="278"/>
      <c r="T312" s="695"/>
    </row>
    <row r="313" spans="1:70" hidden="1">
      <c r="R313" s="18">
        <v>44534</v>
      </c>
      <c r="S313" s="18">
        <v>44534</v>
      </c>
    </row>
    <row r="314" spans="1:70" hidden="1">
      <c r="P314" s="278"/>
      <c r="Q314" s="278"/>
      <c r="R314" s="278">
        <v>52</v>
      </c>
      <c r="S314" s="278">
        <f>190-52</f>
        <v>138</v>
      </c>
      <c r="T314" s="695"/>
      <c r="U314" s="695"/>
    </row>
    <row r="315" spans="1:70" hidden="1">
      <c r="S315" s="18" t="s">
        <v>699</v>
      </c>
      <c r="U315" s="690">
        <f>52/242</f>
        <v>0.21487603305785125</v>
      </c>
      <c r="Y315" s="668"/>
      <c r="Z315" s="18" t="s">
        <v>703</v>
      </c>
      <c r="AA315" s="18">
        <v>0</v>
      </c>
    </row>
    <row r="316" spans="1:70" hidden="1">
      <c r="P316" s="278"/>
      <c r="Q316" s="278"/>
      <c r="R316" s="278"/>
      <c r="S316" s="278">
        <v>52</v>
      </c>
      <c r="Y316" s="667"/>
      <c r="Z316" s="18" t="s">
        <v>704</v>
      </c>
      <c r="AA316" s="18">
        <v>0</v>
      </c>
    </row>
    <row r="317" spans="1:70" hidden="1">
      <c r="Y317" s="666"/>
      <c r="Z317" s="18" t="s">
        <v>705</v>
      </c>
      <c r="AA317" s="18">
        <v>26</v>
      </c>
    </row>
    <row r="318" spans="1:70" hidden="1">
      <c r="P318" s="278"/>
      <c r="Q318" s="278"/>
      <c r="R318" s="278"/>
      <c r="S318" s="278"/>
      <c r="U318" s="695"/>
      <c r="Y318" s="665"/>
      <c r="Z318" s="18" t="s">
        <v>706</v>
      </c>
    </row>
    <row r="320" spans="1:70" hidden="1">
      <c r="P320" s="278"/>
      <c r="Q320" s="278"/>
      <c r="R320" s="278"/>
      <c r="S320" s="278" t="s">
        <v>700</v>
      </c>
      <c r="T320" s="18">
        <v>40</v>
      </c>
      <c r="U320" s="695"/>
    </row>
    <row r="321" spans="16:28" hidden="1">
      <c r="S321" s="695" t="s">
        <v>701</v>
      </c>
      <c r="T321" s="18">
        <v>52</v>
      </c>
    </row>
    <row r="322" spans="16:28" hidden="1">
      <c r="P322" s="278"/>
      <c r="Q322" s="278"/>
      <c r="R322" s="278"/>
      <c r="S322" s="278" t="s">
        <v>702</v>
      </c>
      <c r="T322" s="18">
        <v>52</v>
      </c>
      <c r="U322" s="695"/>
    </row>
    <row r="324" spans="16:28" hidden="1">
      <c r="P324" s="278"/>
      <c r="Q324" s="278"/>
      <c r="R324" s="278"/>
      <c r="S324" s="278"/>
      <c r="U324" s="695"/>
    </row>
    <row r="325" spans="16:28" hidden="1">
      <c r="AB325" s="690"/>
    </row>
    <row r="326" spans="16:28" hidden="1">
      <c r="P326" s="278"/>
      <c r="Q326" s="278"/>
      <c r="R326" s="278"/>
      <c r="S326" s="278"/>
      <c r="T326" s="695"/>
      <c r="U326" s="695"/>
    </row>
    <row r="327" spans="16:28" hidden="1">
      <c r="T327" s="695"/>
    </row>
    <row r="328" spans="16:28" hidden="1">
      <c r="P328" s="278"/>
      <c r="Q328" s="278"/>
      <c r="R328" s="278"/>
      <c r="S328" s="278"/>
    </row>
    <row r="330" spans="16:28" hidden="1">
      <c r="P330" s="278"/>
      <c r="Q330" s="278"/>
      <c r="R330" s="278"/>
      <c r="S330" s="278"/>
    </row>
    <row r="332" spans="16:28" hidden="1">
      <c r="P332" s="278"/>
      <c r="Q332" s="278"/>
      <c r="R332" s="278"/>
      <c r="S332" s="278"/>
    </row>
    <row r="342"/>
    <row r="343"/>
    <row r="344"/>
  </sheetData>
  <autoFilter ref="H14:BN307" xr:uid="{AF138853-2C51-4219-9DB4-BCE1C4D61CBB}"/>
  <mergeCells count="67">
    <mergeCell ref="H1:BN1"/>
    <mergeCell ref="H2:BN2"/>
    <mergeCell ref="J3:BA3"/>
    <mergeCell ref="C4:F5"/>
    <mergeCell ref="J4:N4"/>
    <mergeCell ref="O4:S4"/>
    <mergeCell ref="J5:N5"/>
    <mergeCell ref="O5:S5"/>
    <mergeCell ref="H11:BN11"/>
    <mergeCell ref="A12:A13"/>
    <mergeCell ref="B12:B13"/>
    <mergeCell ref="H12:H13"/>
    <mergeCell ref="I12:I13"/>
    <mergeCell ref="J12:J13"/>
    <mergeCell ref="K12:K13"/>
    <mergeCell ref="L12:L13"/>
    <mergeCell ref="M12:M13"/>
    <mergeCell ref="N12:N13"/>
    <mergeCell ref="BJ12:BN12"/>
    <mergeCell ref="O12:R12"/>
    <mergeCell ref="S12:V12"/>
    <mergeCell ref="W12:Z12"/>
    <mergeCell ref="AA12:AE12"/>
    <mergeCell ref="AF12:AI12"/>
    <mergeCell ref="AJ12:AM12"/>
    <mergeCell ref="AN12:AR12"/>
    <mergeCell ref="AS12:AV12"/>
    <mergeCell ref="AW12:BA12"/>
    <mergeCell ref="BB12:BE12"/>
    <mergeCell ref="BF12:BI12"/>
    <mergeCell ref="G137:G141"/>
    <mergeCell ref="C15:F306"/>
    <mergeCell ref="G15:G35"/>
    <mergeCell ref="G36:G60"/>
    <mergeCell ref="G61:G76"/>
    <mergeCell ref="G77:G87"/>
    <mergeCell ref="G88:G98"/>
    <mergeCell ref="G99:G111"/>
    <mergeCell ref="G113:G116"/>
    <mergeCell ref="G117:G120"/>
    <mergeCell ref="G121:G127"/>
    <mergeCell ref="K122:K125"/>
    <mergeCell ref="L122:L125"/>
    <mergeCell ref="G128:G131"/>
    <mergeCell ref="G132:G134"/>
    <mergeCell ref="G135:G136"/>
    <mergeCell ref="G214:G223"/>
    <mergeCell ref="G142:G143"/>
    <mergeCell ref="G146:G149"/>
    <mergeCell ref="G150:G160"/>
    <mergeCell ref="G161:G166"/>
    <mergeCell ref="G167:G169"/>
    <mergeCell ref="G170:G171"/>
    <mergeCell ref="G172:G176"/>
    <mergeCell ref="G177:G197"/>
    <mergeCell ref="G198:G200"/>
    <mergeCell ref="G201:G206"/>
    <mergeCell ref="G207:G213"/>
    <mergeCell ref="G268:G300"/>
    <mergeCell ref="G301:G306"/>
    <mergeCell ref="I307:J307"/>
    <mergeCell ref="G225:G229"/>
    <mergeCell ref="G230:G232"/>
    <mergeCell ref="G233:G248"/>
    <mergeCell ref="G249:G255"/>
    <mergeCell ref="G256:G258"/>
    <mergeCell ref="G259:G267"/>
  </mergeCells>
  <conditionalFormatting sqref="O165:X165 AA165:BN165">
    <cfRule type="cellIs" dxfId="800" priority="144" stopIfTrue="1" operator="equal">
      <formula>"M"</formula>
    </cfRule>
    <cfRule type="endsWith" dxfId="799" priority="139" operator="endsWith" text="N">
      <formula>RIGHT(O165,LEN("N"))="N"</formula>
    </cfRule>
    <cfRule type="endsWith" dxfId="798" priority="140" operator="endsWith" text="W">
      <formula>RIGHT(O165,LEN("W"))="W"</formula>
    </cfRule>
    <cfRule type="cellIs" dxfId="797" priority="142" stopIfTrue="1" operator="equal">
      <formula>"P"</formula>
    </cfRule>
    <cfRule type="cellIs" dxfId="796" priority="143" stopIfTrue="1" operator="equal">
      <formula>"K"</formula>
    </cfRule>
    <cfRule type="cellIs" dxfId="795" priority="141" stopIfTrue="1" operator="equal">
      <formula>"R"</formula>
    </cfRule>
  </conditionalFormatting>
  <conditionalFormatting sqref="O15:AA28 BL15:BN28">
    <cfRule type="cellIs" dxfId="794" priority="528" stopIfTrue="1" operator="equal">
      <formula>"P"</formula>
    </cfRule>
    <cfRule type="cellIs" dxfId="793" priority="529" stopIfTrue="1" operator="equal">
      <formula>"K"</formula>
    </cfRule>
    <cfRule type="cellIs" dxfId="792" priority="530" stopIfTrue="1" operator="equal">
      <formula>"M"</formula>
    </cfRule>
    <cfRule type="cellIs" dxfId="791" priority="527" stopIfTrue="1" operator="equal">
      <formula>"R"</formula>
    </cfRule>
  </conditionalFormatting>
  <conditionalFormatting sqref="O32:AA39 BL32:BN39">
    <cfRule type="cellIs" dxfId="790" priority="507" stopIfTrue="1" operator="equal">
      <formula>"R"</formula>
    </cfRule>
    <cfRule type="cellIs" dxfId="789" priority="509" stopIfTrue="1" operator="equal">
      <formula>"K"</formula>
    </cfRule>
    <cfRule type="cellIs" dxfId="788" priority="510" stopIfTrue="1" operator="equal">
      <formula>"M"</formula>
    </cfRule>
    <cfRule type="cellIs" dxfId="787" priority="508" stopIfTrue="1" operator="equal">
      <formula>"P"</formula>
    </cfRule>
  </conditionalFormatting>
  <conditionalFormatting sqref="O169:AC169">
    <cfRule type="cellIs" dxfId="786" priority="200" stopIfTrue="1" operator="equal">
      <formula>"M"</formula>
    </cfRule>
    <cfRule type="cellIs" dxfId="785" priority="199" stopIfTrue="1" operator="equal">
      <formula>"K"</formula>
    </cfRule>
    <cfRule type="cellIs" dxfId="784" priority="197" stopIfTrue="1" operator="equal">
      <formula>"R"</formula>
    </cfRule>
    <cfRule type="cellIs" dxfId="783" priority="198" stopIfTrue="1" operator="equal">
      <formula>"P"</formula>
    </cfRule>
  </conditionalFormatting>
  <conditionalFormatting sqref="O176:AC176">
    <cfRule type="cellIs" dxfId="782" priority="175" stopIfTrue="1" operator="equal">
      <formula>"R"</formula>
    </cfRule>
    <cfRule type="cellIs" dxfId="781" priority="176" stopIfTrue="1" operator="equal">
      <formula>"P"</formula>
    </cfRule>
    <cfRule type="cellIs" dxfId="780" priority="177" stopIfTrue="1" operator="equal">
      <formula>"K"</formula>
    </cfRule>
    <cfRule type="cellIs" dxfId="779" priority="178" stopIfTrue="1" operator="equal">
      <formula>"M"</formula>
    </cfRule>
  </conditionalFormatting>
  <conditionalFormatting sqref="O169:AP169 O167:BN168 AS169:BN169">
    <cfRule type="endsWith" priority="195" operator="endsWith" text="N">
      <formula>RIGHT(O167,LEN("N"))="N"</formula>
    </cfRule>
    <cfRule type="endsWith" dxfId="778" priority="196" operator="endsWith" text="W">
      <formula>RIGHT(O167,LEN("W"))="W"</formula>
    </cfRule>
  </conditionalFormatting>
  <conditionalFormatting sqref="O176:AP176 AS176:BN176">
    <cfRule type="endsWith" priority="173" operator="endsWith" text="N">
      <formula>RIGHT(O176,LEN("N"))="N"</formula>
    </cfRule>
    <cfRule type="endsWith" dxfId="777" priority="174" operator="endsWith" text="W">
      <formula>RIGHT(O176,LEN("W"))="W"</formula>
    </cfRule>
  </conditionalFormatting>
  <conditionalFormatting sqref="O306:BC306 BE306:BM306">
    <cfRule type="cellIs" dxfId="776" priority="485" stopIfTrue="1" operator="equal">
      <formula>"K"</formula>
    </cfRule>
    <cfRule type="cellIs" dxfId="775" priority="484" stopIfTrue="1" operator="equal">
      <formula>"P"</formula>
    </cfRule>
    <cfRule type="cellIs" dxfId="774" priority="486" stopIfTrue="1" operator="equal">
      <formula>"M"</formula>
    </cfRule>
    <cfRule type="cellIs" dxfId="773" priority="483" stopIfTrue="1" operator="equal">
      <formula>"R"</formula>
    </cfRule>
  </conditionalFormatting>
  <conditionalFormatting sqref="O170:BF171">
    <cfRule type="cellIs" dxfId="772" priority="161" stopIfTrue="1" operator="equal">
      <formula>"R"</formula>
    </cfRule>
    <cfRule type="cellIs" dxfId="771" priority="164" stopIfTrue="1" operator="equal">
      <formula>"M"</formula>
    </cfRule>
    <cfRule type="cellIs" dxfId="770" priority="162" stopIfTrue="1" operator="equal">
      <formula>"P"</formula>
    </cfRule>
    <cfRule type="cellIs" dxfId="769" priority="163" stopIfTrue="1" operator="equal">
      <formula>"K"</formula>
    </cfRule>
  </conditionalFormatting>
  <conditionalFormatting sqref="O167:BI168 BK167:BN168 AE169:AO169">
    <cfRule type="cellIs" dxfId="768" priority="205" stopIfTrue="1" operator="equal">
      <formula>"R"</formula>
    </cfRule>
    <cfRule type="cellIs" dxfId="767" priority="206" stopIfTrue="1" operator="equal">
      <formula>"P"</formula>
    </cfRule>
    <cfRule type="cellIs" dxfId="766" priority="207" stopIfTrue="1" operator="equal">
      <formula>"K"</formula>
    </cfRule>
    <cfRule type="cellIs" dxfId="765" priority="208" stopIfTrue="1" operator="equal">
      <formula>"M"</formula>
    </cfRule>
  </conditionalFormatting>
  <conditionalFormatting sqref="O172:BI175 BK172:BN175 AE176:AO176">
    <cfRule type="cellIs" dxfId="764" priority="184" stopIfTrue="1" operator="equal">
      <formula>"P"</formula>
    </cfRule>
    <cfRule type="cellIs" dxfId="763" priority="185" stopIfTrue="1" operator="equal">
      <formula>"K"</formula>
    </cfRule>
    <cfRule type="cellIs" dxfId="762" priority="186" stopIfTrue="1" operator="equal">
      <formula>"M"</formula>
    </cfRule>
  </conditionalFormatting>
  <conditionalFormatting sqref="O128:BJ128 BL128:BN128 O129:AM131 AO129:AY131 BA129:BN131">
    <cfRule type="endsWith" dxfId="761" priority="110" operator="endsWith" text="W">
      <formula>RIGHT(O128,LEN("W"))="W"</formula>
    </cfRule>
    <cfRule type="cellIs" dxfId="760" priority="111" stopIfTrue="1" operator="equal">
      <formula>"R"</formula>
    </cfRule>
    <cfRule type="cellIs" dxfId="759" priority="112" stopIfTrue="1" operator="equal">
      <formula>"P"</formula>
    </cfRule>
    <cfRule type="cellIs" dxfId="758" priority="113" stopIfTrue="1" operator="equal">
      <formula>"K"</formula>
    </cfRule>
    <cfRule type="cellIs" dxfId="757" priority="114" stopIfTrue="1" operator="equal">
      <formula>"M"</formula>
    </cfRule>
    <cfRule type="endsWith" dxfId="756" priority="109" operator="endsWith" text="N">
      <formula>RIGHT(O128,LEN("N"))="N"</formula>
    </cfRule>
  </conditionalFormatting>
  <conditionalFormatting sqref="O133:BJ133">
    <cfRule type="cellIs" dxfId="755" priority="254" stopIfTrue="1" operator="equal">
      <formula>"P"</formula>
    </cfRule>
    <cfRule type="cellIs" dxfId="754" priority="255" stopIfTrue="1" operator="equal">
      <formula>"K"</formula>
    </cfRule>
    <cfRule type="cellIs" dxfId="753" priority="256" stopIfTrue="1" operator="equal">
      <formula>"M"</formula>
    </cfRule>
    <cfRule type="endsWith" dxfId="752" priority="252" operator="endsWith" text="W">
      <formula>RIGHT(O133,LEN("W"))="W"</formula>
    </cfRule>
    <cfRule type="endsWith" dxfId="751" priority="251" operator="endsWith" text="N">
      <formula>RIGHT(O133,LEN("N"))="N"</formula>
    </cfRule>
    <cfRule type="cellIs" dxfId="750" priority="253" stopIfTrue="1" operator="equal">
      <formula>"R"</formula>
    </cfRule>
  </conditionalFormatting>
  <conditionalFormatting sqref="O137:BJ138 BL137:BN138 O139:AM141 AO139:AY141 BA139:BN141">
    <cfRule type="cellIs" dxfId="749" priority="266" stopIfTrue="1" operator="equal">
      <formula>"P"</formula>
    </cfRule>
    <cfRule type="endsWith" dxfId="748" priority="264" operator="endsWith" text="W">
      <formula>RIGHT(O137,LEN("W"))="W"</formula>
    </cfRule>
    <cfRule type="cellIs" dxfId="747" priority="267" stopIfTrue="1" operator="equal">
      <formula>"K"</formula>
    </cfRule>
    <cfRule type="cellIs" dxfId="746" priority="268" stopIfTrue="1" operator="equal">
      <formula>"M"</formula>
    </cfRule>
    <cfRule type="endsWith" dxfId="745" priority="263" operator="endsWith" text="N">
      <formula>RIGHT(O137,LEN("N"))="N"</formula>
    </cfRule>
    <cfRule type="cellIs" dxfId="744" priority="265" stopIfTrue="1" operator="equal">
      <formula>"R"</formula>
    </cfRule>
  </conditionalFormatting>
  <conditionalFormatting sqref="O134:BL134">
    <cfRule type="cellIs" dxfId="743" priority="249" stopIfTrue="1" operator="equal">
      <formula>"K"</formula>
    </cfRule>
    <cfRule type="cellIs" dxfId="742" priority="248" stopIfTrue="1" operator="equal">
      <formula>"P"</formula>
    </cfRule>
    <cfRule type="cellIs" dxfId="741" priority="247" stopIfTrue="1" operator="equal">
      <formula>"R"</formula>
    </cfRule>
    <cfRule type="endsWith" dxfId="740" priority="246" operator="endsWith" text="W">
      <formula>RIGHT(O134,LEN("W"))="W"</formula>
    </cfRule>
    <cfRule type="cellIs" dxfId="739" priority="250" stopIfTrue="1" operator="equal">
      <formula>"M"</formula>
    </cfRule>
    <cfRule type="endsWith" dxfId="738" priority="245" operator="endsWith" text="N">
      <formula>RIGHT(O134,LEN("N"))="N"</formula>
    </cfRule>
  </conditionalFormatting>
  <conditionalFormatting sqref="O193:BM195">
    <cfRule type="cellIs" dxfId="737" priority="479" stopIfTrue="1" operator="equal">
      <formula>"R"</formula>
    </cfRule>
    <cfRule type="cellIs" dxfId="736" priority="480" stopIfTrue="1" operator="equal">
      <formula>"P"</formula>
    </cfRule>
    <cfRule type="cellIs" dxfId="735" priority="481" stopIfTrue="1" operator="equal">
      <formula>"K"</formula>
    </cfRule>
    <cfRule type="cellIs" dxfId="734" priority="482" stopIfTrue="1" operator="equal">
      <formula>"M"</formula>
    </cfRule>
  </conditionalFormatting>
  <conditionalFormatting sqref="O15:BN74 O76:BN127 O132:BN157 O160:BN204 O306:BN306">
    <cfRule type="cellIs" dxfId="733" priority="586" stopIfTrue="1" operator="equal">
      <formula>"M"</formula>
    </cfRule>
    <cfRule type="cellIs" dxfId="732" priority="585" stopIfTrue="1" operator="equal">
      <formula>"K"</formula>
    </cfRule>
    <cfRule type="cellIs" dxfId="731" priority="584" stopIfTrue="1" operator="equal">
      <formula>"P"</formula>
    </cfRule>
  </conditionalFormatting>
  <conditionalFormatting sqref="O15:BN74 O76:BN127 O132:BN157 O160:BN204">
    <cfRule type="endsWith" dxfId="730" priority="286" operator="endsWith" text="W">
      <formula>RIGHT(O15,LEN("W"))="W"</formula>
    </cfRule>
  </conditionalFormatting>
  <conditionalFormatting sqref="O15:BN74 O132:BN157 O76:BN127 O160:BN204">
    <cfRule type="endsWith" dxfId="729" priority="285" operator="endsWith" text="N">
      <formula>RIGHT(O15,LEN("N"))="N"</formula>
    </cfRule>
  </conditionalFormatting>
  <conditionalFormatting sqref="O15:BN74 O160:BN204 O306:BN306 O76:BN127 O132:BN157">
    <cfRule type="cellIs" dxfId="728" priority="583" stopIfTrue="1" operator="equal">
      <formula>"R"</formula>
    </cfRule>
  </conditionalFormatting>
  <conditionalFormatting sqref="O75:BN75">
    <cfRule type="cellIs" dxfId="727" priority="6" stopIfTrue="1" operator="equal">
      <formula>"M"</formula>
    </cfRule>
    <cfRule type="cellIs" dxfId="726" priority="3" stopIfTrue="1" operator="equal">
      <formula>"R"</formula>
    </cfRule>
    <cfRule type="endsWith" dxfId="725" priority="2" operator="endsWith" text="W">
      <formula>RIGHT(O75,LEN("W"))="W"</formula>
    </cfRule>
    <cfRule type="endsWith" dxfId="724" priority="1" operator="endsWith" text="N">
      <formula>RIGHT(O75,LEN("N"))="N"</formula>
    </cfRule>
    <cfRule type="cellIs" dxfId="723" priority="5" stopIfTrue="1" operator="equal">
      <formula>"K"</formula>
    </cfRule>
    <cfRule type="cellIs" dxfId="722" priority="4" stopIfTrue="1" operator="equal">
      <formula>"P"</formula>
    </cfRule>
  </conditionalFormatting>
  <conditionalFormatting sqref="O128:BN131">
    <cfRule type="endsWith" dxfId="721" priority="116" operator="endsWith" text="W">
      <formula>RIGHT(O128,LEN("W"))="W"</formula>
    </cfRule>
    <cfRule type="cellIs" dxfId="720" priority="117" stopIfTrue="1" operator="equal">
      <formula>"R"</formula>
    </cfRule>
    <cfRule type="cellIs" dxfId="719" priority="118" stopIfTrue="1" operator="equal">
      <formula>"P"</formula>
    </cfRule>
    <cfRule type="cellIs" dxfId="718" priority="119" stopIfTrue="1" operator="equal">
      <formula>"K"</formula>
    </cfRule>
    <cfRule type="cellIs" dxfId="717" priority="120" stopIfTrue="1" operator="equal">
      <formula>"M"</formula>
    </cfRule>
    <cfRule type="endsWith" dxfId="716" priority="115" operator="endsWith" text="N">
      <formula>RIGHT(O128,LEN("N"))="N"</formula>
    </cfRule>
  </conditionalFormatting>
  <conditionalFormatting sqref="O158:BN159">
    <cfRule type="cellIs" dxfId="715" priority="66" stopIfTrue="1" operator="equal">
      <formula>"M"</formula>
    </cfRule>
    <cfRule type="endsWith" dxfId="714" priority="61" operator="endsWith" text="N">
      <formula>RIGHT(O158,LEN("N"))="N"</formula>
    </cfRule>
    <cfRule type="cellIs" dxfId="713" priority="65" stopIfTrue="1" operator="equal">
      <formula>"K"</formula>
    </cfRule>
    <cfRule type="cellIs" dxfId="712" priority="64" stopIfTrue="1" operator="equal">
      <formula>"P"</formula>
    </cfRule>
    <cfRule type="cellIs" dxfId="711" priority="63" stopIfTrue="1" operator="equal">
      <formula>"R"</formula>
    </cfRule>
    <cfRule type="endsWith" dxfId="710" priority="62" operator="endsWith" text="W">
      <formula>RIGHT(O158,LEN("W"))="W"</formula>
    </cfRule>
  </conditionalFormatting>
  <conditionalFormatting sqref="O170:BN175">
    <cfRule type="endsWith" priority="145" operator="endsWith" text="N">
      <formula>RIGHT(O170,LEN("N"))="N"</formula>
    </cfRule>
    <cfRule type="endsWith" dxfId="709" priority="146" operator="endsWith" text="W">
      <formula>RIGHT(O170,LEN("W"))="W"</formula>
    </cfRule>
  </conditionalFormatting>
  <conditionalFormatting sqref="O188:BN190">
    <cfRule type="cellIs" dxfId="708" priority="490" stopIfTrue="1" operator="equal">
      <formula>"M"</formula>
    </cfRule>
    <cfRule type="cellIs" dxfId="707" priority="489" stopIfTrue="1" operator="equal">
      <formula>"K"</formula>
    </cfRule>
    <cfRule type="cellIs" dxfId="706" priority="488" stopIfTrue="1" operator="equal">
      <formula>"P"</formula>
    </cfRule>
    <cfRule type="cellIs" dxfId="705" priority="487" stopIfTrue="1" operator="equal">
      <formula>"R"</formula>
    </cfRule>
  </conditionalFormatting>
  <conditionalFormatting sqref="O205:BN305">
    <cfRule type="cellIs" dxfId="704" priority="11" stopIfTrue="1" operator="equal">
      <formula>"K"</formula>
    </cfRule>
    <cfRule type="cellIs" dxfId="703" priority="9" stopIfTrue="1" operator="equal">
      <formula>"R"</formula>
    </cfRule>
    <cfRule type="cellIs" dxfId="702" priority="10" stopIfTrue="1" operator="equal">
      <formula>"P"</formula>
    </cfRule>
    <cfRule type="cellIs" dxfId="701" priority="12" stopIfTrue="1" operator="equal">
      <formula>"M"</formula>
    </cfRule>
  </conditionalFormatting>
  <conditionalFormatting sqref="O205:BN306">
    <cfRule type="endsWith" dxfId="700" priority="7" operator="endsWith" text="N">
      <formula>RIGHT(O205,LEN("N"))="N"</formula>
    </cfRule>
    <cfRule type="endsWith" dxfId="699" priority="8" operator="endsWith" text="W">
      <formula>RIGHT(O205,LEN("W"))="W"</formula>
    </cfRule>
  </conditionalFormatting>
  <conditionalFormatting sqref="P53:Q53 S53:AC53">
    <cfRule type="cellIs" dxfId="698" priority="298" stopIfTrue="1" operator="equal">
      <formula>"M"</formula>
    </cfRule>
    <cfRule type="cellIs" dxfId="697" priority="297" stopIfTrue="1" operator="equal">
      <formula>"K"</formula>
    </cfRule>
    <cfRule type="cellIs" dxfId="696" priority="296" stopIfTrue="1" operator="equal">
      <formula>"P"</formula>
    </cfRule>
    <cfRule type="cellIs" dxfId="695" priority="295" stopIfTrue="1" operator="equal">
      <formula>"R"</formula>
    </cfRule>
  </conditionalFormatting>
  <conditionalFormatting sqref="P50:BK52 AQ53:BA53 BC53:BK53">
    <cfRule type="cellIs" dxfId="694" priority="288" stopIfTrue="1" operator="equal">
      <formula>"P"</formula>
    </cfRule>
    <cfRule type="cellIs" dxfId="693" priority="289" stopIfTrue="1" operator="equal">
      <formula>"K"</formula>
    </cfRule>
    <cfRule type="cellIs" dxfId="692" priority="287" stopIfTrue="1" operator="equal">
      <formula>"R"</formula>
    </cfRule>
    <cfRule type="cellIs" dxfId="691" priority="290" stopIfTrue="1" operator="equal">
      <formula>"M"</formula>
    </cfRule>
  </conditionalFormatting>
  <conditionalFormatting sqref="R53">
    <cfRule type="cellIs" dxfId="690" priority="283" stopIfTrue="1" operator="equal">
      <formula>"K"</formula>
    </cfRule>
    <cfRule type="cellIs" dxfId="689" priority="281" stopIfTrue="1" operator="equal">
      <formula>"R"</formula>
    </cfRule>
    <cfRule type="cellIs" dxfId="688" priority="284" stopIfTrue="1" operator="equal">
      <formula>"M"</formula>
    </cfRule>
    <cfRule type="cellIs" dxfId="687" priority="282" stopIfTrue="1" operator="equal">
      <formula>"P"</formula>
    </cfRule>
  </conditionalFormatting>
  <conditionalFormatting sqref="S122">
    <cfRule type="cellIs" dxfId="686" priority="129" stopIfTrue="1" operator="equal">
      <formula>"R"</formula>
    </cfRule>
    <cfRule type="endsWith" dxfId="685" priority="128" operator="endsWith" text="W">
      <formula>RIGHT(S122,LEN("W"))="W"</formula>
    </cfRule>
    <cfRule type="endsWith" dxfId="684" priority="127" operator="endsWith" text="N">
      <formula>RIGHT(S122,LEN("N"))="N"</formula>
    </cfRule>
    <cfRule type="cellIs" dxfId="683" priority="130" stopIfTrue="1" operator="equal">
      <formula>"P"</formula>
    </cfRule>
    <cfRule type="cellIs" dxfId="682" priority="132" stopIfTrue="1" operator="equal">
      <formula>"M"</formula>
    </cfRule>
    <cfRule type="cellIs" dxfId="681" priority="131" stopIfTrue="1" operator="equal">
      <formula>"K"</formula>
    </cfRule>
  </conditionalFormatting>
  <conditionalFormatting sqref="Y144:Z166">
    <cfRule type="endsWith" dxfId="680" priority="55" operator="endsWith" text="N">
      <formula>RIGHT(Y144,LEN("N"))="N"</formula>
    </cfRule>
    <cfRule type="endsWith" dxfId="679" priority="56" operator="endsWith" text="W">
      <formula>RIGHT(Y144,LEN("W"))="W"</formula>
    </cfRule>
    <cfRule type="cellIs" dxfId="678" priority="57" stopIfTrue="1" operator="equal">
      <formula>"R"</formula>
    </cfRule>
    <cfRule type="cellIs" dxfId="677" priority="58" stopIfTrue="1" operator="equal">
      <formula>"P"</formula>
    </cfRule>
    <cfRule type="cellIs" dxfId="676" priority="59" stopIfTrue="1" operator="equal">
      <formula>"K"</formula>
    </cfRule>
    <cfRule type="cellIs" dxfId="675" priority="60" stopIfTrue="1" operator="equal">
      <formula>"M"</formula>
    </cfRule>
  </conditionalFormatting>
  <conditionalFormatting sqref="AB111:AD111">
    <cfRule type="endsWith" dxfId="674" priority="219" operator="endsWith" text="N">
      <formula>RIGHT(AB111,LEN("N"))="N"</formula>
    </cfRule>
    <cfRule type="cellIs" dxfId="673" priority="221" stopIfTrue="1" operator="equal">
      <formula>"R"</formula>
    </cfRule>
    <cfRule type="cellIs" dxfId="672" priority="222" stopIfTrue="1" operator="equal">
      <formula>"P"</formula>
    </cfRule>
    <cfRule type="cellIs" dxfId="671" priority="223" stopIfTrue="1" operator="equal">
      <formula>"K"</formula>
    </cfRule>
    <cfRule type="cellIs" dxfId="670" priority="224" stopIfTrue="1" operator="equal">
      <formula>"M"</formula>
    </cfRule>
    <cfRule type="endsWith" dxfId="669" priority="220" operator="endsWith" text="W">
      <formula>RIGHT(AB111,LEN("W"))="W"</formula>
    </cfRule>
  </conditionalFormatting>
  <conditionalFormatting sqref="AB15:BK39">
    <cfRule type="cellIs" dxfId="668" priority="299" stopIfTrue="1" operator="equal">
      <formula>"R"</formula>
    </cfRule>
    <cfRule type="cellIs" dxfId="667" priority="300" stopIfTrue="1" operator="equal">
      <formula>"P"</formula>
    </cfRule>
    <cfRule type="cellIs" dxfId="666" priority="301" stopIfTrue="1" operator="equal">
      <formula>"K"</formula>
    </cfRule>
    <cfRule type="cellIs" dxfId="665" priority="302" stopIfTrue="1" operator="equal">
      <formula>"M"</formula>
    </cfRule>
  </conditionalFormatting>
  <conditionalFormatting sqref="AD53">
    <cfRule type="cellIs" dxfId="664" priority="277" stopIfTrue="1" operator="equal">
      <formula>"R"</formula>
    </cfRule>
    <cfRule type="cellIs" dxfId="663" priority="278" stopIfTrue="1" operator="equal">
      <formula>"P"</formula>
    </cfRule>
    <cfRule type="cellIs" dxfId="662" priority="279" stopIfTrue="1" operator="equal">
      <formula>"K"</formula>
    </cfRule>
    <cfRule type="cellIs" dxfId="661" priority="280" stopIfTrue="1" operator="equal">
      <formula>"M"</formula>
    </cfRule>
  </conditionalFormatting>
  <conditionalFormatting sqref="AE53:AO53">
    <cfRule type="cellIs" dxfId="660" priority="291" stopIfTrue="1" operator="equal">
      <formula>"R"</formula>
    </cfRule>
    <cfRule type="cellIs" dxfId="659" priority="294" stopIfTrue="1" operator="equal">
      <formula>"M"</formula>
    </cfRule>
    <cfRule type="cellIs" dxfId="658" priority="293" stopIfTrue="1" operator="equal">
      <formula>"K"</formula>
    </cfRule>
    <cfRule type="cellIs" dxfId="657" priority="292" stopIfTrue="1" operator="equal">
      <formula>"P"</formula>
    </cfRule>
  </conditionalFormatting>
  <conditionalFormatting sqref="AE176:AO176 O172:BI175 BK172:BN175">
    <cfRule type="cellIs" dxfId="656" priority="183" stopIfTrue="1" operator="equal">
      <formula>"R"</formula>
    </cfRule>
  </conditionalFormatting>
  <conditionalFormatting sqref="AN129">
    <cfRule type="cellIs" dxfId="655" priority="106" stopIfTrue="1" operator="equal">
      <formula>"P"</formula>
    </cfRule>
    <cfRule type="cellIs" dxfId="654" priority="108" stopIfTrue="1" operator="equal">
      <formula>"M"</formula>
    </cfRule>
    <cfRule type="cellIs" dxfId="653" priority="107" stopIfTrue="1" operator="equal">
      <formula>"K"</formula>
    </cfRule>
    <cfRule type="endsWith" dxfId="652" priority="103" operator="endsWith" text="N">
      <formula>RIGHT(AN129,LEN("N"))="N"</formula>
    </cfRule>
    <cfRule type="endsWith" dxfId="651" priority="104" operator="endsWith" text="W">
      <formula>RIGHT(AN129,LEN("W"))="W"</formula>
    </cfRule>
    <cfRule type="cellIs" dxfId="650" priority="105" stopIfTrue="1" operator="equal">
      <formula>"R"</formula>
    </cfRule>
  </conditionalFormatting>
  <conditionalFormatting sqref="AN139">
    <cfRule type="cellIs" dxfId="649" priority="238" stopIfTrue="1" operator="equal">
      <formula>"M"</formula>
    </cfRule>
    <cfRule type="cellIs" dxfId="648" priority="237" stopIfTrue="1" operator="equal">
      <formula>"K"</formula>
    </cfRule>
    <cfRule type="cellIs" dxfId="647" priority="236" stopIfTrue="1" operator="equal">
      <formula>"P"</formula>
    </cfRule>
    <cfRule type="endsWith" dxfId="646" priority="234" operator="endsWith" text="W">
      <formula>RIGHT(AN139,LEN("W"))="W"</formula>
    </cfRule>
    <cfRule type="endsWith" dxfId="645" priority="233" operator="endsWith" text="N">
      <formula>RIGHT(AN139,LEN("N"))="N"</formula>
    </cfRule>
    <cfRule type="cellIs" dxfId="644" priority="235" stopIfTrue="1" operator="equal">
      <formula>"R"</formula>
    </cfRule>
  </conditionalFormatting>
  <conditionalFormatting sqref="AO112">
    <cfRule type="cellIs" dxfId="643" priority="244" stopIfTrue="1" operator="equal">
      <formula>"M"</formula>
    </cfRule>
    <cfRule type="cellIs" dxfId="642" priority="243" stopIfTrue="1" operator="equal">
      <formula>"K"</formula>
    </cfRule>
    <cfRule type="cellIs" dxfId="641" priority="242" stopIfTrue="1" operator="equal">
      <formula>"P"</formula>
    </cfRule>
    <cfRule type="cellIs" dxfId="640" priority="241" stopIfTrue="1" operator="equal">
      <formula>"R"</formula>
    </cfRule>
    <cfRule type="endsWith" dxfId="639" priority="240" operator="endsWith" text="W">
      <formula>RIGHT(AO112,LEN("W"))="W"</formula>
    </cfRule>
    <cfRule type="endsWith" dxfId="638" priority="239" operator="endsWith" text="N">
      <formula>RIGHT(AO112,LEN("N"))="N"</formula>
    </cfRule>
  </conditionalFormatting>
  <conditionalFormatting sqref="AP48:AP49">
    <cfRule type="cellIs" dxfId="637" priority="228" stopIfTrue="1" operator="equal">
      <formula>"M"</formula>
    </cfRule>
    <cfRule type="cellIs" dxfId="636" priority="225" stopIfTrue="1" operator="equal">
      <formula>"R"</formula>
    </cfRule>
    <cfRule type="cellIs" dxfId="635" priority="226" stopIfTrue="1" operator="equal">
      <formula>"P"</formula>
    </cfRule>
    <cfRule type="cellIs" dxfId="634" priority="227" stopIfTrue="1" operator="equal">
      <formula>"K"</formula>
    </cfRule>
  </conditionalFormatting>
  <conditionalFormatting sqref="AP48:AP53">
    <cfRule type="cellIs" dxfId="633" priority="230" stopIfTrue="1" operator="equal">
      <formula>"P"</formula>
    </cfRule>
    <cfRule type="cellIs" dxfId="632" priority="229" stopIfTrue="1" operator="equal">
      <formula>"R"</formula>
    </cfRule>
    <cfRule type="cellIs" dxfId="631" priority="232" stopIfTrue="1" operator="equal">
      <formula>"M"</formula>
    </cfRule>
    <cfRule type="cellIs" dxfId="630" priority="231" stopIfTrue="1" operator="equal">
      <formula>"K"</formula>
    </cfRule>
  </conditionalFormatting>
  <conditionalFormatting sqref="AP169">
    <cfRule type="cellIs" dxfId="629" priority="191" stopIfTrue="1" operator="equal">
      <formula>"R"</formula>
    </cfRule>
    <cfRule type="cellIs" dxfId="628" priority="192" stopIfTrue="1" operator="equal">
      <formula>"P"</formula>
    </cfRule>
    <cfRule type="cellIs" dxfId="627" priority="193" stopIfTrue="1" operator="equal">
      <formula>"K"</formula>
    </cfRule>
    <cfRule type="cellIs" dxfId="626" priority="194" stopIfTrue="1" operator="equal">
      <formula>"M"</formula>
    </cfRule>
  </conditionalFormatting>
  <conditionalFormatting sqref="AP176">
    <cfRule type="cellIs" dxfId="625" priority="169" stopIfTrue="1" operator="equal">
      <formula>"R"</formula>
    </cfRule>
    <cfRule type="cellIs" dxfId="624" priority="172" stopIfTrue="1" operator="equal">
      <formula>"M"</formula>
    </cfRule>
    <cfRule type="cellIs" dxfId="623" priority="171" stopIfTrue="1" operator="equal">
      <formula>"K"</formula>
    </cfRule>
    <cfRule type="cellIs" dxfId="622" priority="170" stopIfTrue="1" operator="equal">
      <formula>"P"</formula>
    </cfRule>
  </conditionalFormatting>
  <conditionalFormatting sqref="AS169:BG169">
    <cfRule type="cellIs" dxfId="621" priority="211" stopIfTrue="1" operator="equal">
      <formula>"K"</formula>
    </cfRule>
    <cfRule type="cellIs" dxfId="620" priority="212" stopIfTrue="1" operator="equal">
      <formula>"M"</formula>
    </cfRule>
    <cfRule type="cellIs" dxfId="619" priority="210" stopIfTrue="1" operator="equal">
      <formula>"P"</formula>
    </cfRule>
    <cfRule type="cellIs" dxfId="618" priority="209" stopIfTrue="1" operator="equal">
      <formula>"R"</formula>
    </cfRule>
  </conditionalFormatting>
  <conditionalFormatting sqref="AS176:BG176">
    <cfRule type="cellIs" dxfId="617" priority="187" stopIfTrue="1" operator="equal">
      <formula>"R"</formula>
    </cfRule>
    <cfRule type="cellIs" dxfId="616" priority="190" stopIfTrue="1" operator="equal">
      <formula>"M"</formula>
    </cfRule>
    <cfRule type="cellIs" dxfId="615" priority="188" stopIfTrue="1" operator="equal">
      <formula>"P"</formula>
    </cfRule>
    <cfRule type="cellIs" dxfId="614" priority="189" stopIfTrue="1" operator="equal">
      <formula>"K"</formula>
    </cfRule>
  </conditionalFormatting>
  <conditionalFormatting sqref="BA112">
    <cfRule type="cellIs" dxfId="613" priority="217" stopIfTrue="1" operator="equal">
      <formula>"K"</formula>
    </cfRule>
    <cfRule type="cellIs" dxfId="612" priority="216" stopIfTrue="1" operator="equal">
      <formula>"P"</formula>
    </cfRule>
    <cfRule type="cellIs" dxfId="611" priority="215" stopIfTrue="1" operator="equal">
      <formula>"R"</formula>
    </cfRule>
    <cfRule type="endsWith" dxfId="610" priority="214" operator="endsWith" text="W">
      <formula>RIGHT(BA112,LEN("W"))="W"</formula>
    </cfRule>
    <cfRule type="cellIs" dxfId="609" priority="218" stopIfTrue="1" operator="equal">
      <formula>"M"</formula>
    </cfRule>
    <cfRule type="endsWith" dxfId="608" priority="213" operator="endsWith" text="N">
      <formula>RIGHT(BA112,LEN("N"))="N"</formula>
    </cfRule>
  </conditionalFormatting>
  <conditionalFormatting sqref="BG171">
    <cfRule type="cellIs" dxfId="607" priority="155" stopIfTrue="1" operator="equal">
      <formula>"R"</formula>
    </cfRule>
    <cfRule type="cellIs" dxfId="606" priority="156" stopIfTrue="1" operator="equal">
      <formula>"P"</formula>
    </cfRule>
    <cfRule type="cellIs" dxfId="605" priority="157" stopIfTrue="1" operator="equal">
      <formula>"K"</formula>
    </cfRule>
    <cfRule type="cellIs" dxfId="604" priority="158" stopIfTrue="1" operator="equal">
      <formula>"M"</formula>
    </cfRule>
  </conditionalFormatting>
  <conditionalFormatting sqref="BG170:BI170 BK170:BN170">
    <cfRule type="cellIs" dxfId="603" priority="154" stopIfTrue="1" operator="equal">
      <formula>"M"</formula>
    </cfRule>
    <cfRule type="cellIs" dxfId="602" priority="151" stopIfTrue="1" operator="equal">
      <formula>"R"</formula>
    </cfRule>
    <cfRule type="cellIs" dxfId="601" priority="152" stopIfTrue="1" operator="equal">
      <formula>"P"</formula>
    </cfRule>
    <cfRule type="cellIs" dxfId="600" priority="153" stopIfTrue="1" operator="equal">
      <formula>"K"</formula>
    </cfRule>
  </conditionalFormatting>
  <conditionalFormatting sqref="BI169:BN169">
    <cfRule type="cellIs" dxfId="599" priority="203" stopIfTrue="1" operator="equal">
      <formula>"K"</formula>
    </cfRule>
    <cfRule type="cellIs" dxfId="598" priority="204" stopIfTrue="1" operator="equal">
      <formula>"M"</formula>
    </cfRule>
    <cfRule type="cellIs" dxfId="597" priority="201" stopIfTrue="1" operator="equal">
      <formula>"R"</formula>
    </cfRule>
    <cfRule type="cellIs" dxfId="596" priority="202" stopIfTrue="1" operator="equal">
      <formula>"P"</formula>
    </cfRule>
  </conditionalFormatting>
  <conditionalFormatting sqref="BI171:BN171">
    <cfRule type="cellIs" dxfId="595" priority="147" stopIfTrue="1" operator="equal">
      <formula>"R"</formula>
    </cfRule>
    <cfRule type="cellIs" dxfId="594" priority="148" stopIfTrue="1" operator="equal">
      <formula>"P"</formula>
    </cfRule>
    <cfRule type="cellIs" dxfId="593" priority="149" stopIfTrue="1" operator="equal">
      <formula>"K"</formula>
    </cfRule>
    <cfRule type="cellIs" dxfId="592" priority="150" stopIfTrue="1" operator="equal">
      <formula>"M"</formula>
    </cfRule>
  </conditionalFormatting>
  <conditionalFormatting sqref="BI176:BN176">
    <cfRule type="cellIs" dxfId="591" priority="179" stopIfTrue="1" operator="equal">
      <formula>"R"</formula>
    </cfRule>
    <cfRule type="cellIs" dxfId="590" priority="182" stopIfTrue="1" operator="equal">
      <formula>"M"</formula>
    </cfRule>
    <cfRule type="cellIs" dxfId="589" priority="181" stopIfTrue="1" operator="equal">
      <formula>"K"</formula>
    </cfRule>
    <cfRule type="cellIs" dxfId="588" priority="180" stopIfTrue="1" operator="equal">
      <formula>"P"</formula>
    </cfRule>
  </conditionalFormatting>
  <conditionalFormatting sqref="BP189">
    <cfRule type="cellIs" dxfId="587" priority="567" stopIfTrue="1" operator="equal">
      <formula>"R"</formula>
    </cfRule>
    <cfRule type="cellIs" dxfId="586" priority="568" stopIfTrue="1" operator="equal">
      <formula>"P"</formula>
    </cfRule>
    <cfRule type="cellIs" dxfId="585" priority="570" stopIfTrue="1" operator="equal">
      <formula>"M"</formula>
    </cfRule>
    <cfRule type="cellIs" dxfId="584" priority="569" stopIfTrue="1" operator="equal">
      <formula>"K"</formula>
    </cfRule>
  </conditionalFormatting>
  <conditionalFormatting sqref="BP306">
    <cfRule type="cellIs" dxfId="583" priority="563" stopIfTrue="1" operator="equal">
      <formula>"R"</formula>
    </cfRule>
    <cfRule type="cellIs" dxfId="582" priority="564" stopIfTrue="1" operator="equal">
      <formula>"P"</formula>
    </cfRule>
    <cfRule type="cellIs" dxfId="581" priority="565" stopIfTrue="1" operator="equal">
      <formula>"K"</formula>
    </cfRule>
    <cfRule type="cellIs" dxfId="580" priority="566" stopIfTrue="1" operator="equal">
      <formula>"M"</formula>
    </cfRule>
  </conditionalFormatting>
  <conditionalFormatting sqref="BY15:BY27">
    <cfRule type="cellIs" dxfId="579" priority="571" stopIfTrue="1" operator="equal">
      <formula>"R"</formula>
    </cfRule>
    <cfRule type="cellIs" dxfId="578" priority="572" stopIfTrue="1" operator="equal">
      <formula>"P"</formula>
    </cfRule>
    <cfRule type="cellIs" dxfId="577" priority="573" stopIfTrue="1" operator="equal">
      <formula>"K"</formula>
    </cfRule>
    <cfRule type="cellIs" dxfId="576" priority="574" stopIfTrue="1" operator="equal">
      <formula>"M"</formula>
    </cfRule>
  </conditionalFormatting>
  <pageMargins left="0.25" right="0.25" top="0.75" bottom="0.75" header="0.3" footer="0.3"/>
  <pageSetup paperSize="9" scale="24" fitToHeight="0" orientation="portrait" r:id="rId1"/>
  <headerFooter>
    <oddFooter>&amp;C&amp;1#&amp;"Calibri"&amp;10&amp;K000000Classified as Business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3F28F-8B28-4102-96C5-D90135C579FE}">
  <sheetPr codeName="Sheet1">
    <tabColor theme="4"/>
    <pageSetUpPr fitToPage="1"/>
  </sheetPr>
  <dimension ref="A1:CH344"/>
  <sheetViews>
    <sheetView topLeftCell="C4" zoomScale="70" zoomScaleNormal="70" workbookViewId="0">
      <pane xSplit="12" ySplit="8" topLeftCell="O276" activePane="bottomRight" state="frozen"/>
      <selection activeCell="C4" sqref="C4"/>
      <selection pane="topRight" activeCell="N4" sqref="N4"/>
      <selection pane="bottomLeft" activeCell="C12" sqref="C12"/>
      <selection pane="bottomRight" activeCell="O12" sqref="O12:R313"/>
    </sheetView>
  </sheetViews>
  <sheetFormatPr defaultColWidth="0" defaultRowHeight="13.2" zeroHeight="1"/>
  <cols>
    <col min="1" max="1" width="26.44140625" hidden="1" customWidth="1"/>
    <col min="2" max="2" width="12" hidden="1" customWidth="1"/>
    <col min="3" max="3" width="4.44140625" style="18" bestFit="1" customWidth="1"/>
    <col min="4" max="5" width="3.44140625" style="18" bestFit="1" customWidth="1"/>
    <col min="6" max="6" width="3.44140625" style="636" bestFit="1" customWidth="1"/>
    <col min="7" max="7" width="5.109375" style="636" customWidth="1"/>
    <col min="8" max="8" width="4.44140625" style="18" bestFit="1" customWidth="1"/>
    <col min="9" max="9" width="10.44140625" style="634" customWidth="1"/>
    <col min="10" max="10" width="57.33203125" style="634" customWidth="1"/>
    <col min="11" max="14" width="16.109375" style="634" customWidth="1"/>
    <col min="15" max="38" width="5.109375" style="636" customWidth="1"/>
    <col min="39" max="39" width="4.88671875" style="636" customWidth="1"/>
    <col min="40" max="40" width="5.109375" style="636" customWidth="1"/>
    <col min="41" max="41" width="4.88671875" style="636" customWidth="1"/>
    <col min="42" max="66" width="5.109375" style="636" customWidth="1"/>
    <col min="67" max="67" width="1.88671875" style="634" customWidth="1"/>
    <col min="68" max="68" width="19.5546875" hidden="1" customWidth="1"/>
    <col min="69" max="70" width="4.44140625" hidden="1" customWidth="1"/>
    <col min="71" max="73" width="4" hidden="1" customWidth="1"/>
    <col min="74" max="74" width="20.33203125" hidden="1" customWidth="1"/>
    <col min="75" max="75" width="3.44140625" hidden="1" customWidth="1"/>
    <col min="76" max="76" width="4" hidden="1" customWidth="1"/>
    <col min="77" max="78" width="16.88671875" hidden="1" customWidth="1"/>
    <col min="79" max="79" width="4" hidden="1" customWidth="1"/>
    <col min="80" max="82" width="16.88671875" hidden="1" customWidth="1"/>
    <col min="83" max="83" width="4" hidden="1" customWidth="1"/>
    <col min="84" max="86" width="16.88671875" hidden="1" customWidth="1"/>
    <col min="87" max="16384" width="4" hidden="1"/>
  </cols>
  <sheetData>
    <row r="1" spans="1:77" ht="33.6" hidden="1" thickBot="1">
      <c r="A1" s="640"/>
      <c r="B1" s="641"/>
      <c r="C1" s="636"/>
      <c r="D1" s="636"/>
      <c r="E1" s="636"/>
      <c r="H1" s="636"/>
      <c r="I1" s="1058" t="s">
        <v>1117</v>
      </c>
      <c r="J1" s="1058"/>
      <c r="K1" s="1058"/>
      <c r="L1" s="1058"/>
      <c r="M1" s="1058"/>
      <c r="N1" s="1058"/>
      <c r="O1" s="1058"/>
      <c r="P1" s="1058"/>
      <c r="Q1" s="1058"/>
      <c r="R1" s="1058"/>
      <c r="S1" s="1058"/>
      <c r="T1" s="1058"/>
      <c r="U1" s="1058"/>
      <c r="V1" s="1058"/>
      <c r="W1" s="1058"/>
      <c r="X1" s="1058"/>
      <c r="Y1" s="1058"/>
      <c r="Z1" s="1058"/>
      <c r="AA1" s="1058"/>
      <c r="AB1" s="1058"/>
      <c r="AC1" s="1058"/>
      <c r="AD1" s="1058"/>
      <c r="AE1" s="1058"/>
      <c r="AF1" s="1058"/>
      <c r="AG1" s="1058"/>
      <c r="AH1" s="1058"/>
      <c r="AI1" s="1058"/>
      <c r="AJ1" s="1058"/>
      <c r="AK1" s="1058"/>
      <c r="AL1" s="1058"/>
      <c r="AM1" s="1058"/>
      <c r="AN1" s="1058"/>
      <c r="AO1" s="1058"/>
      <c r="AP1" s="1058"/>
      <c r="AQ1" s="1058"/>
      <c r="AR1" s="1058"/>
      <c r="AS1" s="1058"/>
      <c r="AT1" s="1058"/>
      <c r="AU1" s="1058"/>
      <c r="AV1" s="1058"/>
      <c r="AW1" s="1058"/>
      <c r="AX1" s="1058"/>
      <c r="AY1" s="1058"/>
      <c r="AZ1" s="1058"/>
      <c r="BA1" s="1058"/>
      <c r="BB1" s="1058"/>
      <c r="BC1" s="1058"/>
      <c r="BD1" s="1058"/>
      <c r="BE1" s="1058"/>
      <c r="BF1" s="1058"/>
      <c r="BG1" s="1058"/>
      <c r="BH1" s="1058"/>
      <c r="BI1" s="1058"/>
      <c r="BJ1" s="1058"/>
      <c r="BK1" s="1058"/>
      <c r="BL1" s="1058"/>
      <c r="BM1" s="1058"/>
      <c r="BN1" s="1058"/>
    </row>
    <row r="2" spans="1:77" ht="30.6" hidden="1" thickBot="1">
      <c r="A2" s="640"/>
      <c r="B2" s="641"/>
      <c r="C2" s="636"/>
      <c r="D2" s="636"/>
      <c r="E2" s="636"/>
      <c r="H2" s="636"/>
      <c r="I2" s="1059" t="s">
        <v>1116</v>
      </c>
      <c r="J2" s="1059"/>
      <c r="K2" s="1059"/>
      <c r="L2" s="1059"/>
      <c r="M2" s="1059"/>
      <c r="N2" s="1059"/>
      <c r="O2" s="1059"/>
      <c r="P2" s="1059"/>
      <c r="Q2" s="1059"/>
      <c r="R2" s="1059"/>
      <c r="S2" s="1059"/>
      <c r="T2" s="1059"/>
      <c r="U2" s="1059"/>
      <c r="V2" s="1059"/>
      <c r="W2" s="1059"/>
      <c r="X2" s="1059"/>
      <c r="Y2" s="1059"/>
      <c r="Z2" s="1059"/>
      <c r="AA2" s="1059"/>
      <c r="AB2" s="1059"/>
      <c r="AC2" s="1059"/>
      <c r="AD2" s="1059"/>
      <c r="AE2" s="1059"/>
      <c r="AF2" s="1059"/>
      <c r="AG2" s="1059"/>
      <c r="AH2" s="1059"/>
      <c r="AI2" s="1059"/>
      <c r="AJ2" s="1059"/>
      <c r="AK2" s="1059"/>
      <c r="AL2" s="1059"/>
      <c r="AM2" s="1059"/>
      <c r="AN2" s="1059"/>
      <c r="AO2" s="1059"/>
      <c r="AP2" s="1059"/>
      <c r="AQ2" s="1059"/>
      <c r="AR2" s="1059"/>
      <c r="AS2" s="1059"/>
      <c r="AT2" s="1059"/>
      <c r="AU2" s="1059"/>
      <c r="AV2" s="1059"/>
      <c r="AW2" s="1059"/>
      <c r="AX2" s="1059"/>
      <c r="AY2" s="1059"/>
      <c r="AZ2" s="1059"/>
      <c r="BA2" s="1059"/>
      <c r="BB2" s="1059"/>
      <c r="BC2" s="1059"/>
      <c r="BD2" s="1059"/>
      <c r="BE2" s="1059"/>
      <c r="BF2" s="1059"/>
      <c r="BG2" s="1059"/>
      <c r="BH2" s="1059"/>
      <c r="BI2" s="1059"/>
      <c r="BJ2" s="1059"/>
      <c r="BK2" s="1059"/>
      <c r="BL2" s="1059"/>
      <c r="BM2" s="1059"/>
      <c r="BN2" s="1059"/>
    </row>
    <row r="3" spans="1:77" ht="25.2" hidden="1" thickBot="1">
      <c r="A3" s="1"/>
      <c r="B3" s="3"/>
      <c r="C3" s="639"/>
      <c r="D3" s="639"/>
      <c r="E3" s="639"/>
      <c r="F3" s="639"/>
      <c r="G3" s="639"/>
      <c r="H3" s="639"/>
      <c r="I3" s="643"/>
      <c r="J3" s="644" t="s">
        <v>2</v>
      </c>
      <c r="K3" s="1060" t="s">
        <v>1034</v>
      </c>
      <c r="L3" s="1060"/>
      <c r="M3" s="1060"/>
      <c r="N3" s="1060"/>
      <c r="O3" s="1060"/>
      <c r="P3" s="1060"/>
      <c r="Q3" s="1060"/>
      <c r="R3" s="1060"/>
      <c r="S3" s="1060"/>
      <c r="T3" s="1060"/>
      <c r="U3" s="1060"/>
      <c r="V3" s="1060"/>
      <c r="W3" s="1060"/>
      <c r="X3" s="1060"/>
      <c r="Y3" s="1060"/>
      <c r="Z3" s="1060"/>
      <c r="AA3" s="1060"/>
      <c r="AB3" s="1060"/>
      <c r="AC3" s="1060"/>
      <c r="AD3" s="1060"/>
      <c r="AE3" s="1060"/>
      <c r="AF3" s="1060"/>
      <c r="AG3" s="1060"/>
      <c r="AH3" s="1060"/>
      <c r="AI3" s="1060"/>
      <c r="AJ3" s="1060"/>
      <c r="AK3" s="1060"/>
      <c r="AL3" s="1060"/>
      <c r="AM3" s="1060"/>
      <c r="AN3" s="1060"/>
      <c r="AO3" s="1060"/>
      <c r="AP3" s="1060"/>
      <c r="AQ3" s="1060"/>
      <c r="AR3" s="1060"/>
      <c r="AS3" s="1060"/>
      <c r="AT3" s="1060"/>
      <c r="AU3" s="1060"/>
      <c r="AV3" s="1060"/>
      <c r="AW3" s="1060"/>
      <c r="AX3" s="1060"/>
      <c r="AY3" s="1060"/>
      <c r="AZ3" s="1060"/>
      <c r="BA3" s="1060"/>
      <c r="BB3" s="639"/>
      <c r="BC3" s="639"/>
      <c r="BD3" s="639"/>
      <c r="BE3" s="639"/>
      <c r="BF3" s="639"/>
      <c r="BG3" s="639"/>
      <c r="BH3" s="639"/>
      <c r="BI3" s="639"/>
      <c r="BJ3" s="639"/>
      <c r="BK3" s="639"/>
      <c r="BL3" s="639"/>
      <c r="BM3" s="639"/>
      <c r="BN3" s="639"/>
    </row>
    <row r="4" spans="1:77" ht="12.75" customHeight="1">
      <c r="A4" s="1"/>
      <c r="B4" s="5"/>
      <c r="C4" s="1061" t="s">
        <v>696</v>
      </c>
      <c r="D4" s="1061"/>
      <c r="E4" s="1061"/>
      <c r="F4" s="1061"/>
      <c r="H4" s="636"/>
      <c r="I4" s="877" t="s">
        <v>5</v>
      </c>
      <c r="J4" s="870" t="s">
        <v>6</v>
      </c>
      <c r="K4" s="1062" t="s">
        <v>1121</v>
      </c>
      <c r="L4" s="1063"/>
      <c r="M4" s="1063"/>
      <c r="N4" s="1063"/>
      <c r="O4" s="1104" t="s">
        <v>334</v>
      </c>
      <c r="P4" s="1054"/>
      <c r="Q4" s="1054"/>
      <c r="R4" s="1054"/>
      <c r="S4" s="1055"/>
      <c r="AH4" s="636" t="s">
        <v>1142</v>
      </c>
      <c r="AP4" s="636" t="s">
        <v>371</v>
      </c>
      <c r="BA4" s="637"/>
      <c r="BB4" s="638"/>
      <c r="BH4" s="636" t="s">
        <v>371</v>
      </c>
      <c r="BK4" s="637"/>
      <c r="BL4" s="638"/>
    </row>
    <row r="5" spans="1:77" ht="13.5" customHeight="1" thickBot="1">
      <c r="A5" s="1"/>
      <c r="B5" s="5"/>
      <c r="C5" s="1061"/>
      <c r="D5" s="1061"/>
      <c r="E5" s="1061"/>
      <c r="F5" s="1061"/>
      <c r="H5" s="636"/>
      <c r="I5" s="162" t="s">
        <v>7</v>
      </c>
      <c r="J5" s="163" t="s">
        <v>8</v>
      </c>
      <c r="K5" s="1065" t="s">
        <v>1122</v>
      </c>
      <c r="L5" s="1066"/>
      <c r="M5" s="1066"/>
      <c r="N5" s="1066"/>
      <c r="O5" s="1105" t="s">
        <v>335</v>
      </c>
      <c r="P5" s="1056"/>
      <c r="Q5" s="1056"/>
      <c r="R5" s="1056"/>
      <c r="S5" s="1057"/>
      <c r="V5" s="871"/>
      <c r="BA5" s="637"/>
      <c r="BB5" s="638"/>
      <c r="BK5" s="637"/>
      <c r="BL5" s="638"/>
    </row>
    <row r="6" spans="1:77" ht="13.8" thickBot="1">
      <c r="A6" s="1"/>
      <c r="B6" s="5"/>
      <c r="C6" s="637"/>
      <c r="D6" s="637"/>
      <c r="E6" s="637"/>
      <c r="H6" s="637"/>
      <c r="I6" s="164" t="s">
        <v>9</v>
      </c>
      <c r="J6" s="165" t="s">
        <v>10</v>
      </c>
      <c r="K6" s="696"/>
      <c r="L6" s="636"/>
      <c r="M6" s="636"/>
      <c r="N6" s="636"/>
      <c r="BA6" s="637"/>
      <c r="BB6" s="638"/>
      <c r="BK6" s="637"/>
      <c r="BL6" s="638"/>
    </row>
    <row r="7" spans="1:77" ht="0.15" customHeight="1">
      <c r="A7" s="1"/>
      <c r="B7" s="5"/>
      <c r="C7" s="637"/>
      <c r="D7" s="637"/>
      <c r="E7" s="637"/>
      <c r="H7" s="637"/>
      <c r="K7" s="697"/>
      <c r="L7" s="677"/>
      <c r="M7" s="677"/>
      <c r="N7" s="677"/>
      <c r="BA7" s="637"/>
      <c r="BB7" s="638"/>
      <c r="BK7" s="637"/>
      <c r="BL7" s="638"/>
    </row>
    <row r="8" spans="1:77" ht="30.6" thickBot="1">
      <c r="A8" s="1"/>
      <c r="B8" s="2"/>
      <c r="C8" s="645"/>
      <c r="D8" s="645"/>
      <c r="E8" s="645"/>
      <c r="F8" s="645"/>
      <c r="G8" s="646"/>
      <c r="H8" s="645"/>
      <c r="I8" s="1068" t="s">
        <v>1067</v>
      </c>
      <c r="J8" s="1068"/>
      <c r="K8" s="1068"/>
      <c r="L8" s="1069"/>
      <c r="M8" s="1069"/>
      <c r="N8" s="1069"/>
      <c r="O8" s="1069"/>
      <c r="P8" s="1069"/>
      <c r="Q8" s="1069"/>
      <c r="R8" s="1069"/>
      <c r="S8" s="1069"/>
      <c r="T8" s="1069"/>
      <c r="U8" s="1069"/>
      <c r="V8" s="1069"/>
      <c r="W8" s="1069"/>
      <c r="X8" s="1069"/>
      <c r="Y8" s="1069"/>
      <c r="Z8" s="1069"/>
      <c r="AA8" s="1069"/>
      <c r="AB8" s="1069"/>
      <c r="AC8" s="1069"/>
      <c r="AD8" s="1069"/>
      <c r="AE8" s="1069"/>
      <c r="AF8" s="1069"/>
      <c r="AG8" s="1069"/>
      <c r="AH8" s="1069"/>
      <c r="AI8" s="1069"/>
      <c r="AJ8" s="1069"/>
      <c r="AK8" s="1069"/>
      <c r="AL8" s="1069"/>
      <c r="AM8" s="1069"/>
      <c r="AN8" s="1069"/>
      <c r="AO8" s="1069"/>
      <c r="AP8" s="1069"/>
      <c r="AQ8" s="1069"/>
      <c r="AR8" s="1069"/>
      <c r="AS8" s="1069"/>
      <c r="AT8" s="1069"/>
      <c r="AU8" s="1069"/>
      <c r="AV8" s="1069"/>
      <c r="AW8" s="1069"/>
      <c r="AX8" s="1069"/>
      <c r="AY8" s="1069"/>
      <c r="AZ8" s="1069"/>
      <c r="BA8" s="1069"/>
      <c r="BB8" s="1069"/>
      <c r="BC8" s="1069"/>
      <c r="BD8" s="1069"/>
      <c r="BE8" s="1069"/>
      <c r="BF8" s="1069"/>
      <c r="BG8" s="1069"/>
      <c r="BH8" s="1069"/>
      <c r="BI8" s="1069"/>
      <c r="BJ8" s="1069"/>
      <c r="BK8" s="1069"/>
      <c r="BL8" s="1069"/>
      <c r="BM8" s="1069"/>
      <c r="BN8" s="1069"/>
    </row>
    <row r="9" spans="1:77" ht="13.8" thickBot="1">
      <c r="A9" s="1045" t="s">
        <v>11</v>
      </c>
      <c r="B9" s="1047" t="s">
        <v>0</v>
      </c>
      <c r="C9" s="645"/>
      <c r="D9" s="645"/>
      <c r="E9" s="645"/>
      <c r="F9" s="645"/>
      <c r="G9" s="646"/>
      <c r="H9" s="645"/>
      <c r="I9" s="1049" t="s">
        <v>12</v>
      </c>
      <c r="J9" s="1049" t="s">
        <v>13</v>
      </c>
      <c r="K9" s="1051" t="s">
        <v>14</v>
      </c>
      <c r="L9" s="1051" t="s">
        <v>662</v>
      </c>
      <c r="M9" s="1051" t="s">
        <v>419</v>
      </c>
      <c r="N9" s="1074" t="s">
        <v>1118</v>
      </c>
      <c r="O9" s="1103" t="s">
        <v>15</v>
      </c>
      <c r="P9" s="1103"/>
      <c r="Q9" s="1103"/>
      <c r="R9" s="1103"/>
      <c r="S9" s="1103" t="s">
        <v>16</v>
      </c>
      <c r="T9" s="1103"/>
      <c r="U9" s="1103"/>
      <c r="V9" s="1103"/>
      <c r="W9" s="1103" t="s">
        <v>17</v>
      </c>
      <c r="X9" s="1103"/>
      <c r="Y9" s="1103"/>
      <c r="Z9" s="1103"/>
      <c r="AA9" s="1103"/>
      <c r="AB9" s="1103" t="s">
        <v>18</v>
      </c>
      <c r="AC9" s="1103"/>
      <c r="AD9" s="1103"/>
      <c r="AE9" s="1103"/>
      <c r="AF9" s="1103" t="s">
        <v>19</v>
      </c>
      <c r="AG9" s="1103"/>
      <c r="AH9" s="1103"/>
      <c r="AI9" s="1103"/>
      <c r="AJ9" s="1103" t="s">
        <v>20</v>
      </c>
      <c r="AK9" s="1103"/>
      <c r="AL9" s="1103"/>
      <c r="AM9" s="1103"/>
      <c r="AN9" s="1103"/>
      <c r="AO9" s="1103" t="s">
        <v>21</v>
      </c>
      <c r="AP9" s="1103"/>
      <c r="AQ9" s="1103"/>
      <c r="AR9" s="1103"/>
      <c r="AS9" s="1103" t="s">
        <v>22</v>
      </c>
      <c r="AT9" s="1103"/>
      <c r="AU9" s="1103"/>
      <c r="AV9" s="1103"/>
      <c r="AW9" s="1103"/>
      <c r="AX9" s="1103" t="s">
        <v>23</v>
      </c>
      <c r="AY9" s="1103"/>
      <c r="AZ9" s="1103"/>
      <c r="BA9" s="1103"/>
      <c r="BB9" s="1103" t="s">
        <v>24</v>
      </c>
      <c r="BC9" s="1103"/>
      <c r="BD9" s="1103"/>
      <c r="BE9" s="1103"/>
      <c r="BF9" s="1103" t="s">
        <v>25</v>
      </c>
      <c r="BG9" s="1103"/>
      <c r="BH9" s="1103"/>
      <c r="BI9" s="1103"/>
      <c r="BJ9" s="1103"/>
      <c r="BK9" s="1103" t="s">
        <v>26</v>
      </c>
      <c r="BL9" s="1103"/>
      <c r="BM9" s="1103"/>
      <c r="BN9" s="1103"/>
    </row>
    <row r="10" spans="1:77" ht="13.8" thickBot="1">
      <c r="A10" s="1046"/>
      <c r="B10" s="1048"/>
      <c r="C10" s="637"/>
      <c r="D10" s="637"/>
      <c r="E10" s="637"/>
      <c r="F10" s="637"/>
      <c r="G10" s="637"/>
      <c r="H10" s="637"/>
      <c r="I10" s="1050"/>
      <c r="J10" s="1050"/>
      <c r="K10" s="1052"/>
      <c r="L10" s="1052"/>
      <c r="M10" s="1052"/>
      <c r="N10" s="1075"/>
      <c r="O10" s="538">
        <v>1</v>
      </c>
      <c r="P10" s="539">
        <v>2</v>
      </c>
      <c r="Q10" s="539">
        <v>3</v>
      </c>
      <c r="R10" s="79">
        <v>4</v>
      </c>
      <c r="S10" s="72">
        <v>5</v>
      </c>
      <c r="T10" s="539">
        <v>6</v>
      </c>
      <c r="U10" s="539">
        <v>7</v>
      </c>
      <c r="V10" s="79">
        <v>8</v>
      </c>
      <c r="W10" s="72">
        <v>9</v>
      </c>
      <c r="X10" s="539">
        <v>10</v>
      </c>
      <c r="Y10" s="539">
        <v>11</v>
      </c>
      <c r="Z10" s="539">
        <v>12</v>
      </c>
      <c r="AA10" s="79">
        <v>13</v>
      </c>
      <c r="AB10" s="72">
        <v>14</v>
      </c>
      <c r="AC10" s="539">
        <v>15</v>
      </c>
      <c r="AD10" s="539">
        <v>16</v>
      </c>
      <c r="AE10" s="79">
        <v>17</v>
      </c>
      <c r="AF10" s="72">
        <v>18</v>
      </c>
      <c r="AG10" s="539">
        <v>19</v>
      </c>
      <c r="AH10" s="539">
        <v>20</v>
      </c>
      <c r="AI10" s="79">
        <v>21</v>
      </c>
      <c r="AJ10" s="72">
        <v>22</v>
      </c>
      <c r="AK10" s="539">
        <v>23</v>
      </c>
      <c r="AL10" s="539">
        <v>24</v>
      </c>
      <c r="AM10" s="539">
        <v>25</v>
      </c>
      <c r="AN10" s="79">
        <v>26</v>
      </c>
      <c r="AO10" s="72">
        <v>27</v>
      </c>
      <c r="AP10" s="539">
        <v>28</v>
      </c>
      <c r="AQ10" s="539">
        <v>29</v>
      </c>
      <c r="AR10" s="79">
        <v>30</v>
      </c>
      <c r="AS10" s="72">
        <v>31</v>
      </c>
      <c r="AT10" s="539">
        <v>32</v>
      </c>
      <c r="AU10" s="539">
        <v>33</v>
      </c>
      <c r="AV10" s="539">
        <v>34</v>
      </c>
      <c r="AW10" s="79">
        <v>35</v>
      </c>
      <c r="AX10" s="72">
        <v>36</v>
      </c>
      <c r="AY10" s="539">
        <v>37</v>
      </c>
      <c r="AZ10" s="539">
        <v>38</v>
      </c>
      <c r="BA10" s="79">
        <v>39</v>
      </c>
      <c r="BB10" s="72">
        <v>40</v>
      </c>
      <c r="BC10" s="539">
        <v>41</v>
      </c>
      <c r="BD10" s="539">
        <v>42</v>
      </c>
      <c r="BE10" s="79">
        <v>43</v>
      </c>
      <c r="BF10" s="72">
        <v>44</v>
      </c>
      <c r="BG10" s="539">
        <v>45</v>
      </c>
      <c r="BH10" s="539">
        <v>46</v>
      </c>
      <c r="BI10" s="539">
        <v>47</v>
      </c>
      <c r="BJ10" s="79">
        <v>48</v>
      </c>
      <c r="BK10" s="72">
        <v>49</v>
      </c>
      <c r="BL10" s="543">
        <v>50</v>
      </c>
      <c r="BM10" s="543">
        <v>51</v>
      </c>
      <c r="BN10" s="542">
        <v>52</v>
      </c>
    </row>
    <row r="11" spans="1:77" ht="17.25" customHeight="1" thickBot="1">
      <c r="A11" s="7"/>
      <c r="B11" s="8" t="s">
        <v>1</v>
      </c>
      <c r="C11" s="636"/>
      <c r="D11" s="636"/>
      <c r="E11" s="636"/>
      <c r="G11" s="113"/>
      <c r="H11" s="636"/>
      <c r="I11" s="874"/>
      <c r="J11" s="874"/>
      <c r="K11" s="873"/>
      <c r="N11" s="872"/>
      <c r="O11" s="959"/>
      <c r="P11" s="702"/>
      <c r="Q11" s="702" t="s">
        <v>371</v>
      </c>
      <c r="R11" s="702"/>
      <c r="S11" s="702"/>
      <c r="T11" s="702"/>
      <c r="U11" s="702"/>
      <c r="V11" s="702"/>
      <c r="W11" s="702"/>
      <c r="X11" s="116"/>
      <c r="Y11" s="702"/>
      <c r="Z11" s="702"/>
      <c r="AA11" s="702"/>
      <c r="AB11" s="702"/>
      <c r="AC11" s="702"/>
      <c r="AD11" s="880"/>
      <c r="AE11" s="880"/>
      <c r="AF11" s="880"/>
      <c r="AG11" s="880"/>
      <c r="AH11" s="880"/>
      <c r="AI11" s="880"/>
      <c r="AJ11" s="880"/>
      <c r="AK11" s="880"/>
      <c r="AL11" s="880"/>
      <c r="AM11" s="880"/>
      <c r="AN11" s="880"/>
      <c r="AO11" s="880"/>
      <c r="AP11" s="880"/>
      <c r="AQ11" s="880"/>
      <c r="AR11" s="880"/>
      <c r="AS11" s="880"/>
      <c r="AT11" s="880"/>
      <c r="AU11" s="880"/>
      <c r="AV11" s="880"/>
      <c r="AW11" s="880"/>
      <c r="AX11" s="880"/>
      <c r="AY11" s="880"/>
      <c r="AZ11" s="880"/>
      <c r="BA11" s="880"/>
      <c r="BB11" s="880"/>
      <c r="BC11" s="880" t="s">
        <v>371</v>
      </c>
      <c r="BD11" s="880"/>
      <c r="BE11" s="880"/>
      <c r="BF11" s="880"/>
      <c r="BG11" s="880"/>
      <c r="BH11" s="880"/>
      <c r="BI11" s="880"/>
      <c r="BJ11" s="880"/>
      <c r="BK11" s="880"/>
      <c r="BL11" s="880"/>
      <c r="BM11" s="880"/>
      <c r="BN11" s="880"/>
      <c r="BP11" s="41"/>
      <c r="BV11" s="44"/>
      <c r="BY11" s="45"/>
    </row>
    <row r="12" spans="1:77" ht="18.899999999999999" customHeight="1" thickTop="1">
      <c r="A12" s="9"/>
      <c r="B12" s="8" t="s">
        <v>1</v>
      </c>
      <c r="C12" s="1037"/>
      <c r="D12" s="1037"/>
      <c r="E12" s="1037"/>
      <c r="F12" s="1037"/>
      <c r="G12" s="1038" t="s">
        <v>59</v>
      </c>
      <c r="H12" s="971"/>
      <c r="I12" s="999" t="s">
        <v>167</v>
      </c>
      <c r="J12" s="203" t="s">
        <v>718</v>
      </c>
      <c r="K12" s="185">
        <v>1132140</v>
      </c>
      <c r="L12" s="527" t="s">
        <v>339</v>
      </c>
      <c r="M12" s="527">
        <f>VLOOKUP(I12,'Input data - MTBF'!$A$1:$F$303,3,FALSE)</f>
        <v>141.2903226</v>
      </c>
      <c r="N12" s="889" t="str">
        <f>VLOOKUP(I12,'Input data - MTBF'!$A$1:$F$304,6,FALSE)</f>
        <v>K</v>
      </c>
      <c r="O12" s="122"/>
      <c r="P12" s="90"/>
      <c r="Q12" s="90"/>
      <c r="R12" s="99"/>
      <c r="S12" s="135"/>
      <c r="T12" s="90"/>
      <c r="U12" s="90"/>
      <c r="V12" s="146"/>
      <c r="W12" s="103" t="s">
        <v>5</v>
      </c>
      <c r="X12" s="90"/>
      <c r="Y12" s="90"/>
      <c r="Z12" s="90"/>
      <c r="AA12" s="146"/>
      <c r="AB12" s="103"/>
      <c r="AC12" s="90"/>
      <c r="AD12" s="90"/>
      <c r="AE12" s="99"/>
      <c r="AF12" s="135"/>
      <c r="AG12" s="90"/>
      <c r="AH12" s="90"/>
      <c r="AI12" s="146" t="s">
        <v>5</v>
      </c>
      <c r="AJ12" s="103"/>
      <c r="AK12" s="90"/>
      <c r="AL12" s="90"/>
      <c r="AM12" s="90"/>
      <c r="AN12" s="99"/>
      <c r="AO12" s="135"/>
      <c r="AP12" s="90"/>
      <c r="AQ12" s="90"/>
      <c r="AR12" s="146"/>
      <c r="AS12" s="103"/>
      <c r="AT12" s="90"/>
      <c r="AU12" s="90" t="s">
        <v>5</v>
      </c>
      <c r="AV12" s="90"/>
      <c r="AW12" s="99"/>
      <c r="AX12" s="135"/>
      <c r="AY12" s="90"/>
      <c r="AZ12" s="90"/>
      <c r="BA12" s="146"/>
      <c r="BB12" s="103"/>
      <c r="BC12" s="90"/>
      <c r="BD12" s="90"/>
      <c r="BE12" s="99"/>
      <c r="BF12" s="135"/>
      <c r="BG12" s="90" t="s">
        <v>5</v>
      </c>
      <c r="BH12" s="90"/>
      <c r="BI12" s="90"/>
      <c r="BJ12" s="146"/>
      <c r="BK12" s="103"/>
      <c r="BL12" s="544"/>
      <c r="BM12" s="544"/>
      <c r="BN12" s="91"/>
      <c r="BP12" s="41"/>
      <c r="BV12" s="42"/>
      <c r="BY12" s="46"/>
    </row>
    <row r="13" spans="1:77" ht="18.899999999999999" customHeight="1">
      <c r="A13" s="9"/>
      <c r="B13" s="8"/>
      <c r="C13" s="1037"/>
      <c r="D13" s="1037"/>
      <c r="E13" s="1037"/>
      <c r="F13" s="1037"/>
      <c r="G13" s="1039"/>
      <c r="H13" s="971"/>
      <c r="I13" s="1000" t="s">
        <v>173</v>
      </c>
      <c r="J13" s="200" t="s">
        <v>719</v>
      </c>
      <c r="K13" s="186">
        <v>1132140</v>
      </c>
      <c r="L13" s="525" t="s">
        <v>339</v>
      </c>
      <c r="M13" s="525">
        <f>VLOOKUP(I13,'Input data - MTBF'!$A$1:$F$303,3,FALSE)</f>
        <v>101.8604651</v>
      </c>
      <c r="N13" s="889" t="str">
        <f>VLOOKUP(I13,'Input data - MTBF'!$A$1:$F$304,6,FALSE)</f>
        <v>K</v>
      </c>
      <c r="O13" s="108"/>
      <c r="P13" s="84"/>
      <c r="Q13" s="84"/>
      <c r="R13" s="100"/>
      <c r="S13" s="136"/>
      <c r="T13" s="84"/>
      <c r="U13" s="84"/>
      <c r="V13" s="87"/>
      <c r="W13" s="94" t="s">
        <v>5</v>
      </c>
      <c r="X13" s="84"/>
      <c r="Y13" s="84"/>
      <c r="Z13" s="84"/>
      <c r="AA13" s="87"/>
      <c r="AB13" s="94"/>
      <c r="AC13" s="84"/>
      <c r="AD13" s="84"/>
      <c r="AE13" s="100"/>
      <c r="AF13" s="136"/>
      <c r="AG13" s="84"/>
      <c r="AH13" s="84"/>
      <c r="AI13" s="87" t="s">
        <v>5</v>
      </c>
      <c r="AJ13" s="94"/>
      <c r="AK13" s="84"/>
      <c r="AL13" s="84"/>
      <c r="AM13" s="84"/>
      <c r="AN13" s="100"/>
      <c r="AO13" s="136"/>
      <c r="AP13" s="84"/>
      <c r="AQ13" s="84"/>
      <c r="AR13" s="87"/>
      <c r="AS13" s="94"/>
      <c r="AT13" s="84"/>
      <c r="AU13" s="84" t="s">
        <v>5</v>
      </c>
      <c r="AV13" s="84"/>
      <c r="AW13" s="100"/>
      <c r="AX13" s="136"/>
      <c r="AY13" s="84"/>
      <c r="AZ13" s="84"/>
      <c r="BA13" s="87"/>
      <c r="BB13" s="94"/>
      <c r="BC13" s="84"/>
      <c r="BD13" s="84"/>
      <c r="BE13" s="100"/>
      <c r="BF13" s="136"/>
      <c r="BG13" s="84" t="s">
        <v>5</v>
      </c>
      <c r="BH13" s="84"/>
      <c r="BI13" s="84"/>
      <c r="BJ13" s="87"/>
      <c r="BK13" s="94"/>
      <c r="BL13" s="536"/>
      <c r="BM13" s="536"/>
      <c r="BN13" s="93"/>
      <c r="BO13" s="635"/>
      <c r="BP13" s="41"/>
      <c r="BV13" s="42"/>
      <c r="BY13" s="46"/>
    </row>
    <row r="14" spans="1:77" ht="18.899999999999999" customHeight="1">
      <c r="A14" s="9" t="s">
        <v>27</v>
      </c>
      <c r="B14" s="8" t="s">
        <v>1</v>
      </c>
      <c r="C14" s="1037"/>
      <c r="D14" s="1037"/>
      <c r="E14" s="1037"/>
      <c r="F14" s="1037"/>
      <c r="G14" s="1039"/>
      <c r="H14" s="972"/>
      <c r="I14" s="967" t="s">
        <v>179</v>
      </c>
      <c r="J14" s="194" t="s">
        <v>721</v>
      </c>
      <c r="K14" s="186">
        <v>1132140</v>
      </c>
      <c r="L14" s="525" t="s">
        <v>339</v>
      </c>
      <c r="M14" s="525">
        <f>VLOOKUP(I14,'Input data - MTBF'!$A$1:$F$303,3,FALSE)</f>
        <v>236.75675680000001</v>
      </c>
      <c r="N14" s="889" t="str">
        <f>VLOOKUP(I14,'Input data - MTBF'!$A$1:$F$304,6,FALSE)</f>
        <v>K</v>
      </c>
      <c r="O14" s="108"/>
      <c r="P14" s="84"/>
      <c r="Q14" s="84"/>
      <c r="R14" s="100"/>
      <c r="S14" s="136"/>
      <c r="T14" s="84"/>
      <c r="U14" s="84"/>
      <c r="V14" s="87" t="s">
        <v>342</v>
      </c>
      <c r="W14" s="94"/>
      <c r="X14" s="84"/>
      <c r="Y14" s="84"/>
      <c r="Z14" s="84"/>
      <c r="AA14" s="87"/>
      <c r="AB14" s="94"/>
      <c r="AC14" s="84"/>
      <c r="AD14" s="84"/>
      <c r="AE14" s="100"/>
      <c r="AF14" s="136"/>
      <c r="AG14" s="84"/>
      <c r="AH14" s="84" t="s">
        <v>5</v>
      </c>
      <c r="AI14" s="87"/>
      <c r="AJ14" s="94"/>
      <c r="AK14" s="84"/>
      <c r="AL14" s="84"/>
      <c r="AM14" s="84"/>
      <c r="AN14" s="100"/>
      <c r="AO14" s="136"/>
      <c r="AP14" s="84"/>
      <c r="AQ14" s="84"/>
      <c r="AR14" s="87"/>
      <c r="AS14" s="94"/>
      <c r="AT14" s="84" t="s">
        <v>5</v>
      </c>
      <c r="AU14" s="84"/>
      <c r="AV14" s="84"/>
      <c r="AW14" s="100"/>
      <c r="AX14" s="136"/>
      <c r="AY14" s="84"/>
      <c r="AZ14" s="84"/>
      <c r="BA14" s="87"/>
      <c r="BB14" s="94"/>
      <c r="BC14" s="84"/>
      <c r="BD14" s="84"/>
      <c r="BE14" s="100"/>
      <c r="BF14" s="136" t="s">
        <v>5</v>
      </c>
      <c r="BG14" s="84"/>
      <c r="BH14" s="84"/>
      <c r="BI14" s="84"/>
      <c r="BJ14" s="87"/>
      <c r="BK14" s="94"/>
      <c r="BL14" s="536"/>
      <c r="BM14" s="536"/>
      <c r="BN14" s="93"/>
      <c r="BO14" s="635"/>
      <c r="BP14" s="41"/>
      <c r="BV14" s="42"/>
      <c r="BY14" s="46"/>
    </row>
    <row r="15" spans="1:77" ht="18.899999999999999" customHeight="1">
      <c r="A15" s="9"/>
      <c r="B15" s="8"/>
      <c r="C15" s="1037"/>
      <c r="D15" s="1037"/>
      <c r="E15" s="1037"/>
      <c r="F15" s="1037"/>
      <c r="G15" s="1039"/>
      <c r="H15" s="971"/>
      <c r="I15" s="1000" t="s">
        <v>181</v>
      </c>
      <c r="J15" s="194" t="s">
        <v>714</v>
      </c>
      <c r="K15" s="186">
        <v>1131802</v>
      </c>
      <c r="L15" s="525" t="s">
        <v>339</v>
      </c>
      <c r="M15" s="525">
        <f>VLOOKUP(I15,'Input data - MTBF'!$A$1:$F$303,3,FALSE)</f>
        <v>730</v>
      </c>
      <c r="N15" s="889" t="str">
        <f>VLOOKUP(I15,'Input data - MTBF'!$A$1:$F$304,6,FALSE)</f>
        <v>K</v>
      </c>
      <c r="O15" s="108"/>
      <c r="P15" s="84"/>
      <c r="Q15" s="84"/>
      <c r="R15" s="100"/>
      <c r="S15" s="136"/>
      <c r="T15" s="84"/>
      <c r="U15" s="84" t="s">
        <v>342</v>
      </c>
      <c r="V15" s="87"/>
      <c r="W15" s="94"/>
      <c r="X15" s="84"/>
      <c r="Y15" s="84"/>
      <c r="Z15" s="84"/>
      <c r="AA15" s="87"/>
      <c r="AB15" s="94"/>
      <c r="AC15" s="84"/>
      <c r="AD15" s="84"/>
      <c r="AE15" s="100"/>
      <c r="AF15" s="136"/>
      <c r="AG15" s="84" t="s">
        <v>5</v>
      </c>
      <c r="AH15" s="84"/>
      <c r="AI15" s="87"/>
      <c r="AJ15" s="94"/>
      <c r="AK15" s="84"/>
      <c r="AL15" s="84"/>
      <c r="AM15" s="84"/>
      <c r="AN15" s="100"/>
      <c r="AO15" s="136"/>
      <c r="AP15" s="84"/>
      <c r="AQ15" s="84"/>
      <c r="AR15" s="87"/>
      <c r="AS15" s="94" t="s">
        <v>342</v>
      </c>
      <c r="AT15" s="84"/>
      <c r="AU15" s="84"/>
      <c r="AV15" s="84"/>
      <c r="AW15" s="100"/>
      <c r="AX15" s="136"/>
      <c r="AY15" s="84"/>
      <c r="AZ15" s="84"/>
      <c r="BA15" s="87"/>
      <c r="BB15" s="94"/>
      <c r="BC15" s="84"/>
      <c r="BD15" s="84"/>
      <c r="BE15" s="100" t="s">
        <v>5</v>
      </c>
      <c r="BF15" s="136"/>
      <c r="BG15" s="84"/>
      <c r="BH15" s="84"/>
      <c r="BI15" s="84"/>
      <c r="BJ15" s="87"/>
      <c r="BK15" s="94"/>
      <c r="BL15" s="536"/>
      <c r="BM15" s="536"/>
      <c r="BN15" s="93"/>
      <c r="BO15" s="635"/>
      <c r="BP15" s="41"/>
      <c r="BV15" s="42"/>
      <c r="BY15" s="46"/>
    </row>
    <row r="16" spans="1:77" ht="18.899999999999999" customHeight="1">
      <c r="A16" s="9"/>
      <c r="B16" s="8"/>
      <c r="C16" s="1037"/>
      <c r="D16" s="1037"/>
      <c r="E16" s="1037"/>
      <c r="F16" s="1037"/>
      <c r="G16" s="1039"/>
      <c r="H16" s="971"/>
      <c r="I16" s="996" t="s">
        <v>183</v>
      </c>
      <c r="J16" s="200" t="s">
        <v>714</v>
      </c>
      <c r="K16" s="186">
        <v>1131802</v>
      </c>
      <c r="L16" s="525" t="s">
        <v>339</v>
      </c>
      <c r="M16" s="525">
        <f>VLOOKUP(I16,'Input data - MTBF'!$A$1:$F$303,3,FALSE)</f>
        <v>236.75675680000001</v>
      </c>
      <c r="N16" s="889" t="str">
        <f>VLOOKUP(I16,'Input data - MTBF'!$A$1:$F$304,6,FALSE)</f>
        <v>K</v>
      </c>
      <c r="O16" s="108"/>
      <c r="P16" s="84"/>
      <c r="Q16" s="84"/>
      <c r="R16" s="100"/>
      <c r="S16" s="136"/>
      <c r="T16" s="84"/>
      <c r="U16" s="84" t="s">
        <v>342</v>
      </c>
      <c r="V16" s="87"/>
      <c r="W16" s="94"/>
      <c r="X16" s="84"/>
      <c r="Y16" s="84"/>
      <c r="Z16" s="84"/>
      <c r="AA16" s="87"/>
      <c r="AB16" s="94"/>
      <c r="AC16" s="84"/>
      <c r="AD16" s="84"/>
      <c r="AE16" s="100"/>
      <c r="AF16" s="136"/>
      <c r="AG16" s="84" t="s">
        <v>5</v>
      </c>
      <c r="AH16" s="84"/>
      <c r="AI16" s="87"/>
      <c r="AJ16" s="94"/>
      <c r="AK16" s="84"/>
      <c r="AL16" s="84"/>
      <c r="AM16" s="84"/>
      <c r="AN16" s="100"/>
      <c r="AO16" s="136"/>
      <c r="AP16" s="84"/>
      <c r="AQ16" s="84"/>
      <c r="AR16" s="87"/>
      <c r="AS16" s="94" t="s">
        <v>342</v>
      </c>
      <c r="AT16" s="958"/>
      <c r="AU16" s="84"/>
      <c r="AV16" s="84"/>
      <c r="AW16" s="100"/>
      <c r="AX16" s="136"/>
      <c r="AY16" s="84"/>
      <c r="AZ16" s="84"/>
      <c r="BA16" s="87"/>
      <c r="BB16" s="94"/>
      <c r="BC16" s="84"/>
      <c r="BD16" s="84"/>
      <c r="BE16" s="100" t="s">
        <v>5</v>
      </c>
      <c r="BF16" s="136"/>
      <c r="BG16" s="84"/>
      <c r="BH16" s="84"/>
      <c r="BI16" s="84"/>
      <c r="BJ16" s="87"/>
      <c r="BK16" s="94"/>
      <c r="BL16" s="536"/>
      <c r="BM16" s="536"/>
      <c r="BN16" s="93"/>
      <c r="BO16" s="635"/>
      <c r="BP16" s="41"/>
      <c r="BV16" s="42"/>
      <c r="BY16" s="46"/>
    </row>
    <row r="17" spans="1:77" ht="18.899999999999999" customHeight="1">
      <c r="A17" s="9"/>
      <c r="B17" s="8"/>
      <c r="C17" s="1037"/>
      <c r="D17" s="1037"/>
      <c r="E17" s="1037"/>
      <c r="F17" s="1037"/>
      <c r="G17" s="1039"/>
      <c r="H17" s="972"/>
      <c r="I17" s="967" t="s">
        <v>287</v>
      </c>
      <c r="J17" s="194" t="s">
        <v>878</v>
      </c>
      <c r="K17" s="186">
        <v>1132320</v>
      </c>
      <c r="L17" s="525" t="s">
        <v>339</v>
      </c>
      <c r="M17" s="525">
        <f>VLOOKUP(I17,'Input data - MTBF'!$A$1:$F$303,3,FALSE)</f>
        <v>84.230769230000007</v>
      </c>
      <c r="N17" s="889" t="str">
        <f>VLOOKUP(I17,'Input data - MTBF'!$A$1:$F$304,6,FALSE)</f>
        <v>K</v>
      </c>
      <c r="O17" s="108"/>
      <c r="P17" s="84"/>
      <c r="Q17" s="84"/>
      <c r="R17" s="100"/>
      <c r="S17" s="136"/>
      <c r="T17" s="84"/>
      <c r="U17" s="84"/>
      <c r="V17" s="87"/>
      <c r="W17" s="547" t="s">
        <v>5</v>
      </c>
      <c r="X17" s="85"/>
      <c r="Y17" s="84"/>
      <c r="Z17" s="84"/>
      <c r="AA17" s="87"/>
      <c r="AB17" s="94"/>
      <c r="AC17" s="84"/>
      <c r="AD17" s="84"/>
      <c r="AE17" s="100"/>
      <c r="AF17" s="136"/>
      <c r="AG17" s="84"/>
      <c r="AH17" s="84"/>
      <c r="AI17" s="87" t="s">
        <v>5</v>
      </c>
      <c r="AJ17" s="94"/>
      <c r="AK17" s="84"/>
      <c r="AL17" s="84"/>
      <c r="AM17" s="84"/>
      <c r="AN17" s="100"/>
      <c r="AO17" s="136"/>
      <c r="AP17" s="84"/>
      <c r="AQ17" s="84"/>
      <c r="AR17" s="87"/>
      <c r="AS17" s="94"/>
      <c r="AT17" s="84"/>
      <c r="AU17" s="84" t="s">
        <v>5</v>
      </c>
      <c r="AV17" s="84"/>
      <c r="AW17" s="100"/>
      <c r="AX17" s="136"/>
      <c r="AY17" s="84"/>
      <c r="AZ17" s="84"/>
      <c r="BA17" s="87"/>
      <c r="BB17" s="94"/>
      <c r="BC17" s="84"/>
      <c r="BD17" s="84"/>
      <c r="BE17" s="100"/>
      <c r="BF17" s="136"/>
      <c r="BG17" s="84" t="s">
        <v>5</v>
      </c>
      <c r="BH17" s="84"/>
      <c r="BI17" s="84"/>
      <c r="BJ17" s="87"/>
      <c r="BK17" s="94"/>
      <c r="BL17" s="536"/>
      <c r="BM17" s="536"/>
      <c r="BN17" s="93"/>
      <c r="BO17" s="635"/>
      <c r="BP17" s="41"/>
      <c r="BV17" s="42"/>
      <c r="BY17" s="46"/>
    </row>
    <row r="18" spans="1:77" ht="18.899999999999999" customHeight="1">
      <c r="A18" s="9"/>
      <c r="B18" s="8"/>
      <c r="C18" s="1037"/>
      <c r="D18" s="1037"/>
      <c r="E18" s="1037"/>
      <c r="F18" s="1037"/>
      <c r="G18" s="1039"/>
      <c r="H18" s="971"/>
      <c r="I18" s="1000" t="s">
        <v>292</v>
      </c>
      <c r="J18" s="195" t="s">
        <v>293</v>
      </c>
      <c r="K18" s="186">
        <v>1132162</v>
      </c>
      <c r="L18" s="525" t="s">
        <v>339</v>
      </c>
      <c r="M18" s="525">
        <f>VLOOKUP(I18,'Input data - MTBF'!$A$1:$F$303,3,FALSE)</f>
        <v>78.918918919999996</v>
      </c>
      <c r="N18" s="889" t="str">
        <f>VLOOKUP(I18,'Input data - MTBF'!$A$1:$F$304,6,FALSE)</f>
        <v>K</v>
      </c>
      <c r="O18" s="108"/>
      <c r="P18" s="84"/>
      <c r="Q18" s="84"/>
      <c r="R18" s="100"/>
      <c r="S18" s="136" t="s">
        <v>342</v>
      </c>
      <c r="T18" s="84"/>
      <c r="U18" s="84"/>
      <c r="V18" s="87"/>
      <c r="W18" s="547"/>
      <c r="X18" s="85"/>
      <c r="Y18" s="84"/>
      <c r="Z18" s="84"/>
      <c r="AA18" s="87"/>
      <c r="AB18" s="94"/>
      <c r="AC18" s="84"/>
      <c r="AD18" s="84"/>
      <c r="AE18" s="881" t="s">
        <v>7</v>
      </c>
      <c r="AF18" s="136"/>
      <c r="AG18" s="84"/>
      <c r="AH18" s="84"/>
      <c r="AI18" s="87"/>
      <c r="AJ18" s="94"/>
      <c r="AK18" s="84"/>
      <c r="AL18" s="84"/>
      <c r="AM18" s="84"/>
      <c r="AN18" s="100"/>
      <c r="AO18" s="136"/>
      <c r="AP18" s="84"/>
      <c r="AR18" s="87"/>
      <c r="AS18" s="1011" t="s">
        <v>342</v>
      </c>
      <c r="AT18" s="84"/>
      <c r="AU18" s="84"/>
      <c r="AV18" s="84"/>
      <c r="AW18" s="100"/>
      <c r="AX18" s="136"/>
      <c r="AY18" s="84"/>
      <c r="AZ18" s="84"/>
      <c r="BA18" s="87"/>
      <c r="BB18" s="94"/>
      <c r="BC18" s="84" t="s">
        <v>9</v>
      </c>
      <c r="BD18" s="84"/>
      <c r="BE18" s="100"/>
      <c r="BF18" s="136"/>
      <c r="BG18" s="84"/>
      <c r="BH18" s="84"/>
      <c r="BI18" s="84"/>
      <c r="BJ18" s="87"/>
      <c r="BK18" s="94"/>
      <c r="BL18" s="536"/>
      <c r="BM18" s="536"/>
      <c r="BN18" s="93"/>
      <c r="BO18" s="635"/>
      <c r="BP18" s="41"/>
      <c r="BV18" s="42"/>
      <c r="BY18" s="46"/>
    </row>
    <row r="19" spans="1:77" ht="18.899999999999999" customHeight="1">
      <c r="A19" s="9"/>
      <c r="B19" s="8"/>
      <c r="C19" s="1037"/>
      <c r="D19" s="1037"/>
      <c r="E19" s="1037"/>
      <c r="F19" s="1037"/>
      <c r="G19" s="1039"/>
      <c r="H19" s="971"/>
      <c r="I19" s="996" t="s">
        <v>460</v>
      </c>
      <c r="J19" s="194" t="s">
        <v>883</v>
      </c>
      <c r="K19" s="186">
        <v>1131180</v>
      </c>
      <c r="L19" s="525" t="s">
        <v>339</v>
      </c>
      <c r="M19" s="525">
        <f>VLOOKUP(I19,'Input data - MTBF'!$A$1:$F$303,3,FALSE)</f>
        <v>236.75675680000001</v>
      </c>
      <c r="N19" s="889" t="str">
        <f>VLOOKUP(I19,'Input data - MTBF'!$A$1:$F$304,6,FALSE)</f>
        <v>P</v>
      </c>
      <c r="O19" s="108"/>
      <c r="P19" s="84"/>
      <c r="Q19" s="84"/>
      <c r="R19" s="100"/>
      <c r="S19" s="136"/>
      <c r="T19" s="84" t="s">
        <v>354</v>
      </c>
      <c r="U19" s="84"/>
      <c r="V19" s="87"/>
      <c r="W19" s="547"/>
      <c r="X19" s="85"/>
      <c r="Y19" s="84"/>
      <c r="Z19" s="84"/>
      <c r="AA19" s="87"/>
      <c r="AB19" s="94"/>
      <c r="AC19" s="84"/>
      <c r="AD19" s="84"/>
      <c r="AE19" s="100"/>
      <c r="AF19" s="136"/>
      <c r="AG19" s="84"/>
      <c r="AH19" s="84"/>
      <c r="AI19" s="87"/>
      <c r="AJ19" s="94"/>
      <c r="AK19" s="84"/>
      <c r="AL19" s="84"/>
      <c r="AM19" s="84"/>
      <c r="AN19" s="100"/>
      <c r="AO19" s="136"/>
      <c r="AP19" s="84"/>
      <c r="AQ19" s="84"/>
      <c r="AR19" s="87"/>
      <c r="AS19" s="94"/>
      <c r="AT19" s="84"/>
      <c r="AU19" s="84"/>
      <c r="AV19" s="84"/>
      <c r="AW19" s="100"/>
      <c r="AX19" s="136"/>
      <c r="AY19" s="84"/>
      <c r="AZ19" s="84"/>
      <c r="BA19" s="87" t="s">
        <v>9</v>
      </c>
      <c r="BB19" s="94"/>
      <c r="BC19" s="84"/>
      <c r="BD19" s="84"/>
      <c r="BE19" s="100"/>
      <c r="BF19" s="136"/>
      <c r="BG19" s="84"/>
      <c r="BH19" s="84"/>
      <c r="BI19" s="84"/>
      <c r="BJ19" s="87"/>
      <c r="BK19" s="94"/>
      <c r="BL19" s="536"/>
      <c r="BM19" s="536"/>
      <c r="BN19" s="93"/>
      <c r="BO19" s="635"/>
      <c r="BP19" s="41"/>
      <c r="BV19" s="42"/>
      <c r="BY19" s="46"/>
    </row>
    <row r="20" spans="1:77" ht="18.899999999999999" customHeight="1">
      <c r="A20" s="9"/>
      <c r="B20" s="8"/>
      <c r="C20" s="1037"/>
      <c r="D20" s="1037"/>
      <c r="E20" s="1037"/>
      <c r="F20" s="1037"/>
      <c r="G20" s="1039"/>
      <c r="H20" s="971"/>
      <c r="I20" s="985" t="s">
        <v>465</v>
      </c>
      <c r="J20" s="200" t="s">
        <v>880</v>
      </c>
      <c r="K20" s="186">
        <v>1131170</v>
      </c>
      <c r="L20" s="525" t="s">
        <v>339</v>
      </c>
      <c r="M20" s="525">
        <f>VLOOKUP(I20,'Input data - MTBF'!$A$1:$F$303,3,FALSE)</f>
        <v>324.44444440000001</v>
      </c>
      <c r="N20" s="889" t="str">
        <f>VLOOKUP(I20,'Input data - MTBF'!$A$1:$F$304,6,FALSE)</f>
        <v>K</v>
      </c>
      <c r="O20" s="108"/>
      <c r="P20" s="84"/>
      <c r="Q20" s="84"/>
      <c r="R20" s="100"/>
      <c r="S20" s="136"/>
      <c r="T20" s="84"/>
      <c r="U20" s="84"/>
      <c r="V20" s="87" t="s">
        <v>342</v>
      </c>
      <c r="W20" s="547"/>
      <c r="X20" s="85"/>
      <c r="Y20" s="84"/>
      <c r="Z20" s="84"/>
      <c r="AA20" s="87"/>
      <c r="AB20" s="94"/>
      <c r="AC20" s="84"/>
      <c r="AD20" s="84"/>
      <c r="AE20" s="100"/>
      <c r="AF20" s="136"/>
      <c r="AG20" s="84"/>
      <c r="AH20" s="84" t="s">
        <v>5</v>
      </c>
      <c r="AI20" s="87"/>
      <c r="AJ20" s="94"/>
      <c r="AK20" s="84"/>
      <c r="AL20" s="84"/>
      <c r="AM20" s="84"/>
      <c r="AN20" s="100"/>
      <c r="AO20" s="136"/>
      <c r="AP20" s="84"/>
      <c r="AQ20" s="84"/>
      <c r="AR20" s="87"/>
      <c r="AS20" s="94"/>
      <c r="AT20" s="84" t="s">
        <v>5</v>
      </c>
      <c r="AU20" s="84"/>
      <c r="AV20" s="84"/>
      <c r="AW20" s="100"/>
      <c r="AX20" s="136"/>
      <c r="AY20" s="84"/>
      <c r="AZ20" s="84"/>
      <c r="BA20" s="87"/>
      <c r="BB20" s="94"/>
      <c r="BC20" s="84"/>
      <c r="BD20" s="84"/>
      <c r="BE20" s="100"/>
      <c r="BF20" s="136" t="s">
        <v>5</v>
      </c>
      <c r="BG20" s="84"/>
      <c r="BH20" s="84"/>
      <c r="BI20" s="84"/>
      <c r="BJ20" s="87"/>
      <c r="BK20" s="94"/>
      <c r="BL20" s="536"/>
      <c r="BM20" s="536"/>
      <c r="BN20" s="93"/>
      <c r="BO20" s="635"/>
      <c r="BP20" s="41"/>
      <c r="BV20" s="42"/>
      <c r="BY20" s="46"/>
    </row>
    <row r="21" spans="1:77" ht="18.899999999999999" customHeight="1">
      <c r="A21" s="9"/>
      <c r="B21" s="8"/>
      <c r="C21" s="1037"/>
      <c r="D21" s="1037"/>
      <c r="E21" s="1037"/>
      <c r="F21" s="1037"/>
      <c r="G21" s="1039"/>
      <c r="H21" s="971"/>
      <c r="I21" s="996" t="s">
        <v>473</v>
      </c>
      <c r="J21" s="200" t="s">
        <v>767</v>
      </c>
      <c r="K21" s="186">
        <v>1131805</v>
      </c>
      <c r="L21" s="525" t="s">
        <v>339</v>
      </c>
      <c r="M21" s="525">
        <f>VLOOKUP(I21,'Input data - MTBF'!$A$1:$F$303,3,FALSE)</f>
        <v>146</v>
      </c>
      <c r="N21" s="889" t="str">
        <f>VLOOKUP(I21,'Input data - MTBF'!$A$1:$F$304,6,FALSE)</f>
        <v>K</v>
      </c>
      <c r="O21" s="108"/>
      <c r="P21" s="84"/>
      <c r="Q21" s="84" t="s">
        <v>342</v>
      </c>
      <c r="R21" s="100"/>
      <c r="S21" s="136"/>
      <c r="T21" s="84"/>
      <c r="U21" s="84"/>
      <c r="V21" s="87"/>
      <c r="W21" s="547"/>
      <c r="X21" s="85"/>
      <c r="Y21" s="84"/>
      <c r="Z21" s="84"/>
      <c r="AA21" s="87"/>
      <c r="AB21" s="94"/>
      <c r="AC21" s="84" t="s">
        <v>7</v>
      </c>
      <c r="AD21" s="84"/>
      <c r="AE21" s="100"/>
      <c r="AF21" s="136"/>
      <c r="AG21" s="84"/>
      <c r="AH21" s="84"/>
      <c r="AI21" s="87"/>
      <c r="AJ21" s="94"/>
      <c r="AK21" s="84"/>
      <c r="AL21" s="84"/>
      <c r="AM21" s="84"/>
      <c r="AN21" s="100"/>
      <c r="AO21" s="1012" t="s">
        <v>1158</v>
      </c>
      <c r="AP21" s="84"/>
      <c r="AQ21" s="84"/>
      <c r="AR21" s="87"/>
      <c r="AS21" s="94"/>
      <c r="AT21" s="84"/>
      <c r="AU21" s="84"/>
      <c r="AV21" s="84"/>
      <c r="AW21" s="100"/>
      <c r="AX21" s="136"/>
      <c r="AY21" s="84"/>
      <c r="AZ21" s="84"/>
      <c r="BA21" s="87" t="s">
        <v>9</v>
      </c>
      <c r="BB21" s="94"/>
      <c r="BC21" s="84"/>
      <c r="BD21" s="84"/>
      <c r="BE21" s="100"/>
      <c r="BF21" s="136"/>
      <c r="BG21" s="84"/>
      <c r="BH21" s="84"/>
      <c r="BI21" s="84"/>
      <c r="BJ21" s="87"/>
      <c r="BK21" s="94"/>
      <c r="BL21" s="536"/>
      <c r="BM21" s="536"/>
      <c r="BN21" s="93"/>
      <c r="BO21" s="635"/>
      <c r="BP21" s="41"/>
      <c r="BV21" s="42"/>
      <c r="BY21" s="46"/>
    </row>
    <row r="22" spans="1:77" ht="18.899999999999999" customHeight="1">
      <c r="A22" s="9"/>
      <c r="B22" s="8" t="s">
        <v>1</v>
      </c>
      <c r="C22" s="1037"/>
      <c r="D22" s="1037"/>
      <c r="E22" s="1037"/>
      <c r="F22" s="1037"/>
      <c r="G22" s="1039"/>
      <c r="H22" s="972"/>
      <c r="I22" s="985" t="s">
        <v>482</v>
      </c>
      <c r="J22" s="194" t="s">
        <v>762</v>
      </c>
      <c r="K22" s="186">
        <v>1131190</v>
      </c>
      <c r="L22" s="525" t="s">
        <v>339</v>
      </c>
      <c r="M22" s="525">
        <f>VLOOKUP(I22,'Input data - MTBF'!$A$1:$F$303,3,FALSE)</f>
        <v>139.047619</v>
      </c>
      <c r="N22" s="889" t="str">
        <f>VLOOKUP(I22,'Input data - MTBF'!$A$1:$F$304,6,FALSE)</f>
        <v>K</v>
      </c>
      <c r="O22" s="108"/>
      <c r="P22" s="84"/>
      <c r="Q22" s="84"/>
      <c r="R22" s="100"/>
      <c r="S22" s="136"/>
      <c r="T22" s="84"/>
      <c r="U22" s="84"/>
      <c r="V22" s="87"/>
      <c r="W22" s="94"/>
      <c r="X22" s="84"/>
      <c r="Y22" s="84"/>
      <c r="Z22" s="84" t="s">
        <v>5</v>
      </c>
      <c r="AA22" s="87"/>
      <c r="AB22" s="94"/>
      <c r="AC22" s="84"/>
      <c r="AD22" s="218"/>
      <c r="AE22" s="100"/>
      <c r="AF22" s="136"/>
      <c r="AG22" s="84"/>
      <c r="AH22" s="84"/>
      <c r="AI22" s="87"/>
      <c r="AJ22" s="94"/>
      <c r="AK22" s="84"/>
      <c r="AL22" s="84" t="s">
        <v>5</v>
      </c>
      <c r="AM22" s="84"/>
      <c r="AN22" s="100"/>
      <c r="AO22" s="136"/>
      <c r="AP22" s="84"/>
      <c r="AQ22" s="218"/>
      <c r="AR22" s="1005"/>
      <c r="AS22" s="94"/>
      <c r="AT22" s="84"/>
      <c r="AU22" s="84"/>
      <c r="AV22" s="84"/>
      <c r="AW22" s="100"/>
      <c r="AX22" s="136" t="s">
        <v>5</v>
      </c>
      <c r="AY22" s="84"/>
      <c r="AZ22" s="84"/>
      <c r="BA22" s="87"/>
      <c r="BB22" s="94"/>
      <c r="BC22" s="84"/>
      <c r="BD22" s="84"/>
      <c r="BE22" s="100"/>
      <c r="BF22" s="136"/>
      <c r="BG22" s="84"/>
      <c r="BH22" s="218"/>
      <c r="BI22" s="84"/>
      <c r="BJ22" s="87" t="s">
        <v>5</v>
      </c>
      <c r="BK22" s="94"/>
      <c r="BL22" s="536"/>
      <c r="BM22" s="536"/>
      <c r="BN22" s="93"/>
      <c r="BO22" s="635"/>
      <c r="BP22" s="41"/>
      <c r="BV22" s="43"/>
      <c r="BY22" s="46"/>
    </row>
    <row r="23" spans="1:77" ht="18.899999999999999" customHeight="1">
      <c r="A23" s="9"/>
      <c r="B23" s="8"/>
      <c r="C23" s="1037"/>
      <c r="D23" s="1037"/>
      <c r="E23" s="1037"/>
      <c r="F23" s="1037"/>
      <c r="G23" s="1039"/>
      <c r="H23" s="971"/>
      <c r="I23" s="985" t="s">
        <v>485</v>
      </c>
      <c r="J23" s="200" t="s">
        <v>867</v>
      </c>
      <c r="K23" s="186">
        <v>1131170</v>
      </c>
      <c r="L23" s="525" t="s">
        <v>339</v>
      </c>
      <c r="M23" s="525">
        <f>VLOOKUP(I23,'Input data - MTBF'!$A$1:$F$303,3,FALSE)</f>
        <v>130.7462687</v>
      </c>
      <c r="N23" s="889" t="str">
        <f>VLOOKUP(I23,'Input data - MTBF'!$A$1:$F$304,6,FALSE)</f>
        <v>K</v>
      </c>
      <c r="O23" s="108"/>
      <c r="P23" s="84"/>
      <c r="Q23" s="84"/>
      <c r="R23" s="100"/>
      <c r="S23" s="136"/>
      <c r="T23" s="84"/>
      <c r="U23" s="84"/>
      <c r="V23" s="87"/>
      <c r="W23" s="94"/>
      <c r="X23" s="84" t="s">
        <v>5</v>
      </c>
      <c r="Y23" s="84"/>
      <c r="Z23" s="84"/>
      <c r="AA23" s="87"/>
      <c r="AB23" s="94"/>
      <c r="AC23" s="84"/>
      <c r="AD23" s="84"/>
      <c r="AE23" s="100"/>
      <c r="AF23" s="136"/>
      <c r="AG23" s="84"/>
      <c r="AH23" s="84"/>
      <c r="AI23" s="87"/>
      <c r="AJ23" s="94" t="s">
        <v>5</v>
      </c>
      <c r="AK23" s="84"/>
      <c r="AL23" s="84"/>
      <c r="AM23" s="84"/>
      <c r="AN23" s="780"/>
      <c r="AO23" s="136"/>
      <c r="AP23" s="84"/>
      <c r="AQ23" s="84"/>
      <c r="AR23" s="87"/>
      <c r="AS23" s="94"/>
      <c r="AT23" s="84"/>
      <c r="AU23" s="84"/>
      <c r="AV23" s="84" t="s">
        <v>5</v>
      </c>
      <c r="AW23" s="100"/>
      <c r="AX23" s="136"/>
      <c r="AY23" s="84"/>
      <c r="AZ23" s="84"/>
      <c r="BA23" s="87"/>
      <c r="BB23" s="94"/>
      <c r="BC23" s="84"/>
      <c r="BD23" s="84"/>
      <c r="BE23" s="100"/>
      <c r="BF23" s="136"/>
      <c r="BG23" s="84"/>
      <c r="BH23" s="84" t="s">
        <v>5</v>
      </c>
      <c r="BI23" s="84"/>
      <c r="BJ23" s="87"/>
      <c r="BK23" s="94"/>
      <c r="BL23" s="536"/>
      <c r="BM23" s="536"/>
      <c r="BN23" s="93"/>
      <c r="BO23" s="635"/>
      <c r="BP23" s="41"/>
      <c r="BV23" s="43"/>
      <c r="BY23" s="46"/>
    </row>
    <row r="24" spans="1:77" ht="18.899999999999999" customHeight="1">
      <c r="A24" s="9"/>
      <c r="B24" s="8"/>
      <c r="C24" s="1037"/>
      <c r="D24" s="1037"/>
      <c r="E24" s="1037"/>
      <c r="F24" s="1037"/>
      <c r="G24" s="1039"/>
      <c r="H24" s="971"/>
      <c r="I24" s="985" t="s">
        <v>295</v>
      </c>
      <c r="J24" s="200" t="s">
        <v>787</v>
      </c>
      <c r="K24" s="767">
        <v>1132110</v>
      </c>
      <c r="L24" s="586" t="s">
        <v>339</v>
      </c>
      <c r="M24" s="586">
        <f>VLOOKUP(I24,'Input data - MTBF'!$A$1:$F$303,3,FALSE)</f>
        <v>8760</v>
      </c>
      <c r="N24" s="889" t="str">
        <f>VLOOKUP(I24,'Input data - MTBF'!$A$1:$F$304,6,FALSE)</f>
        <v>K</v>
      </c>
      <c r="O24" s="108"/>
      <c r="P24" s="84"/>
      <c r="Q24" s="84"/>
      <c r="R24" s="100" t="s">
        <v>342</v>
      </c>
      <c r="S24" s="136"/>
      <c r="T24" s="84"/>
      <c r="U24" s="84"/>
      <c r="V24" s="87"/>
      <c r="W24" s="547"/>
      <c r="X24" s="85"/>
      <c r="Y24" s="84"/>
      <c r="Z24" s="84"/>
      <c r="AA24" s="87"/>
      <c r="AB24" s="94"/>
      <c r="AC24" s="84"/>
      <c r="AD24" s="84" t="s">
        <v>5</v>
      </c>
      <c r="AE24" s="100"/>
      <c r="AF24" s="136"/>
      <c r="AG24" s="84"/>
      <c r="AH24" s="84"/>
      <c r="AI24" s="87"/>
      <c r="AJ24" s="94"/>
      <c r="AK24" s="84"/>
      <c r="AL24" s="84"/>
      <c r="AM24" s="84"/>
      <c r="AN24" s="100"/>
      <c r="AO24" s="136"/>
      <c r="AP24" s="84" t="s">
        <v>5</v>
      </c>
      <c r="AQ24" s="84"/>
      <c r="AR24" s="87"/>
      <c r="AS24" s="94"/>
      <c r="AT24" s="84"/>
      <c r="AU24" s="84"/>
      <c r="AV24" s="84"/>
      <c r="AW24" s="100"/>
      <c r="AX24" s="136"/>
      <c r="AY24" s="84"/>
      <c r="AZ24" s="84"/>
      <c r="BA24" s="87"/>
      <c r="BB24" s="94" t="s">
        <v>5</v>
      </c>
      <c r="BC24" s="84"/>
      <c r="BD24" s="84"/>
      <c r="BE24" s="100"/>
      <c r="BF24" s="136"/>
      <c r="BG24" s="84"/>
      <c r="BH24" s="84"/>
      <c r="BI24" s="84"/>
      <c r="BJ24" s="87"/>
      <c r="BK24" s="94"/>
      <c r="BL24" s="536"/>
      <c r="BM24" s="536"/>
      <c r="BN24" s="93"/>
      <c r="BO24" s="635"/>
      <c r="BP24" s="41"/>
      <c r="BV24" s="43"/>
      <c r="BY24" s="46"/>
    </row>
    <row r="25" spans="1:77" ht="18.899999999999999" customHeight="1">
      <c r="A25" s="9"/>
      <c r="B25" s="8"/>
      <c r="C25" s="1037"/>
      <c r="D25" s="1037"/>
      <c r="E25" s="1037"/>
      <c r="F25" s="1037"/>
      <c r="G25" s="1039"/>
      <c r="H25" s="971"/>
      <c r="I25" s="1000" t="s">
        <v>296</v>
      </c>
      <c r="J25" s="195" t="s">
        <v>788</v>
      </c>
      <c r="K25" s="767">
        <v>1132110</v>
      </c>
      <c r="L25" s="586" t="s">
        <v>339</v>
      </c>
      <c r="M25" s="586">
        <f>VLOOKUP(I25,'Input data - MTBF'!$A$1:$F$303,3,FALSE)</f>
        <v>8760</v>
      </c>
      <c r="N25" s="889" t="str">
        <f>VLOOKUP(I25,'Input data - MTBF'!$A$1:$F$304,6,FALSE)</f>
        <v>K</v>
      </c>
      <c r="O25" s="108"/>
      <c r="P25" s="84"/>
      <c r="Q25" s="84"/>
      <c r="R25" s="100"/>
      <c r="S25" s="136" t="s">
        <v>342</v>
      </c>
      <c r="T25" s="84"/>
      <c r="U25" s="84"/>
      <c r="V25" s="87"/>
      <c r="W25" s="547"/>
      <c r="X25" s="85"/>
      <c r="Y25" s="84"/>
      <c r="Z25" s="84"/>
      <c r="AA25" s="87"/>
      <c r="AB25" s="94"/>
      <c r="AC25" s="84"/>
      <c r="AD25" s="84"/>
      <c r="AE25" s="881" t="s">
        <v>5</v>
      </c>
      <c r="AF25" s="136"/>
      <c r="AG25" s="84"/>
      <c r="AH25" s="84"/>
      <c r="AI25" s="87"/>
      <c r="AJ25" s="94"/>
      <c r="AK25" s="84"/>
      <c r="AL25" s="84"/>
      <c r="AM25" s="84"/>
      <c r="AN25" s="100"/>
      <c r="AO25" s="136"/>
      <c r="AP25" s="84"/>
      <c r="AQ25" s="84" t="s">
        <v>5</v>
      </c>
      <c r="AR25" s="87"/>
      <c r="AS25" s="94"/>
      <c r="AT25" s="84"/>
      <c r="AU25" s="84"/>
      <c r="AV25" s="84"/>
      <c r="AW25" s="100"/>
      <c r="AX25" s="136"/>
      <c r="AY25" s="84"/>
      <c r="AZ25" s="84"/>
      <c r="BA25" s="87"/>
      <c r="BB25" s="94"/>
      <c r="BC25" s="84" t="s">
        <v>5</v>
      </c>
      <c r="BD25" s="84"/>
      <c r="BE25" s="100"/>
      <c r="BF25" s="136"/>
      <c r="BG25" s="84"/>
      <c r="BH25" s="84"/>
      <c r="BI25" s="84"/>
      <c r="BJ25" s="87"/>
      <c r="BK25" s="94"/>
      <c r="BL25" s="536"/>
      <c r="BM25" s="536"/>
      <c r="BN25" s="93"/>
      <c r="BO25" s="635"/>
      <c r="BP25" s="41"/>
      <c r="BV25" s="43"/>
    </row>
    <row r="26" spans="1:77" ht="18.899999999999999" customHeight="1">
      <c r="A26" s="9"/>
      <c r="B26" s="8"/>
      <c r="C26" s="1037"/>
      <c r="D26" s="1037"/>
      <c r="E26" s="1037"/>
      <c r="F26" s="1037"/>
      <c r="G26" s="1039"/>
      <c r="H26" s="972"/>
      <c r="I26" s="967" t="s">
        <v>297</v>
      </c>
      <c r="J26" s="194" t="s">
        <v>789</v>
      </c>
      <c r="K26" s="767">
        <v>1132110</v>
      </c>
      <c r="L26" s="586" t="s">
        <v>339</v>
      </c>
      <c r="M26" s="586">
        <f>VLOOKUP(I26,'Input data - MTBF'!$A$1:$F$303,3,FALSE)</f>
        <v>8760</v>
      </c>
      <c r="N26" s="889" t="str">
        <f>VLOOKUP(I26,'Input data - MTBF'!$A$1:$F$304,6,FALSE)</f>
        <v>K</v>
      </c>
      <c r="O26" s="108"/>
      <c r="P26" s="84"/>
      <c r="Q26" s="84"/>
      <c r="R26" s="100"/>
      <c r="S26" s="136"/>
      <c r="T26" s="84" t="s">
        <v>342</v>
      </c>
      <c r="U26" s="84"/>
      <c r="V26" s="87"/>
      <c r="W26" s="547"/>
      <c r="X26" s="85"/>
      <c r="Y26" s="84"/>
      <c r="Z26" s="84"/>
      <c r="AA26" s="87"/>
      <c r="AB26" s="94"/>
      <c r="AC26" s="84"/>
      <c r="AD26" s="84"/>
      <c r="AE26" s="100"/>
      <c r="AF26" s="136" t="s">
        <v>5</v>
      </c>
      <c r="AG26" s="84"/>
      <c r="AH26" s="84"/>
      <c r="AI26" s="87"/>
      <c r="AJ26" s="94"/>
      <c r="AK26" s="84"/>
      <c r="AL26" s="84"/>
      <c r="AM26" s="84"/>
      <c r="AN26" s="100"/>
      <c r="AO26" s="136"/>
      <c r="AP26" s="84"/>
      <c r="AQ26" s="84"/>
      <c r="AR26" s="87" t="s">
        <v>5</v>
      </c>
      <c r="AS26" s="94"/>
      <c r="AT26" s="84"/>
      <c r="AU26" s="84"/>
      <c r="AV26" s="84"/>
      <c r="AW26" s="100"/>
      <c r="AX26" s="136"/>
      <c r="AY26" s="84"/>
      <c r="AZ26" s="84"/>
      <c r="BA26" s="87"/>
      <c r="BB26" s="94"/>
      <c r="BC26" s="84"/>
      <c r="BD26" s="84" t="s">
        <v>5</v>
      </c>
      <c r="BE26" s="100"/>
      <c r="BF26" s="136"/>
      <c r="BG26" s="84"/>
      <c r="BH26" s="84"/>
      <c r="BI26" s="84"/>
      <c r="BJ26" s="87"/>
      <c r="BK26" s="94"/>
      <c r="BL26" s="536"/>
      <c r="BM26" s="536"/>
      <c r="BN26" s="93"/>
      <c r="BO26" s="635"/>
      <c r="BP26" s="41"/>
      <c r="BV26" s="43"/>
    </row>
    <row r="27" spans="1:77" ht="18.899999999999999" customHeight="1">
      <c r="A27" s="9" t="s">
        <v>27</v>
      </c>
      <c r="B27" s="8" t="s">
        <v>1</v>
      </c>
      <c r="C27" s="1037"/>
      <c r="D27" s="1037"/>
      <c r="E27" s="1037"/>
      <c r="F27" s="1037"/>
      <c r="G27" s="1039"/>
      <c r="H27" s="972"/>
      <c r="I27" s="985" t="s">
        <v>298</v>
      </c>
      <c r="J27" s="200" t="s">
        <v>795</v>
      </c>
      <c r="K27" s="767">
        <v>1132110</v>
      </c>
      <c r="L27" s="586" t="s">
        <v>339</v>
      </c>
      <c r="M27" s="586">
        <f>VLOOKUP(I27,'Input data - MTBF'!$A$1:$F$303,3,FALSE)</f>
        <v>8760</v>
      </c>
      <c r="N27" s="889" t="str">
        <f>VLOOKUP(I27,'Input data - MTBF'!$A$1:$F$304,6,FALSE)</f>
        <v>K</v>
      </c>
      <c r="O27" s="108"/>
      <c r="P27" s="84"/>
      <c r="Q27" s="84"/>
      <c r="R27" s="100"/>
      <c r="S27" s="136"/>
      <c r="T27" s="84"/>
      <c r="U27" s="84" t="s">
        <v>342</v>
      </c>
      <c r="V27" s="87"/>
      <c r="W27" s="547"/>
      <c r="X27" s="85"/>
      <c r="Y27" s="84"/>
      <c r="Z27" s="84"/>
      <c r="AA27" s="87"/>
      <c r="AB27" s="94"/>
      <c r="AC27" s="84"/>
      <c r="AD27" s="84"/>
      <c r="AE27" s="100"/>
      <c r="AF27" s="136"/>
      <c r="AG27" s="84" t="s">
        <v>5</v>
      </c>
      <c r="AH27" s="84"/>
      <c r="AI27" s="87"/>
      <c r="AJ27" s="94"/>
      <c r="AK27" s="84"/>
      <c r="AL27" s="84"/>
      <c r="AM27" s="84"/>
      <c r="AN27" s="100"/>
      <c r="AO27" s="136"/>
      <c r="AP27" s="84"/>
      <c r="AQ27" s="84"/>
      <c r="AR27" s="87"/>
      <c r="AS27" s="94" t="s">
        <v>5</v>
      </c>
      <c r="AT27" s="84"/>
      <c r="AU27" s="84"/>
      <c r="AV27" s="84"/>
      <c r="AW27" s="100"/>
      <c r="AX27" s="136"/>
      <c r="AY27" s="84"/>
      <c r="AZ27" s="84"/>
      <c r="BA27" s="87"/>
      <c r="BB27" s="94"/>
      <c r="BC27" s="84"/>
      <c r="BD27" s="84"/>
      <c r="BE27" s="100" t="s">
        <v>5</v>
      </c>
      <c r="BF27" s="136"/>
      <c r="BG27" s="84"/>
      <c r="BH27" s="84"/>
      <c r="BI27" s="84"/>
      <c r="BJ27" s="87"/>
      <c r="BK27" s="94"/>
      <c r="BL27" s="536"/>
      <c r="BM27" s="536"/>
      <c r="BN27" s="93"/>
      <c r="BO27" s="635"/>
      <c r="BP27" s="41"/>
    </row>
    <row r="28" spans="1:77" ht="18.899999999999999" customHeight="1">
      <c r="A28" s="9" t="s">
        <v>27</v>
      </c>
      <c r="B28" s="8" t="s">
        <v>1</v>
      </c>
      <c r="C28" s="1037"/>
      <c r="D28" s="1037"/>
      <c r="E28" s="1037"/>
      <c r="F28" s="1037"/>
      <c r="G28" s="1039"/>
      <c r="H28" s="972"/>
      <c r="I28" s="996" t="s">
        <v>299</v>
      </c>
      <c r="J28" s="200" t="s">
        <v>794</v>
      </c>
      <c r="K28" s="767">
        <v>1132110</v>
      </c>
      <c r="L28" s="586" t="s">
        <v>339</v>
      </c>
      <c r="M28" s="586">
        <f>VLOOKUP(I28,'Input data - MTBF'!$A$1:$F$303,3,FALSE)</f>
        <v>8760</v>
      </c>
      <c r="N28" s="889" t="str">
        <f>VLOOKUP(I28,'Input data - MTBF'!$A$1:$F$304,6,FALSE)</f>
        <v>K</v>
      </c>
      <c r="O28" s="108"/>
      <c r="P28" s="84"/>
      <c r="Q28" s="84"/>
      <c r="R28" s="100"/>
      <c r="S28" s="136"/>
      <c r="T28" s="84"/>
      <c r="U28" s="84"/>
      <c r="V28" s="87" t="s">
        <v>342</v>
      </c>
      <c r="W28" s="547"/>
      <c r="X28" s="85"/>
      <c r="Y28" s="84"/>
      <c r="Z28" s="84"/>
      <c r="AA28" s="87"/>
      <c r="AB28" s="94"/>
      <c r="AC28" s="84"/>
      <c r="AD28" s="84"/>
      <c r="AE28" s="100"/>
      <c r="AF28" s="136"/>
      <c r="AG28" s="84"/>
      <c r="AH28" s="84" t="s">
        <v>5</v>
      </c>
      <c r="AI28" s="87"/>
      <c r="AJ28" s="94"/>
      <c r="AK28" s="84"/>
      <c r="AL28" s="84"/>
      <c r="AM28" s="84"/>
      <c r="AN28" s="100"/>
      <c r="AO28" s="136"/>
      <c r="AP28" s="84"/>
      <c r="AQ28" s="84"/>
      <c r="AR28" s="87"/>
      <c r="AS28" s="94"/>
      <c r="AT28" s="84" t="s">
        <v>342</v>
      </c>
      <c r="AU28" s="84"/>
      <c r="AV28" s="84"/>
      <c r="AW28" s="100"/>
      <c r="AX28" s="136"/>
      <c r="AY28" s="84"/>
      <c r="AZ28" s="84"/>
      <c r="BA28" s="87"/>
      <c r="BB28" s="94"/>
      <c r="BC28" s="84"/>
      <c r="BD28" s="84"/>
      <c r="BE28" s="100"/>
      <c r="BF28" s="136" t="s">
        <v>5</v>
      </c>
      <c r="BG28" s="84"/>
      <c r="BH28" s="84"/>
      <c r="BI28" s="84"/>
      <c r="BJ28" s="87"/>
      <c r="BK28" s="94"/>
      <c r="BL28" s="536"/>
      <c r="BM28" s="536"/>
      <c r="BN28" s="93"/>
      <c r="BO28" s="635"/>
      <c r="BP28" s="41"/>
    </row>
    <row r="29" spans="1:77" ht="18.899999999999999" customHeight="1">
      <c r="A29" s="9"/>
      <c r="B29" s="8"/>
      <c r="C29" s="1037"/>
      <c r="D29" s="1037"/>
      <c r="E29" s="1037"/>
      <c r="F29" s="1037"/>
      <c r="G29" s="1039"/>
      <c r="H29" s="972"/>
      <c r="I29" s="967" t="s">
        <v>300</v>
      </c>
      <c r="J29" s="194" t="s">
        <v>793</v>
      </c>
      <c r="K29" s="767">
        <v>1132110</v>
      </c>
      <c r="L29" s="586" t="s">
        <v>339</v>
      </c>
      <c r="M29" s="586">
        <f>VLOOKUP(I29,'Input data - MTBF'!$A$1:$F$303,3,FALSE)</f>
        <v>8760</v>
      </c>
      <c r="N29" s="889" t="str">
        <f>VLOOKUP(I29,'Input data - MTBF'!$A$1:$F$304,6,FALSE)</f>
        <v>K</v>
      </c>
      <c r="O29" s="108"/>
      <c r="P29" s="84"/>
      <c r="Q29" s="84"/>
      <c r="R29" s="100"/>
      <c r="S29" s="136"/>
      <c r="T29" s="84"/>
      <c r="U29" s="84"/>
      <c r="V29" s="87"/>
      <c r="W29" s="547" t="s">
        <v>5</v>
      </c>
      <c r="X29" s="85"/>
      <c r="Y29" s="84"/>
      <c r="Z29" s="84"/>
      <c r="AA29" s="87"/>
      <c r="AB29" s="94"/>
      <c r="AC29" s="84"/>
      <c r="AD29" s="84"/>
      <c r="AE29" s="100"/>
      <c r="AF29" s="136"/>
      <c r="AG29" s="84"/>
      <c r="AH29" s="84"/>
      <c r="AI29" s="87" t="s">
        <v>5</v>
      </c>
      <c r="AJ29" s="94"/>
      <c r="AK29" s="84"/>
      <c r="AL29" s="84"/>
      <c r="AM29" s="84"/>
      <c r="AN29" s="100"/>
      <c r="AO29" s="136"/>
      <c r="AP29" s="84"/>
      <c r="AQ29" s="84"/>
      <c r="AR29" s="87"/>
      <c r="AS29" s="94"/>
      <c r="AT29" s="84"/>
      <c r="AU29" s="84" t="s">
        <v>5</v>
      </c>
      <c r="AV29" s="84"/>
      <c r="AW29" s="100"/>
      <c r="AX29" s="136"/>
      <c r="AY29" s="84"/>
      <c r="AZ29" s="84"/>
      <c r="BA29" s="87"/>
      <c r="BB29" s="94"/>
      <c r="BC29" s="84"/>
      <c r="BD29" s="84"/>
      <c r="BE29" s="100"/>
      <c r="BF29" s="136"/>
      <c r="BG29" s="84" t="s">
        <v>5</v>
      </c>
      <c r="BH29" s="84"/>
      <c r="BI29" s="84"/>
      <c r="BJ29" s="87"/>
      <c r="BK29" s="94"/>
      <c r="BL29" s="536"/>
      <c r="BM29" s="536"/>
      <c r="BN29" s="93"/>
      <c r="BO29" s="635"/>
      <c r="BP29" s="41"/>
    </row>
    <row r="30" spans="1:77" ht="18.899999999999999" customHeight="1">
      <c r="A30" s="9"/>
      <c r="B30" s="8"/>
      <c r="C30" s="1037"/>
      <c r="D30" s="1037"/>
      <c r="E30" s="1037"/>
      <c r="F30" s="1037"/>
      <c r="G30" s="1039"/>
      <c r="H30" s="971"/>
      <c r="I30" s="1000" t="s">
        <v>301</v>
      </c>
      <c r="J30" s="194" t="s">
        <v>792</v>
      </c>
      <c r="K30" s="767">
        <v>1132110</v>
      </c>
      <c r="L30" s="586" t="s">
        <v>339</v>
      </c>
      <c r="M30" s="586">
        <f>VLOOKUP(I30,'Input data - MTBF'!$A$1:$F$303,3,FALSE)</f>
        <v>8760</v>
      </c>
      <c r="N30" s="889" t="str">
        <f>VLOOKUP(I30,'Input data - MTBF'!$A$1:$F$304,6,FALSE)</f>
        <v>K</v>
      </c>
      <c r="O30" s="108"/>
      <c r="P30" s="84"/>
      <c r="Q30" s="84"/>
      <c r="R30" s="100"/>
      <c r="S30" s="136"/>
      <c r="T30" s="84"/>
      <c r="U30" s="84"/>
      <c r="V30" s="87"/>
      <c r="W30" s="547"/>
      <c r="X30" s="85" t="s">
        <v>5</v>
      </c>
      <c r="Y30" s="84"/>
      <c r="Z30" s="84"/>
      <c r="AA30" s="87"/>
      <c r="AB30" s="94"/>
      <c r="AC30" s="84"/>
      <c r="AD30" s="84"/>
      <c r="AE30" s="100"/>
      <c r="AF30" s="136"/>
      <c r="AG30" s="84"/>
      <c r="AH30" s="84"/>
      <c r="AI30" s="87"/>
      <c r="AJ30" s="94" t="s">
        <v>5</v>
      </c>
      <c r="AK30" s="84"/>
      <c r="AL30" s="84"/>
      <c r="AM30" s="84"/>
      <c r="AN30" s="100"/>
      <c r="AO30" s="136"/>
      <c r="AP30" s="84"/>
      <c r="AQ30" s="84"/>
      <c r="AR30" s="87"/>
      <c r="AS30" s="94"/>
      <c r="AT30" s="84"/>
      <c r="AU30" s="84"/>
      <c r="AV30" s="84" t="s">
        <v>5</v>
      </c>
      <c r="AW30" s="100"/>
      <c r="AX30" s="136"/>
      <c r="AY30" s="84"/>
      <c r="AZ30" s="84"/>
      <c r="BA30" s="87"/>
      <c r="BB30" s="94"/>
      <c r="BC30" s="84"/>
      <c r="BD30" s="84"/>
      <c r="BE30" s="100"/>
      <c r="BF30" s="136"/>
      <c r="BG30" s="84"/>
      <c r="BH30" s="84" t="s">
        <v>5</v>
      </c>
      <c r="BI30" s="84"/>
      <c r="BJ30" s="87"/>
      <c r="BK30" s="94"/>
      <c r="BL30" s="536"/>
      <c r="BM30" s="536"/>
      <c r="BN30" s="93"/>
      <c r="BO30" s="635"/>
      <c r="BP30" s="41"/>
    </row>
    <row r="31" spans="1:77" ht="18.899999999999999" customHeight="1">
      <c r="A31" s="9"/>
      <c r="B31" s="8"/>
      <c r="C31" s="1037"/>
      <c r="D31" s="1037"/>
      <c r="E31" s="1037"/>
      <c r="F31" s="1037"/>
      <c r="G31" s="1039"/>
      <c r="H31" s="971"/>
      <c r="I31" s="1000" t="s">
        <v>302</v>
      </c>
      <c r="J31" s="194" t="s">
        <v>791</v>
      </c>
      <c r="K31" s="604">
        <v>1132110</v>
      </c>
      <c r="L31" s="586" t="s">
        <v>339</v>
      </c>
      <c r="M31" s="586">
        <f>VLOOKUP(I31,'Input data - MTBF'!$A$1:$F$303,3,FALSE)</f>
        <v>8760</v>
      </c>
      <c r="N31" s="889" t="str">
        <f>VLOOKUP(I31,'Input data - MTBF'!$A$1:$F$304,6,FALSE)</f>
        <v>K</v>
      </c>
      <c r="O31" s="108"/>
      <c r="P31" s="84"/>
      <c r="Q31" s="84"/>
      <c r="R31" s="100"/>
      <c r="S31" s="136"/>
      <c r="T31" s="84"/>
      <c r="U31" s="84"/>
      <c r="V31" s="87"/>
      <c r="W31" s="547"/>
      <c r="X31" s="84"/>
      <c r="Y31" s="84" t="s">
        <v>5</v>
      </c>
      <c r="Z31" s="84"/>
      <c r="AA31" s="87"/>
      <c r="AB31" s="94"/>
      <c r="AC31" s="84"/>
      <c r="AD31" s="84"/>
      <c r="AE31" s="100"/>
      <c r="AF31" s="136"/>
      <c r="AG31" s="84"/>
      <c r="AH31" s="84"/>
      <c r="AI31" s="87"/>
      <c r="AJ31" s="94"/>
      <c r="AK31" s="84" t="s">
        <v>5</v>
      </c>
      <c r="AL31" s="84"/>
      <c r="AM31" s="84"/>
      <c r="AN31" s="100"/>
      <c r="AO31" s="136"/>
      <c r="AP31" s="84"/>
      <c r="AQ31" s="84"/>
      <c r="AR31" s="87"/>
      <c r="AS31" s="94"/>
      <c r="AT31" s="84"/>
      <c r="AU31" s="84"/>
      <c r="AV31" s="84"/>
      <c r="AW31" s="100" t="s">
        <v>5</v>
      </c>
      <c r="AX31" s="136"/>
      <c r="AY31" s="84"/>
      <c r="AZ31" s="84"/>
      <c r="BA31" s="87"/>
      <c r="BB31" s="94"/>
      <c r="BC31" s="84"/>
      <c r="BD31" s="84"/>
      <c r="BE31" s="100"/>
      <c r="BF31" s="136"/>
      <c r="BG31" s="84"/>
      <c r="BH31" s="84"/>
      <c r="BI31" s="84" t="s">
        <v>5</v>
      </c>
      <c r="BJ31" s="87"/>
      <c r="BK31" s="94"/>
      <c r="BL31" s="536"/>
      <c r="BM31" s="536"/>
      <c r="BN31" s="93"/>
      <c r="BO31" s="635"/>
      <c r="BP31" s="41"/>
    </row>
    <row r="32" spans="1:77" ht="18.899999999999999" customHeight="1" thickBot="1">
      <c r="A32" s="9" t="s">
        <v>28</v>
      </c>
      <c r="B32" s="8" t="s">
        <v>1</v>
      </c>
      <c r="C32" s="1037"/>
      <c r="D32" s="1037"/>
      <c r="E32" s="1037"/>
      <c r="F32" s="1037"/>
      <c r="G32" s="1040"/>
      <c r="H32" s="974"/>
      <c r="I32" s="968" t="s">
        <v>303</v>
      </c>
      <c r="J32" s="201" t="s">
        <v>790</v>
      </c>
      <c r="K32" s="584">
        <v>1132110</v>
      </c>
      <c r="L32" s="560" t="s">
        <v>339</v>
      </c>
      <c r="M32" s="560">
        <f>VLOOKUP(I32,'Input data - MTBF'!$A$1:$F$303,3,FALSE)</f>
        <v>8760</v>
      </c>
      <c r="N32" s="889" t="str">
        <f>VLOOKUP(I32,'Input data - MTBF'!$A$1:$F$304,6,FALSE)</f>
        <v>K</v>
      </c>
      <c r="O32" s="110"/>
      <c r="P32" s="97"/>
      <c r="Q32" s="97"/>
      <c r="R32" s="102"/>
      <c r="S32" s="144"/>
      <c r="T32" s="125"/>
      <c r="U32" s="125"/>
      <c r="V32" s="148"/>
      <c r="W32" s="681"/>
      <c r="X32" s="553"/>
      <c r="Y32" s="125"/>
      <c r="Z32" s="125" t="s">
        <v>5</v>
      </c>
      <c r="AA32" s="148"/>
      <c r="AB32" s="127"/>
      <c r="AC32" s="125"/>
      <c r="AD32" s="125"/>
      <c r="AE32" s="126"/>
      <c r="AF32" s="144"/>
      <c r="AG32" s="125"/>
      <c r="AH32" s="125"/>
      <c r="AI32" s="148"/>
      <c r="AJ32" s="127"/>
      <c r="AK32" s="125"/>
      <c r="AL32" s="125" t="s">
        <v>5</v>
      </c>
      <c r="AM32" s="125"/>
      <c r="AN32" s="126"/>
      <c r="AO32" s="144"/>
      <c r="AP32" s="125"/>
      <c r="AQ32" s="125"/>
      <c r="AR32" s="148"/>
      <c r="AS32" s="127"/>
      <c r="AT32" s="125"/>
      <c r="AU32" s="125"/>
      <c r="AV32" s="125"/>
      <c r="AW32" s="126"/>
      <c r="AX32" s="144" t="s">
        <v>5</v>
      </c>
      <c r="AY32" s="125"/>
      <c r="AZ32" s="125"/>
      <c r="BA32" s="148"/>
      <c r="BB32" s="127"/>
      <c r="BC32" s="125"/>
      <c r="BD32" s="125"/>
      <c r="BE32" s="126"/>
      <c r="BF32" s="144"/>
      <c r="BG32" s="125"/>
      <c r="BH32" s="125"/>
      <c r="BI32" s="125"/>
      <c r="BJ32" s="148" t="s">
        <v>5</v>
      </c>
      <c r="BK32" s="127"/>
      <c r="BL32" s="616"/>
      <c r="BM32" s="616"/>
      <c r="BN32" s="128"/>
      <c r="BO32" s="635"/>
      <c r="BP32" s="41"/>
    </row>
    <row r="33" spans="1:68" ht="18.899999999999999" customHeight="1">
      <c r="A33" s="7" t="s">
        <v>28</v>
      </c>
      <c r="B33" s="8" t="s">
        <v>1</v>
      </c>
      <c r="C33" s="1037"/>
      <c r="D33" s="1037"/>
      <c r="E33" s="1037"/>
      <c r="F33" s="1037"/>
      <c r="G33" s="1038" t="s">
        <v>94</v>
      </c>
      <c r="H33" s="973"/>
      <c r="I33" s="999" t="s">
        <v>344</v>
      </c>
      <c r="J33" s="203" t="s">
        <v>804</v>
      </c>
      <c r="K33" s="582">
        <v>1132110</v>
      </c>
      <c r="L33" s="585" t="s">
        <v>339</v>
      </c>
      <c r="M33" s="585">
        <f>VLOOKUP(I33,'Input data - MTBF'!$A$1:$F$303,3,FALSE)</f>
        <v>94.193548390000004</v>
      </c>
      <c r="N33" s="889" t="str">
        <f>VLOOKUP(I33,'Input data - MTBF'!$A$1:$F$304,6,FALSE)</f>
        <v>K</v>
      </c>
      <c r="O33" s="122"/>
      <c r="P33" s="90"/>
      <c r="Q33" s="90"/>
      <c r="R33" s="99"/>
      <c r="S33" s="135"/>
      <c r="T33" s="90"/>
      <c r="U33" s="90"/>
      <c r="V33" s="146"/>
      <c r="W33" s="89"/>
      <c r="X33" s="90"/>
      <c r="Y33" s="104"/>
      <c r="Z33" s="90"/>
      <c r="AA33" s="146" t="s">
        <v>5</v>
      </c>
      <c r="AB33" s="103"/>
      <c r="AC33" s="90"/>
      <c r="AD33" s="90"/>
      <c r="AE33" s="99"/>
      <c r="AF33" s="135"/>
      <c r="AG33" s="90"/>
      <c r="AH33" s="90"/>
      <c r="AI33" s="146"/>
      <c r="AJ33" s="89"/>
      <c r="AK33" s="90"/>
      <c r="AL33" s="104"/>
      <c r="AM33" s="90" t="s">
        <v>5</v>
      </c>
      <c r="AN33" s="99"/>
      <c r="AO33" s="135"/>
      <c r="AP33" s="90"/>
      <c r="AQ33" s="90"/>
      <c r="AR33" s="787"/>
      <c r="AS33" s="633"/>
      <c r="AT33" s="90"/>
      <c r="AU33" s="90"/>
      <c r="AV33" s="90"/>
      <c r="AW33" s="99"/>
      <c r="AX33" s="135"/>
      <c r="AY33" s="104" t="s">
        <v>5</v>
      </c>
      <c r="AZ33" s="90"/>
      <c r="BA33" s="142"/>
      <c r="BB33" s="103"/>
      <c r="BC33" s="90"/>
      <c r="BD33" s="90"/>
      <c r="BE33" s="99"/>
      <c r="BF33" s="135"/>
      <c r="BG33" s="90"/>
      <c r="BH33" s="90"/>
      <c r="BI33" s="90"/>
      <c r="BJ33" s="146"/>
      <c r="BK33" s="89" t="s">
        <v>5</v>
      </c>
      <c r="BL33" s="544"/>
      <c r="BM33" s="738"/>
      <c r="BN33" s="91"/>
      <c r="BO33" s="635"/>
      <c r="BP33" s="41"/>
    </row>
    <row r="34" spans="1:68" ht="18.899999999999999" customHeight="1">
      <c r="A34" s="7" t="s">
        <v>28</v>
      </c>
      <c r="B34" s="8" t="s">
        <v>1</v>
      </c>
      <c r="C34" s="1037"/>
      <c r="D34" s="1037"/>
      <c r="E34" s="1037"/>
      <c r="F34" s="1037"/>
      <c r="G34" s="1039"/>
      <c r="H34" s="972"/>
      <c r="I34" s="969" t="s">
        <v>573</v>
      </c>
      <c r="J34" s="574" t="s">
        <v>716</v>
      </c>
      <c r="K34" s="767">
        <v>1131804</v>
      </c>
      <c r="L34" s="586" t="s">
        <v>339</v>
      </c>
      <c r="M34" s="586">
        <f>VLOOKUP(I34,'Input data - MTBF'!$A$1:$F$303,3,FALSE)</f>
        <v>80.366972480000001</v>
      </c>
      <c r="N34" s="889" t="str">
        <f>VLOOKUP(I34,'Input data - MTBF'!$A$1:$F$304,6,FALSE)</f>
        <v>K</v>
      </c>
      <c r="O34" s="108"/>
      <c r="P34" s="84" t="s">
        <v>342</v>
      </c>
      <c r="Q34" s="84"/>
      <c r="R34" s="100"/>
      <c r="S34" s="136"/>
      <c r="T34" s="84"/>
      <c r="U34" s="84"/>
      <c r="V34" s="87"/>
      <c r="W34" s="92"/>
      <c r="X34" s="84"/>
      <c r="Y34" s="85"/>
      <c r="Z34" s="84"/>
      <c r="AA34" s="87"/>
      <c r="AB34" s="94" t="s">
        <v>5</v>
      </c>
      <c r="AC34" s="84"/>
      <c r="AD34" s="84"/>
      <c r="AE34" s="100"/>
      <c r="AF34" s="136"/>
      <c r="AG34" s="84"/>
      <c r="AH34" s="84"/>
      <c r="AI34" s="87"/>
      <c r="AJ34" s="92"/>
      <c r="AK34" s="84"/>
      <c r="AL34" s="85"/>
      <c r="AM34" s="84"/>
      <c r="AN34" s="100" t="s">
        <v>5</v>
      </c>
      <c r="AO34" s="136"/>
      <c r="AP34" s="84"/>
      <c r="AQ34" s="84"/>
      <c r="AR34" s="143"/>
      <c r="AS34" s="547"/>
      <c r="AT34" s="84"/>
      <c r="AU34" s="84"/>
      <c r="AV34" s="84"/>
      <c r="AW34" s="100"/>
      <c r="AX34" s="136"/>
      <c r="AY34" s="85"/>
      <c r="AZ34" s="84" t="s">
        <v>5</v>
      </c>
      <c r="BA34" s="88"/>
      <c r="BB34" s="94"/>
      <c r="BC34" s="84"/>
      <c r="BD34" s="84"/>
      <c r="BE34" s="100"/>
      <c r="BF34" s="136"/>
      <c r="BG34" s="84"/>
      <c r="BH34" s="84"/>
      <c r="BI34" s="84"/>
      <c r="BJ34" s="87"/>
      <c r="BK34" s="92"/>
      <c r="BL34" s="536"/>
      <c r="BM34" s="535"/>
      <c r="BN34" s="93"/>
      <c r="BO34" s="635"/>
      <c r="BP34" s="41"/>
    </row>
    <row r="35" spans="1:68" ht="18.899999999999999" customHeight="1">
      <c r="A35" s="7"/>
      <c r="B35" s="8"/>
      <c r="C35" s="1037"/>
      <c r="D35" s="1037"/>
      <c r="E35" s="1037"/>
      <c r="F35" s="1037"/>
      <c r="G35" s="1039"/>
      <c r="H35" s="972"/>
      <c r="I35" s="1006" t="s">
        <v>571</v>
      </c>
      <c r="J35" s="577" t="s">
        <v>717</v>
      </c>
      <c r="K35" s="767">
        <v>1131804</v>
      </c>
      <c r="L35" s="586" t="s">
        <v>339</v>
      </c>
      <c r="M35" s="586">
        <f>VLOOKUP(I35,'Input data - MTBF'!$A$1:$F$303,3,FALSE)</f>
        <v>312.85714289999999</v>
      </c>
      <c r="N35" s="889" t="str">
        <f>VLOOKUP(I35,'Input data - MTBF'!$A$1:$F$304,6,FALSE)</f>
        <v>K</v>
      </c>
      <c r="O35" s="108"/>
      <c r="P35" s="84" t="s">
        <v>342</v>
      </c>
      <c r="Q35" s="84"/>
      <c r="R35" s="100"/>
      <c r="S35" s="136"/>
      <c r="T35" s="84"/>
      <c r="U35" s="84"/>
      <c r="V35" s="87"/>
      <c r="W35" s="92"/>
      <c r="X35" s="84"/>
      <c r="Y35" s="85"/>
      <c r="Z35" s="84"/>
      <c r="AA35" s="87"/>
      <c r="AB35" s="94" t="s">
        <v>5</v>
      </c>
      <c r="AC35" s="84"/>
      <c r="AD35" s="84"/>
      <c r="AE35" s="100"/>
      <c r="AF35" s="136"/>
      <c r="AG35" s="84"/>
      <c r="AH35" s="84"/>
      <c r="AI35" s="87"/>
      <c r="AJ35" s="92"/>
      <c r="AK35" s="84"/>
      <c r="AL35" s="85"/>
      <c r="AM35" s="84"/>
      <c r="AN35" s="100" t="s">
        <v>5</v>
      </c>
      <c r="AO35" s="136"/>
      <c r="AP35" s="84"/>
      <c r="AQ35" s="84"/>
      <c r="AR35" s="143"/>
      <c r="AS35" s="547"/>
      <c r="AT35" s="84"/>
      <c r="AU35" s="84"/>
      <c r="AV35" s="84"/>
      <c r="AW35" s="100"/>
      <c r="AX35" s="136"/>
      <c r="AY35" s="85"/>
      <c r="AZ35" s="84" t="s">
        <v>5</v>
      </c>
      <c r="BA35" s="88"/>
      <c r="BB35" s="94"/>
      <c r="BC35" s="84"/>
      <c r="BD35" s="84"/>
      <c r="BE35" s="100"/>
      <c r="BF35" s="136"/>
      <c r="BG35" s="84"/>
      <c r="BH35" s="84"/>
      <c r="BI35" s="84"/>
      <c r="BJ35" s="87"/>
      <c r="BK35" s="92"/>
      <c r="BL35" s="536"/>
      <c r="BM35" s="535"/>
      <c r="BN35" s="93"/>
      <c r="BO35" s="635"/>
      <c r="BP35" s="41"/>
    </row>
    <row r="36" spans="1:68" ht="18.899999999999999" customHeight="1">
      <c r="A36" s="7"/>
      <c r="B36" s="8"/>
      <c r="C36" s="1037"/>
      <c r="D36" s="1037"/>
      <c r="E36" s="1037"/>
      <c r="F36" s="1037"/>
      <c r="G36" s="1039"/>
      <c r="H36" s="972"/>
      <c r="I36" s="1006" t="s">
        <v>583</v>
      </c>
      <c r="J36" s="577" t="s">
        <v>860</v>
      </c>
      <c r="K36" s="767">
        <v>1131170</v>
      </c>
      <c r="L36" s="586" t="s">
        <v>339</v>
      </c>
      <c r="M36" s="586">
        <f>VLOOKUP(I36,'Input data - MTBF'!$A$1:$F$303,3,FALSE)</f>
        <v>153.68421050000001</v>
      </c>
      <c r="N36" s="889" t="str">
        <f>VLOOKUP(I36,'Input data - MTBF'!$A$1:$F$304,6,FALSE)</f>
        <v>K</v>
      </c>
      <c r="O36" s="108"/>
      <c r="P36" s="84"/>
      <c r="Q36" s="84"/>
      <c r="R36" s="100"/>
      <c r="S36" s="136"/>
      <c r="T36" s="84"/>
      <c r="U36" s="84"/>
      <c r="V36" s="87"/>
      <c r="W36" s="92"/>
      <c r="X36" s="84"/>
      <c r="Y36" s="85" t="s">
        <v>5</v>
      </c>
      <c r="Z36" s="84"/>
      <c r="AA36" s="87"/>
      <c r="AB36" s="94"/>
      <c r="AC36" s="84"/>
      <c r="AD36" s="84"/>
      <c r="AE36" s="100"/>
      <c r="AF36" s="136"/>
      <c r="AG36" s="84"/>
      <c r="AH36" s="84"/>
      <c r="AI36" s="87"/>
      <c r="AJ36" s="92"/>
      <c r="AK36" s="84" t="s">
        <v>5</v>
      </c>
      <c r="AL36" s="85"/>
      <c r="AM36" s="84"/>
      <c r="AN36" s="100"/>
      <c r="AO36" s="136"/>
      <c r="AP36" s="84"/>
      <c r="AQ36" s="84"/>
      <c r="AR36" s="143"/>
      <c r="AS36" s="547"/>
      <c r="AT36" s="84"/>
      <c r="AU36" s="84"/>
      <c r="AV36" s="84"/>
      <c r="AW36" s="100" t="s">
        <v>5</v>
      </c>
      <c r="AX36" s="136"/>
      <c r="AY36" s="85"/>
      <c r="AZ36" s="84"/>
      <c r="BA36" s="88"/>
      <c r="BB36" s="94"/>
      <c r="BC36" s="84"/>
      <c r="BD36" s="84"/>
      <c r="BE36" s="100"/>
      <c r="BF36" s="136"/>
      <c r="BG36" s="84"/>
      <c r="BH36" s="84"/>
      <c r="BI36" s="84" t="s">
        <v>5</v>
      </c>
      <c r="BJ36" s="87"/>
      <c r="BK36" s="92"/>
      <c r="BL36" s="536"/>
      <c r="BM36" s="535"/>
      <c r="BN36" s="93"/>
      <c r="BO36" s="635"/>
      <c r="BP36" s="41"/>
    </row>
    <row r="37" spans="1:68" ht="18.899999999999999" customHeight="1">
      <c r="A37" s="10"/>
      <c r="B37" s="8" t="s">
        <v>1</v>
      </c>
      <c r="C37" s="1037"/>
      <c r="D37" s="1037"/>
      <c r="E37" s="1037"/>
      <c r="F37" s="1037"/>
      <c r="G37" s="1039"/>
      <c r="H37" s="972"/>
      <c r="I37" s="1006" t="s">
        <v>593</v>
      </c>
      <c r="J37" s="1001" t="s">
        <v>745</v>
      </c>
      <c r="K37" s="767">
        <v>1131804</v>
      </c>
      <c r="L37" s="586" t="s">
        <v>339</v>
      </c>
      <c r="M37" s="586">
        <f>VLOOKUP(I37,'Input data - MTBF'!$A$1:$F$303,3,FALSE)</f>
        <v>67.38461538</v>
      </c>
      <c r="N37" s="889" t="str">
        <f>VLOOKUP(I37,'Input data - MTBF'!$A$1:$F$304,6,FALSE)</f>
        <v>K</v>
      </c>
      <c r="O37" s="108"/>
      <c r="P37" s="84"/>
      <c r="Q37" s="84"/>
      <c r="R37" s="100"/>
      <c r="S37" s="136"/>
      <c r="T37" s="84" t="s">
        <v>342</v>
      </c>
      <c r="U37" s="84"/>
      <c r="V37" s="87"/>
      <c r="W37" s="92"/>
      <c r="X37" s="84"/>
      <c r="Y37" s="85"/>
      <c r="Z37" s="84"/>
      <c r="AA37" s="87"/>
      <c r="AB37" s="94"/>
      <c r="AC37" s="84"/>
      <c r="AD37" s="84"/>
      <c r="AE37" s="100"/>
      <c r="AF37" s="136" t="s">
        <v>5</v>
      </c>
      <c r="AG37" s="84"/>
      <c r="AH37" s="84"/>
      <c r="AI37" s="87"/>
      <c r="AJ37" s="92"/>
      <c r="AK37" s="84"/>
      <c r="AL37" s="85"/>
      <c r="AM37" s="84"/>
      <c r="AN37" s="100"/>
      <c r="AO37" s="136"/>
      <c r="AP37" s="84"/>
      <c r="AQ37" s="84"/>
      <c r="AR37" s="143" t="s">
        <v>5</v>
      </c>
      <c r="AS37" s="547"/>
      <c r="AT37" s="84"/>
      <c r="AU37" s="84"/>
      <c r="AV37" s="84"/>
      <c r="AW37" s="100"/>
      <c r="AX37" s="136"/>
      <c r="AY37" s="85"/>
      <c r="AZ37" s="84"/>
      <c r="BA37" s="88"/>
      <c r="BB37" s="94"/>
      <c r="BC37" s="84"/>
      <c r="BD37" s="84" t="s">
        <v>5</v>
      </c>
      <c r="BE37" s="100"/>
      <c r="BF37" s="136"/>
      <c r="BG37" s="84"/>
      <c r="BH37" s="84"/>
      <c r="BI37" s="84"/>
      <c r="BJ37" s="87"/>
      <c r="BK37" s="92"/>
      <c r="BL37" s="536"/>
      <c r="BM37" s="535"/>
      <c r="BN37" s="93"/>
      <c r="BO37" s="635"/>
      <c r="BP37" s="41"/>
    </row>
    <row r="38" spans="1:68" ht="18.899999999999999" customHeight="1">
      <c r="A38" s="10"/>
      <c r="B38" s="8" t="s">
        <v>1</v>
      </c>
      <c r="C38" s="1037"/>
      <c r="D38" s="1037"/>
      <c r="E38" s="1037"/>
      <c r="F38" s="1037"/>
      <c r="G38" s="1039"/>
      <c r="H38" s="972"/>
      <c r="I38" s="1006" t="s">
        <v>588</v>
      </c>
      <c r="J38" s="1001" t="s">
        <v>746</v>
      </c>
      <c r="K38" s="767">
        <v>1131804</v>
      </c>
      <c r="L38" s="586" t="s">
        <v>339</v>
      </c>
      <c r="M38" s="586">
        <f>VLOOKUP(I38,'Input data - MTBF'!$A$1:$F$303,3,FALSE)</f>
        <v>65.373134329999999</v>
      </c>
      <c r="N38" s="889" t="str">
        <f>VLOOKUP(I38,'Input data - MTBF'!$A$1:$F$304,6,FALSE)</f>
        <v>K</v>
      </c>
      <c r="O38" s="108"/>
      <c r="P38" s="84"/>
      <c r="Q38" s="84"/>
      <c r="R38" s="100"/>
      <c r="S38" s="136"/>
      <c r="T38" s="84"/>
      <c r="U38" s="84"/>
      <c r="V38" s="87"/>
      <c r="W38" s="92"/>
      <c r="X38" s="84"/>
      <c r="Y38" s="85"/>
      <c r="Z38" s="84"/>
      <c r="AA38" s="87" t="s">
        <v>5</v>
      </c>
      <c r="AB38" s="94"/>
      <c r="AC38" s="84"/>
      <c r="AD38" s="84"/>
      <c r="AE38" s="100"/>
      <c r="AF38" s="136"/>
      <c r="AG38" s="84"/>
      <c r="AH38" s="84"/>
      <c r="AI38" s="87"/>
      <c r="AJ38" s="92"/>
      <c r="AK38" s="84"/>
      <c r="AL38" s="85"/>
      <c r="AM38" s="84" t="s">
        <v>5</v>
      </c>
      <c r="AN38" s="100"/>
      <c r="AO38" s="136"/>
      <c r="AP38" s="84"/>
      <c r="AQ38" s="84"/>
      <c r="AR38" s="143"/>
      <c r="AS38" s="547"/>
      <c r="AT38" s="84"/>
      <c r="AU38" s="84"/>
      <c r="AV38" s="84"/>
      <c r="AW38" s="100"/>
      <c r="AX38" s="136"/>
      <c r="AY38" s="85" t="s">
        <v>5</v>
      </c>
      <c r="AZ38" s="84"/>
      <c r="BA38" s="88"/>
      <c r="BB38" s="94"/>
      <c r="BC38" s="84"/>
      <c r="BD38" s="84"/>
      <c r="BE38" s="100"/>
      <c r="BF38" s="136"/>
      <c r="BG38" s="84"/>
      <c r="BH38" s="84"/>
      <c r="BI38" s="84"/>
      <c r="BJ38" s="87"/>
      <c r="BK38" s="92" t="s">
        <v>5</v>
      </c>
      <c r="BL38" s="536"/>
      <c r="BM38" s="535"/>
      <c r="BN38" s="93"/>
      <c r="BO38" s="635"/>
      <c r="BP38" s="41"/>
    </row>
    <row r="39" spans="1:68" ht="18.899999999999999" customHeight="1">
      <c r="A39" s="9"/>
      <c r="B39" s="8" t="s">
        <v>1</v>
      </c>
      <c r="C39" s="1037"/>
      <c r="D39" s="1037"/>
      <c r="E39" s="1037"/>
      <c r="F39" s="1037"/>
      <c r="G39" s="1039"/>
      <c r="H39" s="972"/>
      <c r="I39" s="998" t="s">
        <v>552</v>
      </c>
      <c r="J39" s="573" t="s">
        <v>771</v>
      </c>
      <c r="K39" s="186">
        <v>1131120</v>
      </c>
      <c r="L39" s="586" t="s">
        <v>339</v>
      </c>
      <c r="M39" s="586">
        <f>VLOOKUP(I39,'Input data - MTBF'!$A$1:$F$303,3,FALSE)</f>
        <v>203.7209302</v>
      </c>
      <c r="N39" s="889" t="str">
        <f>VLOOKUP(I39,'Input data - MTBF'!$A$1:$F$304,6,FALSE)</f>
        <v>K</v>
      </c>
      <c r="O39" s="108"/>
      <c r="P39" s="84"/>
      <c r="Q39" s="84"/>
      <c r="R39" s="100"/>
      <c r="S39" s="136"/>
      <c r="T39" s="84"/>
      <c r="U39" s="84"/>
      <c r="V39" s="87"/>
      <c r="W39" s="92" t="s">
        <v>5</v>
      </c>
      <c r="X39" s="84"/>
      <c r="Y39" s="85"/>
      <c r="Z39" s="84"/>
      <c r="AA39" s="87"/>
      <c r="AB39" s="94"/>
      <c r="AC39" s="84"/>
      <c r="AD39" s="84"/>
      <c r="AE39" s="100"/>
      <c r="AF39" s="136"/>
      <c r="AG39" s="84"/>
      <c r="AH39" s="84"/>
      <c r="AI39" s="87" t="s">
        <v>5</v>
      </c>
      <c r="AJ39" s="92"/>
      <c r="AK39" s="84"/>
      <c r="AL39" s="85"/>
      <c r="AM39" s="84"/>
      <c r="AN39" s="100"/>
      <c r="AO39" s="136"/>
      <c r="AP39" s="84"/>
      <c r="AQ39" s="84"/>
      <c r="AR39" s="143"/>
      <c r="AS39" s="547"/>
      <c r="AT39" s="84"/>
      <c r="AU39" s="84" t="s">
        <v>5</v>
      </c>
      <c r="AV39" s="84"/>
      <c r="AW39" s="100"/>
      <c r="AX39" s="136"/>
      <c r="AY39" s="85"/>
      <c r="AZ39" s="84"/>
      <c r="BA39" s="88"/>
      <c r="BB39" s="94"/>
      <c r="BC39" s="84"/>
      <c r="BD39" s="84"/>
      <c r="BE39" s="100"/>
      <c r="BF39" s="136"/>
      <c r="BG39" s="84" t="s">
        <v>5</v>
      </c>
      <c r="BH39" s="84"/>
      <c r="BI39" s="84"/>
      <c r="BJ39" s="87"/>
      <c r="BK39" s="92"/>
      <c r="BL39" s="536"/>
      <c r="BM39" s="535"/>
      <c r="BN39" s="93"/>
      <c r="BO39" s="635"/>
      <c r="BP39" s="41"/>
    </row>
    <row r="40" spans="1:68" ht="18.899999999999999" customHeight="1">
      <c r="A40" s="9"/>
      <c r="B40" s="8" t="s">
        <v>1</v>
      </c>
      <c r="C40" s="1037"/>
      <c r="D40" s="1037"/>
      <c r="E40" s="1037"/>
      <c r="F40" s="1037"/>
      <c r="G40" s="1039"/>
      <c r="H40" s="972"/>
      <c r="I40" s="969" t="s">
        <v>653</v>
      </c>
      <c r="J40" s="573" t="s">
        <v>709</v>
      </c>
      <c r="K40" s="186">
        <v>1131821</v>
      </c>
      <c r="L40" s="586" t="s">
        <v>1</v>
      </c>
      <c r="M40" s="586">
        <f>VLOOKUP(I40,'Input data - MTBF'!$A$1:$F$303,3,FALSE)</f>
        <v>72.396694210000007</v>
      </c>
      <c r="N40" s="889" t="str">
        <f>VLOOKUP(I40,'Input data - MTBF'!$A$1:$F$304,6,FALSE)</f>
        <v>K</v>
      </c>
      <c r="O40" s="108"/>
      <c r="P40" s="84"/>
      <c r="Q40" s="84" t="s">
        <v>342</v>
      </c>
      <c r="R40" s="100"/>
      <c r="S40" s="136"/>
      <c r="T40" s="84"/>
      <c r="U40" s="84"/>
      <c r="V40" s="87"/>
      <c r="W40" s="92"/>
      <c r="X40" s="84"/>
      <c r="Y40" s="85"/>
      <c r="Z40" s="84"/>
      <c r="AA40" s="87"/>
      <c r="AB40" s="94"/>
      <c r="AC40" s="84" t="s">
        <v>5</v>
      </c>
      <c r="AD40" s="84"/>
      <c r="AE40" s="100"/>
      <c r="AF40" s="136"/>
      <c r="AG40" s="84"/>
      <c r="AH40" s="84"/>
      <c r="AI40" s="87"/>
      <c r="AJ40" s="92"/>
      <c r="AK40" s="84"/>
      <c r="AL40" s="85"/>
      <c r="AM40" s="84"/>
      <c r="AN40" s="100"/>
      <c r="AO40" s="136" t="s">
        <v>5</v>
      </c>
      <c r="AP40" s="84"/>
      <c r="AQ40" s="84"/>
      <c r="AR40" s="87"/>
      <c r="AS40" s="94"/>
      <c r="AT40" s="84"/>
      <c r="AU40" s="84"/>
      <c r="AV40" s="84"/>
      <c r="AW40" s="100"/>
      <c r="AX40" s="136"/>
      <c r="AY40" s="85"/>
      <c r="AZ40" s="84"/>
      <c r="BA40" s="88" t="s">
        <v>5</v>
      </c>
      <c r="BB40" s="94"/>
      <c r="BC40" s="84"/>
      <c r="BD40" s="84"/>
      <c r="BE40" s="100"/>
      <c r="BF40" s="136"/>
      <c r="BG40" s="84"/>
      <c r="BH40" s="84"/>
      <c r="BI40" s="84"/>
      <c r="BJ40" s="87"/>
      <c r="BK40" s="92"/>
      <c r="BL40" s="536"/>
      <c r="BM40" s="535"/>
      <c r="BN40" s="93"/>
      <c r="BO40" s="635"/>
      <c r="BP40" s="41"/>
    </row>
    <row r="41" spans="1:68" ht="18.899999999999999" customHeight="1">
      <c r="A41" s="9"/>
      <c r="B41" s="8"/>
      <c r="C41" s="1037"/>
      <c r="D41" s="1037"/>
      <c r="E41" s="1037"/>
      <c r="F41" s="1037"/>
      <c r="G41" s="1039"/>
      <c r="H41" s="972"/>
      <c r="I41" s="75" t="s">
        <v>347</v>
      </c>
      <c r="J41" s="200" t="s">
        <v>824</v>
      </c>
      <c r="K41" s="186">
        <v>1132130</v>
      </c>
      <c r="L41" s="525" t="s">
        <v>339</v>
      </c>
      <c r="M41" s="525">
        <f>VLOOKUP(I41,'Input data - MTBF'!$A$1:$F$303,3,FALSE)</f>
        <v>324.44444440000001</v>
      </c>
      <c r="N41" s="889" t="str">
        <f>VLOOKUP(I41,'Input data - MTBF'!$A$1:$F$304,6,FALSE)</f>
        <v>P</v>
      </c>
      <c r="O41" s="109"/>
      <c r="P41" s="84"/>
      <c r="Q41" s="84"/>
      <c r="R41" s="101"/>
      <c r="S41" s="138" t="s">
        <v>354</v>
      </c>
      <c r="T41" s="125"/>
      <c r="U41" s="84"/>
      <c r="V41" s="88"/>
      <c r="W41" s="92"/>
      <c r="X41" s="84"/>
      <c r="Y41" s="84"/>
      <c r="Z41" s="85"/>
      <c r="AA41" s="88"/>
      <c r="AB41" s="94"/>
      <c r="AC41" s="84"/>
      <c r="AD41" s="85"/>
      <c r="AE41" s="101"/>
      <c r="AF41" s="136"/>
      <c r="AG41" s="84"/>
      <c r="AH41" s="85"/>
      <c r="AI41" s="88"/>
      <c r="AJ41" s="94"/>
      <c r="AK41" s="84"/>
      <c r="AL41" s="85"/>
      <c r="AM41" s="85"/>
      <c r="AN41" s="100"/>
      <c r="AO41" s="136"/>
      <c r="AP41" s="85"/>
      <c r="AQ41" s="85" t="s">
        <v>7</v>
      </c>
      <c r="AR41" s="87"/>
      <c r="AS41" s="94"/>
      <c r="AT41" s="85"/>
      <c r="AU41" s="85"/>
      <c r="AV41" s="84"/>
      <c r="AW41" s="100"/>
      <c r="AX41" s="138"/>
      <c r="AY41" s="85"/>
      <c r="AZ41" s="84"/>
      <c r="BA41" s="87"/>
      <c r="BB41" s="92"/>
      <c r="BC41" s="85"/>
      <c r="BD41" s="84"/>
      <c r="BE41" s="100"/>
      <c r="BF41" s="138"/>
      <c r="BG41" s="85"/>
      <c r="BH41" s="84"/>
      <c r="BI41" s="84"/>
      <c r="BJ41" s="88"/>
      <c r="BK41" s="92"/>
      <c r="BL41" s="536"/>
      <c r="BM41" s="536"/>
      <c r="BN41" s="93"/>
      <c r="BO41" s="635"/>
      <c r="BP41" s="41"/>
    </row>
    <row r="42" spans="1:68" ht="18.899999999999999" customHeight="1">
      <c r="A42" s="7"/>
      <c r="B42" s="8" t="s">
        <v>1</v>
      </c>
      <c r="C42" s="1037"/>
      <c r="D42" s="1037"/>
      <c r="E42" s="1037"/>
      <c r="F42" s="1037"/>
      <c r="G42" s="1039"/>
      <c r="H42" s="972"/>
      <c r="I42" s="77" t="s">
        <v>60</v>
      </c>
      <c r="J42" s="192" t="s">
        <v>827</v>
      </c>
      <c r="K42" s="186">
        <v>1132130</v>
      </c>
      <c r="L42" s="525" t="s">
        <v>339</v>
      </c>
      <c r="M42" s="525">
        <f>VLOOKUP(I42,'Input data - MTBF'!$A$1:$F$303,3,FALSE)</f>
        <v>8760</v>
      </c>
      <c r="N42" s="889" t="str">
        <f>VLOOKUP(I42,'Input data - MTBF'!$A$1:$F$304,6,FALSE)</f>
        <v>R</v>
      </c>
      <c r="O42" s="108"/>
      <c r="P42" s="84"/>
      <c r="Q42" s="84"/>
      <c r="R42" s="100"/>
      <c r="S42" s="136"/>
      <c r="T42" s="84"/>
      <c r="U42" s="84"/>
      <c r="V42" s="87"/>
      <c r="W42" s="92"/>
      <c r="X42" s="84"/>
      <c r="Y42" s="85"/>
      <c r="Z42" s="84"/>
      <c r="AA42" s="87"/>
      <c r="AB42" s="94"/>
      <c r="AC42" s="84"/>
      <c r="AD42" s="84"/>
      <c r="AE42" s="100" t="s">
        <v>9</v>
      </c>
      <c r="AF42" s="136"/>
      <c r="AG42" s="84"/>
      <c r="AH42" s="84"/>
      <c r="AI42" s="88"/>
      <c r="AJ42" s="94"/>
      <c r="AK42" s="85"/>
      <c r="AL42" s="84"/>
      <c r="AM42" s="84"/>
      <c r="AN42" s="100"/>
      <c r="AO42" s="136"/>
      <c r="AP42" s="84"/>
      <c r="AQ42" s="84"/>
      <c r="AR42" s="87"/>
      <c r="AS42" s="94"/>
      <c r="AT42" s="84"/>
      <c r="AU42" s="85"/>
      <c r="AV42" s="84"/>
      <c r="AW42" s="101"/>
      <c r="AX42" s="136"/>
      <c r="AY42" s="84"/>
      <c r="AZ42" s="84"/>
      <c r="BA42" s="87"/>
      <c r="BB42" s="94"/>
      <c r="BC42" s="84"/>
      <c r="BD42" s="84"/>
      <c r="BE42" s="100"/>
      <c r="BF42" s="136"/>
      <c r="BG42" s="85"/>
      <c r="BH42" s="84"/>
      <c r="BI42" s="85"/>
      <c r="BJ42" s="87"/>
      <c r="BK42" s="94"/>
      <c r="BL42" s="536"/>
      <c r="BM42" s="535"/>
      <c r="BN42" s="93"/>
      <c r="BO42" s="635"/>
      <c r="BP42" s="41"/>
    </row>
    <row r="43" spans="1:68" ht="18.899999999999999" customHeight="1">
      <c r="A43" s="7"/>
      <c r="B43" s="8" t="s">
        <v>1</v>
      </c>
      <c r="C43" s="1037"/>
      <c r="D43" s="1037"/>
      <c r="E43" s="1037"/>
      <c r="F43" s="1037"/>
      <c r="G43" s="1039"/>
      <c r="H43" s="972"/>
      <c r="I43" s="75" t="s">
        <v>62</v>
      </c>
      <c r="J43" s="192" t="s">
        <v>828</v>
      </c>
      <c r="K43" s="186">
        <v>1132130</v>
      </c>
      <c r="L43" s="525" t="s">
        <v>339</v>
      </c>
      <c r="M43" s="525">
        <f>VLOOKUP(I43,'Input data - MTBF'!$A$1:$F$303,3,FALSE)</f>
        <v>112.3076923</v>
      </c>
      <c r="N43" s="889" t="str">
        <f>VLOOKUP(I43,'Input data - MTBF'!$A$1:$F$304,6,FALSE)</f>
        <v>P</v>
      </c>
      <c r="O43" s="108"/>
      <c r="P43" s="84"/>
      <c r="Q43" s="84"/>
      <c r="R43" s="101"/>
      <c r="S43" s="136"/>
      <c r="T43" s="84"/>
      <c r="U43" s="84"/>
      <c r="V43" s="87"/>
      <c r="W43" s="92"/>
      <c r="X43" s="84"/>
      <c r="Y43" s="84"/>
      <c r="Z43" s="84"/>
      <c r="AA43" s="87"/>
      <c r="AB43" s="94"/>
      <c r="AC43" s="84"/>
      <c r="AD43" s="85"/>
      <c r="AE43" s="100"/>
      <c r="AF43" s="136" t="s">
        <v>7</v>
      </c>
      <c r="AG43" s="84"/>
      <c r="AH43" s="84"/>
      <c r="AI43" s="88"/>
      <c r="AJ43" s="94"/>
      <c r="AK43" s="84"/>
      <c r="AL43" s="84"/>
      <c r="AM43" s="84"/>
      <c r="AN43" s="100"/>
      <c r="AO43" s="136"/>
      <c r="AP43" s="85"/>
      <c r="AQ43" s="84"/>
      <c r="AR43" s="87"/>
      <c r="AS43" s="94"/>
      <c r="AT43" s="84"/>
      <c r="AU43" s="85"/>
      <c r="AV43" s="84"/>
      <c r="AW43" s="100"/>
      <c r="AX43" s="136"/>
      <c r="AY43" s="84"/>
      <c r="AZ43" s="84"/>
      <c r="BA43" s="87"/>
      <c r="BB43" s="92"/>
      <c r="BC43" s="84"/>
      <c r="BD43" s="84" t="s">
        <v>7</v>
      </c>
      <c r="BE43" s="100"/>
      <c r="BF43" s="136"/>
      <c r="BG43" s="85"/>
      <c r="BH43" s="84"/>
      <c r="BI43" s="84"/>
      <c r="BJ43" s="87"/>
      <c r="BK43" s="94"/>
      <c r="BL43" s="536"/>
      <c r="BM43" s="536"/>
      <c r="BN43" s="93"/>
      <c r="BO43" s="635"/>
      <c r="BP43" s="41"/>
    </row>
    <row r="44" spans="1:68" ht="18.899999999999999" customHeight="1">
      <c r="A44" s="7"/>
      <c r="B44" s="8" t="s">
        <v>1</v>
      </c>
      <c r="C44" s="1037"/>
      <c r="D44" s="1037"/>
      <c r="E44" s="1037"/>
      <c r="F44" s="1037"/>
      <c r="G44" s="1039"/>
      <c r="H44" s="972"/>
      <c r="I44" s="180" t="s">
        <v>64</v>
      </c>
      <c r="J44" s="1007" t="s">
        <v>825</v>
      </c>
      <c r="K44" s="186">
        <v>1132130</v>
      </c>
      <c r="L44" s="525" t="s">
        <v>339</v>
      </c>
      <c r="M44" s="525">
        <f>VLOOKUP(I44,'Input data - MTBF'!$A$1:$F$303,3,FALSE)</f>
        <v>1460</v>
      </c>
      <c r="N44" s="889" t="str">
        <f>VLOOKUP(I44,'Input data - MTBF'!$A$1:$F$304,6,FALSE)</f>
        <v>R</v>
      </c>
      <c r="O44" s="108"/>
      <c r="P44" s="84"/>
      <c r="Q44" s="84"/>
      <c r="R44" s="100"/>
      <c r="S44" s="136"/>
      <c r="T44" s="84"/>
      <c r="U44" s="84"/>
      <c r="V44" s="87"/>
      <c r="W44" s="94"/>
      <c r="X44" s="85"/>
      <c r="Y44" s="84"/>
      <c r="Z44" s="85"/>
      <c r="AA44" s="87"/>
      <c r="AB44" s="94"/>
      <c r="AC44" s="84"/>
      <c r="AD44" s="84"/>
      <c r="AE44" s="100"/>
      <c r="AF44" s="136"/>
      <c r="AG44" s="84"/>
      <c r="AH44" s="84"/>
      <c r="AI44" s="87"/>
      <c r="AJ44" s="92"/>
      <c r="AK44" s="84"/>
      <c r="AL44" s="85"/>
      <c r="AM44" s="84"/>
      <c r="AN44" s="100"/>
      <c r="AO44" s="136"/>
      <c r="AP44" s="84"/>
      <c r="AQ44" s="84"/>
      <c r="AR44" s="87"/>
      <c r="AS44" s="94"/>
      <c r="AT44" s="84"/>
      <c r="AU44" s="84"/>
      <c r="AV44" s="85"/>
      <c r="AW44" s="100"/>
      <c r="AX44" s="138"/>
      <c r="AY44" s="84"/>
      <c r="AZ44" s="84"/>
      <c r="BA44" s="87"/>
      <c r="BB44" s="94"/>
      <c r="BC44" s="84"/>
      <c r="BD44" s="84" t="s">
        <v>9</v>
      </c>
      <c r="BE44" s="100"/>
      <c r="BF44" s="136"/>
      <c r="BG44" s="84"/>
      <c r="BH44" s="85"/>
      <c r="BI44" s="84"/>
      <c r="BJ44" s="88"/>
      <c r="BK44" s="94"/>
      <c r="BL44" s="536"/>
      <c r="BM44" s="536"/>
      <c r="BN44" s="93"/>
      <c r="BO44" s="635"/>
      <c r="BP44" s="41"/>
    </row>
    <row r="45" spans="1:68" ht="18.899999999999999" customHeight="1">
      <c r="A45" s="7"/>
      <c r="B45" s="8"/>
      <c r="C45" s="1037"/>
      <c r="D45" s="1037"/>
      <c r="E45" s="1037"/>
      <c r="F45" s="1037"/>
      <c r="G45" s="1039"/>
      <c r="H45" s="972"/>
      <c r="I45" s="76" t="s">
        <v>66</v>
      </c>
      <c r="J45" s="193" t="s">
        <v>820</v>
      </c>
      <c r="K45" s="186">
        <v>1132130</v>
      </c>
      <c r="L45" s="525" t="s">
        <v>339</v>
      </c>
      <c r="M45" s="525">
        <f>VLOOKUP(I45,'Input data - MTBF'!$A$1:$F$303,3,FALSE)</f>
        <v>8760</v>
      </c>
      <c r="N45" s="889" t="str">
        <f>VLOOKUP(I45,'Input data - MTBF'!$A$1:$F$304,6,FALSE)</f>
        <v>R</v>
      </c>
      <c r="O45" s="109"/>
      <c r="P45" s="84"/>
      <c r="Q45" s="84"/>
      <c r="R45" s="100"/>
      <c r="S45" s="136"/>
      <c r="T45" s="125"/>
      <c r="U45" s="84"/>
      <c r="V45" s="87"/>
      <c r="W45" s="92"/>
      <c r="X45" s="84"/>
      <c r="Y45" s="84"/>
      <c r="Z45" s="84"/>
      <c r="AA45" s="88"/>
      <c r="AB45" s="94"/>
      <c r="AC45" s="84"/>
      <c r="AD45" s="84"/>
      <c r="AE45" s="100"/>
      <c r="AF45" s="136"/>
      <c r="AG45" s="84" t="s">
        <v>9</v>
      </c>
      <c r="AH45" s="84"/>
      <c r="AI45" s="88"/>
      <c r="AJ45" s="94"/>
      <c r="AK45" s="84"/>
      <c r="AL45" s="84"/>
      <c r="AM45" s="85"/>
      <c r="AN45" s="100"/>
      <c r="AO45" s="136"/>
      <c r="AP45" s="84"/>
      <c r="AQ45" s="84"/>
      <c r="AR45" s="87"/>
      <c r="AS45" s="94"/>
      <c r="AT45" s="84"/>
      <c r="AU45" s="85"/>
      <c r="AV45" s="84"/>
      <c r="AW45" s="100"/>
      <c r="AX45" s="136"/>
      <c r="AY45" s="85"/>
      <c r="AZ45" s="84"/>
      <c r="BA45" s="87"/>
      <c r="BB45" s="94"/>
      <c r="BC45" s="84"/>
      <c r="BD45" s="84"/>
      <c r="BE45" s="100"/>
      <c r="BF45" s="136"/>
      <c r="BG45" s="85"/>
      <c r="BH45" s="84"/>
      <c r="BI45" s="84"/>
      <c r="BJ45" s="87"/>
      <c r="BK45" s="92"/>
      <c r="BL45" s="536"/>
      <c r="BM45" s="536"/>
      <c r="BN45" s="93"/>
      <c r="BO45" s="635"/>
      <c r="BP45" s="41"/>
    </row>
    <row r="46" spans="1:68" ht="18.899999999999999" customHeight="1">
      <c r="A46" s="7"/>
      <c r="B46" s="8"/>
      <c r="C46" s="1037"/>
      <c r="D46" s="1037"/>
      <c r="E46" s="1037"/>
      <c r="F46" s="1037"/>
      <c r="G46" s="1039"/>
      <c r="H46" s="972"/>
      <c r="I46" s="76" t="s">
        <v>68</v>
      </c>
      <c r="J46" s="194" t="s">
        <v>829</v>
      </c>
      <c r="K46" s="186">
        <v>1132130</v>
      </c>
      <c r="L46" s="525" t="s">
        <v>339</v>
      </c>
      <c r="M46" s="525">
        <f>VLOOKUP(I46,'Input data - MTBF'!$A$1:$F$303,3,FALSE)</f>
        <v>398.18181820000001</v>
      </c>
      <c r="N46" s="889" t="str">
        <f>VLOOKUP(I46,'Input data - MTBF'!$A$1:$F$304,6,FALSE)</f>
        <v>P</v>
      </c>
      <c r="O46" s="109"/>
      <c r="P46" s="84"/>
      <c r="Q46" s="84"/>
      <c r="R46" s="101"/>
      <c r="S46" s="138"/>
      <c r="T46" s="84"/>
      <c r="U46" s="84"/>
      <c r="V46" s="88"/>
      <c r="W46" s="92"/>
      <c r="X46" s="84"/>
      <c r="Y46" s="84"/>
      <c r="Z46" s="85"/>
      <c r="AA46" s="88"/>
      <c r="AB46" s="94" t="s">
        <v>7</v>
      </c>
      <c r="AC46" s="84"/>
      <c r="AD46" s="85"/>
      <c r="AE46" s="101"/>
      <c r="AF46" s="136"/>
      <c r="AG46" s="84"/>
      <c r="AH46" s="85"/>
      <c r="AI46" s="88"/>
      <c r="AJ46" s="94"/>
      <c r="AK46" s="84"/>
      <c r="AL46" s="85"/>
      <c r="AM46" s="85"/>
      <c r="AN46" s="100"/>
      <c r="AO46" s="136"/>
      <c r="AP46" s="85"/>
      <c r="AQ46" s="85"/>
      <c r="AR46" s="87"/>
      <c r="AS46" s="94"/>
      <c r="AT46" s="85"/>
      <c r="AU46" s="85"/>
      <c r="AV46" s="84"/>
      <c r="AW46" s="100"/>
      <c r="AX46" s="138"/>
      <c r="AY46" s="85"/>
      <c r="AZ46" s="84" t="s">
        <v>7</v>
      </c>
      <c r="BA46" s="87"/>
      <c r="BB46" s="92"/>
      <c r="BC46" s="85"/>
      <c r="BD46" s="84"/>
      <c r="BE46" s="100"/>
      <c r="BF46" s="138"/>
      <c r="BG46" s="85"/>
      <c r="BH46" s="84"/>
      <c r="BI46" s="84"/>
      <c r="BJ46" s="88"/>
      <c r="BK46" s="92"/>
      <c r="BL46" s="536"/>
      <c r="BM46" s="536"/>
      <c r="BN46" s="93"/>
      <c r="BO46" s="635"/>
      <c r="BP46" s="41"/>
    </row>
    <row r="47" spans="1:68" ht="18.899999999999999" customHeight="1">
      <c r="A47" s="7" t="s">
        <v>28</v>
      </c>
      <c r="B47" s="8" t="s">
        <v>1</v>
      </c>
      <c r="C47" s="1037"/>
      <c r="D47" s="1037"/>
      <c r="E47" s="1037"/>
      <c r="F47" s="1037"/>
      <c r="G47" s="1039"/>
      <c r="H47" s="972"/>
      <c r="I47" s="75" t="s">
        <v>70</v>
      </c>
      <c r="J47" s="200" t="s">
        <v>846</v>
      </c>
      <c r="K47" s="186">
        <v>1132130</v>
      </c>
      <c r="L47" s="525" t="s">
        <v>339</v>
      </c>
      <c r="M47" s="525">
        <f>VLOOKUP(I47,'Input data - MTBF'!$A$1:$F$303,3,FALSE)</f>
        <v>4380</v>
      </c>
      <c r="N47" s="889" t="str">
        <f>VLOOKUP(I47,'Input data - MTBF'!$A$1:$F$304,6,FALSE)</f>
        <v>R</v>
      </c>
      <c r="O47" s="108"/>
      <c r="P47" s="84" t="s">
        <v>353</v>
      </c>
      <c r="Q47" s="84"/>
      <c r="R47" s="100"/>
      <c r="S47" s="136"/>
      <c r="T47" s="84"/>
      <c r="U47" s="84"/>
      <c r="V47" s="87"/>
      <c r="W47" s="92"/>
      <c r="X47" s="84"/>
      <c r="Y47" s="85"/>
      <c r="Z47" s="84"/>
      <c r="AA47" s="87"/>
      <c r="AB47" s="94"/>
      <c r="AC47" s="84"/>
      <c r="AD47" s="84"/>
      <c r="AE47" s="100"/>
      <c r="AF47" s="136"/>
      <c r="AG47" s="84"/>
      <c r="AH47" s="84"/>
      <c r="AI47" s="88"/>
      <c r="AJ47" s="94"/>
      <c r="AK47" s="85"/>
      <c r="AL47" s="84"/>
      <c r="AM47" s="84"/>
      <c r="AN47" s="100"/>
      <c r="AO47" s="136"/>
      <c r="AP47" s="84"/>
      <c r="AQ47" s="84"/>
      <c r="AR47" s="87"/>
      <c r="AS47" s="94"/>
      <c r="AT47" s="84"/>
      <c r="AU47" s="85"/>
      <c r="AV47" s="84"/>
      <c r="AW47" s="101"/>
      <c r="AX47" s="136"/>
      <c r="AY47" s="84"/>
      <c r="AZ47" s="84"/>
      <c r="BA47" s="87"/>
      <c r="BB47" s="94"/>
      <c r="BC47" s="84"/>
      <c r="BD47" s="84"/>
      <c r="BE47" s="100"/>
      <c r="BF47" s="136"/>
      <c r="BG47" s="85"/>
      <c r="BH47" s="84"/>
      <c r="BI47" s="85"/>
      <c r="BJ47" s="87"/>
      <c r="BK47" s="94"/>
      <c r="BL47" s="536"/>
      <c r="BM47" s="535"/>
      <c r="BN47" s="93"/>
      <c r="BO47" s="635"/>
      <c r="BP47" s="41"/>
    </row>
    <row r="48" spans="1:68" ht="18.899999999999999" customHeight="1">
      <c r="A48" s="7" t="s">
        <v>28</v>
      </c>
      <c r="B48" s="8" t="s">
        <v>1</v>
      </c>
      <c r="C48" s="1037"/>
      <c r="D48" s="1037"/>
      <c r="E48" s="1037"/>
      <c r="F48" s="1037"/>
      <c r="G48" s="1039"/>
      <c r="H48" s="972"/>
      <c r="I48" s="76" t="s">
        <v>72</v>
      </c>
      <c r="J48" s="195" t="s">
        <v>826</v>
      </c>
      <c r="K48" s="186">
        <v>1132130</v>
      </c>
      <c r="L48" s="525" t="s">
        <v>339</v>
      </c>
      <c r="M48" s="525">
        <f>VLOOKUP(I48,'Input data - MTBF'!$A$1:$F$303,3,FALSE)</f>
        <v>190.43478260000001</v>
      </c>
      <c r="N48" s="889" t="str">
        <f>VLOOKUP(I48,'Input data - MTBF'!$A$1:$F$304,6,FALSE)</f>
        <v>P</v>
      </c>
      <c r="O48" s="108"/>
      <c r="P48" s="84"/>
      <c r="Q48" s="84"/>
      <c r="R48" s="100" t="s">
        <v>354</v>
      </c>
      <c r="S48" s="138"/>
      <c r="T48" s="84"/>
      <c r="U48" s="84"/>
      <c r="V48" s="100"/>
      <c r="W48" s="94"/>
      <c r="X48" s="85"/>
      <c r="Y48" s="84"/>
      <c r="Z48" s="84"/>
      <c r="AA48" s="87"/>
      <c r="AB48" s="94"/>
      <c r="AC48" s="84"/>
      <c r="AD48" s="84"/>
      <c r="AE48" s="101"/>
      <c r="AF48" s="136"/>
      <c r="AG48" s="84"/>
      <c r="AH48" s="84"/>
      <c r="AI48" s="87"/>
      <c r="AJ48" s="92"/>
      <c r="AK48" s="84"/>
      <c r="AL48" s="84"/>
      <c r="AM48" s="84"/>
      <c r="AN48" s="100"/>
      <c r="AO48" s="136"/>
      <c r="AP48" s="84" t="s">
        <v>7</v>
      </c>
      <c r="AQ48" s="85"/>
      <c r="AR48" s="87"/>
      <c r="AS48" s="94"/>
      <c r="AT48" s="84"/>
      <c r="AU48" s="84"/>
      <c r="AV48" s="85"/>
      <c r="AW48" s="100"/>
      <c r="AX48" s="136"/>
      <c r="AY48" s="84"/>
      <c r="AZ48" s="84"/>
      <c r="BA48" s="87"/>
      <c r="BB48" s="94"/>
      <c r="BC48" s="85"/>
      <c r="BD48" s="84"/>
      <c r="BE48" s="100"/>
      <c r="BF48" s="136"/>
      <c r="BG48" s="84"/>
      <c r="BH48" s="85"/>
      <c r="BI48" s="84"/>
      <c r="BJ48" s="87"/>
      <c r="BK48" s="94"/>
      <c r="BL48" s="536"/>
      <c r="BM48" s="536"/>
      <c r="BN48" s="95"/>
      <c r="BO48" s="635"/>
      <c r="BP48" s="41"/>
    </row>
    <row r="49" spans="1:68" ht="18.899999999999999" customHeight="1">
      <c r="A49" s="7" t="s">
        <v>28</v>
      </c>
      <c r="B49" s="8" t="s">
        <v>1</v>
      </c>
      <c r="C49" s="1037"/>
      <c r="D49" s="1037"/>
      <c r="E49" s="1037"/>
      <c r="F49" s="1037"/>
      <c r="G49" s="1039"/>
      <c r="H49" s="972"/>
      <c r="I49" s="77" t="s">
        <v>1132</v>
      </c>
      <c r="J49" s="194" t="s">
        <v>1133</v>
      </c>
      <c r="K49" s="186">
        <v>1132130</v>
      </c>
      <c r="L49" s="525" t="s">
        <v>339</v>
      </c>
      <c r="M49" s="525">
        <v>0</v>
      </c>
      <c r="N49" s="889" t="str">
        <f>VLOOKUP(I49,'Input data - MTBF'!$A$1:$F$304,6,FALSE)</f>
        <v>R</v>
      </c>
      <c r="O49" s="108"/>
      <c r="P49" s="84"/>
      <c r="Q49" s="84"/>
      <c r="R49" s="100"/>
      <c r="S49" s="136"/>
      <c r="T49" s="84"/>
      <c r="U49" s="84"/>
      <c r="V49" s="100"/>
      <c r="W49" s="94"/>
      <c r="X49" s="84"/>
      <c r="Y49" s="84"/>
      <c r="Z49" s="84"/>
      <c r="AA49" s="87"/>
      <c r="AB49" s="94"/>
      <c r="AC49" s="84"/>
      <c r="AD49" s="84"/>
      <c r="AE49" s="100"/>
      <c r="AF49" s="136"/>
      <c r="AG49" s="84"/>
      <c r="AH49" s="84"/>
      <c r="AI49" s="87"/>
      <c r="AJ49" s="94"/>
      <c r="AK49" s="84"/>
      <c r="AL49" s="84"/>
      <c r="AM49" s="84"/>
      <c r="AN49" s="100"/>
      <c r="AO49" s="136"/>
      <c r="AP49" s="84"/>
      <c r="AQ49" s="84"/>
      <c r="AR49" s="87"/>
      <c r="AS49" s="94"/>
      <c r="AT49" s="84"/>
      <c r="AU49" s="84"/>
      <c r="AV49" s="84"/>
      <c r="AW49" s="100"/>
      <c r="AX49" s="136"/>
      <c r="AY49" s="84"/>
      <c r="AZ49" s="84"/>
      <c r="BA49" s="87"/>
      <c r="BB49" s="94"/>
      <c r="BC49" s="84"/>
      <c r="BD49" s="84"/>
      <c r="BE49" s="100"/>
      <c r="BF49" s="136"/>
      <c r="BG49" s="84"/>
      <c r="BH49" s="84"/>
      <c r="BI49" s="84"/>
      <c r="BJ49" s="87"/>
      <c r="BK49" s="94" t="s">
        <v>9</v>
      </c>
      <c r="BL49" s="536"/>
      <c r="BM49" s="536"/>
      <c r="BN49" s="93"/>
      <c r="BO49" s="635"/>
      <c r="BP49" s="41"/>
    </row>
    <row r="50" spans="1:68" ht="18.899999999999999" customHeight="1">
      <c r="A50" s="7"/>
      <c r="B50" s="8"/>
      <c r="C50" s="1037"/>
      <c r="D50" s="1037"/>
      <c r="E50" s="1037"/>
      <c r="F50" s="1037"/>
      <c r="G50" s="1039"/>
      <c r="H50" s="972"/>
      <c r="I50" s="77" t="s">
        <v>74</v>
      </c>
      <c r="J50" s="200" t="s">
        <v>823</v>
      </c>
      <c r="K50" s="186">
        <v>1132130</v>
      </c>
      <c r="L50" s="525" t="s">
        <v>339</v>
      </c>
      <c r="M50" s="525">
        <f>VLOOKUP(I50,'Input data - MTBF'!$A$1:$F$303,3,FALSE)</f>
        <v>115.2631579</v>
      </c>
      <c r="N50" s="889" t="str">
        <f>VLOOKUP(I50,'Input data - MTBF'!$A$1:$F$304,6,FALSE)</f>
        <v>P</v>
      </c>
      <c r="O50" s="108"/>
      <c r="P50" s="84"/>
      <c r="Q50" s="84" t="s">
        <v>354</v>
      </c>
      <c r="R50" s="100"/>
      <c r="S50" s="136"/>
      <c r="T50" s="84"/>
      <c r="U50" s="125"/>
      <c r="V50" s="100"/>
      <c r="W50" s="94"/>
      <c r="X50" s="84"/>
      <c r="Y50" s="84"/>
      <c r="Z50" s="84"/>
      <c r="AA50" s="87"/>
      <c r="AB50" s="94"/>
      <c r="AC50" s="84"/>
      <c r="AD50" s="84"/>
      <c r="AE50" s="100"/>
      <c r="AF50" s="136"/>
      <c r="AG50" s="84"/>
      <c r="AH50" s="84"/>
      <c r="AI50" s="87"/>
      <c r="AJ50" s="94"/>
      <c r="AK50" s="84"/>
      <c r="AL50" s="84"/>
      <c r="AM50" s="84"/>
      <c r="AN50" s="100"/>
      <c r="AO50" s="136" t="s">
        <v>7</v>
      </c>
      <c r="AP50" s="84"/>
      <c r="AQ50" s="84"/>
      <c r="AR50" s="87"/>
      <c r="AS50" s="94"/>
      <c r="AT50" s="84"/>
      <c r="AU50" s="84"/>
      <c r="AV50" s="84"/>
      <c r="AW50" s="100"/>
      <c r="AX50" s="136"/>
      <c r="AY50" s="84"/>
      <c r="AZ50" s="84"/>
      <c r="BA50" s="87"/>
      <c r="BB50" s="94"/>
      <c r="BC50" s="84"/>
      <c r="BD50" s="84"/>
      <c r="BE50" s="100"/>
      <c r="BF50" s="136"/>
      <c r="BG50" s="84"/>
      <c r="BH50" s="84"/>
      <c r="BI50" s="84"/>
      <c r="BJ50" s="87"/>
      <c r="BK50" s="94"/>
      <c r="BL50" s="536"/>
      <c r="BM50" s="536"/>
      <c r="BN50" s="93"/>
      <c r="BO50" s="635"/>
      <c r="BP50" s="41"/>
    </row>
    <row r="51" spans="1:68" ht="18.899999999999999" customHeight="1">
      <c r="A51" s="9" t="s">
        <v>28</v>
      </c>
      <c r="B51" s="8" t="s">
        <v>1</v>
      </c>
      <c r="C51" s="1037"/>
      <c r="D51" s="1037"/>
      <c r="E51" s="1037"/>
      <c r="F51" s="1037"/>
      <c r="G51" s="1039"/>
      <c r="H51" s="972"/>
      <c r="I51" s="75" t="s">
        <v>76</v>
      </c>
      <c r="J51" s="200" t="s">
        <v>822</v>
      </c>
      <c r="K51" s="186">
        <v>1132130</v>
      </c>
      <c r="L51" s="525" t="s">
        <v>339</v>
      </c>
      <c r="M51" s="525">
        <f>VLOOKUP(I51,'Input data - MTBF'!$A$1:$F$303,3,FALSE)</f>
        <v>250.2857143</v>
      </c>
      <c r="N51" s="889" t="str">
        <f>VLOOKUP(I51,'Input data - MTBF'!$A$1:$F$304,6,FALSE)</f>
        <v>P</v>
      </c>
      <c r="O51" s="108"/>
      <c r="P51" s="84"/>
      <c r="Q51" s="84" t="s">
        <v>354</v>
      </c>
      <c r="R51" s="100"/>
      <c r="S51" s="136"/>
      <c r="T51" s="84"/>
      <c r="U51" s="84"/>
      <c r="V51" s="100"/>
      <c r="W51" s="94"/>
      <c r="X51" s="84"/>
      <c r="Y51" s="84"/>
      <c r="Z51" s="84"/>
      <c r="AA51" s="87"/>
      <c r="AB51" s="94"/>
      <c r="AC51" s="84"/>
      <c r="AD51" s="84"/>
      <c r="AE51" s="100"/>
      <c r="AF51" s="136"/>
      <c r="AG51" s="84"/>
      <c r="AH51" s="84"/>
      <c r="AI51" s="87"/>
      <c r="AJ51" s="94"/>
      <c r="AK51" s="84"/>
      <c r="AL51" s="84"/>
      <c r="AM51" s="84"/>
      <c r="AN51" s="100"/>
      <c r="AO51" s="136" t="s">
        <v>7</v>
      </c>
      <c r="AP51" s="84"/>
      <c r="AQ51" s="84"/>
      <c r="AR51" s="87"/>
      <c r="AS51" s="94"/>
      <c r="AT51" s="84"/>
      <c r="AU51" s="84"/>
      <c r="AV51" s="84"/>
      <c r="AW51" s="100"/>
      <c r="AX51" s="136"/>
      <c r="AY51" s="84"/>
      <c r="AZ51" s="84"/>
      <c r="BA51" s="87"/>
      <c r="BB51" s="94"/>
      <c r="BC51" s="84"/>
      <c r="BD51" s="84"/>
      <c r="BE51" s="100"/>
      <c r="BF51" s="136"/>
      <c r="BG51" s="84"/>
      <c r="BH51" s="84"/>
      <c r="BI51" s="84"/>
      <c r="BJ51" s="87"/>
      <c r="BK51" s="94"/>
      <c r="BL51" s="536"/>
      <c r="BM51" s="536"/>
      <c r="BN51" s="93"/>
      <c r="BO51" s="635"/>
      <c r="BP51" s="41"/>
    </row>
    <row r="52" spans="1:68" ht="18.899999999999999" customHeight="1">
      <c r="A52" s="9" t="s">
        <v>28</v>
      </c>
      <c r="B52" s="8" t="s">
        <v>1</v>
      </c>
      <c r="C52" s="1037"/>
      <c r="D52" s="1037"/>
      <c r="E52" s="1037"/>
      <c r="F52" s="1037"/>
      <c r="G52" s="1039"/>
      <c r="H52" s="972"/>
      <c r="I52" s="76" t="s">
        <v>78</v>
      </c>
      <c r="J52" s="194" t="s">
        <v>845</v>
      </c>
      <c r="K52" s="186">
        <v>1132130</v>
      </c>
      <c r="L52" s="525" t="s">
        <v>339</v>
      </c>
      <c r="M52" s="525">
        <f>VLOOKUP(I52,'Input data - MTBF'!$A$1:$F$303,3,FALSE)</f>
        <v>796.36363640000002</v>
      </c>
      <c r="N52" s="889" t="str">
        <f>VLOOKUP(I52,'Input data - MTBF'!$A$1:$F$304,6,FALSE)</f>
        <v>P</v>
      </c>
      <c r="O52" s="109"/>
      <c r="P52" s="84"/>
      <c r="Q52" s="84" t="s">
        <v>354</v>
      </c>
      <c r="R52" s="101"/>
      <c r="S52" s="138"/>
      <c r="T52" s="84"/>
      <c r="U52" s="84"/>
      <c r="V52" s="101"/>
      <c r="W52" s="92"/>
      <c r="X52" s="84"/>
      <c r="Y52" s="84"/>
      <c r="Z52" s="85"/>
      <c r="AA52" s="88"/>
      <c r="AB52" s="94"/>
      <c r="AC52" s="84"/>
      <c r="AD52" s="85"/>
      <c r="AE52" s="101"/>
      <c r="AF52" s="136"/>
      <c r="AG52" s="84"/>
      <c r="AH52" s="85"/>
      <c r="AI52" s="88"/>
      <c r="AJ52" s="94"/>
      <c r="AK52" s="84"/>
      <c r="AL52" s="85"/>
      <c r="AM52" s="85"/>
      <c r="AN52" s="100"/>
      <c r="AO52" s="136" t="s">
        <v>7</v>
      </c>
      <c r="AP52" s="85"/>
      <c r="AQ52" s="85"/>
      <c r="AR52" s="87"/>
      <c r="AS52" s="94"/>
      <c r="AT52" s="85"/>
      <c r="AU52" s="85"/>
      <c r="AV52" s="84"/>
      <c r="AW52" s="100"/>
      <c r="AX52" s="138"/>
      <c r="AY52" s="85"/>
      <c r="AZ52" s="84"/>
      <c r="BA52" s="87"/>
      <c r="BB52" s="92"/>
      <c r="BC52" s="85"/>
      <c r="BD52" s="84"/>
      <c r="BE52" s="100"/>
      <c r="BF52" s="138"/>
      <c r="BG52" s="85"/>
      <c r="BH52" s="84"/>
      <c r="BI52" s="84"/>
      <c r="BJ52" s="88"/>
      <c r="BK52" s="92"/>
      <c r="BL52" s="536"/>
      <c r="BM52" s="536"/>
      <c r="BN52" s="93"/>
      <c r="BO52" s="635"/>
      <c r="BP52" s="41"/>
    </row>
    <row r="53" spans="1:68" ht="18.899999999999999" customHeight="1">
      <c r="A53" s="9"/>
      <c r="B53" s="8"/>
      <c r="C53" s="1037"/>
      <c r="D53" s="1037"/>
      <c r="E53" s="1037"/>
      <c r="F53" s="1037"/>
      <c r="G53" s="1039"/>
      <c r="H53" s="972"/>
      <c r="I53" s="77" t="s">
        <v>911</v>
      </c>
      <c r="J53" s="200" t="s">
        <v>1022</v>
      </c>
      <c r="K53" s="186">
        <v>1132130</v>
      </c>
      <c r="L53" s="525" t="s">
        <v>339</v>
      </c>
      <c r="M53" s="525">
        <f>VLOOKUP(I53,'Input data - MTBF'!$A$1:$F$303,3,FALSE)</f>
        <v>4380</v>
      </c>
      <c r="N53" s="889" t="str">
        <f>VLOOKUP(I53,'Input data - MTBF'!$A$1:$F$304,6,FALSE)</f>
        <v>R</v>
      </c>
      <c r="O53" s="109"/>
      <c r="P53" s="84"/>
      <c r="Q53" s="84"/>
      <c r="R53" s="101"/>
      <c r="S53" s="138"/>
      <c r="T53" s="84"/>
      <c r="U53" s="84"/>
      <c r="V53" s="101"/>
      <c r="W53" s="92"/>
      <c r="X53" s="84"/>
      <c r="Y53" s="84"/>
      <c r="Z53" s="85" t="s">
        <v>9</v>
      </c>
      <c r="AA53" s="88"/>
      <c r="AB53" s="94"/>
      <c r="AC53" s="84"/>
      <c r="AD53" s="85"/>
      <c r="AE53" s="101"/>
      <c r="AF53" s="136"/>
      <c r="AG53" s="84"/>
      <c r="AH53" s="85"/>
      <c r="AI53" s="88"/>
      <c r="AJ53" s="94"/>
      <c r="AK53" s="84"/>
      <c r="AL53" s="85"/>
      <c r="AM53" s="85"/>
      <c r="AN53" s="100"/>
      <c r="AO53" s="136"/>
      <c r="AP53" s="85"/>
      <c r="AQ53" s="85"/>
      <c r="AR53" s="87"/>
      <c r="AS53" s="94"/>
      <c r="AT53" s="85"/>
      <c r="AU53" s="85"/>
      <c r="AV53" s="84"/>
      <c r="AW53" s="100"/>
      <c r="AX53" s="138"/>
      <c r="AY53" s="85"/>
      <c r="AZ53" s="84"/>
      <c r="BA53" s="87"/>
      <c r="BB53" s="92"/>
      <c r="BC53" s="85"/>
      <c r="BD53" s="84"/>
      <c r="BE53" s="100"/>
      <c r="BF53" s="138"/>
      <c r="BG53" s="85"/>
      <c r="BH53" s="84"/>
      <c r="BI53" s="84"/>
      <c r="BJ53" s="88"/>
      <c r="BK53" s="92"/>
      <c r="BL53" s="536"/>
      <c r="BM53" s="536"/>
      <c r="BN53" s="93"/>
      <c r="BO53" s="635"/>
      <c r="BP53" s="41"/>
    </row>
    <row r="54" spans="1:68" ht="18.899999999999999" customHeight="1">
      <c r="A54" s="9"/>
      <c r="B54" s="8"/>
      <c r="C54" s="1037"/>
      <c r="D54" s="1037"/>
      <c r="E54" s="1037"/>
      <c r="F54" s="1037"/>
      <c r="G54" s="1039"/>
      <c r="H54" s="972"/>
      <c r="I54" s="77" t="s">
        <v>80</v>
      </c>
      <c r="J54" s="200" t="s">
        <v>821</v>
      </c>
      <c r="K54" s="186">
        <v>1132130</v>
      </c>
      <c r="L54" s="525" t="s">
        <v>339</v>
      </c>
      <c r="M54" s="525">
        <f>VLOOKUP(I54,'Input data - MTBF'!$A$1:$F$303,3,FALSE)</f>
        <v>230.52631579999999</v>
      </c>
      <c r="N54" s="889" t="str">
        <f>VLOOKUP(I54,'Input data - MTBF'!$A$1:$F$304,6,FALSE)</f>
        <v>P</v>
      </c>
      <c r="O54" s="108"/>
      <c r="P54" s="84"/>
      <c r="Q54" s="84"/>
      <c r="R54" s="100"/>
      <c r="S54" s="136"/>
      <c r="T54" s="84"/>
      <c r="U54" s="84"/>
      <c r="V54" s="100" t="s">
        <v>354</v>
      </c>
      <c r="W54" s="92"/>
      <c r="X54" s="84"/>
      <c r="Y54" s="85"/>
      <c r="Z54" s="84"/>
      <c r="AA54" s="87"/>
      <c r="AB54" s="94"/>
      <c r="AC54" s="84"/>
      <c r="AD54" s="84"/>
      <c r="AE54" s="100"/>
      <c r="AF54" s="136"/>
      <c r="AG54" s="84"/>
      <c r="AH54" s="84"/>
      <c r="AI54" s="88"/>
      <c r="AJ54" s="94"/>
      <c r="AK54" s="85"/>
      <c r="AL54" s="84"/>
      <c r="AM54" s="84"/>
      <c r="AN54" s="100"/>
      <c r="AO54" s="136"/>
      <c r="AP54" s="84"/>
      <c r="AQ54" s="84"/>
      <c r="AR54" s="87"/>
      <c r="AS54" s="94"/>
      <c r="AT54" s="84" t="s">
        <v>7</v>
      </c>
      <c r="AU54" s="85"/>
      <c r="AV54" s="84"/>
      <c r="AW54" s="101"/>
      <c r="AX54" s="136"/>
      <c r="AY54" s="84"/>
      <c r="AZ54" s="84"/>
      <c r="BA54" s="87"/>
      <c r="BB54" s="94"/>
      <c r="BC54" s="84"/>
      <c r="BD54" s="84"/>
      <c r="BE54" s="100"/>
      <c r="BF54" s="136"/>
      <c r="BG54" s="85"/>
      <c r="BH54" s="84"/>
      <c r="BI54" s="85"/>
      <c r="BJ54" s="87"/>
      <c r="BK54" s="94"/>
      <c r="BL54" s="536"/>
      <c r="BM54" s="535"/>
      <c r="BN54" s="93"/>
      <c r="BO54" s="635"/>
      <c r="BP54" s="41"/>
    </row>
    <row r="55" spans="1:68" ht="18.899999999999999" customHeight="1">
      <c r="A55" s="9"/>
      <c r="B55" s="8"/>
      <c r="C55" s="1037"/>
      <c r="D55" s="1037"/>
      <c r="E55" s="1037"/>
      <c r="F55" s="1037"/>
      <c r="G55" s="1039"/>
      <c r="H55" s="972"/>
      <c r="I55" s="77" t="s">
        <v>82</v>
      </c>
      <c r="J55" s="200" t="s">
        <v>820</v>
      </c>
      <c r="K55" s="186">
        <v>1132130</v>
      </c>
      <c r="L55" s="525" t="s">
        <v>339</v>
      </c>
      <c r="M55" s="525">
        <f>VLOOKUP(I55,'Input data - MTBF'!$A$1:$F$303,3,FALSE)</f>
        <v>8760</v>
      </c>
      <c r="N55" s="889" t="str">
        <f>VLOOKUP(I55,'Input data - MTBF'!$A$1:$F$304,6,FALSE)</f>
        <v>R</v>
      </c>
      <c r="O55" s="108"/>
      <c r="P55" s="84"/>
      <c r="Q55" s="84"/>
      <c r="R55" s="101"/>
      <c r="S55" s="136"/>
      <c r="T55" s="84"/>
      <c r="U55" s="84"/>
      <c r="V55" s="100"/>
      <c r="W55" s="94"/>
      <c r="X55" s="84"/>
      <c r="Y55" s="84"/>
      <c r="Z55" s="84"/>
      <c r="AA55" s="87"/>
      <c r="AB55" s="94"/>
      <c r="AC55" s="84"/>
      <c r="AD55" s="85"/>
      <c r="AE55" s="100"/>
      <c r="AF55" s="136"/>
      <c r="AG55" s="84"/>
      <c r="AH55" s="84"/>
      <c r="AI55" s="87"/>
      <c r="AJ55" s="94"/>
      <c r="AK55" s="84"/>
      <c r="AL55" s="84"/>
      <c r="AM55" s="84"/>
      <c r="AN55" s="100"/>
      <c r="AO55" s="136"/>
      <c r="AP55" s="85"/>
      <c r="AQ55" s="84"/>
      <c r="AR55" s="87"/>
      <c r="AS55" s="94"/>
      <c r="AT55" s="84"/>
      <c r="AU55" s="84"/>
      <c r="AV55" s="84"/>
      <c r="AW55" s="100"/>
      <c r="AX55" s="136"/>
      <c r="AY55" s="84"/>
      <c r="AZ55" s="84"/>
      <c r="BA55" s="87"/>
      <c r="BB55" s="92"/>
      <c r="BC55" s="84"/>
      <c r="BD55" s="84"/>
      <c r="BE55" s="100" t="s">
        <v>9</v>
      </c>
      <c r="BF55" s="136"/>
      <c r="BG55" s="84"/>
      <c r="BH55" s="84"/>
      <c r="BI55" s="84"/>
      <c r="BJ55" s="87"/>
      <c r="BK55" s="94"/>
      <c r="BL55" s="536"/>
      <c r="BM55" s="536"/>
      <c r="BN55" s="93"/>
      <c r="BO55" s="635"/>
      <c r="BP55" s="41"/>
    </row>
    <row r="56" spans="1:68" ht="18.899999999999999" customHeight="1">
      <c r="A56" s="9"/>
      <c r="B56" s="8"/>
      <c r="C56" s="1037"/>
      <c r="D56" s="1037"/>
      <c r="E56" s="1037"/>
      <c r="F56" s="1037"/>
      <c r="G56" s="1039"/>
      <c r="H56" s="972"/>
      <c r="I56" s="75" t="s">
        <v>84</v>
      </c>
      <c r="J56" s="200" t="s">
        <v>819</v>
      </c>
      <c r="K56" s="186">
        <v>1132130</v>
      </c>
      <c r="L56" s="525" t="s">
        <v>339</v>
      </c>
      <c r="M56" s="525">
        <f>VLOOKUP(I56,'Input data - MTBF'!$A$1:$F$303,3,FALSE)</f>
        <v>350.4</v>
      </c>
      <c r="N56" s="889" t="str">
        <f>VLOOKUP(I56,'Input data - MTBF'!$A$1:$F$304,6,FALSE)</f>
        <v>P</v>
      </c>
      <c r="O56" s="108"/>
      <c r="P56" s="84"/>
      <c r="Q56" s="958"/>
      <c r="R56" s="100"/>
      <c r="S56" s="136"/>
      <c r="T56" s="84"/>
      <c r="U56" s="84"/>
      <c r="V56" s="100"/>
      <c r="W56" s="94"/>
      <c r="X56" s="84"/>
      <c r="Y56" s="84"/>
      <c r="Z56" s="84"/>
      <c r="AA56" s="87"/>
      <c r="AB56" s="92" t="s">
        <v>7</v>
      </c>
      <c r="AC56" s="84"/>
      <c r="AD56" s="84"/>
      <c r="AE56" s="100"/>
      <c r="AF56" s="136"/>
      <c r="AG56" s="84"/>
      <c r="AH56" s="84"/>
      <c r="AI56" s="87"/>
      <c r="AJ56" s="94"/>
      <c r="AK56" s="84"/>
      <c r="AL56" s="84"/>
      <c r="AM56" s="84"/>
      <c r="AN56" s="101"/>
      <c r="AO56" s="136"/>
      <c r="AP56" s="84"/>
      <c r="AQ56" s="84"/>
      <c r="AR56" s="87"/>
      <c r="AS56" s="94"/>
      <c r="AT56" s="84"/>
      <c r="AU56" s="84"/>
      <c r="AV56" s="84"/>
      <c r="AW56" s="100"/>
      <c r="AX56" s="136"/>
      <c r="AY56" s="84"/>
      <c r="AZ56" s="85" t="s">
        <v>7</v>
      </c>
      <c r="BA56" s="87"/>
      <c r="BB56" s="94"/>
      <c r="BC56" s="84"/>
      <c r="BD56" s="84"/>
      <c r="BE56" s="100"/>
      <c r="BF56" s="136"/>
      <c r="BG56" s="84"/>
      <c r="BH56" s="84"/>
      <c r="BI56" s="84"/>
      <c r="BJ56" s="87"/>
      <c r="BK56" s="94"/>
      <c r="BL56" s="536"/>
      <c r="BM56" s="536"/>
      <c r="BN56" s="93"/>
      <c r="BO56" s="635"/>
      <c r="BP56" s="41"/>
    </row>
    <row r="57" spans="1:68" ht="18.899999999999999" customHeight="1">
      <c r="A57" s="9"/>
      <c r="B57" s="8"/>
      <c r="C57" s="1037"/>
      <c r="D57" s="1037"/>
      <c r="E57" s="1037"/>
      <c r="F57" s="1037"/>
      <c r="G57" s="1039"/>
      <c r="H57" s="972"/>
      <c r="I57" s="75" t="s">
        <v>86</v>
      </c>
      <c r="J57" s="200" t="s">
        <v>819</v>
      </c>
      <c r="K57" s="186">
        <v>1132130</v>
      </c>
      <c r="L57" s="525" t="s">
        <v>339</v>
      </c>
      <c r="M57" s="525">
        <f>VLOOKUP(I57,'Input data - MTBF'!$A$1:$F$303,3,FALSE)</f>
        <v>461.05263159999998</v>
      </c>
      <c r="N57" s="889" t="str">
        <f>VLOOKUP(I57,'Input data - MTBF'!$A$1:$F$304,6,FALSE)</f>
        <v>P</v>
      </c>
      <c r="O57" s="108"/>
      <c r="P57" s="84"/>
      <c r="Q57" s="958"/>
      <c r="R57" s="100"/>
      <c r="S57" s="136"/>
      <c r="T57" s="84"/>
      <c r="U57" s="84"/>
      <c r="V57" s="100"/>
      <c r="W57" s="94"/>
      <c r="X57" s="84"/>
      <c r="Y57" s="84"/>
      <c r="Z57" s="84"/>
      <c r="AA57" s="87"/>
      <c r="AB57" s="92" t="s">
        <v>7</v>
      </c>
      <c r="AC57" s="84"/>
      <c r="AD57" s="84"/>
      <c r="AE57" s="100"/>
      <c r="AF57" s="136"/>
      <c r="AG57" s="84"/>
      <c r="AH57" s="84"/>
      <c r="AI57" s="87"/>
      <c r="AJ57" s="94"/>
      <c r="AK57" s="84"/>
      <c r="AL57" s="84"/>
      <c r="AM57" s="84"/>
      <c r="AN57" s="101"/>
      <c r="AO57" s="136"/>
      <c r="AP57" s="84"/>
      <c r="AQ57" s="84"/>
      <c r="AR57" s="87"/>
      <c r="AS57" s="94"/>
      <c r="AT57" s="84"/>
      <c r="AU57" s="84"/>
      <c r="AV57" s="84"/>
      <c r="AW57" s="100"/>
      <c r="AX57" s="136"/>
      <c r="AY57" s="84"/>
      <c r="AZ57" s="85" t="s">
        <v>7</v>
      </c>
      <c r="BA57" s="87"/>
      <c r="BB57" s="94"/>
      <c r="BC57" s="84"/>
      <c r="BD57" s="84"/>
      <c r="BE57" s="100"/>
      <c r="BF57" s="136"/>
      <c r="BG57" s="84"/>
      <c r="BH57" s="84"/>
      <c r="BI57" s="84"/>
      <c r="BJ57" s="87"/>
      <c r="BK57" s="94"/>
      <c r="BL57" s="536"/>
      <c r="BM57" s="536"/>
      <c r="BN57" s="93"/>
      <c r="BO57" s="635"/>
      <c r="BP57" s="41"/>
    </row>
    <row r="58" spans="1:68" ht="18.899999999999999" customHeight="1">
      <c r="A58" s="9" t="s">
        <v>28</v>
      </c>
      <c r="B58" s="8" t="s">
        <v>1</v>
      </c>
      <c r="C58" s="1037"/>
      <c r="D58" s="1037"/>
      <c r="E58" s="1037"/>
      <c r="F58" s="1037"/>
      <c r="G58" s="1039"/>
      <c r="H58" s="972"/>
      <c r="I58" s="180" t="s">
        <v>88</v>
      </c>
      <c r="J58" s="195" t="s">
        <v>816</v>
      </c>
      <c r="K58" s="186">
        <v>1132130</v>
      </c>
      <c r="L58" s="525" t="s">
        <v>339</v>
      </c>
      <c r="M58" s="525">
        <f>VLOOKUP(I58,'Input data - MTBF'!$A$1:$F$303,3,FALSE)</f>
        <v>213.65853659999999</v>
      </c>
      <c r="N58" s="889" t="str">
        <f>VLOOKUP(I58,'Input data - MTBF'!$A$1:$F$304,6,FALSE)</f>
        <v>P</v>
      </c>
      <c r="O58" s="108"/>
      <c r="P58" s="84"/>
      <c r="Q58" s="84"/>
      <c r="R58" s="100"/>
      <c r="S58" s="136"/>
      <c r="T58" s="84"/>
      <c r="U58" s="84"/>
      <c r="V58" s="100"/>
      <c r="W58" s="94"/>
      <c r="X58" s="84"/>
      <c r="Y58" s="84"/>
      <c r="Z58" s="84"/>
      <c r="AA58" s="87"/>
      <c r="AB58" s="94"/>
      <c r="AC58" s="84"/>
      <c r="AD58" s="84"/>
      <c r="AE58" s="100"/>
      <c r="AF58" s="136"/>
      <c r="AG58" s="84" t="s">
        <v>7</v>
      </c>
      <c r="AH58" s="84"/>
      <c r="AI58" s="87"/>
      <c r="AJ58" s="94"/>
      <c r="AK58" s="84"/>
      <c r="AL58" s="84"/>
      <c r="AM58" s="84"/>
      <c r="AN58" s="100"/>
      <c r="AO58" s="136"/>
      <c r="AP58" s="84"/>
      <c r="AQ58" s="84"/>
      <c r="AR58" s="87"/>
      <c r="AS58" s="94"/>
      <c r="AT58" s="84"/>
      <c r="AU58" s="84"/>
      <c r="AV58" s="84"/>
      <c r="AW58" s="100"/>
      <c r="AX58" s="136"/>
      <c r="AY58" s="84"/>
      <c r="AZ58" s="84"/>
      <c r="BA58" s="87"/>
      <c r="BB58" s="94"/>
      <c r="BC58" s="84"/>
      <c r="BD58" s="84"/>
      <c r="BE58" s="100" t="s">
        <v>7</v>
      </c>
      <c r="BF58" s="136"/>
      <c r="BG58" s="84"/>
      <c r="BH58" s="84"/>
      <c r="BI58" s="84"/>
      <c r="BJ58" s="87"/>
      <c r="BK58" s="94"/>
      <c r="BL58" s="536"/>
      <c r="BM58" s="536"/>
      <c r="BN58" s="93"/>
      <c r="BO58" s="635"/>
      <c r="BP58" s="41"/>
    </row>
    <row r="59" spans="1:68" ht="18.899999999999999" customHeight="1" thickBot="1">
      <c r="A59" s="9"/>
      <c r="B59" s="8"/>
      <c r="C59" s="1037"/>
      <c r="D59" s="1037"/>
      <c r="E59" s="1037"/>
      <c r="F59" s="1037"/>
      <c r="G59" s="1039"/>
      <c r="H59" s="972"/>
      <c r="I59" s="78" t="s">
        <v>91</v>
      </c>
      <c r="J59" s="201" t="s">
        <v>818</v>
      </c>
      <c r="K59" s="189">
        <v>1132130</v>
      </c>
      <c r="L59" s="533" t="s">
        <v>339</v>
      </c>
      <c r="M59" s="533">
        <f>VLOOKUP(I59,'Input data - MTBF'!$A$1:$F$303,3,FALSE)</f>
        <v>8760</v>
      </c>
      <c r="N59" s="889" t="str">
        <f>VLOOKUP(I59,'Input data - MTBF'!$A$1:$F$304,6,FALSE)</f>
        <v>R</v>
      </c>
      <c r="O59" s="110"/>
      <c r="P59" s="97"/>
      <c r="Q59" s="97"/>
      <c r="R59" s="102"/>
      <c r="S59" s="137"/>
      <c r="T59" s="97"/>
      <c r="U59" s="97"/>
      <c r="V59" s="102"/>
      <c r="W59" s="96"/>
      <c r="X59" s="97"/>
      <c r="Y59" s="97"/>
      <c r="Z59" s="97"/>
      <c r="AA59" s="141"/>
      <c r="AB59" s="96"/>
      <c r="AC59" s="97"/>
      <c r="AD59" s="97"/>
      <c r="AE59" s="102"/>
      <c r="AF59" s="137"/>
      <c r="AG59" s="97"/>
      <c r="AH59" s="97"/>
      <c r="AI59" s="141"/>
      <c r="AJ59" s="96"/>
      <c r="AK59" s="97"/>
      <c r="AL59" s="97"/>
      <c r="AM59" s="97"/>
      <c r="AN59" s="102"/>
      <c r="AO59" s="137"/>
      <c r="AP59" s="97"/>
      <c r="AQ59" s="97"/>
      <c r="AR59" s="141"/>
      <c r="AS59" s="96"/>
      <c r="AT59" s="97"/>
      <c r="AU59" s="97"/>
      <c r="AV59" s="97"/>
      <c r="AW59" s="102"/>
      <c r="AX59" s="137"/>
      <c r="AY59" s="97"/>
      <c r="AZ59" s="97"/>
      <c r="BA59" s="141"/>
      <c r="BB59" s="96"/>
      <c r="BC59" s="97"/>
      <c r="BD59" s="97"/>
      <c r="BE59" s="102" t="s">
        <v>9</v>
      </c>
      <c r="BF59" s="137"/>
      <c r="BG59" s="97"/>
      <c r="BH59" s="97"/>
      <c r="BI59" s="97"/>
      <c r="BJ59" s="141"/>
      <c r="BK59" s="96"/>
      <c r="BL59" s="545"/>
      <c r="BM59" s="545"/>
      <c r="BN59" s="98"/>
      <c r="BO59" s="635"/>
      <c r="BP59" s="41"/>
    </row>
    <row r="60" spans="1:68" ht="18.899999999999999" customHeight="1">
      <c r="A60" s="9"/>
      <c r="B60" s="8"/>
      <c r="C60" s="1037"/>
      <c r="D60" s="1037"/>
      <c r="E60" s="1037"/>
      <c r="F60" s="1037"/>
      <c r="G60" s="1038" t="s">
        <v>139</v>
      </c>
      <c r="H60" s="972"/>
      <c r="I60" s="159" t="s">
        <v>89</v>
      </c>
      <c r="J60" s="195" t="s">
        <v>817</v>
      </c>
      <c r="K60" s="154">
        <v>1132130</v>
      </c>
      <c r="L60" s="527" t="s">
        <v>339</v>
      </c>
      <c r="M60" s="527">
        <f>VLOOKUP(I60,'Input data - MTBF'!$A$1:$F$303,3,FALSE)</f>
        <v>208.57142859999999</v>
      </c>
      <c r="N60" s="889" t="str">
        <f>VLOOKUP(I60,'Input data - MTBF'!$A$1:$F$304,6,FALSE)</f>
        <v>P</v>
      </c>
      <c r="O60" s="115"/>
      <c r="P60" s="116"/>
      <c r="Q60" s="116"/>
      <c r="R60" s="117"/>
      <c r="S60" s="150"/>
      <c r="T60" s="116"/>
      <c r="U60" s="116"/>
      <c r="V60" s="117"/>
      <c r="W60" s="118"/>
      <c r="X60" s="116"/>
      <c r="Y60" s="116"/>
      <c r="Z60" s="116"/>
      <c r="AA60" s="147"/>
      <c r="AB60" s="118"/>
      <c r="AC60" s="116"/>
      <c r="AD60" s="116" t="s">
        <v>7</v>
      </c>
      <c r="AE60" s="117"/>
      <c r="AF60" s="150"/>
      <c r="AG60" s="116"/>
      <c r="AH60" s="116"/>
      <c r="AI60" s="147"/>
      <c r="AJ60" s="118"/>
      <c r="AK60" s="116"/>
      <c r="AL60" s="116"/>
      <c r="AM60" s="116"/>
      <c r="AN60" s="117"/>
      <c r="AO60" s="150"/>
      <c r="AP60" s="116"/>
      <c r="AQ60" s="116"/>
      <c r="AR60" s="147"/>
      <c r="AS60" s="118"/>
      <c r="AT60" s="116"/>
      <c r="AU60" s="116"/>
      <c r="AV60" s="116"/>
      <c r="AW60" s="117"/>
      <c r="AX60" s="150"/>
      <c r="AY60" s="116"/>
      <c r="AZ60" s="116"/>
      <c r="BA60" s="147"/>
      <c r="BB60" s="118" t="s">
        <v>7</v>
      </c>
      <c r="BC60" s="116"/>
      <c r="BD60" s="116"/>
      <c r="BE60" s="117"/>
      <c r="BF60" s="150"/>
      <c r="BG60" s="116"/>
      <c r="BH60" s="116"/>
      <c r="BI60" s="116"/>
      <c r="BJ60" s="147"/>
      <c r="BK60" s="118"/>
      <c r="BL60" s="588"/>
      <c r="BM60" s="588"/>
      <c r="BN60" s="119"/>
      <c r="BO60" s="635"/>
      <c r="BP60" s="41"/>
    </row>
    <row r="61" spans="1:68" ht="18.899999999999999" customHeight="1">
      <c r="A61" s="9"/>
      <c r="B61" s="8"/>
      <c r="C61" s="1037"/>
      <c r="D61" s="1037"/>
      <c r="E61" s="1037"/>
      <c r="F61" s="1037"/>
      <c r="G61" s="1039"/>
      <c r="H61" s="972"/>
      <c r="I61" s="76" t="s">
        <v>93</v>
      </c>
      <c r="J61" s="194" t="s">
        <v>371</v>
      </c>
      <c r="K61" s="188">
        <v>1132130</v>
      </c>
      <c r="L61" s="525" t="s">
        <v>339</v>
      </c>
      <c r="M61" s="525">
        <f>VLOOKUP(I61,'Input data - MTBF'!$A$1:$F$303,3,FALSE)</f>
        <v>162.2222222</v>
      </c>
      <c r="N61" s="889" t="str">
        <f>VLOOKUP(I61,'Input data - MTBF'!$A$1:$F$304,6,FALSE)</f>
        <v>P</v>
      </c>
      <c r="O61" s="108"/>
      <c r="P61" s="86"/>
      <c r="Q61" s="84"/>
      <c r="R61" s="100"/>
      <c r="S61" s="136"/>
      <c r="T61" s="84"/>
      <c r="U61" s="84"/>
      <c r="V61" s="87"/>
      <c r="W61" s="94" t="s">
        <v>7</v>
      </c>
      <c r="X61" s="84"/>
      <c r="Y61" s="84"/>
      <c r="Z61" s="84"/>
      <c r="AA61" s="87"/>
      <c r="AB61" s="197"/>
      <c r="AC61" s="84"/>
      <c r="AD61" s="84"/>
      <c r="AE61" s="100"/>
      <c r="AF61" s="136"/>
      <c r="AG61" s="84"/>
      <c r="AH61" s="84"/>
      <c r="AI61" s="87"/>
      <c r="AJ61" s="94"/>
      <c r="AK61" s="84"/>
      <c r="AL61" s="84"/>
      <c r="AM61" s="84"/>
      <c r="AN61" s="196"/>
      <c r="AO61" s="136"/>
      <c r="AP61" s="84"/>
      <c r="AQ61" s="84"/>
      <c r="AR61" s="87"/>
      <c r="AS61" s="94"/>
      <c r="AT61" s="84"/>
      <c r="AU61" s="84" t="s">
        <v>7</v>
      </c>
      <c r="AV61" s="84"/>
      <c r="AW61" s="100"/>
      <c r="AX61" s="136"/>
      <c r="AY61" s="84"/>
      <c r="AZ61" s="86"/>
      <c r="BA61" s="87"/>
      <c r="BB61" s="94"/>
      <c r="BC61" s="84"/>
      <c r="BD61" s="84"/>
      <c r="BE61" s="100"/>
      <c r="BF61" s="136"/>
      <c r="BG61" s="84"/>
      <c r="BH61" s="84"/>
      <c r="BI61" s="84"/>
      <c r="BJ61" s="87"/>
      <c r="BK61" s="94"/>
      <c r="BL61" s="536"/>
      <c r="BM61" s="536"/>
      <c r="BN61" s="93"/>
      <c r="BO61" s="635"/>
      <c r="BP61" s="41"/>
    </row>
    <row r="62" spans="1:68" ht="18.899999999999999" customHeight="1">
      <c r="A62" s="9"/>
      <c r="B62" s="8"/>
      <c r="C62" s="1037"/>
      <c r="D62" s="1037"/>
      <c r="E62" s="1037"/>
      <c r="F62" s="1037"/>
      <c r="G62" s="1039"/>
      <c r="H62" s="971"/>
      <c r="I62" s="77" t="s">
        <v>95</v>
      </c>
      <c r="J62" s="192" t="s">
        <v>829</v>
      </c>
      <c r="K62" s="186">
        <v>1132161</v>
      </c>
      <c r="L62" s="525" t="s">
        <v>339</v>
      </c>
      <c r="M62" s="525">
        <f>VLOOKUP(I62,'Input data - MTBF'!$A$1:$F$303,3,FALSE)</f>
        <v>1460</v>
      </c>
      <c r="N62" s="889" t="str">
        <f>VLOOKUP(I62,'Input data - MTBF'!$A$1:$F$304,6,FALSE)</f>
        <v>R</v>
      </c>
      <c r="O62" s="108"/>
      <c r="P62" s="84"/>
      <c r="Q62" s="84"/>
      <c r="R62" s="100" t="s">
        <v>353</v>
      </c>
      <c r="S62" s="136"/>
      <c r="T62" s="84"/>
      <c r="U62" s="84"/>
      <c r="V62" s="87"/>
      <c r="W62" s="94"/>
      <c r="X62" s="84"/>
      <c r="Y62" s="84"/>
      <c r="Z62" s="84"/>
      <c r="AA62" s="87"/>
      <c r="AB62" s="94"/>
      <c r="AC62" s="84"/>
      <c r="AD62" s="84"/>
      <c r="AE62" s="100"/>
      <c r="AF62" s="136"/>
      <c r="AG62" s="84"/>
      <c r="AH62" s="84"/>
      <c r="AI62" s="87"/>
      <c r="AJ62" s="94"/>
      <c r="AK62" s="84"/>
      <c r="AL62" s="84"/>
      <c r="AM62" s="84"/>
      <c r="AN62" s="100"/>
      <c r="AO62" s="136"/>
      <c r="AP62" s="84"/>
      <c r="AQ62" s="84"/>
      <c r="AR62" s="87"/>
      <c r="AS62" s="94"/>
      <c r="AT62" s="84"/>
      <c r="AU62" s="84"/>
      <c r="AV62" s="84"/>
      <c r="AW62" s="100"/>
      <c r="AX62" s="136"/>
      <c r="AY62" s="84"/>
      <c r="AZ62" s="84"/>
      <c r="BA62" s="87"/>
      <c r="BB62" s="94"/>
      <c r="BC62" s="84"/>
      <c r="BD62" s="84"/>
      <c r="BE62" s="100"/>
      <c r="BF62" s="136"/>
      <c r="BG62" s="84"/>
      <c r="BH62" s="84"/>
      <c r="BI62" s="84"/>
      <c r="BJ62" s="87"/>
      <c r="BK62" s="94"/>
      <c r="BL62" s="536"/>
      <c r="BM62" s="536"/>
      <c r="BN62" s="93"/>
      <c r="BO62" s="635"/>
      <c r="BP62" s="41"/>
    </row>
    <row r="63" spans="1:68" ht="18.899999999999999" customHeight="1">
      <c r="A63" s="9"/>
      <c r="B63" s="8"/>
      <c r="C63" s="1037"/>
      <c r="D63" s="1037"/>
      <c r="E63" s="1037"/>
      <c r="F63" s="1037"/>
      <c r="G63" s="1039"/>
      <c r="H63" s="972"/>
      <c r="I63" s="75" t="s">
        <v>97</v>
      </c>
      <c r="J63" s="200" t="s">
        <v>835</v>
      </c>
      <c r="K63" s="188">
        <v>1132161</v>
      </c>
      <c r="L63" s="525" t="s">
        <v>339</v>
      </c>
      <c r="M63" s="525">
        <f>VLOOKUP(I63,'Input data - MTBF'!$A$1:$F$303,3,FALSE)</f>
        <v>973.33333330000005</v>
      </c>
      <c r="N63" s="889" t="str">
        <f>VLOOKUP(I63,'Input data - MTBF'!$A$1:$F$304,6,FALSE)</f>
        <v>P</v>
      </c>
      <c r="O63" s="109"/>
      <c r="P63" s="84"/>
      <c r="Q63" s="84"/>
      <c r="R63" s="101" t="s">
        <v>354</v>
      </c>
      <c r="S63" s="138"/>
      <c r="T63" s="84"/>
      <c r="U63" s="84"/>
      <c r="V63" s="88"/>
      <c r="W63" s="92"/>
      <c r="X63" s="84"/>
      <c r="Y63" s="84"/>
      <c r="Z63" s="85"/>
      <c r="AA63" s="88"/>
      <c r="AB63" s="94"/>
      <c r="AC63" s="84"/>
      <c r="AD63" s="85"/>
      <c r="AE63" s="101"/>
      <c r="AF63" s="136"/>
      <c r="AG63" s="84"/>
      <c r="AH63" s="85"/>
      <c r="AI63" s="88"/>
      <c r="AJ63" s="94"/>
      <c r="AK63" s="84"/>
      <c r="AL63" s="85"/>
      <c r="AM63" s="85"/>
      <c r="AN63" s="100"/>
      <c r="AO63" s="136"/>
      <c r="AP63" s="85" t="s">
        <v>7</v>
      </c>
      <c r="AQ63" s="85"/>
      <c r="AR63" s="87"/>
      <c r="AS63" s="94"/>
      <c r="AT63" s="85"/>
      <c r="AU63" s="85"/>
      <c r="AV63" s="84"/>
      <c r="AW63" s="100"/>
      <c r="AX63" s="138"/>
      <c r="AY63" s="85"/>
      <c r="AZ63" s="84"/>
      <c r="BA63" s="87"/>
      <c r="BB63" s="92"/>
      <c r="BC63" s="85"/>
      <c r="BD63" s="84"/>
      <c r="BE63" s="100"/>
      <c r="BF63" s="138"/>
      <c r="BG63" s="85"/>
      <c r="BH63" s="84"/>
      <c r="BI63" s="84"/>
      <c r="BJ63" s="88"/>
      <c r="BK63" s="92"/>
      <c r="BL63" s="536"/>
      <c r="BM63" s="536"/>
      <c r="BN63" s="93"/>
      <c r="BO63" s="635"/>
      <c r="BP63" s="41"/>
    </row>
    <row r="64" spans="1:68" ht="18.899999999999999" customHeight="1">
      <c r="A64" s="9"/>
      <c r="B64" s="8"/>
      <c r="C64" s="1037"/>
      <c r="D64" s="1037"/>
      <c r="E64" s="1037"/>
      <c r="F64" s="1037"/>
      <c r="G64" s="1039"/>
      <c r="H64" s="972"/>
      <c r="I64" s="75" t="s">
        <v>99</v>
      </c>
      <c r="J64" s="200" t="s">
        <v>837</v>
      </c>
      <c r="K64" s="186">
        <v>1132161</v>
      </c>
      <c r="L64" s="525" t="s">
        <v>339</v>
      </c>
      <c r="M64" s="525">
        <f>VLOOKUP(I64,'Input data - MTBF'!$A$1:$F$303,3,FALSE)</f>
        <v>2920</v>
      </c>
      <c r="N64" s="889" t="str">
        <f>VLOOKUP(I64,'Input data - MTBF'!$A$1:$F$304,6,FALSE)</f>
        <v>R</v>
      </c>
      <c r="O64" s="108"/>
      <c r="P64" s="84"/>
      <c r="Q64" s="84"/>
      <c r="R64" s="100" t="s">
        <v>353</v>
      </c>
      <c r="S64" s="136"/>
      <c r="T64" s="84"/>
      <c r="U64" s="84"/>
      <c r="V64" s="87"/>
      <c r="W64" s="92"/>
      <c r="X64" s="84"/>
      <c r="Y64" s="85"/>
      <c r="Z64" s="84"/>
      <c r="AA64" s="87"/>
      <c r="AB64" s="94"/>
      <c r="AC64" s="84"/>
      <c r="AD64" s="84"/>
      <c r="AE64" s="100"/>
      <c r="AF64" s="136"/>
      <c r="AG64" s="84"/>
      <c r="AH64" s="84"/>
      <c r="AI64" s="88"/>
      <c r="AJ64" s="94"/>
      <c r="AK64" s="85"/>
      <c r="AL64" s="84"/>
      <c r="AM64" s="84"/>
      <c r="AN64" s="100"/>
      <c r="AO64" s="136"/>
      <c r="AP64" s="84"/>
      <c r="AQ64" s="84"/>
      <c r="AR64" s="87"/>
      <c r="AS64" s="94"/>
      <c r="AT64" s="84"/>
      <c r="AU64" s="85"/>
      <c r="AV64" s="84"/>
      <c r="AW64" s="101"/>
      <c r="AX64" s="136"/>
      <c r="AY64" s="84"/>
      <c r="AZ64" s="84"/>
      <c r="BA64" s="87"/>
      <c r="BB64" s="94"/>
      <c r="BC64" s="84"/>
      <c r="BD64" s="84"/>
      <c r="BE64" s="100"/>
      <c r="BF64" s="136"/>
      <c r="BG64" s="85"/>
      <c r="BH64" s="84"/>
      <c r="BI64" s="85"/>
      <c r="BJ64" s="87"/>
      <c r="BK64" s="94"/>
      <c r="BL64" s="536"/>
      <c r="BM64" s="535"/>
      <c r="BN64" s="93"/>
      <c r="BO64" s="635"/>
      <c r="BP64" s="41"/>
    </row>
    <row r="65" spans="1:68" ht="18.899999999999999" customHeight="1">
      <c r="A65" s="9"/>
      <c r="B65" s="8"/>
      <c r="C65" s="1037"/>
      <c r="D65" s="1037"/>
      <c r="E65" s="1037"/>
      <c r="F65" s="1037"/>
      <c r="G65" s="1039"/>
      <c r="H65" s="971"/>
      <c r="I65" s="77" t="s">
        <v>932</v>
      </c>
      <c r="J65" s="200" t="s">
        <v>970</v>
      </c>
      <c r="K65" s="186">
        <v>1132161</v>
      </c>
      <c r="L65" s="525" t="s">
        <v>339</v>
      </c>
      <c r="M65" s="525">
        <f>VLOOKUP(I65,'Input data - MTBF'!$A$1:$F$303,3,FALSE)</f>
        <v>1095</v>
      </c>
      <c r="N65" s="889" t="str">
        <f>VLOOKUP(I65,'Input data - MTBF'!$A$1:$F$304,6,FALSE)</f>
        <v>R</v>
      </c>
      <c r="O65" s="108"/>
      <c r="P65" s="84"/>
      <c r="Q65" s="84"/>
      <c r="R65" s="100"/>
      <c r="S65" s="136"/>
      <c r="T65" s="84"/>
      <c r="U65" s="84"/>
      <c r="V65" s="87"/>
      <c r="W65" s="92"/>
      <c r="X65" s="84"/>
      <c r="Y65" s="85"/>
      <c r="Z65" s="84"/>
      <c r="AA65" s="87"/>
      <c r="AB65" s="94"/>
      <c r="AC65" s="84"/>
      <c r="AD65" s="84"/>
      <c r="AE65" s="100"/>
      <c r="AF65" s="136"/>
      <c r="AG65" s="84"/>
      <c r="AH65" s="84"/>
      <c r="AI65" s="88"/>
      <c r="AJ65" s="94"/>
      <c r="AK65" s="85"/>
      <c r="AL65" s="84"/>
      <c r="AM65" s="84"/>
      <c r="AN65" s="100"/>
      <c r="AO65" s="136"/>
      <c r="AP65" s="84" t="s">
        <v>9</v>
      </c>
      <c r="AQ65" s="84"/>
      <c r="AR65" s="87"/>
      <c r="AS65" s="94"/>
      <c r="AT65" s="84"/>
      <c r="AU65" s="85"/>
      <c r="AV65" s="84"/>
      <c r="AW65" s="101"/>
      <c r="AX65" s="136"/>
      <c r="AY65" s="84"/>
      <c r="AZ65" s="84"/>
      <c r="BA65" s="87"/>
      <c r="BB65" s="94"/>
      <c r="BC65" s="84"/>
      <c r="BD65" s="84"/>
      <c r="BE65" s="100"/>
      <c r="BF65" s="136"/>
      <c r="BG65" s="85"/>
      <c r="BH65" s="84"/>
      <c r="BI65" s="85"/>
      <c r="BJ65" s="87"/>
      <c r="BK65" s="94"/>
      <c r="BL65" s="536"/>
      <c r="BM65" s="535"/>
      <c r="BN65" s="93"/>
      <c r="BO65" s="635"/>
      <c r="BP65" s="41"/>
    </row>
    <row r="66" spans="1:68" ht="18.899999999999999" customHeight="1">
      <c r="A66" s="9"/>
      <c r="B66" s="8"/>
      <c r="C66" s="1037"/>
      <c r="D66" s="1037"/>
      <c r="E66" s="1037"/>
      <c r="F66" s="1037"/>
      <c r="G66" s="1039"/>
      <c r="H66" s="972"/>
      <c r="I66" s="180" t="s">
        <v>101</v>
      </c>
      <c r="J66" s="195" t="s">
        <v>838</v>
      </c>
      <c r="K66" s="186">
        <v>1132161</v>
      </c>
      <c r="L66" s="525" t="s">
        <v>339</v>
      </c>
      <c r="M66" s="525">
        <f>VLOOKUP(I66,'Input data - MTBF'!$A$1:$F$303,3,FALSE)</f>
        <v>4380</v>
      </c>
      <c r="N66" s="889" t="str">
        <f>VLOOKUP(I66,'Input data - MTBF'!$A$1:$F$304,6,FALSE)</f>
        <v>R</v>
      </c>
      <c r="O66" s="108"/>
      <c r="P66" s="85"/>
      <c r="Q66" s="84"/>
      <c r="R66" s="100"/>
      <c r="S66" s="136"/>
      <c r="T66" s="84"/>
      <c r="U66" s="84"/>
      <c r="V66" s="87"/>
      <c r="W66" s="94"/>
      <c r="X66" s="84"/>
      <c r="Y66" s="84"/>
      <c r="Z66" s="84"/>
      <c r="AA66" s="87" t="s">
        <v>9</v>
      </c>
      <c r="AB66" s="92"/>
      <c r="AC66" s="84"/>
      <c r="AD66" s="84"/>
      <c r="AE66" s="100"/>
      <c r="AF66" s="136"/>
      <c r="AG66" s="84"/>
      <c r="AH66" s="84"/>
      <c r="AI66" s="87"/>
      <c r="AJ66" s="94"/>
      <c r="AK66" s="84"/>
      <c r="AL66" s="84"/>
      <c r="AM66" s="84"/>
      <c r="AN66" s="101"/>
      <c r="AO66" s="136"/>
      <c r="AP66" s="84"/>
      <c r="AQ66" s="84"/>
      <c r="AR66" s="87"/>
      <c r="AS66" s="94"/>
      <c r="AT66" s="84"/>
      <c r="AU66" s="84"/>
      <c r="AV66" s="84"/>
      <c r="AW66" s="100"/>
      <c r="AX66" s="136"/>
      <c r="AY66" s="84"/>
      <c r="AZ66" s="85"/>
      <c r="BA66" s="87"/>
      <c r="BB66" s="94"/>
      <c r="BC66" s="84"/>
      <c r="BD66" s="84"/>
      <c r="BE66" s="100"/>
      <c r="BF66" s="136"/>
      <c r="BG66" s="84"/>
      <c r="BH66" s="84"/>
      <c r="BI66" s="84"/>
      <c r="BJ66" s="87"/>
      <c r="BK66" s="94"/>
      <c r="BL66" s="536"/>
      <c r="BM66" s="536"/>
      <c r="BN66" s="93"/>
      <c r="BO66" s="635"/>
      <c r="BP66" s="41"/>
    </row>
    <row r="67" spans="1:68" ht="18.899999999999999" customHeight="1">
      <c r="A67" s="9"/>
      <c r="B67" s="8"/>
      <c r="C67" s="1037"/>
      <c r="D67" s="1037"/>
      <c r="E67" s="1037"/>
      <c r="F67" s="1037"/>
      <c r="G67" s="1039"/>
      <c r="H67" s="972"/>
      <c r="I67" s="76" t="s">
        <v>103</v>
      </c>
      <c r="J67" s="194" t="s">
        <v>839</v>
      </c>
      <c r="K67" s="188">
        <v>1132161</v>
      </c>
      <c r="L67" s="525" t="s">
        <v>339</v>
      </c>
      <c r="M67" s="525">
        <f>VLOOKUP(I67,'Input data - MTBF'!$A$1:$F$303,3,FALSE)</f>
        <v>159.27272730000001</v>
      </c>
      <c r="N67" s="889" t="str">
        <f>VLOOKUP(I67,'Input data - MTBF'!$A$1:$F$304,6,FALSE)</f>
        <v>P</v>
      </c>
      <c r="O67" s="108"/>
      <c r="P67" s="84"/>
      <c r="Q67" s="84"/>
      <c r="R67" s="100"/>
      <c r="S67" s="136"/>
      <c r="T67" s="84"/>
      <c r="U67" s="84"/>
      <c r="V67" s="87"/>
      <c r="W67" s="94"/>
      <c r="X67" s="84"/>
      <c r="Y67" s="84"/>
      <c r="Z67" s="84"/>
      <c r="AA67" s="88"/>
      <c r="AB67" s="94"/>
      <c r="AC67" s="84"/>
      <c r="AD67" s="84"/>
      <c r="AE67" s="100"/>
      <c r="AF67" s="136"/>
      <c r="AG67" s="84"/>
      <c r="AH67" s="84"/>
      <c r="AI67" s="87"/>
      <c r="AJ67" s="94"/>
      <c r="AK67" s="84"/>
      <c r="AL67" s="84"/>
      <c r="AM67" s="85" t="s">
        <v>7</v>
      </c>
      <c r="AN67" s="100"/>
      <c r="AO67" s="136"/>
      <c r="AP67" s="84"/>
      <c r="AQ67" s="84"/>
      <c r="AR67" s="87"/>
      <c r="AS67" s="94"/>
      <c r="AT67" s="84"/>
      <c r="AU67" s="84"/>
      <c r="AV67" s="84"/>
      <c r="AW67" s="100"/>
      <c r="AX67" s="136"/>
      <c r="AY67" s="85"/>
      <c r="AZ67" s="84"/>
      <c r="BA67" s="87"/>
      <c r="BB67" s="94"/>
      <c r="BC67" s="84"/>
      <c r="BD67" s="84"/>
      <c r="BE67" s="100"/>
      <c r="BF67" s="136"/>
      <c r="BG67" s="84"/>
      <c r="BH67" s="84"/>
      <c r="BI67" s="84"/>
      <c r="BJ67" s="87"/>
      <c r="BK67" s="92" t="s">
        <v>7</v>
      </c>
      <c r="BL67" s="536"/>
      <c r="BM67" s="536"/>
      <c r="BN67" s="93"/>
      <c r="BO67" s="635"/>
      <c r="BP67" s="41"/>
    </row>
    <row r="68" spans="1:68" ht="18.899999999999999" customHeight="1">
      <c r="A68" s="9"/>
      <c r="B68" s="8"/>
      <c r="C68" s="1037"/>
      <c r="D68" s="1037"/>
      <c r="E68" s="1037"/>
      <c r="F68" s="1037"/>
      <c r="G68" s="1039"/>
      <c r="H68" s="971"/>
      <c r="I68" s="77" t="s">
        <v>105</v>
      </c>
      <c r="J68" s="200" t="s">
        <v>835</v>
      </c>
      <c r="K68" s="186">
        <v>1132161</v>
      </c>
      <c r="L68" s="525" t="s">
        <v>339</v>
      </c>
      <c r="M68" s="525">
        <f>VLOOKUP(I68,'Input data - MTBF'!$A$1:$F$303,3,FALSE)</f>
        <v>730</v>
      </c>
      <c r="N68" s="889" t="str">
        <f>VLOOKUP(I68,'Input data - MTBF'!$A$1:$F$304,6,FALSE)</f>
        <v>P</v>
      </c>
      <c r="O68" s="108"/>
      <c r="P68" s="84"/>
      <c r="Q68" s="84"/>
      <c r="R68" s="100"/>
      <c r="S68" s="136"/>
      <c r="T68" s="84"/>
      <c r="U68" s="84"/>
      <c r="V68" s="546"/>
      <c r="W68" s="94"/>
      <c r="X68" s="84"/>
      <c r="Y68" s="84"/>
      <c r="Z68" s="84"/>
      <c r="AA68" s="87" t="s">
        <v>7</v>
      </c>
      <c r="AB68" s="94"/>
      <c r="AC68" s="84"/>
      <c r="AD68" s="84"/>
      <c r="AE68" s="100"/>
      <c r="AF68" s="136"/>
      <c r="AG68" s="84"/>
      <c r="AH68" s="86"/>
      <c r="AI68" s="87"/>
      <c r="AJ68" s="94"/>
      <c r="AK68" s="84"/>
      <c r="AL68" s="84"/>
      <c r="AM68" s="84"/>
      <c r="AN68" s="100"/>
      <c r="AO68" s="136"/>
      <c r="AP68" s="84"/>
      <c r="AQ68" s="84"/>
      <c r="AR68" s="87"/>
      <c r="AS68" s="94"/>
      <c r="AT68" s="86"/>
      <c r="AU68" s="84"/>
      <c r="AV68" s="84"/>
      <c r="AW68" s="100"/>
      <c r="AX68" s="136"/>
      <c r="AY68" s="84" t="s">
        <v>7</v>
      </c>
      <c r="AZ68" s="84"/>
      <c r="BA68" s="87"/>
      <c r="BB68" s="94"/>
      <c r="BC68" s="84"/>
      <c r="BD68" s="84"/>
      <c r="BE68" s="100"/>
      <c r="BF68" s="796"/>
      <c r="BG68" s="84"/>
      <c r="BH68" s="84"/>
      <c r="BI68" s="84"/>
      <c r="BJ68" s="87"/>
      <c r="BK68" s="94"/>
      <c r="BL68" s="536"/>
      <c r="BM68" s="536"/>
      <c r="BN68" s="93"/>
      <c r="BO68" s="635"/>
      <c r="BP68" s="41"/>
    </row>
    <row r="69" spans="1:68" ht="18.899999999999999" customHeight="1">
      <c r="A69" s="9"/>
      <c r="B69" s="8"/>
      <c r="C69" s="1037"/>
      <c r="D69" s="1037"/>
      <c r="E69" s="1037"/>
      <c r="F69" s="1037"/>
      <c r="G69" s="1039"/>
      <c r="H69" s="972"/>
      <c r="I69" s="76" t="s">
        <v>107</v>
      </c>
      <c r="J69" s="194" t="s">
        <v>837</v>
      </c>
      <c r="K69" s="186">
        <v>1132161</v>
      </c>
      <c r="L69" s="525" t="s">
        <v>339</v>
      </c>
      <c r="M69" s="525">
        <f>VLOOKUP(I69,'Input data - MTBF'!$A$1:$F$303,3,FALSE)</f>
        <v>4380</v>
      </c>
      <c r="N69" s="889" t="str">
        <f>VLOOKUP(I69,'Input data - MTBF'!$A$1:$F$304,6,FALSE)</f>
        <v>R</v>
      </c>
      <c r="O69" s="108"/>
      <c r="P69" s="84"/>
      <c r="Q69" s="84"/>
      <c r="R69" s="100"/>
      <c r="S69" s="136"/>
      <c r="T69" s="84"/>
      <c r="U69" s="84"/>
      <c r="V69" s="546"/>
      <c r="W69" s="94"/>
      <c r="X69" s="84"/>
      <c r="Y69" s="84"/>
      <c r="Z69" s="84"/>
      <c r="AA69" s="87"/>
      <c r="AB69" s="94"/>
      <c r="AC69" s="84"/>
      <c r="AD69" s="84"/>
      <c r="AE69" s="100"/>
      <c r="AF69" s="136"/>
      <c r="AG69" s="84"/>
      <c r="AH69" s="86"/>
      <c r="AI69" s="87"/>
      <c r="AJ69" s="94"/>
      <c r="AK69" s="84"/>
      <c r="AL69" s="84"/>
      <c r="AM69" s="84"/>
      <c r="AN69" s="100"/>
      <c r="AO69" s="136"/>
      <c r="AP69" s="84"/>
      <c r="AQ69" s="84"/>
      <c r="AR69" s="87"/>
      <c r="AS69" s="94"/>
      <c r="AT69" s="86"/>
      <c r="AU69" s="84"/>
      <c r="AV69" s="84"/>
      <c r="AW69" s="100"/>
      <c r="AX69" s="136"/>
      <c r="AY69" s="84" t="s">
        <v>9</v>
      </c>
      <c r="AZ69" s="84"/>
      <c r="BA69" s="87"/>
      <c r="BB69" s="94"/>
      <c r="BC69" s="84"/>
      <c r="BD69" s="84"/>
      <c r="BE69" s="100"/>
      <c r="BF69" s="796"/>
      <c r="BG69" s="84"/>
      <c r="BH69" s="84"/>
      <c r="BI69" s="84"/>
      <c r="BJ69" s="87"/>
      <c r="BK69" s="94"/>
      <c r="BL69" s="536"/>
      <c r="BM69" s="536"/>
      <c r="BN69" s="93"/>
      <c r="BP69" s="11"/>
    </row>
    <row r="70" spans="1:68" ht="18.899999999999999" customHeight="1">
      <c r="A70" s="9"/>
      <c r="B70" s="8"/>
      <c r="C70" s="1037"/>
      <c r="D70" s="1037"/>
      <c r="E70" s="1037"/>
      <c r="F70" s="1037"/>
      <c r="G70" s="1039"/>
      <c r="H70" s="971"/>
      <c r="I70" s="77" t="s">
        <v>929</v>
      </c>
      <c r="J70" s="200" t="s">
        <v>969</v>
      </c>
      <c r="K70" s="186">
        <v>1132161</v>
      </c>
      <c r="L70" s="525" t="s">
        <v>339</v>
      </c>
      <c r="M70" s="525">
        <f>VLOOKUP(I70,'Input data - MTBF'!$A$1:$F$303,3,FALSE)</f>
        <v>8760</v>
      </c>
      <c r="N70" s="889" t="str">
        <f>VLOOKUP(I70,'Input data - MTBF'!$A$1:$F$304,6,FALSE)</f>
        <v>R</v>
      </c>
      <c r="O70" s="108"/>
      <c r="P70" s="84"/>
      <c r="Q70" s="84"/>
      <c r="R70" s="100"/>
      <c r="S70" s="136"/>
      <c r="T70" s="84"/>
      <c r="U70" s="84"/>
      <c r="V70" s="546"/>
      <c r="W70" s="94"/>
      <c r="X70" s="84"/>
      <c r="Y70" s="84"/>
      <c r="Z70" s="84"/>
      <c r="AA70" s="87"/>
      <c r="AB70" s="94"/>
      <c r="AC70" s="84"/>
      <c r="AD70" s="84"/>
      <c r="AE70" s="100"/>
      <c r="AF70" s="136"/>
      <c r="AG70" s="84"/>
      <c r="AH70" s="86"/>
      <c r="AI70" s="87"/>
      <c r="AJ70" s="94"/>
      <c r="AK70" s="84" t="s">
        <v>9</v>
      </c>
      <c r="AL70" s="84"/>
      <c r="AM70" s="84"/>
      <c r="AN70" s="100"/>
      <c r="AO70" s="136"/>
      <c r="AP70" s="84"/>
      <c r="AQ70" s="84"/>
      <c r="AR70" s="87"/>
      <c r="AS70" s="94"/>
      <c r="AT70" s="86"/>
      <c r="AU70" s="84"/>
      <c r="AV70" s="84"/>
      <c r="AW70" s="100"/>
      <c r="AX70" s="136"/>
      <c r="AY70" s="84"/>
      <c r="AZ70" s="84"/>
      <c r="BA70" s="87"/>
      <c r="BB70" s="94"/>
      <c r="BC70" s="84"/>
      <c r="BD70" s="84"/>
      <c r="BE70" s="100"/>
      <c r="BF70" s="796"/>
      <c r="BG70" s="84"/>
      <c r="BH70" s="84"/>
      <c r="BI70" s="84"/>
      <c r="BJ70" s="87"/>
      <c r="BK70" s="94"/>
      <c r="BL70" s="536"/>
      <c r="BM70" s="536"/>
      <c r="BN70" s="93"/>
      <c r="BP70" s="11"/>
    </row>
    <row r="71" spans="1:68" ht="18.899999999999999" customHeight="1">
      <c r="A71" s="9"/>
      <c r="B71" s="8"/>
      <c r="C71" s="1037"/>
      <c r="D71" s="1037"/>
      <c r="E71" s="1037"/>
      <c r="F71" s="1037"/>
      <c r="G71" s="1039"/>
      <c r="H71" s="971"/>
      <c r="I71" s="77" t="s">
        <v>109</v>
      </c>
      <c r="J71" s="200" t="s">
        <v>821</v>
      </c>
      <c r="K71" s="186">
        <v>1132161</v>
      </c>
      <c r="L71" s="525" t="s">
        <v>339</v>
      </c>
      <c r="M71" s="525">
        <f>VLOOKUP(I71,'Input data - MTBF'!$A$1:$F$303,3,FALSE)</f>
        <v>219</v>
      </c>
      <c r="N71" s="889" t="str">
        <f>VLOOKUP(I71,'Input data - MTBF'!$A$1:$F$304,6,FALSE)</f>
        <v>P</v>
      </c>
      <c r="O71" s="108"/>
      <c r="P71" s="84"/>
      <c r="Q71" s="84"/>
      <c r="R71" s="100"/>
      <c r="S71" s="136" t="s">
        <v>354</v>
      </c>
      <c r="T71" s="84"/>
      <c r="U71" s="84"/>
      <c r="V71" s="88"/>
      <c r="W71" s="94"/>
      <c r="X71" s="125"/>
      <c r="Y71" s="84"/>
      <c r="Z71" s="84"/>
      <c r="AA71" s="87"/>
      <c r="AB71" s="94"/>
      <c r="AC71" s="84"/>
      <c r="AD71" s="84"/>
      <c r="AE71" s="100"/>
      <c r="AF71" s="136"/>
      <c r="AG71" s="84"/>
      <c r="AH71" s="85"/>
      <c r="AI71" s="87"/>
      <c r="AJ71" s="94"/>
      <c r="AK71" s="84"/>
      <c r="AL71" s="84"/>
      <c r="AM71" s="84"/>
      <c r="AN71" s="100"/>
      <c r="AO71" s="136"/>
      <c r="AP71" s="84"/>
      <c r="AQ71" s="84" t="s">
        <v>7</v>
      </c>
      <c r="AR71" s="87"/>
      <c r="AS71" s="94"/>
      <c r="AT71" s="85"/>
      <c r="AU71" s="84"/>
      <c r="AV71" s="84"/>
      <c r="AW71" s="100"/>
      <c r="AX71" s="136"/>
      <c r="AY71" s="84"/>
      <c r="AZ71" s="84"/>
      <c r="BA71" s="87"/>
      <c r="BB71" s="94"/>
      <c r="BC71" s="84"/>
      <c r="BD71" s="84"/>
      <c r="BE71" s="100"/>
      <c r="BF71" s="138"/>
      <c r="BG71" s="84"/>
      <c r="BH71" s="84"/>
      <c r="BI71" s="84"/>
      <c r="BJ71" s="87"/>
      <c r="BK71" s="94"/>
      <c r="BL71" s="536"/>
      <c r="BM71" s="536"/>
      <c r="BN71" s="93"/>
      <c r="BP71" s="11"/>
    </row>
    <row r="72" spans="1:68" ht="18.899999999999999" customHeight="1">
      <c r="A72" s="9"/>
      <c r="B72" s="8"/>
      <c r="C72" s="1037"/>
      <c r="D72" s="1037"/>
      <c r="E72" s="1037"/>
      <c r="F72" s="1037"/>
      <c r="G72" s="1039"/>
      <c r="H72" s="971"/>
      <c r="I72" s="77" t="s">
        <v>112</v>
      </c>
      <c r="J72" s="200" t="s">
        <v>821</v>
      </c>
      <c r="K72" s="186">
        <v>1132161</v>
      </c>
      <c r="L72" s="525" t="s">
        <v>339</v>
      </c>
      <c r="M72" s="525">
        <f>VLOOKUP(I72,'Input data - MTBF'!$A$1:$F$303,3,FALSE)</f>
        <v>398.18181820000001</v>
      </c>
      <c r="N72" s="889" t="str">
        <f>VLOOKUP(I72,'Input data - MTBF'!$A$1:$F$304,6,FALSE)</f>
        <v>P</v>
      </c>
      <c r="O72" s="108"/>
      <c r="P72" s="84"/>
      <c r="Q72" s="84"/>
      <c r="R72" s="100"/>
      <c r="S72" s="136"/>
      <c r="T72" s="84"/>
      <c r="U72" s="84"/>
      <c r="V72" s="87"/>
      <c r="W72" s="94"/>
      <c r="X72" s="125"/>
      <c r="Y72" s="84"/>
      <c r="Z72" s="84"/>
      <c r="AA72" s="87"/>
      <c r="AB72" s="94"/>
      <c r="AC72" s="84"/>
      <c r="AD72" s="84"/>
      <c r="AE72" s="881" t="s">
        <v>7</v>
      </c>
      <c r="AF72" s="136"/>
      <c r="AG72" s="84"/>
      <c r="AH72" s="84"/>
      <c r="AI72" s="87"/>
      <c r="AJ72" s="94"/>
      <c r="AK72" s="84"/>
      <c r="AL72" s="84"/>
      <c r="AM72" s="84"/>
      <c r="AN72" s="100"/>
      <c r="AO72" s="136"/>
      <c r="AP72" s="84"/>
      <c r="AQ72" s="84"/>
      <c r="AR72" s="87"/>
      <c r="AS72" s="94"/>
      <c r="AT72" s="84"/>
      <c r="AU72" s="84"/>
      <c r="AV72" s="84"/>
      <c r="AW72" s="100"/>
      <c r="AX72" s="136"/>
      <c r="AY72" s="84"/>
      <c r="AZ72" s="84"/>
      <c r="BA72" s="87"/>
      <c r="BB72" s="94"/>
      <c r="BC72" s="84" t="s">
        <v>7</v>
      </c>
      <c r="BD72" s="84"/>
      <c r="BE72" s="100"/>
      <c r="BF72" s="136"/>
      <c r="BG72" s="84"/>
      <c r="BH72" s="84"/>
      <c r="BI72" s="84"/>
      <c r="BJ72" s="87"/>
      <c r="BK72" s="94"/>
      <c r="BL72" s="536"/>
      <c r="BM72" s="536"/>
      <c r="BN72" s="93"/>
      <c r="BP72" s="11"/>
    </row>
    <row r="73" spans="1:68" ht="18.899999999999999" customHeight="1">
      <c r="A73" s="9"/>
      <c r="B73" s="8"/>
      <c r="C73" s="1037"/>
      <c r="D73" s="1037"/>
      <c r="E73" s="1037"/>
      <c r="F73" s="1037"/>
      <c r="G73" s="1039"/>
      <c r="H73" s="971"/>
      <c r="I73" s="77" t="s">
        <v>114</v>
      </c>
      <c r="J73" s="200" t="s">
        <v>840</v>
      </c>
      <c r="K73" s="186">
        <v>1132161</v>
      </c>
      <c r="L73" s="525" t="s">
        <v>339</v>
      </c>
      <c r="M73" s="525">
        <f>VLOOKUP(I73,'Input data - MTBF'!$A$1:$F$303,3,FALSE)</f>
        <v>1752</v>
      </c>
      <c r="N73" s="889" t="str">
        <f>VLOOKUP(I73,'Input data - MTBF'!$A$1:$F$304,6,FALSE)</f>
        <v>R</v>
      </c>
      <c r="O73" s="108"/>
      <c r="P73" s="84"/>
      <c r="Q73" s="84"/>
      <c r="R73" s="100"/>
      <c r="S73" s="136"/>
      <c r="T73" s="84"/>
      <c r="U73" s="84"/>
      <c r="V73" s="87"/>
      <c r="W73" s="94"/>
      <c r="X73" s="125"/>
      <c r="Y73" s="84"/>
      <c r="Z73" s="84"/>
      <c r="AA73" s="87"/>
      <c r="AB73" s="94"/>
      <c r="AC73" s="84" t="s">
        <v>9</v>
      </c>
      <c r="AD73" s="84"/>
      <c r="AE73" s="100"/>
      <c r="AF73" s="136"/>
      <c r="AG73" s="84"/>
      <c r="AH73" s="84"/>
      <c r="AI73" s="87"/>
      <c r="AJ73" s="94"/>
      <c r="AK73" s="84"/>
      <c r="AL73" s="84"/>
      <c r="AM73" s="84"/>
      <c r="AN73" s="100"/>
      <c r="AO73" s="136"/>
      <c r="AP73" s="84"/>
      <c r="AQ73" s="84"/>
      <c r="AR73" s="87"/>
      <c r="AS73" s="94"/>
      <c r="AT73" s="84"/>
      <c r="AU73" s="84"/>
      <c r="AV73" s="84"/>
      <c r="AW73" s="100"/>
      <c r="AX73" s="136"/>
      <c r="AY73" s="84"/>
      <c r="AZ73" s="84"/>
      <c r="BA73" s="87"/>
      <c r="BB73" s="94"/>
      <c r="BC73" s="84"/>
      <c r="BD73" s="84"/>
      <c r="BE73" s="100"/>
      <c r="BF73" s="136"/>
      <c r="BG73" s="84"/>
      <c r="BH73" s="84"/>
      <c r="BI73" s="84"/>
      <c r="BJ73" s="87"/>
      <c r="BK73" s="94"/>
      <c r="BL73" s="536"/>
      <c r="BM73" s="536"/>
      <c r="BN73" s="93"/>
      <c r="BP73" s="11"/>
    </row>
    <row r="74" spans="1:68" ht="18.899999999999999" customHeight="1">
      <c r="A74" s="9"/>
      <c r="B74" s="8"/>
      <c r="C74" s="1037"/>
      <c r="D74" s="1037"/>
      <c r="E74" s="1037"/>
      <c r="F74" s="1037"/>
      <c r="G74" s="1039"/>
      <c r="H74" s="971"/>
      <c r="I74" s="77" t="s">
        <v>110</v>
      </c>
      <c r="J74" s="200" t="s">
        <v>838</v>
      </c>
      <c r="K74" s="186">
        <v>1132161</v>
      </c>
      <c r="L74" s="525" t="s">
        <v>339</v>
      </c>
      <c r="M74" s="525">
        <f>VLOOKUP(I74,'Input data - MTBF'!$A$1:$F$303,3,FALSE)</f>
        <v>8760</v>
      </c>
      <c r="N74" s="889" t="str">
        <f>VLOOKUP(I74,'Input data - MTBF'!$A$1:$F$304,6,FALSE)</f>
        <v>R</v>
      </c>
      <c r="O74" s="108"/>
      <c r="P74" s="84"/>
      <c r="Q74" s="84"/>
      <c r="R74" s="100"/>
      <c r="S74" s="136"/>
      <c r="T74" s="84"/>
      <c r="U74" s="84"/>
      <c r="V74" s="87"/>
      <c r="W74" s="94"/>
      <c r="X74" s="125"/>
      <c r="Y74" s="84"/>
      <c r="Z74" s="84"/>
      <c r="AA74" s="87"/>
      <c r="AB74" s="94"/>
      <c r="AC74" s="84"/>
      <c r="AD74" s="84"/>
      <c r="AE74" s="100"/>
      <c r="AF74" s="136"/>
      <c r="AG74" s="84"/>
      <c r="AH74" s="84"/>
      <c r="AI74" s="87"/>
      <c r="AJ74" s="94"/>
      <c r="AK74" s="84"/>
      <c r="AL74" s="84"/>
      <c r="AM74" s="84"/>
      <c r="AN74" s="100"/>
      <c r="AO74" s="136"/>
      <c r="AP74" s="84"/>
      <c r="AQ74" s="84"/>
      <c r="AR74" s="87"/>
      <c r="AS74" s="94"/>
      <c r="AT74" s="84"/>
      <c r="AU74" s="84"/>
      <c r="AV74" s="84"/>
      <c r="AW74" s="100"/>
      <c r="AX74" s="136"/>
      <c r="AY74" s="84"/>
      <c r="AZ74" s="84"/>
      <c r="BA74" s="87"/>
      <c r="BB74" s="94"/>
      <c r="BC74" s="84" t="s">
        <v>9</v>
      </c>
      <c r="BD74" s="84"/>
      <c r="BE74" s="100"/>
      <c r="BF74" s="136"/>
      <c r="BG74" s="84"/>
      <c r="BH74" s="84"/>
      <c r="BI74" s="84"/>
      <c r="BJ74" s="87"/>
      <c r="BK74" s="94"/>
      <c r="BL74" s="536"/>
      <c r="BM74" s="536"/>
      <c r="BN74" s="93"/>
      <c r="BP74" s="11"/>
    </row>
    <row r="75" spans="1:68" ht="18.899999999999999" customHeight="1" thickBot="1">
      <c r="A75" s="9"/>
      <c r="B75" s="8"/>
      <c r="C75" s="1037"/>
      <c r="D75" s="1037"/>
      <c r="E75" s="1037"/>
      <c r="F75" s="1037"/>
      <c r="G75" s="1040"/>
      <c r="H75" s="974"/>
      <c r="I75" s="181" t="s">
        <v>116</v>
      </c>
      <c r="J75" s="202" t="s">
        <v>835</v>
      </c>
      <c r="K75" s="189">
        <v>1132161</v>
      </c>
      <c r="L75" s="533" t="s">
        <v>339</v>
      </c>
      <c r="M75" s="533">
        <f>VLOOKUP(I75,'Input data - MTBF'!$A$1:$F$303,3,FALSE)</f>
        <v>673.84615380000002</v>
      </c>
      <c r="N75" s="889" t="str">
        <f>VLOOKUP(I75,'Input data - MTBF'!$A$1:$F$304,6,FALSE)</f>
        <v>P</v>
      </c>
      <c r="O75" s="124"/>
      <c r="P75" s="125"/>
      <c r="Q75" s="125"/>
      <c r="R75" s="126"/>
      <c r="S75" s="144" t="s">
        <v>354</v>
      </c>
      <c r="T75" s="125"/>
      <c r="U75" s="125"/>
      <c r="V75" s="148"/>
      <c r="W75" s="127"/>
      <c r="X75" s="125"/>
      <c r="Y75" s="125"/>
      <c r="Z75" s="125"/>
      <c r="AA75" s="148"/>
      <c r="AB75" s="127"/>
      <c r="AC75" s="125"/>
      <c r="AD75" s="125"/>
      <c r="AE75" s="126"/>
      <c r="AF75" s="144"/>
      <c r="AG75" s="125"/>
      <c r="AH75" s="125"/>
      <c r="AI75" s="148"/>
      <c r="AJ75" s="127"/>
      <c r="AK75" s="125"/>
      <c r="AL75" s="125"/>
      <c r="AM75" s="125"/>
      <c r="AN75" s="126"/>
      <c r="AO75" s="144"/>
      <c r="AP75" s="125"/>
      <c r="AQ75" s="125" t="s">
        <v>7</v>
      </c>
      <c r="AR75" s="148"/>
      <c r="AS75" s="127"/>
      <c r="AT75" s="125"/>
      <c r="AU75" s="125"/>
      <c r="AV75" s="125"/>
      <c r="AW75" s="126"/>
      <c r="AX75" s="144"/>
      <c r="AY75" s="125"/>
      <c r="AZ75" s="125"/>
      <c r="BA75" s="148"/>
      <c r="BB75" s="127"/>
      <c r="BC75" s="125"/>
      <c r="BD75" s="125"/>
      <c r="BE75" s="126"/>
      <c r="BF75" s="144"/>
      <c r="BG75" s="125"/>
      <c r="BH75" s="125"/>
      <c r="BI75" s="125"/>
      <c r="BJ75" s="148"/>
      <c r="BK75" s="127"/>
      <c r="BL75" s="616"/>
      <c r="BM75" s="616"/>
      <c r="BN75" s="128"/>
      <c r="BP75" s="11"/>
    </row>
    <row r="76" spans="1:68" ht="18.899999999999999" customHeight="1">
      <c r="A76" s="9"/>
      <c r="B76" s="8"/>
      <c r="C76" s="1037"/>
      <c r="D76" s="1037"/>
      <c r="E76" s="1037"/>
      <c r="F76" s="1037"/>
      <c r="G76" s="1038" t="s">
        <v>164</v>
      </c>
      <c r="H76" s="975"/>
      <c r="I76" s="183" t="s">
        <v>118</v>
      </c>
      <c r="J76" s="203" t="s">
        <v>837</v>
      </c>
      <c r="K76" s="190">
        <v>1132161</v>
      </c>
      <c r="L76" s="531" t="s">
        <v>339</v>
      </c>
      <c r="M76" s="531">
        <f>VLOOKUP(I76,'Input data - MTBF'!$A$1:$F$303,3,FALSE)</f>
        <v>2190</v>
      </c>
      <c r="N76" s="889" t="str">
        <f>VLOOKUP(I76,'Input data - MTBF'!$A$1:$F$304,6,FALSE)</f>
        <v>R</v>
      </c>
      <c r="O76" s="122"/>
      <c r="P76" s="90"/>
      <c r="Q76" s="90"/>
      <c r="R76" s="99"/>
      <c r="S76" s="135"/>
      <c r="T76" s="90"/>
      <c r="U76" s="90"/>
      <c r="V76" s="142"/>
      <c r="W76" s="103"/>
      <c r="X76" s="90"/>
      <c r="Y76" s="90"/>
      <c r="Z76" s="90"/>
      <c r="AA76" s="146"/>
      <c r="AB76" s="103"/>
      <c r="AC76" s="90"/>
      <c r="AD76" s="90"/>
      <c r="AE76" s="99"/>
      <c r="AF76" s="135"/>
      <c r="AG76" s="90"/>
      <c r="AH76" s="104"/>
      <c r="AI76" s="146"/>
      <c r="AJ76" s="103"/>
      <c r="AK76" s="90"/>
      <c r="AL76" s="90"/>
      <c r="AM76" s="90"/>
      <c r="AN76" s="99"/>
      <c r="AO76" s="135"/>
      <c r="AP76" s="90"/>
      <c r="AQ76" s="90"/>
      <c r="AR76" s="146"/>
      <c r="AS76" s="103"/>
      <c r="AT76" s="104"/>
      <c r="AU76" s="90"/>
      <c r="AV76" s="90"/>
      <c r="AW76" s="99"/>
      <c r="AX76" s="135"/>
      <c r="AY76" s="90"/>
      <c r="AZ76" s="90"/>
      <c r="BA76" s="146"/>
      <c r="BB76" s="103"/>
      <c r="BC76" s="90" t="s">
        <v>9</v>
      </c>
      <c r="BD76" s="90"/>
      <c r="BE76" s="99"/>
      <c r="BF76" s="140"/>
      <c r="BG76" s="90"/>
      <c r="BH76" s="90"/>
      <c r="BI76" s="90"/>
      <c r="BJ76" s="146"/>
      <c r="BK76" s="103"/>
      <c r="BL76" s="544"/>
      <c r="BM76" s="544"/>
      <c r="BN76" s="91"/>
      <c r="BP76" s="11"/>
    </row>
    <row r="77" spans="1:68" ht="18.899999999999999" customHeight="1">
      <c r="A77" s="9"/>
      <c r="B77" s="8"/>
      <c r="C77" s="1037"/>
      <c r="D77" s="1037"/>
      <c r="E77" s="1037"/>
      <c r="F77" s="1037"/>
      <c r="G77" s="1039"/>
      <c r="H77" s="971"/>
      <c r="I77" s="77" t="s">
        <v>120</v>
      </c>
      <c r="J77" s="200" t="s">
        <v>841</v>
      </c>
      <c r="K77" s="186">
        <v>1132161</v>
      </c>
      <c r="L77" s="525" t="s">
        <v>339</v>
      </c>
      <c r="M77" s="525">
        <f>VLOOKUP(I77,'Input data - MTBF'!$A$1:$F$303,3,FALSE)</f>
        <v>99.545454550000002</v>
      </c>
      <c r="N77" s="889" t="str">
        <f>VLOOKUP(I77,'Input data - MTBF'!$A$1:$F$304,6,FALSE)</f>
        <v>P</v>
      </c>
      <c r="O77" s="115"/>
      <c r="P77" s="116"/>
      <c r="Q77" s="116"/>
      <c r="R77" s="117"/>
      <c r="S77" s="150"/>
      <c r="T77" s="116"/>
      <c r="U77" s="116"/>
      <c r="V77" s="147"/>
      <c r="W77" s="118"/>
      <c r="X77" s="116"/>
      <c r="Y77" s="116"/>
      <c r="Z77" s="116"/>
      <c r="AA77" s="147"/>
      <c r="AB77" s="118"/>
      <c r="AC77" s="116"/>
      <c r="AD77" s="116"/>
      <c r="AE77" s="117"/>
      <c r="AF77" s="150" t="s">
        <v>7</v>
      </c>
      <c r="AG77" s="116"/>
      <c r="AH77" s="116"/>
      <c r="AI77" s="147"/>
      <c r="AJ77" s="118"/>
      <c r="AK77" s="116"/>
      <c r="AL77" s="116"/>
      <c r="AM77" s="116"/>
      <c r="AN77" s="117"/>
      <c r="AO77" s="150"/>
      <c r="AP77" s="116"/>
      <c r="AQ77" s="116"/>
      <c r="AR77" s="147"/>
      <c r="AS77" s="118"/>
      <c r="AT77" s="116"/>
      <c r="AU77" s="116"/>
      <c r="AV77" s="116"/>
      <c r="AW77" s="117"/>
      <c r="AX77" s="150"/>
      <c r="AY77" s="116"/>
      <c r="AZ77" s="116"/>
      <c r="BA77" s="147"/>
      <c r="BB77" s="118"/>
      <c r="BC77" s="116"/>
      <c r="BD77" s="116" t="s">
        <v>9</v>
      </c>
      <c r="BE77" s="117"/>
      <c r="BF77" s="150"/>
      <c r="BG77" s="116"/>
      <c r="BH77" s="116"/>
      <c r="BI77" s="116"/>
      <c r="BJ77" s="147"/>
      <c r="BK77" s="118"/>
      <c r="BL77" s="588"/>
      <c r="BM77" s="588"/>
      <c r="BN77" s="119"/>
      <c r="BP77" s="11"/>
    </row>
    <row r="78" spans="1:68" ht="18.899999999999999" customHeight="1">
      <c r="A78" s="9"/>
      <c r="B78" s="8"/>
      <c r="C78" s="1037"/>
      <c r="D78" s="1037"/>
      <c r="E78" s="1037"/>
      <c r="F78" s="1037"/>
      <c r="G78" s="1039"/>
      <c r="H78" s="971"/>
      <c r="I78" s="77" t="s">
        <v>122</v>
      </c>
      <c r="J78" s="200" t="s">
        <v>844</v>
      </c>
      <c r="K78" s="186">
        <v>1132161</v>
      </c>
      <c r="L78" s="525" t="s">
        <v>339</v>
      </c>
      <c r="M78" s="525">
        <f>VLOOKUP(I78,'Input data - MTBF'!$A$1:$F$303,3,FALSE)</f>
        <v>2920</v>
      </c>
      <c r="N78" s="889" t="str">
        <f>VLOOKUP(I78,'Input data - MTBF'!$A$1:$F$304,6,FALSE)</f>
        <v>R</v>
      </c>
      <c r="O78" s="108"/>
      <c r="P78" s="84"/>
      <c r="Q78" s="84"/>
      <c r="R78" s="100"/>
      <c r="S78" s="136"/>
      <c r="T78" s="84"/>
      <c r="U78" s="84"/>
      <c r="V78" s="87"/>
      <c r="W78" s="94"/>
      <c r="X78" s="84"/>
      <c r="Y78" s="84"/>
      <c r="Z78" s="84"/>
      <c r="AA78" s="87"/>
      <c r="AB78" s="94"/>
      <c r="AC78" s="84"/>
      <c r="AD78" s="84" t="s">
        <v>9</v>
      </c>
      <c r="AE78" s="100"/>
      <c r="AF78" s="136"/>
      <c r="AG78" s="84"/>
      <c r="AH78" s="84"/>
      <c r="AI78" s="87"/>
      <c r="AJ78" s="94"/>
      <c r="AK78" s="84"/>
      <c r="AL78" s="84"/>
      <c r="AM78" s="84"/>
      <c r="AN78" s="100"/>
      <c r="AO78" s="136"/>
      <c r="AP78" s="84"/>
      <c r="AQ78" s="84"/>
      <c r="AR78" s="87"/>
      <c r="AS78" s="94"/>
      <c r="AT78" s="84"/>
      <c r="AU78" s="84"/>
      <c r="AV78" s="84"/>
      <c r="AW78" s="100"/>
      <c r="AX78" s="136"/>
      <c r="AY78" s="84"/>
      <c r="AZ78" s="84"/>
      <c r="BA78" s="87"/>
      <c r="BB78" s="94"/>
      <c r="BC78" s="84"/>
      <c r="BD78" s="84"/>
      <c r="BE78" s="100"/>
      <c r="BF78" s="136"/>
      <c r="BG78" s="84"/>
      <c r="BH78" s="84"/>
      <c r="BI78" s="84"/>
      <c r="BJ78" s="87"/>
      <c r="BK78" s="94"/>
      <c r="BL78" s="536"/>
      <c r="BM78" s="536"/>
      <c r="BN78" s="93"/>
      <c r="BP78" s="11"/>
    </row>
    <row r="79" spans="1:68" ht="18.899999999999999" customHeight="1">
      <c r="A79" s="9"/>
      <c r="B79" s="8"/>
      <c r="C79" s="1037"/>
      <c r="D79" s="1037"/>
      <c r="E79" s="1037"/>
      <c r="F79" s="1037"/>
      <c r="G79" s="1039"/>
      <c r="H79" s="971"/>
      <c r="I79" s="77" t="s">
        <v>931</v>
      </c>
      <c r="J79" s="200" t="s">
        <v>1040</v>
      </c>
      <c r="K79" s="186">
        <v>1132161</v>
      </c>
      <c r="L79" s="525" t="s">
        <v>339</v>
      </c>
      <c r="M79" s="525">
        <f>VLOOKUP(I79,'Input data - MTBF'!$A$1:$F$303,3,FALSE)</f>
        <v>8760</v>
      </c>
      <c r="N79" s="889" t="str">
        <f>VLOOKUP(I79,'Input data - MTBF'!$A$1:$F$304,6,FALSE)</f>
        <v>R</v>
      </c>
      <c r="O79" s="108"/>
      <c r="P79" s="84"/>
      <c r="Q79" s="84"/>
      <c r="R79" s="100"/>
      <c r="S79" s="136"/>
      <c r="T79" s="84"/>
      <c r="U79" s="84"/>
      <c r="V79" s="87"/>
      <c r="W79" s="94"/>
      <c r="X79" s="84"/>
      <c r="Y79" s="84"/>
      <c r="Z79" s="84"/>
      <c r="AA79" s="87"/>
      <c r="AB79" s="94"/>
      <c r="AC79" s="84"/>
      <c r="AD79" s="84"/>
      <c r="AE79" s="100"/>
      <c r="AF79" s="136"/>
      <c r="AG79" s="84" t="s">
        <v>9</v>
      </c>
      <c r="AH79" s="84"/>
      <c r="AI79" s="87"/>
      <c r="AJ79" s="94"/>
      <c r="AK79" s="84"/>
      <c r="AL79" s="84"/>
      <c r="AM79" s="84"/>
      <c r="AN79" s="100"/>
      <c r="AO79" s="136"/>
      <c r="AP79" s="84"/>
      <c r="AQ79" s="84"/>
      <c r="AR79" s="87"/>
      <c r="AS79" s="94"/>
      <c r="AT79" s="84"/>
      <c r="AU79" s="84"/>
      <c r="AV79" s="84"/>
      <c r="AW79" s="100"/>
      <c r="AX79" s="136"/>
      <c r="AY79" s="84"/>
      <c r="AZ79" s="84"/>
      <c r="BA79" s="87"/>
      <c r="BB79" s="94"/>
      <c r="BC79" s="84"/>
      <c r="BD79" s="84"/>
      <c r="BE79" s="100"/>
      <c r="BF79" s="136"/>
      <c r="BG79" s="84"/>
      <c r="BH79" s="84"/>
      <c r="BI79" s="84"/>
      <c r="BJ79" s="87"/>
      <c r="BK79" s="94"/>
      <c r="BL79" s="536"/>
      <c r="BM79" s="536"/>
      <c r="BN79" s="93"/>
      <c r="BP79" s="11"/>
    </row>
    <row r="80" spans="1:68" ht="18.899999999999999" customHeight="1">
      <c r="A80" s="9"/>
      <c r="B80" s="8"/>
      <c r="C80" s="1037"/>
      <c r="D80" s="1037"/>
      <c r="E80" s="1037"/>
      <c r="F80" s="1037"/>
      <c r="G80" s="1039"/>
      <c r="H80" s="971"/>
      <c r="I80" s="77" t="s">
        <v>124</v>
      </c>
      <c r="J80" s="200" t="s">
        <v>842</v>
      </c>
      <c r="K80" s="186">
        <v>1132161</v>
      </c>
      <c r="L80" s="525" t="s">
        <v>339</v>
      </c>
      <c r="M80" s="525">
        <f>VLOOKUP(I80,'Input data - MTBF'!$A$1:$F$303,3,FALSE)</f>
        <v>4380</v>
      </c>
      <c r="N80" s="889" t="str">
        <f>VLOOKUP(I80,'Input data - MTBF'!$A$1:$F$304,6,FALSE)</f>
        <v>R</v>
      </c>
      <c r="O80" s="108"/>
      <c r="P80" s="84"/>
      <c r="Q80" s="84"/>
      <c r="R80" s="100"/>
      <c r="S80" s="136"/>
      <c r="T80" s="84"/>
      <c r="U80" s="84"/>
      <c r="V80" s="87"/>
      <c r="W80" s="94"/>
      <c r="X80" s="84"/>
      <c r="Y80" s="84"/>
      <c r="Z80" s="84"/>
      <c r="AA80" s="87"/>
      <c r="AB80" s="94"/>
      <c r="AC80" s="84"/>
      <c r="AD80" s="84"/>
      <c r="AE80" s="100"/>
      <c r="AF80" s="136"/>
      <c r="AG80" s="84"/>
      <c r="AH80" s="84"/>
      <c r="AI80" s="87"/>
      <c r="AJ80" s="94"/>
      <c r="AK80" s="84"/>
      <c r="AL80" s="84"/>
      <c r="AM80" s="84"/>
      <c r="AN80" s="100"/>
      <c r="AO80" s="136"/>
      <c r="AP80" s="84"/>
      <c r="AQ80" s="84"/>
      <c r="AR80" s="87"/>
      <c r="AS80" s="94"/>
      <c r="AT80" s="84"/>
      <c r="AU80" s="84"/>
      <c r="AV80" s="84" t="s">
        <v>9</v>
      </c>
      <c r="AW80" s="100"/>
      <c r="AX80" s="136"/>
      <c r="AY80" s="84"/>
      <c r="AZ80" s="84"/>
      <c r="BA80" s="87"/>
      <c r="BB80" s="94"/>
      <c r="BC80" s="84"/>
      <c r="BD80" s="84"/>
      <c r="BE80" s="100"/>
      <c r="BF80" s="136"/>
      <c r="BG80" s="84"/>
      <c r="BH80" s="84"/>
      <c r="BI80" s="84"/>
      <c r="BJ80" s="87"/>
      <c r="BK80" s="94"/>
      <c r="BL80" s="536"/>
      <c r="BM80" s="536"/>
      <c r="BN80" s="93"/>
      <c r="BP80" s="11"/>
    </row>
    <row r="81" spans="1:68" ht="18.899999999999999" customHeight="1">
      <c r="A81" s="9"/>
      <c r="B81" s="8"/>
      <c r="C81" s="1037"/>
      <c r="D81" s="1037"/>
      <c r="E81" s="1037"/>
      <c r="F81" s="1037"/>
      <c r="G81" s="1039"/>
      <c r="H81" s="971"/>
      <c r="I81" s="77" t="s">
        <v>126</v>
      </c>
      <c r="J81" s="200" t="s">
        <v>843</v>
      </c>
      <c r="K81" s="186">
        <v>1132161</v>
      </c>
      <c r="L81" s="525" t="s">
        <v>339</v>
      </c>
      <c r="M81" s="525">
        <f>VLOOKUP(I81,'Input data - MTBF'!$A$1:$F$303,3,FALSE)</f>
        <v>2920</v>
      </c>
      <c r="N81" s="889" t="str">
        <f>VLOOKUP(I81,'Input data - MTBF'!$A$1:$F$304,6,FALSE)</f>
        <v>R</v>
      </c>
      <c r="O81" s="108"/>
      <c r="P81" s="84"/>
      <c r="Q81" s="84"/>
      <c r="R81" s="100"/>
      <c r="S81" s="136"/>
      <c r="T81" s="84"/>
      <c r="U81" s="84"/>
      <c r="V81" s="88"/>
      <c r="W81" s="94"/>
      <c r="X81" s="84"/>
      <c r="Y81" s="84"/>
      <c r="Z81" s="84"/>
      <c r="AA81" s="87"/>
      <c r="AB81" s="94"/>
      <c r="AC81" s="84"/>
      <c r="AD81" s="84"/>
      <c r="AE81" s="100"/>
      <c r="AF81" s="136"/>
      <c r="AG81" s="84"/>
      <c r="AH81" s="84"/>
      <c r="AI81" s="87"/>
      <c r="AJ81" s="94"/>
      <c r="AK81" s="84"/>
      <c r="AL81" s="84"/>
      <c r="AM81" s="84"/>
      <c r="AN81" s="100"/>
      <c r="AO81" s="136"/>
      <c r="AP81" s="84"/>
      <c r="AQ81" s="84"/>
      <c r="AR81" s="87"/>
      <c r="AS81" s="94"/>
      <c r="AT81" s="84"/>
      <c r="AU81" s="84"/>
      <c r="AV81" s="84"/>
      <c r="AW81" s="100"/>
      <c r="AX81" s="136"/>
      <c r="AY81" s="84"/>
      <c r="AZ81" s="84"/>
      <c r="BA81" s="87" t="s">
        <v>9</v>
      </c>
      <c r="BB81" s="94"/>
      <c r="BC81" s="84"/>
      <c r="BD81" s="84"/>
      <c r="BE81" s="100"/>
      <c r="BF81" s="136"/>
      <c r="BG81" s="84"/>
      <c r="BH81" s="84"/>
      <c r="BI81" s="84"/>
      <c r="BJ81" s="87"/>
      <c r="BK81" s="94"/>
      <c r="BL81" s="536"/>
      <c r="BM81" s="536"/>
      <c r="BN81" s="93"/>
      <c r="BP81" s="11"/>
    </row>
    <row r="82" spans="1:68" ht="18.899999999999999" customHeight="1">
      <c r="A82" s="9"/>
      <c r="B82" s="8"/>
      <c r="C82" s="1037"/>
      <c r="D82" s="1037"/>
      <c r="E82" s="1037"/>
      <c r="F82" s="1037"/>
      <c r="G82" s="1039"/>
      <c r="H82" s="971"/>
      <c r="I82" s="77" t="s">
        <v>128</v>
      </c>
      <c r="J82" s="200" t="s">
        <v>847</v>
      </c>
      <c r="K82" s="186">
        <v>1132161</v>
      </c>
      <c r="L82" s="525" t="s">
        <v>339</v>
      </c>
      <c r="M82" s="525">
        <f>VLOOKUP(I82,'Input data - MTBF'!$A$1:$F$303,3,FALSE)</f>
        <v>219</v>
      </c>
      <c r="N82" s="889" t="str">
        <f>VLOOKUP(I82,'Input data - MTBF'!$A$1:$F$304,6,FALSE)</f>
        <v>P</v>
      </c>
      <c r="O82" s="108"/>
      <c r="P82" s="84"/>
      <c r="Q82" s="84"/>
      <c r="R82" s="100"/>
      <c r="S82" s="136"/>
      <c r="T82" s="84" t="s">
        <v>354</v>
      </c>
      <c r="U82" s="84"/>
      <c r="V82" s="88"/>
      <c r="W82" s="94"/>
      <c r="X82" s="84"/>
      <c r="Y82" s="84"/>
      <c r="Z82" s="84"/>
      <c r="AA82" s="87"/>
      <c r="AB82" s="94"/>
      <c r="AC82" s="84"/>
      <c r="AD82" s="84"/>
      <c r="AE82" s="100"/>
      <c r="AF82" s="136"/>
      <c r="AG82" s="85"/>
      <c r="AH82" s="84"/>
      <c r="AI82" s="87"/>
      <c r="AJ82" s="94"/>
      <c r="AK82" s="84"/>
      <c r="AL82" s="84"/>
      <c r="AM82" s="84"/>
      <c r="AN82" s="100"/>
      <c r="AO82" s="136"/>
      <c r="AP82" s="84"/>
      <c r="AQ82" s="84"/>
      <c r="AR82" s="87" t="s">
        <v>7</v>
      </c>
      <c r="AS82" s="92"/>
      <c r="AT82" s="84"/>
      <c r="AU82" s="84"/>
      <c r="AV82" s="84"/>
      <c r="AW82" s="100"/>
      <c r="AX82" s="136"/>
      <c r="AY82" s="84"/>
      <c r="AZ82" s="84"/>
      <c r="BA82" s="87"/>
      <c r="BB82" s="94"/>
      <c r="BC82" s="84"/>
      <c r="BD82" s="84"/>
      <c r="BE82" s="101"/>
      <c r="BF82" s="136"/>
      <c r="BG82" s="84"/>
      <c r="BH82" s="84"/>
      <c r="BI82" s="84"/>
      <c r="BJ82" s="87"/>
      <c r="BK82" s="94"/>
      <c r="BL82" s="536"/>
      <c r="BM82" s="536"/>
      <c r="BN82" s="93"/>
      <c r="BP82" s="11"/>
    </row>
    <row r="83" spans="1:68" ht="18.899999999999999" customHeight="1">
      <c r="A83" s="9"/>
      <c r="B83" s="8"/>
      <c r="C83" s="1037"/>
      <c r="D83" s="1037"/>
      <c r="E83" s="1037"/>
      <c r="F83" s="1037"/>
      <c r="G83" s="1039"/>
      <c r="H83" s="971"/>
      <c r="I83" s="77" t="s">
        <v>944</v>
      </c>
      <c r="J83" s="200" t="s">
        <v>1056</v>
      </c>
      <c r="K83" s="186">
        <v>1132161</v>
      </c>
      <c r="L83" s="525" t="s">
        <v>339</v>
      </c>
      <c r="M83" s="525">
        <f>VLOOKUP(I83,'Input data - MTBF'!$A$1:$F$303,3,FALSE)</f>
        <v>8760</v>
      </c>
      <c r="N83" s="889" t="str">
        <f>VLOOKUP(I83,'Input data - MTBF'!$A$1:$F$304,6,FALSE)</f>
        <v>R</v>
      </c>
      <c r="O83" s="108"/>
      <c r="P83" s="84"/>
      <c r="Q83" s="84"/>
      <c r="R83" s="100"/>
      <c r="S83" s="136"/>
      <c r="T83" s="84"/>
      <c r="U83" s="84"/>
      <c r="V83" s="87"/>
      <c r="W83" s="94"/>
      <c r="X83" s="84"/>
      <c r="Y83" s="84"/>
      <c r="Z83" s="84"/>
      <c r="AA83" s="87"/>
      <c r="AB83" s="94"/>
      <c r="AC83" s="84"/>
      <c r="AD83" s="84"/>
      <c r="AE83" s="100"/>
      <c r="AF83" s="136"/>
      <c r="AG83" s="85"/>
      <c r="AH83" s="84"/>
      <c r="AI83" s="87"/>
      <c r="AJ83" s="94"/>
      <c r="AK83" s="84"/>
      <c r="AL83" s="84"/>
      <c r="AM83" s="84"/>
      <c r="AN83" s="100"/>
      <c r="AO83" s="136"/>
      <c r="AP83" s="84"/>
      <c r="AQ83" s="84"/>
      <c r="AR83" s="87"/>
      <c r="AS83" s="92"/>
      <c r="AT83" s="84"/>
      <c r="AU83" s="84"/>
      <c r="AV83" s="84"/>
      <c r="AW83" s="100"/>
      <c r="AX83" s="136"/>
      <c r="AY83" s="84"/>
      <c r="AZ83" s="84"/>
      <c r="BA83" s="87"/>
      <c r="BB83" s="94"/>
      <c r="BC83" s="84"/>
      <c r="BD83" s="84"/>
      <c r="BE83" s="101"/>
      <c r="BF83" s="136"/>
      <c r="BG83" s="84"/>
      <c r="BH83" s="84" t="s">
        <v>9</v>
      </c>
      <c r="BI83" s="84"/>
      <c r="BJ83" s="87"/>
      <c r="BK83" s="94"/>
      <c r="BL83" s="536"/>
      <c r="BM83" s="536"/>
      <c r="BN83" s="93"/>
      <c r="BP83" s="11"/>
    </row>
    <row r="84" spans="1:68" ht="18.899999999999999" customHeight="1">
      <c r="A84" s="9"/>
      <c r="B84" s="8"/>
      <c r="C84" s="1037"/>
      <c r="D84" s="1037"/>
      <c r="E84" s="1037"/>
      <c r="F84" s="1037"/>
      <c r="G84" s="1039"/>
      <c r="H84" s="971"/>
      <c r="I84" s="77" t="s">
        <v>138</v>
      </c>
      <c r="J84" s="200" t="s">
        <v>836</v>
      </c>
      <c r="K84" s="186">
        <v>1132161</v>
      </c>
      <c r="L84" s="525" t="s">
        <v>339</v>
      </c>
      <c r="M84" s="525">
        <f>VLOOKUP(I84,'Input data - MTBF'!$A$1:$F$303,3,FALSE)</f>
        <v>1095</v>
      </c>
      <c r="N84" s="889" t="str">
        <f>VLOOKUP(I84,'Input data - MTBF'!$A$1:$F$304,6,FALSE)</f>
        <v>R</v>
      </c>
      <c r="O84" s="108"/>
      <c r="P84" s="84"/>
      <c r="Q84" s="84"/>
      <c r="R84" s="100"/>
      <c r="S84" s="136"/>
      <c r="T84" s="84"/>
      <c r="U84" s="85"/>
      <c r="V84" s="88"/>
      <c r="W84" s="94"/>
      <c r="X84" s="84"/>
      <c r="Y84" s="84" t="s">
        <v>9</v>
      </c>
      <c r="Z84" s="84"/>
      <c r="AA84" s="87"/>
      <c r="AB84" s="94"/>
      <c r="AC84" s="84"/>
      <c r="AD84" s="84"/>
      <c r="AE84" s="100"/>
      <c r="AF84" s="136"/>
      <c r="AG84" s="85"/>
      <c r="AH84" s="84"/>
      <c r="AI84" s="87"/>
      <c r="AJ84" s="94"/>
      <c r="AK84" s="84"/>
      <c r="AL84" s="84"/>
      <c r="AM84" s="84"/>
      <c r="AN84" s="100"/>
      <c r="AO84" s="136"/>
      <c r="AP84" s="84"/>
      <c r="AQ84" s="84"/>
      <c r="AR84" s="87"/>
      <c r="AS84" s="92"/>
      <c r="AT84" s="84"/>
      <c r="AU84" s="84"/>
      <c r="AV84" s="84"/>
      <c r="AW84" s="100"/>
      <c r="AX84" s="136"/>
      <c r="AY84" s="84"/>
      <c r="AZ84" s="84"/>
      <c r="BA84" s="87"/>
      <c r="BB84" s="94"/>
      <c r="BC84" s="84"/>
      <c r="BD84" s="84"/>
      <c r="BE84" s="101"/>
      <c r="BF84" s="136"/>
      <c r="BG84" s="84"/>
      <c r="BH84" s="84"/>
      <c r="BI84" s="84"/>
      <c r="BJ84" s="87"/>
      <c r="BK84" s="94"/>
      <c r="BL84" s="536"/>
      <c r="BM84" s="536"/>
      <c r="BN84" s="93"/>
      <c r="BP84" s="11"/>
    </row>
    <row r="85" spans="1:68" ht="18.899999999999999" customHeight="1">
      <c r="A85" s="9"/>
      <c r="B85" s="8"/>
      <c r="C85" s="1037"/>
      <c r="D85" s="1037"/>
      <c r="E85" s="1037"/>
      <c r="F85" s="1037"/>
      <c r="G85" s="1039"/>
      <c r="H85" s="971"/>
      <c r="I85" s="77" t="s">
        <v>130</v>
      </c>
      <c r="J85" s="200" t="s">
        <v>848</v>
      </c>
      <c r="K85" s="186">
        <v>1132161</v>
      </c>
      <c r="L85" s="525" t="s">
        <v>339</v>
      </c>
      <c r="M85" s="525">
        <f>VLOOKUP(I85,'Input data - MTBF'!$A$1:$F$303,3,FALSE)</f>
        <v>365</v>
      </c>
      <c r="N85" s="889" t="str">
        <f>VLOOKUP(I85,'Input data - MTBF'!$A$1:$F$304,6,FALSE)</f>
        <v>P</v>
      </c>
      <c r="O85" s="108"/>
      <c r="P85" s="84"/>
      <c r="Q85" s="84"/>
      <c r="R85" s="100"/>
      <c r="S85" s="136"/>
      <c r="T85" s="84" t="s">
        <v>354</v>
      </c>
      <c r="U85" s="84"/>
      <c r="V85" s="87"/>
      <c r="W85" s="94"/>
      <c r="X85" s="84"/>
      <c r="Y85" s="84"/>
      <c r="Z85" s="84"/>
      <c r="AA85" s="87"/>
      <c r="AB85" s="94"/>
      <c r="AC85" s="84"/>
      <c r="AD85" s="84"/>
      <c r="AE85" s="100"/>
      <c r="AF85" s="136"/>
      <c r="AG85" s="84"/>
      <c r="AH85" s="84"/>
      <c r="AI85" s="87"/>
      <c r="AJ85" s="94"/>
      <c r="AK85" s="84"/>
      <c r="AL85" s="84"/>
      <c r="AM85" s="84"/>
      <c r="AN85" s="100"/>
      <c r="AO85" s="136"/>
      <c r="AP85" s="84"/>
      <c r="AQ85" s="84"/>
      <c r="AR85" s="87" t="s">
        <v>7</v>
      </c>
      <c r="AS85" s="84"/>
      <c r="AT85" s="94"/>
      <c r="AU85" s="84"/>
      <c r="AV85" s="84"/>
      <c r="AW85" s="100"/>
      <c r="AX85" s="136"/>
      <c r="AY85" s="84"/>
      <c r="AZ85" s="84"/>
      <c r="BA85" s="87"/>
      <c r="BB85" s="94"/>
      <c r="BC85" s="84"/>
      <c r="BD85" s="84"/>
      <c r="BE85" s="100"/>
      <c r="BF85" s="136"/>
      <c r="BG85" s="84"/>
      <c r="BH85" s="84"/>
      <c r="BI85" s="84"/>
      <c r="BJ85" s="87"/>
      <c r="BK85" s="94"/>
      <c r="BL85" s="536"/>
      <c r="BM85" s="536"/>
      <c r="BN85" s="93"/>
      <c r="BP85" s="11"/>
    </row>
    <row r="86" spans="1:68" ht="18.899999999999999" customHeight="1">
      <c r="A86" s="9"/>
      <c r="B86" s="8"/>
      <c r="C86" s="1037"/>
      <c r="D86" s="1037"/>
      <c r="E86" s="1037"/>
      <c r="F86" s="1037"/>
      <c r="G86" s="1039"/>
      <c r="H86" s="971"/>
      <c r="I86" s="77" t="s">
        <v>132</v>
      </c>
      <c r="J86" s="200" t="s">
        <v>849</v>
      </c>
      <c r="K86" s="186">
        <v>1132161</v>
      </c>
      <c r="L86" s="525" t="s">
        <v>339</v>
      </c>
      <c r="M86" s="525">
        <f>VLOOKUP(I86,'Input data - MTBF'!$A$1:$F$303,3,FALSE)</f>
        <v>273.75</v>
      </c>
      <c r="N86" s="889" t="str">
        <f>VLOOKUP(I86,'Input data - MTBF'!$A$1:$F$304,6,FALSE)</f>
        <v>P</v>
      </c>
      <c r="O86" s="108"/>
      <c r="P86" s="84"/>
      <c r="Q86" s="84"/>
      <c r="R86" s="100"/>
      <c r="S86" s="136"/>
      <c r="T86" s="84"/>
      <c r="U86" s="84" t="s">
        <v>354</v>
      </c>
      <c r="V86" s="87"/>
      <c r="W86" s="94"/>
      <c r="X86" s="84"/>
      <c r="Y86" s="84"/>
      <c r="Z86" s="84"/>
      <c r="AA86" s="87"/>
      <c r="AB86" s="94"/>
      <c r="AC86" s="84"/>
      <c r="AD86" s="84"/>
      <c r="AE86" s="100"/>
      <c r="AF86" s="136"/>
      <c r="AG86" s="84"/>
      <c r="AH86" s="84"/>
      <c r="AI86" s="87"/>
      <c r="AJ86" s="94"/>
      <c r="AK86" s="84"/>
      <c r="AL86" s="84"/>
      <c r="AM86" s="84"/>
      <c r="AN86" s="100"/>
      <c r="AO86" s="136"/>
      <c r="AP86" s="84"/>
      <c r="AQ86" s="84"/>
      <c r="AR86" s="87"/>
      <c r="AS86" s="84" t="s">
        <v>7</v>
      </c>
      <c r="AT86" s="11"/>
      <c r="AU86" s="94"/>
      <c r="AV86" s="84"/>
      <c r="AW86" s="100"/>
      <c r="AX86" s="136"/>
      <c r="AY86" s="84"/>
      <c r="AZ86" s="84"/>
      <c r="BA86" s="87"/>
      <c r="BB86" s="94"/>
      <c r="BC86" s="84"/>
      <c r="BD86" s="84"/>
      <c r="BE86" s="100"/>
      <c r="BF86" s="136"/>
      <c r="BG86" s="84"/>
      <c r="BH86" s="84"/>
      <c r="BI86" s="84"/>
      <c r="BJ86" s="87"/>
      <c r="BK86" s="94"/>
      <c r="BL86" s="536"/>
      <c r="BM86" s="536"/>
      <c r="BN86" s="93"/>
      <c r="BP86" s="11"/>
    </row>
    <row r="87" spans="1:68" ht="18.899999999999999" customHeight="1" thickBot="1">
      <c r="A87" s="9"/>
      <c r="B87" s="8"/>
      <c r="C87" s="1037"/>
      <c r="D87" s="1037"/>
      <c r="E87" s="1037"/>
      <c r="F87" s="1037"/>
      <c r="G87" s="1040"/>
      <c r="H87" s="974"/>
      <c r="I87" s="112" t="s">
        <v>134</v>
      </c>
      <c r="J87" s="201" t="s">
        <v>850</v>
      </c>
      <c r="K87" s="187">
        <v>1132161</v>
      </c>
      <c r="L87" s="529" t="s">
        <v>339</v>
      </c>
      <c r="M87" s="529">
        <f>VLOOKUP(I87,'Input data - MTBF'!$A$1:$F$303,3,FALSE)</f>
        <v>796.36363640000002</v>
      </c>
      <c r="N87" s="889" t="str">
        <f>VLOOKUP(I87,'Input data - MTBF'!$A$1:$F$304,6,FALSE)</f>
        <v>R</v>
      </c>
      <c r="O87" s="110"/>
      <c r="P87" s="97"/>
      <c r="Q87" s="97"/>
      <c r="R87" s="102"/>
      <c r="S87" s="137"/>
      <c r="T87" s="97"/>
      <c r="U87" s="97"/>
      <c r="V87" s="141"/>
      <c r="W87" s="96"/>
      <c r="X87" s="97"/>
      <c r="Y87" s="97"/>
      <c r="Z87" s="97"/>
      <c r="AA87" s="141"/>
      <c r="AB87" s="96"/>
      <c r="AC87" s="97"/>
      <c r="AD87" s="97"/>
      <c r="AE87" s="102"/>
      <c r="AF87" s="137"/>
      <c r="AG87" s="97"/>
      <c r="AH87" s="97"/>
      <c r="AI87" s="141"/>
      <c r="AJ87" s="96"/>
      <c r="AK87" s="97"/>
      <c r="AL87" s="97"/>
      <c r="AM87" s="97"/>
      <c r="AN87" s="102"/>
      <c r="AO87" s="137"/>
      <c r="AP87" s="97"/>
      <c r="AQ87" s="97"/>
      <c r="AR87" s="141"/>
      <c r="AS87" s="96"/>
      <c r="AT87" s="97"/>
      <c r="AU87" s="97"/>
      <c r="AV87" s="97"/>
      <c r="AW87" s="102"/>
      <c r="AX87" s="137"/>
      <c r="AY87" s="97"/>
      <c r="AZ87" s="97"/>
      <c r="BA87" s="141" t="s">
        <v>9</v>
      </c>
      <c r="BB87" s="96"/>
      <c r="BC87" s="97"/>
      <c r="BD87" s="97"/>
      <c r="BE87" s="102"/>
      <c r="BF87" s="137"/>
      <c r="BG87" s="97"/>
      <c r="BH87" s="97"/>
      <c r="BI87" s="97"/>
      <c r="BJ87" s="141"/>
      <c r="BK87" s="96"/>
      <c r="BL87" s="545"/>
      <c r="BM87" s="545"/>
      <c r="BN87" s="98"/>
      <c r="BP87" s="11"/>
    </row>
    <row r="88" spans="1:68" ht="18.899999999999999" customHeight="1">
      <c r="A88" s="9"/>
      <c r="B88" s="8"/>
      <c r="C88" s="1037"/>
      <c r="D88" s="1037"/>
      <c r="E88" s="1037"/>
      <c r="F88" s="1037"/>
      <c r="G88" s="1039"/>
      <c r="H88" s="971"/>
      <c r="I88" s="77" t="s">
        <v>136</v>
      </c>
      <c r="J88" s="200" t="s">
        <v>851</v>
      </c>
      <c r="K88" s="186">
        <v>1132161</v>
      </c>
      <c r="L88" s="525" t="s">
        <v>339</v>
      </c>
      <c r="M88" s="525">
        <f>VLOOKUP(I88,'Input data - MTBF'!$A$1:$F$303,3,FALSE)</f>
        <v>876</v>
      </c>
      <c r="N88" s="889" t="str">
        <f>VLOOKUP(I88,'Input data - MTBF'!$A$1:$F$304,6,FALSE)</f>
        <v>R</v>
      </c>
      <c r="O88" s="108"/>
      <c r="P88" s="84"/>
      <c r="Q88" s="84"/>
      <c r="R88" s="100"/>
      <c r="S88" s="136"/>
      <c r="T88" s="84"/>
      <c r="U88" s="84"/>
      <c r="V88" s="87"/>
      <c r="W88" s="94"/>
      <c r="X88" s="84"/>
      <c r="Y88" s="84"/>
      <c r="Z88" s="84"/>
      <c r="AA88" s="87"/>
      <c r="AB88" s="94"/>
      <c r="AC88" s="84"/>
      <c r="AD88" s="84"/>
      <c r="AE88" s="100"/>
      <c r="AF88" s="136"/>
      <c r="AG88" s="84"/>
      <c r="AH88" s="84"/>
      <c r="AI88" s="87"/>
      <c r="AJ88" s="94"/>
      <c r="AK88" s="84"/>
      <c r="AL88" s="84"/>
      <c r="AM88" s="84"/>
      <c r="AN88" s="100"/>
      <c r="AO88" s="136"/>
      <c r="AP88" s="84"/>
      <c r="AQ88" s="84"/>
      <c r="AR88" s="87"/>
      <c r="AS88" s="94"/>
      <c r="AT88" s="84"/>
      <c r="AU88" s="84"/>
      <c r="AV88" s="84"/>
      <c r="AW88" s="100"/>
      <c r="AX88" s="136"/>
      <c r="AY88" s="84"/>
      <c r="AZ88" s="84"/>
      <c r="BA88" s="87" t="s">
        <v>9</v>
      </c>
      <c r="BB88" s="94"/>
      <c r="BC88" s="84"/>
      <c r="BD88" s="84"/>
      <c r="BE88" s="100"/>
      <c r="BF88" s="136"/>
      <c r="BG88" s="84"/>
      <c r="BH88" s="84"/>
      <c r="BI88" s="84"/>
      <c r="BJ88" s="87"/>
      <c r="BK88" s="94"/>
      <c r="BL88" s="536"/>
      <c r="BM88" s="536"/>
      <c r="BN88" s="93"/>
      <c r="BP88" s="11"/>
    </row>
    <row r="89" spans="1:68" ht="18.899999999999999" customHeight="1">
      <c r="A89" s="9"/>
      <c r="B89" s="8"/>
      <c r="C89" s="1037"/>
      <c r="D89" s="1037"/>
      <c r="E89" s="1037"/>
      <c r="F89" s="1037"/>
      <c r="G89" s="1039"/>
      <c r="H89" s="971"/>
      <c r="I89" s="77" t="s">
        <v>140</v>
      </c>
      <c r="J89" s="200" t="s">
        <v>780</v>
      </c>
      <c r="K89" s="186">
        <v>1132120</v>
      </c>
      <c r="L89" s="525" t="s">
        <v>339</v>
      </c>
      <c r="M89" s="525">
        <f>VLOOKUP(I89,'Input data - MTBF'!$A$1:$F$303,3,FALSE)</f>
        <v>159.27272730000001</v>
      </c>
      <c r="N89" s="889" t="str">
        <f>VLOOKUP(I89,'Input data - MTBF'!$A$1:$F$304,6,FALSE)</f>
        <v>P</v>
      </c>
      <c r="O89" s="108"/>
      <c r="P89" s="84"/>
      <c r="Q89" s="84"/>
      <c r="R89" s="100"/>
      <c r="S89" s="136"/>
      <c r="T89" s="84"/>
      <c r="U89" s="84"/>
      <c r="V89" s="87"/>
      <c r="W89" s="94"/>
      <c r="X89" s="84" t="s">
        <v>7</v>
      </c>
      <c r="Y89" s="84"/>
      <c r="Z89" s="84"/>
      <c r="AA89" s="87"/>
      <c r="AB89" s="94"/>
      <c r="AC89" s="84"/>
      <c r="AD89" s="84"/>
      <c r="AE89" s="100"/>
      <c r="AF89" s="136"/>
      <c r="AG89" s="84"/>
      <c r="AH89" s="84"/>
      <c r="AI89" s="87"/>
      <c r="AJ89" s="94"/>
      <c r="AK89" s="84"/>
      <c r="AL89" s="84"/>
      <c r="AM89" s="84"/>
      <c r="AN89" s="100"/>
      <c r="AO89" s="136"/>
      <c r="AP89" s="84"/>
      <c r="AQ89" s="84"/>
      <c r="AR89" s="87"/>
      <c r="AS89" s="94"/>
      <c r="AT89" s="84"/>
      <c r="AU89" s="84"/>
      <c r="AV89" s="84" t="s">
        <v>7</v>
      </c>
      <c r="AW89" s="100"/>
      <c r="AX89" s="136"/>
      <c r="AY89" s="84"/>
      <c r="AZ89" s="84"/>
      <c r="BA89" s="87"/>
      <c r="BB89" s="94"/>
      <c r="BC89" s="84"/>
      <c r="BD89" s="84"/>
      <c r="BE89" s="100"/>
      <c r="BF89" s="136"/>
      <c r="BG89" s="84"/>
      <c r="BH89" s="84"/>
      <c r="BI89" s="84"/>
      <c r="BJ89" s="87"/>
      <c r="BK89" s="94"/>
      <c r="BL89" s="536"/>
      <c r="BM89" s="536"/>
      <c r="BN89" s="93"/>
      <c r="BP89" s="11"/>
    </row>
    <row r="90" spans="1:68" ht="18.899999999999999" customHeight="1">
      <c r="A90" s="9"/>
      <c r="B90" s="8"/>
      <c r="C90" s="1037"/>
      <c r="D90" s="1037"/>
      <c r="E90" s="1037"/>
      <c r="F90" s="1037"/>
      <c r="G90" s="1039"/>
      <c r="H90" s="971"/>
      <c r="I90" s="77" t="s">
        <v>142</v>
      </c>
      <c r="J90" s="200" t="s">
        <v>783</v>
      </c>
      <c r="K90" s="186">
        <v>1132120</v>
      </c>
      <c r="L90" s="525" t="s">
        <v>339</v>
      </c>
      <c r="M90" s="525">
        <f>VLOOKUP(I90,'Input data - MTBF'!$A$1:$F$303,3,FALSE)</f>
        <v>8760</v>
      </c>
      <c r="N90" s="889" t="str">
        <f>VLOOKUP(I90,'Input data - MTBF'!$A$1:$F$304,6,FALSE)</f>
        <v>R</v>
      </c>
      <c r="O90" s="108"/>
      <c r="P90" s="84"/>
      <c r="Q90" s="84"/>
      <c r="R90" s="100"/>
      <c r="S90" s="136"/>
      <c r="T90" s="84"/>
      <c r="U90" s="84"/>
      <c r="V90" s="87"/>
      <c r="W90" s="94"/>
      <c r="X90" s="84"/>
      <c r="Y90" s="84"/>
      <c r="Z90" s="84"/>
      <c r="AA90" s="87"/>
      <c r="AB90" s="94"/>
      <c r="AC90" s="84"/>
      <c r="AD90" s="84"/>
      <c r="AE90" s="100"/>
      <c r="AF90" s="136"/>
      <c r="AG90" s="84"/>
      <c r="AH90" s="84"/>
      <c r="AI90" s="87"/>
      <c r="AJ90" s="94" t="s">
        <v>9</v>
      </c>
      <c r="AK90" s="84"/>
      <c r="AL90" s="84"/>
      <c r="AM90" s="84"/>
      <c r="AN90" s="100"/>
      <c r="AO90" s="136"/>
      <c r="AP90" s="84"/>
      <c r="AQ90" s="84"/>
      <c r="AR90" s="87"/>
      <c r="AS90" s="94"/>
      <c r="AT90" s="84"/>
      <c r="AU90" s="84"/>
      <c r="AV90" s="84"/>
      <c r="AW90" s="100"/>
      <c r="AX90" s="136"/>
      <c r="AY90" s="84"/>
      <c r="AZ90" s="84"/>
      <c r="BA90" s="87"/>
      <c r="BB90" s="94"/>
      <c r="BC90" s="84"/>
      <c r="BD90" s="84"/>
      <c r="BE90" s="100"/>
      <c r="BF90" s="136"/>
      <c r="BG90" s="84"/>
      <c r="BH90" s="84"/>
      <c r="BI90" s="84"/>
      <c r="BJ90" s="87"/>
      <c r="BK90" s="94"/>
      <c r="BL90" s="536"/>
      <c r="BM90" s="536"/>
      <c r="BN90" s="93"/>
      <c r="BP90" s="11"/>
    </row>
    <row r="91" spans="1:68" ht="18.899999999999999" customHeight="1">
      <c r="A91" s="9"/>
      <c r="B91" s="8"/>
      <c r="C91" s="1037"/>
      <c r="D91" s="1037"/>
      <c r="E91" s="1037"/>
      <c r="F91" s="1037"/>
      <c r="G91" s="1039"/>
      <c r="H91" s="971"/>
      <c r="I91" s="77" t="s">
        <v>144</v>
      </c>
      <c r="J91" s="200" t="s">
        <v>785</v>
      </c>
      <c r="K91" s="186">
        <v>1132120</v>
      </c>
      <c r="L91" s="525" t="s">
        <v>339</v>
      </c>
      <c r="M91" s="525">
        <f>VLOOKUP(I91,'Input data - MTBF'!$A$1:$F$303,3,FALSE)</f>
        <v>8760</v>
      </c>
      <c r="N91" s="889" t="str">
        <f>VLOOKUP(I91,'Input data - MTBF'!$A$1:$F$304,6,FALSE)</f>
        <v>R</v>
      </c>
      <c r="O91" s="108"/>
      <c r="P91" s="84"/>
      <c r="Q91" s="84"/>
      <c r="R91" s="100"/>
      <c r="S91" s="136"/>
      <c r="T91" s="84"/>
      <c r="U91" s="84"/>
      <c r="V91" s="87"/>
      <c r="W91" s="94"/>
      <c r="X91" s="84"/>
      <c r="Y91" s="84"/>
      <c r="Z91" s="84"/>
      <c r="AA91" s="87"/>
      <c r="AB91" s="94"/>
      <c r="AC91" s="84"/>
      <c r="AD91" s="84"/>
      <c r="AE91" s="100"/>
      <c r="AF91" s="136"/>
      <c r="AG91" s="84"/>
      <c r="AH91" s="84"/>
      <c r="AI91" s="87"/>
      <c r="AJ91" s="94" t="s">
        <v>9</v>
      </c>
      <c r="AK91" s="84"/>
      <c r="AL91" s="84"/>
      <c r="AM91" s="84"/>
      <c r="AN91" s="100"/>
      <c r="AO91" s="136"/>
      <c r="AP91" s="84"/>
      <c r="AQ91" s="84"/>
      <c r="AR91" s="87"/>
      <c r="AS91" s="94"/>
      <c r="AT91" s="84"/>
      <c r="AU91" s="84"/>
      <c r="AV91" s="84"/>
      <c r="AW91" s="100"/>
      <c r="AX91" s="136"/>
      <c r="AY91" s="84"/>
      <c r="AZ91" s="84"/>
      <c r="BA91" s="87"/>
      <c r="BB91" s="94"/>
      <c r="BC91" s="84"/>
      <c r="BD91" s="84"/>
      <c r="BE91" s="100"/>
      <c r="BF91" s="136"/>
      <c r="BG91" s="84"/>
      <c r="BH91" s="84"/>
      <c r="BI91" s="84"/>
      <c r="BJ91" s="87"/>
      <c r="BK91" s="94"/>
      <c r="BL91" s="536"/>
      <c r="BM91" s="536"/>
      <c r="BN91" s="93"/>
      <c r="BP91" s="11"/>
    </row>
    <row r="92" spans="1:68" ht="18.899999999999999" customHeight="1">
      <c r="A92" s="9"/>
      <c r="B92" s="8"/>
      <c r="C92" s="1037"/>
      <c r="D92" s="1037"/>
      <c r="E92" s="1037"/>
      <c r="F92" s="1037"/>
      <c r="G92" s="1039"/>
      <c r="H92" s="971"/>
      <c r="I92" s="77" t="s">
        <v>146</v>
      </c>
      <c r="J92" s="200" t="s">
        <v>779</v>
      </c>
      <c r="K92" s="186">
        <v>1132120</v>
      </c>
      <c r="L92" s="525" t="s">
        <v>339</v>
      </c>
      <c r="M92" s="525">
        <f>VLOOKUP(I92,'Input data - MTBF'!$A$1:$F$303,3,FALSE)</f>
        <v>125.1428571</v>
      </c>
      <c r="N92" s="889" t="str">
        <f>VLOOKUP(I92,'Input data - MTBF'!$A$1:$F$304,6,FALSE)</f>
        <v>P</v>
      </c>
      <c r="O92" s="108"/>
      <c r="P92" s="84"/>
      <c r="Q92" s="84"/>
      <c r="R92" s="100"/>
      <c r="S92" s="136"/>
      <c r="T92" s="84"/>
      <c r="U92" s="84"/>
      <c r="V92" s="87"/>
      <c r="W92" s="94"/>
      <c r="X92" s="84"/>
      <c r="Y92" s="84" t="s">
        <v>7</v>
      </c>
      <c r="Z92" s="84"/>
      <c r="AA92" s="87"/>
      <c r="AB92" s="94"/>
      <c r="AC92" s="84"/>
      <c r="AD92" s="84"/>
      <c r="AE92" s="100"/>
      <c r="AF92" s="136"/>
      <c r="AG92" s="84"/>
      <c r="AH92" s="84"/>
      <c r="AI92" s="87"/>
      <c r="AJ92" s="94"/>
      <c r="AK92" s="84"/>
      <c r="AL92" s="84"/>
      <c r="AM92" s="84"/>
      <c r="AN92" s="100"/>
      <c r="AO92" s="136"/>
      <c r="AP92" s="84"/>
      <c r="AQ92" s="84"/>
      <c r="AR92" s="87"/>
      <c r="AS92" s="94"/>
      <c r="AT92" s="84"/>
      <c r="AU92" s="84"/>
      <c r="AV92" s="84"/>
      <c r="AW92" s="100" t="s">
        <v>7</v>
      </c>
      <c r="AX92" s="136"/>
      <c r="AY92" s="84"/>
      <c r="AZ92" s="84"/>
      <c r="BA92" s="87"/>
      <c r="BB92" s="94"/>
      <c r="BC92" s="84"/>
      <c r="BD92" s="84"/>
      <c r="BE92" s="100"/>
      <c r="BF92" s="136"/>
      <c r="BG92" s="84"/>
      <c r="BH92" s="84"/>
      <c r="BI92" s="84"/>
      <c r="BJ92" s="87"/>
      <c r="BK92" s="94"/>
      <c r="BL92" s="536"/>
      <c r="BM92" s="536"/>
      <c r="BN92" s="93"/>
      <c r="BP92" s="11"/>
    </row>
    <row r="93" spans="1:68" ht="18.899999999999999" customHeight="1">
      <c r="A93" s="9"/>
      <c r="B93" s="8"/>
      <c r="C93" s="1037"/>
      <c r="D93" s="1037"/>
      <c r="E93" s="1037"/>
      <c r="F93" s="1037"/>
      <c r="G93" s="1039"/>
      <c r="H93" s="971"/>
      <c r="I93" s="77" t="s">
        <v>148</v>
      </c>
      <c r="J93" s="200" t="s">
        <v>782</v>
      </c>
      <c r="K93" s="186">
        <v>1132120</v>
      </c>
      <c r="L93" s="525" t="s">
        <v>339</v>
      </c>
      <c r="M93" s="525">
        <f>VLOOKUP(I93,'Input data - MTBF'!$A$1:$F$303,3,FALSE)</f>
        <v>4380</v>
      </c>
      <c r="N93" s="889" t="str">
        <f>VLOOKUP(I93,'Input data - MTBF'!$A$1:$F$304,6,FALSE)</f>
        <v>R</v>
      </c>
      <c r="O93" s="108"/>
      <c r="P93" s="84"/>
      <c r="Q93" s="84"/>
      <c r="R93" s="100"/>
      <c r="S93" s="136"/>
      <c r="T93" s="84"/>
      <c r="U93" s="84"/>
      <c r="V93" s="87"/>
      <c r="W93" s="94"/>
      <c r="X93" s="84"/>
      <c r="Y93" s="84" t="s">
        <v>9</v>
      </c>
      <c r="Z93" s="84"/>
      <c r="AA93" s="87"/>
      <c r="AB93" s="94"/>
      <c r="AC93" s="84"/>
      <c r="AD93" s="84"/>
      <c r="AE93" s="100"/>
      <c r="AF93" s="136"/>
      <c r="AG93" s="84"/>
      <c r="AH93" s="84"/>
      <c r="AI93" s="87"/>
      <c r="AJ93" s="94"/>
      <c r="AK93" s="84"/>
      <c r="AL93" s="84"/>
      <c r="AM93" s="84"/>
      <c r="AN93" s="100"/>
      <c r="AO93" s="136"/>
      <c r="AP93" s="84"/>
      <c r="AQ93" s="84"/>
      <c r="AR93" s="87"/>
      <c r="AS93" s="94"/>
      <c r="AT93" s="84"/>
      <c r="AU93" s="84"/>
      <c r="AV93" s="84"/>
      <c r="AW93" s="100"/>
      <c r="AX93" s="136"/>
      <c r="AY93" s="84"/>
      <c r="AZ93" s="84"/>
      <c r="BA93" s="87"/>
      <c r="BB93" s="94"/>
      <c r="BC93" s="84"/>
      <c r="BD93" s="84"/>
      <c r="BE93" s="100"/>
      <c r="BF93" s="136"/>
      <c r="BG93" s="84"/>
      <c r="BH93" s="84"/>
      <c r="BI93" s="84"/>
      <c r="BJ93" s="87"/>
      <c r="BK93" s="94"/>
      <c r="BL93" s="536"/>
      <c r="BM93" s="536"/>
      <c r="BN93" s="93"/>
      <c r="BP93" s="11"/>
    </row>
    <row r="94" spans="1:68" ht="18.899999999999999" customHeight="1">
      <c r="A94" s="9"/>
      <c r="B94" s="8"/>
      <c r="C94" s="1037"/>
      <c r="D94" s="1037"/>
      <c r="E94" s="1037"/>
      <c r="F94" s="1037"/>
      <c r="G94" s="1039"/>
      <c r="H94" s="971"/>
      <c r="I94" s="77" t="s">
        <v>150</v>
      </c>
      <c r="J94" s="200" t="s">
        <v>785</v>
      </c>
      <c r="K94" s="186">
        <v>1132120</v>
      </c>
      <c r="L94" s="525" t="s">
        <v>339</v>
      </c>
      <c r="M94" s="525">
        <f>VLOOKUP(I94,'Input data - MTBF'!$A$1:$F$303,3,FALSE)</f>
        <v>4380</v>
      </c>
      <c r="N94" s="889" t="str">
        <f>VLOOKUP(I94,'Input data - MTBF'!$A$1:$F$304,6,FALSE)</f>
        <v>R</v>
      </c>
      <c r="O94" s="108"/>
      <c r="P94" s="84"/>
      <c r="Q94" s="84"/>
      <c r="R94" s="100"/>
      <c r="S94" s="136"/>
      <c r="T94" s="84"/>
      <c r="U94" s="84"/>
      <c r="V94" s="87"/>
      <c r="W94" s="94"/>
      <c r="X94" s="84"/>
      <c r="Y94" s="84"/>
      <c r="Z94" s="84"/>
      <c r="AA94" s="87"/>
      <c r="AB94" s="94"/>
      <c r="AC94" s="84"/>
      <c r="AD94" s="84"/>
      <c r="AE94" s="100"/>
      <c r="AF94" s="136"/>
      <c r="AG94" s="84"/>
      <c r="AH94" s="84"/>
      <c r="AI94" s="87"/>
      <c r="AJ94" s="94"/>
      <c r="AK94" s="84" t="s">
        <v>9</v>
      </c>
      <c r="AL94" s="84"/>
      <c r="AM94" s="84"/>
      <c r="AN94" s="100"/>
      <c r="AO94" s="136"/>
      <c r="AP94" s="84"/>
      <c r="AQ94" s="84"/>
      <c r="AR94" s="87"/>
      <c r="AS94" s="94"/>
      <c r="AT94" s="84"/>
      <c r="AU94" s="84"/>
      <c r="AV94" s="84"/>
      <c r="AW94" s="100"/>
      <c r="AX94" s="136"/>
      <c r="AY94" s="84"/>
      <c r="AZ94" s="84"/>
      <c r="BA94" s="87"/>
      <c r="BB94" s="94"/>
      <c r="BC94" s="84"/>
      <c r="BD94" s="84"/>
      <c r="BE94" s="100"/>
      <c r="BF94" s="136"/>
      <c r="BG94" s="84"/>
      <c r="BH94" s="84"/>
      <c r="BI94" s="84"/>
      <c r="BJ94" s="87"/>
      <c r="BK94" s="94"/>
      <c r="BL94" s="536"/>
      <c r="BM94" s="536"/>
      <c r="BN94" s="93"/>
      <c r="BP94" s="11"/>
    </row>
    <row r="95" spans="1:68" ht="18.899999999999999" customHeight="1">
      <c r="A95" s="9"/>
      <c r="B95" s="8"/>
      <c r="C95" s="1037"/>
      <c r="D95" s="1037"/>
      <c r="E95" s="1037"/>
      <c r="F95" s="1037"/>
      <c r="G95" s="1039"/>
      <c r="H95" s="971"/>
      <c r="I95" s="77" t="s">
        <v>152</v>
      </c>
      <c r="J95" s="200" t="s">
        <v>779</v>
      </c>
      <c r="K95" s="186">
        <v>1132121</v>
      </c>
      <c r="L95" s="525" t="s">
        <v>339</v>
      </c>
      <c r="M95" s="525">
        <f>VLOOKUP(I95,'Input data - MTBF'!$A$1:$F$303,3,FALSE)</f>
        <v>175.2</v>
      </c>
      <c r="N95" s="889" t="str">
        <f>VLOOKUP(I95,'Input data - MTBF'!$A$1:$F$304,6,FALSE)</f>
        <v>P</v>
      </c>
      <c r="O95" s="108"/>
      <c r="P95" s="84"/>
      <c r="Q95" s="84"/>
      <c r="R95" s="100"/>
      <c r="S95" s="136"/>
      <c r="T95" s="84"/>
      <c r="U95" s="84"/>
      <c r="V95" s="87"/>
      <c r="W95" s="94"/>
      <c r="X95" s="84"/>
      <c r="Y95" s="84"/>
      <c r="Z95" s="84"/>
      <c r="AA95" s="87"/>
      <c r="AB95" s="94"/>
      <c r="AC95" s="84"/>
      <c r="AD95" s="84"/>
      <c r="AE95" s="100"/>
      <c r="AF95" s="136"/>
      <c r="AG95" s="84"/>
      <c r="AH95" s="84"/>
      <c r="AI95" s="87"/>
      <c r="AJ95" s="94"/>
      <c r="AK95" s="84"/>
      <c r="AL95" s="84" t="s">
        <v>7</v>
      </c>
      <c r="AM95" s="84"/>
      <c r="AN95" s="100"/>
      <c r="AO95" s="136"/>
      <c r="AP95" s="84"/>
      <c r="AQ95" s="84"/>
      <c r="AR95" s="87"/>
      <c r="AS95" s="94"/>
      <c r="AT95" s="84"/>
      <c r="AU95" s="84"/>
      <c r="AV95" s="84"/>
      <c r="AW95" s="100"/>
      <c r="AX95" s="136"/>
      <c r="AY95" s="84"/>
      <c r="AZ95" s="84"/>
      <c r="BA95" s="87"/>
      <c r="BB95" s="94"/>
      <c r="BC95" s="84"/>
      <c r="BD95" s="84"/>
      <c r="BE95" s="100"/>
      <c r="BF95" s="136"/>
      <c r="BG95" s="84"/>
      <c r="BH95" s="84"/>
      <c r="BI95" s="84"/>
      <c r="BJ95" s="87" t="s">
        <v>7</v>
      </c>
      <c r="BK95" s="94"/>
      <c r="BL95" s="536"/>
      <c r="BM95" s="536"/>
      <c r="BN95" s="93"/>
      <c r="BP95" s="11"/>
    </row>
    <row r="96" spans="1:68" ht="18.899999999999999" customHeight="1">
      <c r="A96" s="9"/>
      <c r="B96" s="8"/>
      <c r="C96" s="1037"/>
      <c r="D96" s="1037"/>
      <c r="E96" s="1037"/>
      <c r="F96" s="1037"/>
      <c r="G96" s="1039"/>
      <c r="H96" s="971"/>
      <c r="I96" s="77" t="s">
        <v>154</v>
      </c>
      <c r="J96" s="200" t="s">
        <v>872</v>
      </c>
      <c r="K96" s="186">
        <v>1132121</v>
      </c>
      <c r="L96" s="525" t="s">
        <v>339</v>
      </c>
      <c r="M96" s="525">
        <f>VLOOKUP(I96,'Input data - MTBF'!$A$1:$F$303,3,FALSE)</f>
        <v>8760</v>
      </c>
      <c r="N96" s="889" t="str">
        <f>VLOOKUP(I96,'Input data - MTBF'!$A$1:$F$304,6,FALSE)</f>
        <v>R</v>
      </c>
      <c r="O96" s="108"/>
      <c r="P96" s="84"/>
      <c r="Q96" s="84"/>
      <c r="R96" s="100"/>
      <c r="S96" s="136"/>
      <c r="T96" s="84"/>
      <c r="U96" s="84"/>
      <c r="V96" s="87"/>
      <c r="W96" s="94"/>
      <c r="X96" s="84"/>
      <c r="Y96" s="84"/>
      <c r="Z96" s="84"/>
      <c r="AA96" s="87"/>
      <c r="AB96" s="94"/>
      <c r="AC96" s="84"/>
      <c r="AD96" s="84"/>
      <c r="AE96" s="100"/>
      <c r="AF96" s="136"/>
      <c r="AG96" s="84" t="s">
        <v>9</v>
      </c>
      <c r="AH96" s="84"/>
      <c r="AI96" s="87"/>
      <c r="AJ96" s="94"/>
      <c r="AK96" s="84"/>
      <c r="AL96" s="84"/>
      <c r="AM96" s="84"/>
      <c r="AN96" s="100"/>
      <c r="AO96" s="136"/>
      <c r="AP96" s="84"/>
      <c r="AQ96" s="84"/>
      <c r="AR96" s="87"/>
      <c r="AS96" s="94"/>
      <c r="AT96" s="84"/>
      <c r="AU96" s="84"/>
      <c r="AV96" s="84"/>
      <c r="AW96" s="100"/>
      <c r="AX96" s="136"/>
      <c r="AY96" s="84"/>
      <c r="AZ96" s="84"/>
      <c r="BA96" s="87"/>
      <c r="BB96" s="94"/>
      <c r="BC96" s="84"/>
      <c r="BD96" s="84"/>
      <c r="BE96" s="100"/>
      <c r="BF96" s="136"/>
      <c r="BG96" s="84"/>
      <c r="BH96" s="84"/>
      <c r="BI96" s="84"/>
      <c r="BJ96" s="87"/>
      <c r="BK96" s="94"/>
      <c r="BL96" s="536"/>
      <c r="BM96" s="536"/>
      <c r="BN96" s="93"/>
      <c r="BP96" s="11"/>
    </row>
    <row r="97" spans="1:68" ht="18.899999999999999" customHeight="1">
      <c r="A97" s="9"/>
      <c r="B97" s="8"/>
      <c r="C97" s="1037"/>
      <c r="D97" s="1037"/>
      <c r="E97" s="1037"/>
      <c r="F97" s="1037"/>
      <c r="G97" s="1039"/>
      <c r="H97" s="971"/>
      <c r="I97" s="77" t="s">
        <v>156</v>
      </c>
      <c r="J97" s="200" t="s">
        <v>785</v>
      </c>
      <c r="K97" s="186">
        <v>1132121</v>
      </c>
      <c r="L97" s="525" t="s">
        <v>339</v>
      </c>
      <c r="M97" s="525">
        <f>VLOOKUP(I97,'Input data - MTBF'!$A$1:$F$303,3,FALSE)</f>
        <v>4380</v>
      </c>
      <c r="N97" s="889" t="str">
        <f>VLOOKUP(I97,'Input data - MTBF'!$A$1:$F$304,6,FALSE)</f>
        <v>R</v>
      </c>
      <c r="O97" s="108"/>
      <c r="P97" s="84"/>
      <c r="Q97" s="84"/>
      <c r="R97" s="100"/>
      <c r="S97" s="136"/>
      <c r="T97" s="84"/>
      <c r="U97" s="84"/>
      <c r="V97" s="87"/>
      <c r="W97" s="94"/>
      <c r="X97" s="84"/>
      <c r="Y97" s="84"/>
      <c r="Z97" s="84"/>
      <c r="AA97" s="87"/>
      <c r="AB97" s="94"/>
      <c r="AC97" s="84"/>
      <c r="AD97" s="84"/>
      <c r="AE97" s="100"/>
      <c r="AF97" s="136"/>
      <c r="AG97" s="84"/>
      <c r="AH97" s="84"/>
      <c r="AI97" s="87"/>
      <c r="AJ97" s="94"/>
      <c r="AK97" s="84"/>
      <c r="AL97" s="84" t="s">
        <v>9</v>
      </c>
      <c r="AM97" s="84"/>
      <c r="AN97" s="100"/>
      <c r="AO97" s="136"/>
      <c r="AP97" s="84"/>
      <c r="AQ97" s="84"/>
      <c r="AR97" s="87"/>
      <c r="AS97" s="94"/>
      <c r="AT97" s="84"/>
      <c r="AU97" s="84"/>
      <c r="AV97" s="84"/>
      <c r="AW97" s="100"/>
      <c r="AX97" s="136"/>
      <c r="AY97" s="84"/>
      <c r="AZ97" s="84"/>
      <c r="BA97" s="87"/>
      <c r="BB97" s="94"/>
      <c r="BC97" s="84"/>
      <c r="BD97" s="84"/>
      <c r="BE97" s="100"/>
      <c r="BF97" s="136"/>
      <c r="BG97" s="84"/>
      <c r="BH97" s="84"/>
      <c r="BI97" s="84"/>
      <c r="BJ97" s="87"/>
      <c r="BK97" s="94"/>
      <c r="BL97" s="536"/>
      <c r="BM97" s="536"/>
      <c r="BN97" s="93"/>
      <c r="BP97" s="11"/>
    </row>
    <row r="98" spans="1:68" ht="18.899999999999999" customHeight="1">
      <c r="A98" s="9"/>
      <c r="B98" s="8"/>
      <c r="C98" s="1037"/>
      <c r="D98" s="1037"/>
      <c r="E98" s="1037"/>
      <c r="F98" s="1037"/>
      <c r="G98" s="1039"/>
      <c r="H98" s="972"/>
      <c r="I98" s="75" t="s">
        <v>158</v>
      </c>
      <c r="J98" s="194" t="s">
        <v>781</v>
      </c>
      <c r="K98" s="268">
        <v>1132121</v>
      </c>
      <c r="L98" s="529" t="s">
        <v>339</v>
      </c>
      <c r="M98" s="529">
        <f>VLOOKUP(I98,'Input data - MTBF'!$A$1:$F$303,3,FALSE)</f>
        <v>115.2631579</v>
      </c>
      <c r="N98" s="889" t="str">
        <f>VLOOKUP(I98,'Input data - MTBF'!$A$1:$F$304,6,FALSE)</f>
        <v>P</v>
      </c>
      <c r="O98" s="108"/>
      <c r="P98" s="84"/>
      <c r="Q98" s="84"/>
      <c r="R98" s="100"/>
      <c r="S98" s="136"/>
      <c r="T98" s="84"/>
      <c r="U98" s="84"/>
      <c r="V98" s="87"/>
      <c r="W98" s="94"/>
      <c r="X98" s="84"/>
      <c r="Y98" s="84"/>
      <c r="Z98" s="84"/>
      <c r="AA98" s="87" t="s">
        <v>7</v>
      </c>
      <c r="AB98" s="94"/>
      <c r="AC98" s="84"/>
      <c r="AD98" s="84"/>
      <c r="AE98" s="100"/>
      <c r="AF98" s="136"/>
      <c r="AG98" s="84"/>
      <c r="AH98" s="84"/>
      <c r="AI98" s="87"/>
      <c r="AJ98" s="94"/>
      <c r="AK98" s="84"/>
      <c r="AL98" s="84"/>
      <c r="AM98" s="84"/>
      <c r="AN98" s="100"/>
      <c r="AO98" s="136"/>
      <c r="AP98" s="84"/>
      <c r="AQ98" s="84"/>
      <c r="AR98" s="87"/>
      <c r="AS98" s="94"/>
      <c r="AT98" s="84"/>
      <c r="AU98" s="84"/>
      <c r="AV98" s="84"/>
      <c r="AW98" s="100"/>
      <c r="AX98" s="136"/>
      <c r="AY98" s="84" t="s">
        <v>7</v>
      </c>
      <c r="AZ98" s="84"/>
      <c r="BA98" s="87"/>
      <c r="BB98" s="94"/>
      <c r="BC98" s="84"/>
      <c r="BD98" s="84"/>
      <c r="BE98" s="100"/>
      <c r="BF98" s="136"/>
      <c r="BG98" s="84"/>
      <c r="BH98" s="84"/>
      <c r="BI98" s="84"/>
      <c r="BJ98" s="87"/>
      <c r="BK98" s="94"/>
      <c r="BL98" s="536"/>
      <c r="BM98" s="536"/>
      <c r="BN98" s="93"/>
      <c r="BP98" s="11"/>
    </row>
    <row r="99" spans="1:68" ht="18.899999999999999" customHeight="1" thickBot="1">
      <c r="A99" s="9"/>
      <c r="B99" s="8"/>
      <c r="C99" s="1037"/>
      <c r="D99" s="1037"/>
      <c r="E99" s="1037"/>
      <c r="F99" s="1037"/>
      <c r="G99" s="1040"/>
      <c r="H99" s="974"/>
      <c r="I99" s="181" t="s">
        <v>160</v>
      </c>
      <c r="J99" s="202" t="s">
        <v>784</v>
      </c>
      <c r="K99" s="189">
        <v>1132121</v>
      </c>
      <c r="L99" s="533" t="s">
        <v>339</v>
      </c>
      <c r="M99" s="533">
        <f>VLOOKUP(I99,'Input data - MTBF'!$A$1:$F$303,3,FALSE)</f>
        <v>8760</v>
      </c>
      <c r="N99" s="889" t="str">
        <f>VLOOKUP(I99,'Input data - MTBF'!$A$1:$F$304,6,FALSE)</f>
        <v>R</v>
      </c>
      <c r="O99" s="124"/>
      <c r="P99" s="125"/>
      <c r="Q99" s="125"/>
      <c r="R99" s="126"/>
      <c r="S99" s="144"/>
      <c r="T99" s="125"/>
      <c r="U99" s="125"/>
      <c r="V99" s="148"/>
      <c r="W99" s="127"/>
      <c r="X99" s="125"/>
      <c r="Y99" s="125"/>
      <c r="Z99" s="125"/>
      <c r="AA99" s="148" t="s">
        <v>9</v>
      </c>
      <c r="AB99" s="127"/>
      <c r="AC99" s="125"/>
      <c r="AD99" s="125"/>
      <c r="AE99" s="126"/>
      <c r="AF99" s="144"/>
      <c r="AG99" s="125"/>
      <c r="AH99" s="125"/>
      <c r="AI99" s="148"/>
      <c r="AJ99" s="127"/>
      <c r="AK99" s="125"/>
      <c r="AL99" s="125"/>
      <c r="AM99" s="125"/>
      <c r="AN99" s="126"/>
      <c r="AO99" s="144"/>
      <c r="AP99" s="125"/>
      <c r="AQ99" s="125"/>
      <c r="AR99" s="148"/>
      <c r="AS99" s="127"/>
      <c r="AT99" s="125"/>
      <c r="AU99" s="125"/>
      <c r="AV99" s="125"/>
      <c r="AW99" s="126"/>
      <c r="AX99" s="144"/>
      <c r="AY99" s="125"/>
      <c r="AZ99" s="125"/>
      <c r="BA99" s="148"/>
      <c r="BB99" s="127"/>
      <c r="BC99" s="125"/>
      <c r="BD99" s="125"/>
      <c r="BE99" s="126"/>
      <c r="BF99" s="144"/>
      <c r="BG99" s="125"/>
      <c r="BH99" s="125"/>
      <c r="BI99" s="125"/>
      <c r="BJ99" s="148"/>
      <c r="BK99" s="127"/>
      <c r="BL99" s="616"/>
      <c r="BM99" s="616"/>
      <c r="BN99" s="128"/>
      <c r="BP99" s="11"/>
    </row>
    <row r="100" spans="1:68" ht="18.899999999999999" customHeight="1">
      <c r="A100" s="9"/>
      <c r="B100" s="8"/>
      <c r="C100" s="1037"/>
      <c r="D100" s="1037"/>
      <c r="E100" s="1037"/>
      <c r="F100" s="1037"/>
      <c r="G100" s="1013" t="s">
        <v>205</v>
      </c>
      <c r="H100" s="976"/>
      <c r="I100" s="183" t="s">
        <v>1036</v>
      </c>
      <c r="J100" s="203" t="s">
        <v>1046</v>
      </c>
      <c r="K100" s="190">
        <v>1132120</v>
      </c>
      <c r="L100" s="527" t="s">
        <v>339</v>
      </c>
      <c r="M100" s="527">
        <f>VLOOKUP(I100,'Input data - MTBF'!$A$1:$F$303,3,FALSE)</f>
        <v>162.2222222</v>
      </c>
      <c r="N100" s="889" t="str">
        <f>VLOOKUP(I100,'Input data - MTBF'!$A$1:$F$304,6,FALSE)</f>
        <v>P</v>
      </c>
      <c r="O100" s="122"/>
      <c r="P100" s="90"/>
      <c r="Q100" s="90"/>
      <c r="R100" s="99"/>
      <c r="S100" s="135"/>
      <c r="T100" s="90"/>
      <c r="U100" s="90"/>
      <c r="V100" s="146"/>
      <c r="W100" s="103"/>
      <c r="X100" s="90"/>
      <c r="Y100" s="90"/>
      <c r="Z100" s="90"/>
      <c r="AA100" s="146"/>
      <c r="AB100" s="103"/>
      <c r="AC100" s="90"/>
      <c r="AD100" s="90"/>
      <c r="AE100" s="99"/>
      <c r="AF100" s="135"/>
      <c r="AG100" s="90"/>
      <c r="AH100" s="90" t="s">
        <v>7</v>
      </c>
      <c r="AI100" s="146"/>
      <c r="AJ100" s="103"/>
      <c r="AK100" s="90"/>
      <c r="AL100" s="90"/>
      <c r="AM100" s="90"/>
      <c r="AN100" s="99"/>
      <c r="AO100" s="135"/>
      <c r="AP100" s="90"/>
      <c r="AQ100" s="90"/>
      <c r="AR100" s="146"/>
      <c r="AS100" s="103"/>
      <c r="AT100" s="90"/>
      <c r="AU100" s="90"/>
      <c r="AV100" s="90"/>
      <c r="AW100" s="99"/>
      <c r="AX100" s="135"/>
      <c r="AY100" s="90"/>
      <c r="AZ100" s="90"/>
      <c r="BA100" s="146"/>
      <c r="BB100" s="103"/>
      <c r="BC100" s="90"/>
      <c r="BD100" s="90"/>
      <c r="BE100" s="99"/>
      <c r="BF100" s="135" t="s">
        <v>7</v>
      </c>
      <c r="BG100" s="90"/>
      <c r="BH100" s="90"/>
      <c r="BI100" s="90"/>
      <c r="BJ100" s="146"/>
      <c r="BK100" s="103"/>
      <c r="BL100" s="544"/>
      <c r="BM100" s="544"/>
      <c r="BN100" s="91"/>
      <c r="BP100" s="11"/>
    </row>
    <row r="101" spans="1:68" ht="18.899999999999999" customHeight="1">
      <c r="A101" s="9"/>
      <c r="B101" s="8"/>
      <c r="C101" s="1037"/>
      <c r="D101" s="1037"/>
      <c r="E101" s="1037"/>
      <c r="F101" s="1037"/>
      <c r="G101" s="1014"/>
      <c r="H101" s="288"/>
      <c r="I101" s="77" t="s">
        <v>1037</v>
      </c>
      <c r="J101" s="200" t="s">
        <v>1047</v>
      </c>
      <c r="K101" s="186">
        <v>1132120</v>
      </c>
      <c r="L101" s="525" t="s">
        <v>339</v>
      </c>
      <c r="M101" s="525">
        <f>VLOOKUP(I101,'Input data - MTBF'!$A$1:$F$303,3,FALSE)</f>
        <v>730</v>
      </c>
      <c r="N101" s="889" t="str">
        <f>VLOOKUP(I101,'Input data - MTBF'!$A$1:$F$304,6,FALSE)</f>
        <v>P</v>
      </c>
      <c r="O101" s="108"/>
      <c r="P101" s="84"/>
      <c r="Q101" s="84"/>
      <c r="R101" s="100"/>
      <c r="S101" s="136"/>
      <c r="T101" s="84"/>
      <c r="U101" s="84"/>
      <c r="V101" s="87" t="s">
        <v>354</v>
      </c>
      <c r="W101" s="94"/>
      <c r="X101" s="84"/>
      <c r="Y101" s="84"/>
      <c r="Z101" s="84"/>
      <c r="AA101" s="87"/>
      <c r="AB101" s="94"/>
      <c r="AC101" s="84"/>
      <c r="AD101" s="84"/>
      <c r="AE101" s="100"/>
      <c r="AF101" s="136"/>
      <c r="AG101" s="84"/>
      <c r="AH101" s="84"/>
      <c r="AI101" s="87"/>
      <c r="AJ101" s="94"/>
      <c r="AK101" s="84"/>
      <c r="AL101" s="84"/>
      <c r="AM101" s="84"/>
      <c r="AN101" s="100"/>
      <c r="AO101" s="136"/>
      <c r="AP101" s="84"/>
      <c r="AQ101" s="84"/>
      <c r="AR101" s="87"/>
      <c r="AS101" s="94"/>
      <c r="AT101" s="84" t="s">
        <v>7</v>
      </c>
      <c r="AU101" s="84"/>
      <c r="AV101" s="84"/>
      <c r="AW101" s="100"/>
      <c r="AX101" s="136"/>
      <c r="AY101" s="84"/>
      <c r="AZ101" s="84"/>
      <c r="BA101" s="87"/>
      <c r="BB101" s="94"/>
      <c r="BC101" s="84"/>
      <c r="BD101" s="84"/>
      <c r="BE101" s="100"/>
      <c r="BF101" s="136"/>
      <c r="BG101" s="84"/>
      <c r="BH101" s="84"/>
      <c r="BI101" s="84"/>
      <c r="BJ101" s="87"/>
      <c r="BK101" s="94"/>
      <c r="BL101" s="536"/>
      <c r="BM101" s="536"/>
      <c r="BN101" s="93"/>
      <c r="BP101" s="11"/>
    </row>
    <row r="102" spans="1:68" ht="18.899999999999999" customHeight="1">
      <c r="A102" s="9"/>
      <c r="B102" s="8"/>
      <c r="C102" s="1037"/>
      <c r="D102" s="1037"/>
      <c r="E102" s="1037"/>
      <c r="F102" s="1037"/>
      <c r="G102" s="1014"/>
      <c r="H102" s="288"/>
      <c r="I102" s="77" t="s">
        <v>1038</v>
      </c>
      <c r="J102" s="200" t="s">
        <v>960</v>
      </c>
      <c r="K102" s="186">
        <v>1132120</v>
      </c>
      <c r="L102" s="525" t="s">
        <v>339</v>
      </c>
      <c r="M102" s="525">
        <f>VLOOKUP(I102,'Input data - MTBF'!$A$1:$F$303,3,FALSE)</f>
        <v>1752</v>
      </c>
      <c r="N102" s="889" t="str">
        <f>VLOOKUP(I102,'Input data - MTBF'!$A$1:$F$304,6,FALSE)</f>
        <v>R</v>
      </c>
      <c r="O102" s="108"/>
      <c r="P102" s="84"/>
      <c r="Q102" s="84"/>
      <c r="R102" s="100"/>
      <c r="S102" s="136"/>
      <c r="T102" s="84"/>
      <c r="U102" s="84"/>
      <c r="V102" s="87"/>
      <c r="W102" s="94"/>
      <c r="X102" s="84"/>
      <c r="Y102" s="84"/>
      <c r="Z102" s="84"/>
      <c r="AA102" s="87"/>
      <c r="AB102" s="94"/>
      <c r="AC102" s="84"/>
      <c r="AD102" s="84"/>
      <c r="AE102" s="100"/>
      <c r="AF102" s="136"/>
      <c r="AG102" s="84"/>
      <c r="AH102" s="84"/>
      <c r="AI102" s="87"/>
      <c r="AJ102" s="94"/>
      <c r="AK102" s="84"/>
      <c r="AL102" s="84"/>
      <c r="AM102" s="84"/>
      <c r="AN102" s="100"/>
      <c r="AO102" s="136"/>
      <c r="AP102" s="84"/>
      <c r="AQ102" s="84"/>
      <c r="AR102" s="87"/>
      <c r="AS102" s="94"/>
      <c r="AT102" s="84"/>
      <c r="AU102" s="84"/>
      <c r="AV102" s="84" t="s">
        <v>9</v>
      </c>
      <c r="AW102" s="100"/>
      <c r="AX102" s="136"/>
      <c r="AY102" s="84"/>
      <c r="AZ102" s="84"/>
      <c r="BA102" s="87"/>
      <c r="BB102" s="94"/>
      <c r="BC102" s="84"/>
      <c r="BD102" s="84"/>
      <c r="BE102" s="100"/>
      <c r="BF102" s="136"/>
      <c r="BG102" s="84"/>
      <c r="BH102" s="84"/>
      <c r="BI102" s="84"/>
      <c r="BJ102" s="87"/>
      <c r="BK102" s="94"/>
      <c r="BL102" s="536"/>
      <c r="BM102" s="536"/>
      <c r="BN102" s="93"/>
      <c r="BP102" s="11"/>
    </row>
    <row r="103" spans="1:68" ht="18.899999999999999" customHeight="1">
      <c r="A103" s="9"/>
      <c r="B103" s="8"/>
      <c r="C103" s="1037"/>
      <c r="D103" s="1037"/>
      <c r="E103" s="1037"/>
      <c r="F103" s="1037"/>
      <c r="G103" s="1014"/>
      <c r="H103" s="288"/>
      <c r="I103" s="77" t="s">
        <v>1039</v>
      </c>
      <c r="J103" s="200" t="s">
        <v>1043</v>
      </c>
      <c r="K103" s="186">
        <v>1132120</v>
      </c>
      <c r="L103" s="525" t="s">
        <v>339</v>
      </c>
      <c r="M103" s="525">
        <f>VLOOKUP(I103,'Input data - MTBF'!$A$1:$F$303,3,FALSE)</f>
        <v>4380</v>
      </c>
      <c r="N103" s="889" t="str">
        <f>VLOOKUP(I103,'Input data - MTBF'!$A$1:$F$304,6,FALSE)</f>
        <v>R</v>
      </c>
      <c r="O103" s="108"/>
      <c r="P103" s="84"/>
      <c r="Q103" s="84"/>
      <c r="R103" s="100"/>
      <c r="S103" s="136"/>
      <c r="T103" s="84"/>
      <c r="U103" s="84"/>
      <c r="V103" s="87"/>
      <c r="W103" s="94"/>
      <c r="X103" s="84"/>
      <c r="Y103" s="84"/>
      <c r="Z103" s="84"/>
      <c r="AA103" s="87"/>
      <c r="AB103" s="94"/>
      <c r="AC103" s="84"/>
      <c r="AD103" s="84"/>
      <c r="AE103" s="100"/>
      <c r="AF103" s="136"/>
      <c r="AG103" s="84"/>
      <c r="AH103" s="84"/>
      <c r="AI103" s="87"/>
      <c r="AJ103" s="94"/>
      <c r="AK103" s="84"/>
      <c r="AL103" s="84"/>
      <c r="AM103" s="84"/>
      <c r="AN103" s="100"/>
      <c r="AO103" s="136"/>
      <c r="AP103" s="84"/>
      <c r="AQ103" s="84"/>
      <c r="AR103" s="87"/>
      <c r="AS103" s="94"/>
      <c r="AT103" s="84"/>
      <c r="AU103" s="84"/>
      <c r="AV103" s="84"/>
      <c r="AW103" s="100"/>
      <c r="AX103" s="136"/>
      <c r="AY103" s="84"/>
      <c r="AZ103" s="84"/>
      <c r="BA103" s="87"/>
      <c r="BB103" s="94"/>
      <c r="BC103" s="84"/>
      <c r="BD103" s="84" t="s">
        <v>9</v>
      </c>
      <c r="BE103" s="100"/>
      <c r="BF103" s="136"/>
      <c r="BG103" s="84"/>
      <c r="BH103" s="84"/>
      <c r="BI103" s="84"/>
      <c r="BJ103" s="87"/>
      <c r="BK103" s="94"/>
      <c r="BL103" s="536"/>
      <c r="BM103" s="536"/>
      <c r="BN103" s="93"/>
      <c r="BP103" s="11"/>
    </row>
    <row r="104" spans="1:68" ht="18.899999999999999" customHeight="1">
      <c r="A104" s="9"/>
      <c r="B104" s="8"/>
      <c r="C104" s="1037"/>
      <c r="D104" s="1037"/>
      <c r="E104" s="1037"/>
      <c r="F104" s="1037"/>
      <c r="G104" s="1014"/>
      <c r="H104" s="288"/>
      <c r="I104" s="77" t="s">
        <v>162</v>
      </c>
      <c r="J104" s="200" t="s">
        <v>786</v>
      </c>
      <c r="K104" s="186">
        <v>1132120</v>
      </c>
      <c r="L104" s="525" t="s">
        <v>339</v>
      </c>
      <c r="M104" s="525">
        <f>VLOOKUP(I104,'Input data - MTBF'!$A$1:$F$303,3,FALSE)</f>
        <v>230.52631579999999</v>
      </c>
      <c r="N104" s="889" t="str">
        <f>VLOOKUP(I104,'Input data - MTBF'!$A$1:$F$304,6,FALSE)</f>
        <v>P</v>
      </c>
      <c r="O104" s="108"/>
      <c r="P104" s="84"/>
      <c r="Q104" s="84"/>
      <c r="R104" s="100"/>
      <c r="S104" s="136"/>
      <c r="T104" s="84"/>
      <c r="U104" s="84"/>
      <c r="V104" s="87"/>
      <c r="W104" s="94"/>
      <c r="X104" s="84"/>
      <c r="Y104" s="84"/>
      <c r="Z104" s="84"/>
      <c r="AA104" s="87"/>
      <c r="AB104" s="94"/>
      <c r="AC104" s="84" t="s">
        <v>7</v>
      </c>
      <c r="AD104" s="84"/>
      <c r="AE104" s="100"/>
      <c r="AF104" s="136"/>
      <c r="AG104" s="84"/>
      <c r="AH104" s="84"/>
      <c r="AI104" s="87"/>
      <c r="AJ104" s="94"/>
      <c r="AK104" s="84"/>
      <c r="AL104" s="84"/>
      <c r="AM104" s="84"/>
      <c r="AN104" s="100"/>
      <c r="AO104" s="136"/>
      <c r="AP104" s="84"/>
      <c r="AQ104" s="84"/>
      <c r="AR104" s="87"/>
      <c r="AS104" s="94"/>
      <c r="AT104" s="84"/>
      <c r="AU104" s="84"/>
      <c r="AV104" s="84"/>
      <c r="AW104" s="100"/>
      <c r="AX104" s="136"/>
      <c r="AY104" s="84"/>
      <c r="AZ104" s="84"/>
      <c r="BA104" s="87" t="s">
        <v>7</v>
      </c>
      <c r="BB104" s="94"/>
      <c r="BC104" s="84"/>
      <c r="BD104" s="84"/>
      <c r="BE104" s="100"/>
      <c r="BF104" s="136"/>
      <c r="BG104" s="84"/>
      <c r="BH104" s="84"/>
      <c r="BI104" s="84"/>
      <c r="BJ104" s="87"/>
      <c r="BK104" s="94"/>
      <c r="BL104" s="536"/>
      <c r="BM104" s="536"/>
      <c r="BN104" s="93"/>
      <c r="BP104" s="11"/>
    </row>
    <row r="105" spans="1:68" ht="18.899999999999999" customHeight="1">
      <c r="A105" s="9"/>
      <c r="B105" s="8"/>
      <c r="C105" s="1037"/>
      <c r="D105" s="1037"/>
      <c r="E105" s="1037"/>
      <c r="F105" s="1037"/>
      <c r="G105" s="1014"/>
      <c r="H105" s="288"/>
      <c r="I105" s="77" t="s">
        <v>165</v>
      </c>
      <c r="J105" s="200" t="s">
        <v>718</v>
      </c>
      <c r="K105" s="186">
        <v>1131802</v>
      </c>
      <c r="L105" s="525" t="s">
        <v>339</v>
      </c>
      <c r="M105" s="525">
        <f>VLOOKUP(I105,'Input data - MTBF'!$A$1:$F$303,3,FALSE)</f>
        <v>175.2</v>
      </c>
      <c r="N105" s="889" t="str">
        <f>VLOOKUP(I105,'Input data - MTBF'!$A$1:$F$304,6,FALSE)</f>
        <v>P</v>
      </c>
      <c r="O105" s="108"/>
      <c r="P105" s="84"/>
      <c r="Q105" s="84"/>
      <c r="R105" s="100"/>
      <c r="S105" s="136"/>
      <c r="T105" s="84"/>
      <c r="U105" s="84"/>
      <c r="V105" s="87"/>
      <c r="W105" s="94"/>
      <c r="X105" s="84"/>
      <c r="Y105" s="84"/>
      <c r="Z105" s="84"/>
      <c r="AA105" s="87"/>
      <c r="AB105" s="94"/>
      <c r="AC105" s="84"/>
      <c r="AD105" s="84"/>
      <c r="AE105" s="100"/>
      <c r="AF105" s="136"/>
      <c r="AG105" s="84"/>
      <c r="AH105" s="84"/>
      <c r="AI105" s="87" t="s">
        <v>7</v>
      </c>
      <c r="AJ105" s="94"/>
      <c r="AK105" s="84"/>
      <c r="AL105" s="84"/>
      <c r="AM105" s="84"/>
      <c r="AN105" s="100"/>
      <c r="AO105" s="136"/>
      <c r="AP105" s="84"/>
      <c r="AQ105" s="84"/>
      <c r="AR105" s="87"/>
      <c r="AS105" s="94"/>
      <c r="AT105" s="84"/>
      <c r="AU105" s="84"/>
      <c r="AV105" s="84"/>
      <c r="AW105" s="100"/>
      <c r="AX105" s="136"/>
      <c r="AY105" s="84"/>
      <c r="AZ105" s="84"/>
      <c r="BA105" s="87"/>
      <c r="BB105" s="94"/>
      <c r="BC105" s="84"/>
      <c r="BD105" s="84"/>
      <c r="BE105" s="100"/>
      <c r="BF105" s="136"/>
      <c r="BG105" s="84" t="s">
        <v>7</v>
      </c>
      <c r="BH105" s="84"/>
      <c r="BI105" s="84"/>
      <c r="BJ105" s="87"/>
      <c r="BK105" s="94"/>
      <c r="BL105" s="536"/>
      <c r="BM105" s="536"/>
      <c r="BN105" s="93"/>
      <c r="BP105" s="11"/>
    </row>
    <row r="106" spans="1:68" ht="18.899999999999999" customHeight="1">
      <c r="A106" s="9"/>
      <c r="B106" s="8"/>
      <c r="C106" s="1037"/>
      <c r="D106" s="1037"/>
      <c r="E106" s="1037"/>
      <c r="F106" s="1037"/>
      <c r="G106" s="1014"/>
      <c r="H106" s="288"/>
      <c r="I106" s="77" t="s">
        <v>1125</v>
      </c>
      <c r="J106" s="200" t="s">
        <v>1126</v>
      </c>
      <c r="K106" s="186">
        <v>1131802</v>
      </c>
      <c r="L106" s="525" t="s">
        <v>339</v>
      </c>
      <c r="M106" s="525">
        <f>VLOOKUP(I106,'Input data - MTBF'!$A$1:$F$303,3,FALSE)</f>
        <v>8760</v>
      </c>
      <c r="N106" s="889" t="str">
        <f>VLOOKUP(I106,'Input data - MTBF'!$A$1:$F$304,6,FALSE)</f>
        <v>R</v>
      </c>
      <c r="O106" s="108"/>
      <c r="P106" s="84"/>
      <c r="Q106" s="84"/>
      <c r="R106" s="100"/>
      <c r="S106" s="136"/>
      <c r="T106" s="84"/>
      <c r="U106" s="84"/>
      <c r="V106" s="87"/>
      <c r="W106" s="94"/>
      <c r="X106" s="84"/>
      <c r="Y106" s="84"/>
      <c r="Z106" s="84"/>
      <c r="AA106" s="87"/>
      <c r="AB106" s="94"/>
      <c r="AC106" s="84"/>
      <c r="AD106" s="84"/>
      <c r="AE106" s="100"/>
      <c r="AF106" s="136"/>
      <c r="AG106" s="84"/>
      <c r="AH106" s="84"/>
      <c r="AI106" s="87"/>
      <c r="AJ106" s="94"/>
      <c r="AK106" s="84"/>
      <c r="AL106" s="84"/>
      <c r="AM106" s="84"/>
      <c r="AN106" s="100"/>
      <c r="AO106" s="136"/>
      <c r="AP106" s="84"/>
      <c r="AQ106" s="84"/>
      <c r="AR106" s="87"/>
      <c r="AS106" s="94"/>
      <c r="AT106" s="84"/>
      <c r="AU106" s="84"/>
      <c r="AV106" s="84"/>
      <c r="AW106" s="100"/>
      <c r="AX106" s="136"/>
      <c r="AY106" s="84"/>
      <c r="AZ106" s="84"/>
      <c r="BA106" s="87"/>
      <c r="BB106" s="94"/>
      <c r="BC106" s="84"/>
      <c r="BD106" s="84"/>
      <c r="BE106" s="100"/>
      <c r="BF106" s="136"/>
      <c r="BG106" s="84" t="s">
        <v>1140</v>
      </c>
      <c r="BH106" s="84"/>
      <c r="BI106" s="84"/>
      <c r="BJ106" s="87"/>
      <c r="BK106" s="94"/>
      <c r="BL106" s="536"/>
      <c r="BM106" s="536"/>
      <c r="BN106" s="93"/>
      <c r="BP106" s="11"/>
    </row>
    <row r="107" spans="1:68" ht="18.899999999999999" customHeight="1">
      <c r="A107" s="9"/>
      <c r="B107" s="8"/>
      <c r="C107" s="1037"/>
      <c r="D107" s="1037"/>
      <c r="E107" s="1037"/>
      <c r="F107" s="1037"/>
      <c r="G107" s="1014"/>
      <c r="H107" s="288"/>
      <c r="I107" s="77" t="s">
        <v>169</v>
      </c>
      <c r="J107" s="200" t="s">
        <v>722</v>
      </c>
      <c r="K107" s="186">
        <v>1132140</v>
      </c>
      <c r="L107" s="525" t="s">
        <v>339</v>
      </c>
      <c r="M107" s="525">
        <f>VLOOKUP(I107,'Input data - MTBF'!$A$1:$F$303,3,FALSE)</f>
        <v>146</v>
      </c>
      <c r="N107" s="889" t="str">
        <f>VLOOKUP(I107,'Input data - MTBF'!$A$1:$F$304,6,FALSE)</f>
        <v>P</v>
      </c>
      <c r="O107" s="108"/>
      <c r="P107" s="84"/>
      <c r="Q107" s="84" t="s">
        <v>354</v>
      </c>
      <c r="R107" s="100"/>
      <c r="S107" s="136"/>
      <c r="T107" s="84"/>
      <c r="U107" s="84"/>
      <c r="V107" s="87"/>
      <c r="W107" s="94"/>
      <c r="X107" s="84"/>
      <c r="Y107" s="84"/>
      <c r="Z107" s="84"/>
      <c r="AA107" s="87"/>
      <c r="AB107" s="94"/>
      <c r="AC107" s="84"/>
      <c r="AD107" s="84"/>
      <c r="AE107" s="100"/>
      <c r="AF107" s="136"/>
      <c r="AG107" s="84"/>
      <c r="AH107" s="84"/>
      <c r="AI107" s="87"/>
      <c r="AJ107" s="94"/>
      <c r="AK107" s="84"/>
      <c r="AL107" s="84"/>
      <c r="AM107" s="84"/>
      <c r="AN107" s="100"/>
      <c r="AO107" s="136" t="s">
        <v>7</v>
      </c>
      <c r="AP107" s="84"/>
      <c r="AQ107" s="84"/>
      <c r="AR107" s="87"/>
      <c r="AS107" s="94"/>
      <c r="AT107" s="84"/>
      <c r="AU107" s="84"/>
      <c r="AV107" s="84"/>
      <c r="AW107" s="100"/>
      <c r="AX107" s="136"/>
      <c r="AY107" s="84"/>
      <c r="AZ107" s="84"/>
      <c r="BA107" s="87"/>
      <c r="BB107" s="94"/>
      <c r="BC107" s="84"/>
      <c r="BD107" s="84"/>
      <c r="BE107" s="100"/>
      <c r="BF107" s="136"/>
      <c r="BG107" s="84"/>
      <c r="BH107" s="84"/>
      <c r="BI107" s="84"/>
      <c r="BJ107" s="87"/>
      <c r="BK107" s="94"/>
      <c r="BL107" s="536"/>
      <c r="BM107" s="536"/>
      <c r="BN107" s="93"/>
      <c r="BP107" s="11"/>
    </row>
    <row r="108" spans="1:68" ht="18.899999999999999" customHeight="1">
      <c r="A108" s="9"/>
      <c r="B108" s="8"/>
      <c r="C108" s="1037"/>
      <c r="D108" s="1037"/>
      <c r="E108" s="1037"/>
      <c r="F108" s="1037"/>
      <c r="G108" s="1014"/>
      <c r="H108" s="288"/>
      <c r="I108" s="77" t="s">
        <v>171</v>
      </c>
      <c r="J108" s="200" t="s">
        <v>723</v>
      </c>
      <c r="K108" s="186">
        <v>1132140</v>
      </c>
      <c r="L108" s="525" t="s">
        <v>339</v>
      </c>
      <c r="M108" s="525">
        <f>VLOOKUP(I108,'Input data - MTBF'!$A$1:$F$303,3,FALSE)</f>
        <v>2920</v>
      </c>
      <c r="N108" s="889" t="str">
        <f>VLOOKUP(I108,'Input data - MTBF'!$A$1:$F$304,6,FALSE)</f>
        <v>R</v>
      </c>
      <c r="O108" s="108"/>
      <c r="P108" s="84"/>
      <c r="Q108" s="84"/>
      <c r="R108" s="100"/>
      <c r="S108" s="136"/>
      <c r="T108" s="84"/>
      <c r="U108" s="84"/>
      <c r="V108" s="87"/>
      <c r="W108" s="94"/>
      <c r="X108" s="84"/>
      <c r="Y108" s="84"/>
      <c r="Z108" s="84"/>
      <c r="AA108" s="87"/>
      <c r="AB108" s="94"/>
      <c r="AC108" s="84"/>
      <c r="AD108" s="84"/>
      <c r="AE108" s="100"/>
      <c r="AF108" s="136"/>
      <c r="AG108" s="84"/>
      <c r="AH108" s="84"/>
      <c r="AI108" s="87"/>
      <c r="AJ108" s="94"/>
      <c r="AK108" s="84"/>
      <c r="AL108" s="84"/>
      <c r="AM108" s="84"/>
      <c r="AN108" s="100"/>
      <c r="AO108" s="136"/>
      <c r="AP108" s="84"/>
      <c r="AQ108" s="84"/>
      <c r="AR108" s="87"/>
      <c r="AS108" s="94"/>
      <c r="AT108" s="84"/>
      <c r="AU108" s="84"/>
      <c r="AV108" s="84"/>
      <c r="AW108" s="100"/>
      <c r="AX108" s="136"/>
      <c r="AY108" s="84"/>
      <c r="AZ108" s="84"/>
      <c r="BA108" s="87" t="s">
        <v>9</v>
      </c>
      <c r="BB108" s="94"/>
      <c r="BC108" s="84"/>
      <c r="BD108" s="84"/>
      <c r="BE108" s="100"/>
      <c r="BF108" s="136"/>
      <c r="BG108" s="84"/>
      <c r="BH108" s="84"/>
      <c r="BI108" s="84"/>
      <c r="BJ108" s="87"/>
      <c r="BK108" s="94"/>
      <c r="BL108" s="536"/>
      <c r="BM108" s="536"/>
      <c r="BN108" s="93"/>
      <c r="BP108" s="11"/>
    </row>
    <row r="109" spans="1:68" ht="18.899999999999999" customHeight="1">
      <c r="A109" s="9"/>
      <c r="B109" s="8"/>
      <c r="C109" s="1037"/>
      <c r="D109" s="1037"/>
      <c r="E109" s="1037"/>
      <c r="F109" s="1037"/>
      <c r="G109" s="1014"/>
      <c r="H109" s="288"/>
      <c r="I109" s="77" t="s">
        <v>175</v>
      </c>
      <c r="J109" s="200" t="s">
        <v>724</v>
      </c>
      <c r="K109" s="186">
        <v>1132140</v>
      </c>
      <c r="L109" s="525" t="s">
        <v>339</v>
      </c>
      <c r="M109" s="525">
        <f>VLOOKUP(I109,'Input data - MTBF'!$A$1:$F$303,3,FALSE)</f>
        <v>1752</v>
      </c>
      <c r="N109" s="889" t="str">
        <f>VLOOKUP(I109,'Input data - MTBF'!$A$1:$F$304,6,FALSE)</f>
        <v>R</v>
      </c>
      <c r="O109" s="108"/>
      <c r="P109" s="84"/>
      <c r="Q109" s="84"/>
      <c r="R109" s="100"/>
      <c r="S109" s="136"/>
      <c r="T109" s="84"/>
      <c r="U109" s="84"/>
      <c r="V109" s="87"/>
      <c r="W109" s="94"/>
      <c r="X109" s="84"/>
      <c r="Y109" s="84"/>
      <c r="Z109" s="84"/>
      <c r="AA109" s="87"/>
      <c r="AB109" s="94"/>
      <c r="AC109" s="84"/>
      <c r="AD109" s="84"/>
      <c r="AE109" s="100"/>
      <c r="AF109" s="136"/>
      <c r="AG109" s="84"/>
      <c r="AH109" s="84"/>
      <c r="AI109" s="87"/>
      <c r="AJ109" s="94" t="s">
        <v>9</v>
      </c>
      <c r="AK109" s="84"/>
      <c r="AL109" s="84"/>
      <c r="AM109" s="84"/>
      <c r="AN109" s="100"/>
      <c r="AO109" s="136"/>
      <c r="AP109" s="84"/>
      <c r="AQ109" s="84"/>
      <c r="AR109" s="87"/>
      <c r="AS109" s="94"/>
      <c r="AT109" s="84"/>
      <c r="AU109" s="84"/>
      <c r="AV109" s="84"/>
      <c r="AW109" s="100"/>
      <c r="AX109" s="136"/>
      <c r="AY109" s="84"/>
      <c r="AZ109" s="84"/>
      <c r="BA109" s="87"/>
      <c r="BB109" s="94"/>
      <c r="BC109" s="84"/>
      <c r="BD109" s="84"/>
      <c r="BE109" s="100"/>
      <c r="BF109" s="136"/>
      <c r="BG109" s="84"/>
      <c r="BH109" s="84"/>
      <c r="BI109" s="84"/>
      <c r="BJ109" s="87"/>
      <c r="BK109" s="94"/>
      <c r="BL109" s="536"/>
      <c r="BM109" s="536"/>
      <c r="BN109" s="93"/>
      <c r="BP109" s="11"/>
    </row>
    <row r="110" spans="1:68" ht="18.899999999999999" customHeight="1">
      <c r="A110" s="9"/>
      <c r="B110" s="8"/>
      <c r="C110" s="1037"/>
      <c r="D110" s="1037"/>
      <c r="E110" s="1037"/>
      <c r="F110" s="1037"/>
      <c r="G110" s="1014"/>
      <c r="H110" s="288"/>
      <c r="I110" s="77" t="s">
        <v>177</v>
      </c>
      <c r="J110" s="200" t="s">
        <v>720</v>
      </c>
      <c r="K110" s="186">
        <v>1132140</v>
      </c>
      <c r="L110" s="525" t="s">
        <v>339</v>
      </c>
      <c r="M110" s="525">
        <f>VLOOKUP(I110,'Input data - MTBF'!$A$1:$F$303,3,FALSE)</f>
        <v>203.7209302</v>
      </c>
      <c r="N110" s="889" t="str">
        <f>VLOOKUP(I110,'Input data - MTBF'!$A$1:$F$304,6,FALSE)</f>
        <v>P</v>
      </c>
      <c r="O110" s="108"/>
      <c r="P110" s="84"/>
      <c r="Q110" s="84"/>
      <c r="R110" s="100"/>
      <c r="S110" s="136"/>
      <c r="T110" s="84"/>
      <c r="U110" s="84"/>
      <c r="V110" s="87" t="s">
        <v>354</v>
      </c>
      <c r="W110" s="94"/>
      <c r="X110" s="84"/>
      <c r="Y110" s="84"/>
      <c r="Z110" s="84"/>
      <c r="AA110" s="87"/>
      <c r="AB110" s="94"/>
      <c r="AC110" s="84"/>
      <c r="AD110" s="84"/>
      <c r="AE110" s="100"/>
      <c r="AF110" s="136"/>
      <c r="AG110" s="84"/>
      <c r="AH110" s="84"/>
      <c r="AI110" s="87"/>
      <c r="AJ110" s="94"/>
      <c r="AK110" s="84"/>
      <c r="AL110" s="84"/>
      <c r="AM110" s="84"/>
      <c r="AN110" s="100"/>
      <c r="AO110" s="136"/>
      <c r="AP110" s="84"/>
      <c r="AQ110" s="84"/>
      <c r="AR110" s="87"/>
      <c r="AS110" s="94"/>
      <c r="AT110" s="84" t="s">
        <v>354</v>
      </c>
      <c r="AU110" s="84"/>
      <c r="AV110" s="84"/>
      <c r="AW110" s="100"/>
      <c r="AX110" s="136"/>
      <c r="AY110" s="84"/>
      <c r="AZ110" s="84"/>
      <c r="BA110" s="87"/>
      <c r="BB110" s="94"/>
      <c r="BC110" s="84"/>
      <c r="BD110" s="84"/>
      <c r="BE110" s="100"/>
      <c r="BF110" s="136"/>
      <c r="BG110" s="84"/>
      <c r="BH110" s="84"/>
      <c r="BI110" s="84"/>
      <c r="BJ110" s="87"/>
      <c r="BK110" s="94"/>
      <c r="BL110" s="536"/>
      <c r="BM110" s="536"/>
      <c r="BN110" s="93"/>
      <c r="BP110" s="11"/>
    </row>
    <row r="111" spans="1:68" ht="18.899999999999999" customHeight="1">
      <c r="A111" s="9"/>
      <c r="B111" s="8"/>
      <c r="C111" s="1037"/>
      <c r="D111" s="1037"/>
      <c r="E111" s="1037"/>
      <c r="F111" s="1037"/>
      <c r="G111" s="1014"/>
      <c r="H111" s="288"/>
      <c r="I111" s="77" t="s">
        <v>185</v>
      </c>
      <c r="J111" s="200" t="s">
        <v>715</v>
      </c>
      <c r="K111" s="186">
        <v>1131802</v>
      </c>
      <c r="L111" s="525" t="s">
        <v>339</v>
      </c>
      <c r="M111" s="525">
        <f>VLOOKUP(I111,'Input data - MTBF'!$A$1:$F$303,3,FALSE)</f>
        <v>1460</v>
      </c>
      <c r="N111" s="889" t="str">
        <f>VLOOKUP(I111,'Input data - MTBF'!$A$1:$F$304,6,FALSE)</f>
        <v>R</v>
      </c>
      <c r="O111" s="108"/>
      <c r="P111" s="84"/>
      <c r="Q111" s="84"/>
      <c r="R111" s="100"/>
      <c r="S111" s="136"/>
      <c r="T111" s="84"/>
      <c r="U111" s="84"/>
      <c r="V111" s="87"/>
      <c r="W111" s="94"/>
      <c r="X111" s="84"/>
      <c r="Y111" s="84"/>
      <c r="Z111" s="84"/>
      <c r="AA111" s="87"/>
      <c r="AB111" s="94"/>
      <c r="AC111" s="84"/>
      <c r="AD111" s="84"/>
      <c r="AE111" s="100"/>
      <c r="AF111" s="136"/>
      <c r="AG111" s="84"/>
      <c r="AH111" s="84"/>
      <c r="AI111" s="87"/>
      <c r="AJ111" s="94"/>
      <c r="AK111" s="84"/>
      <c r="AL111" s="84"/>
      <c r="AM111" s="84"/>
      <c r="AN111" s="100"/>
      <c r="AO111" s="136"/>
      <c r="AP111" s="84"/>
      <c r="AQ111" s="84"/>
      <c r="AR111" s="87"/>
      <c r="AS111" s="94"/>
      <c r="AT111" s="84"/>
      <c r="AU111" s="84"/>
      <c r="AV111" s="84"/>
      <c r="AW111" s="100"/>
      <c r="AX111" s="136"/>
      <c r="AY111" s="84"/>
      <c r="AZ111" s="84"/>
      <c r="BA111" s="87"/>
      <c r="BB111" s="94" t="s">
        <v>9</v>
      </c>
      <c r="BC111" s="84"/>
      <c r="BD111" s="84"/>
      <c r="BE111" s="100"/>
      <c r="BF111" s="136"/>
      <c r="BG111" s="84"/>
      <c r="BH111" s="84"/>
      <c r="BI111" s="84"/>
      <c r="BJ111" s="87"/>
      <c r="BK111" s="94"/>
      <c r="BL111" s="536"/>
      <c r="BM111" s="536"/>
      <c r="BN111" s="93"/>
      <c r="BP111" s="11"/>
    </row>
    <row r="112" spans="1:68" ht="18.899999999999999" customHeight="1">
      <c r="A112" s="9"/>
      <c r="B112" s="8"/>
      <c r="C112" s="1037"/>
      <c r="D112" s="1037"/>
      <c r="E112" s="1037"/>
      <c r="F112" s="1037"/>
      <c r="G112" s="1014"/>
      <c r="H112" s="288"/>
      <c r="I112" s="159" t="s">
        <v>192</v>
      </c>
      <c r="J112" s="195" t="s">
        <v>714</v>
      </c>
      <c r="K112" s="186">
        <v>1132160</v>
      </c>
      <c r="L112" s="529" t="s">
        <v>339</v>
      </c>
      <c r="M112" s="529">
        <f>VLOOKUP(I112,'Input data - MTBF'!$A$1:$F$303,3,FALSE)</f>
        <v>265.45454549999999</v>
      </c>
      <c r="N112" s="889" t="str">
        <f>VLOOKUP(I112,'Input data - MTBF'!$A$1:$F$304,6,FALSE)</f>
        <v>K</v>
      </c>
      <c r="O112" s="108"/>
      <c r="P112" s="84"/>
      <c r="Q112" s="84"/>
      <c r="R112" s="100"/>
      <c r="S112" s="136"/>
      <c r="T112" s="84"/>
      <c r="U112" s="84"/>
      <c r="V112" s="87"/>
      <c r="W112" s="94"/>
      <c r="X112" s="84" t="s">
        <v>5</v>
      </c>
      <c r="Y112" s="84"/>
      <c r="Z112" s="84"/>
      <c r="AA112" s="87"/>
      <c r="AB112" s="94"/>
      <c r="AC112" s="84"/>
      <c r="AD112" s="84"/>
      <c r="AE112" s="100"/>
      <c r="AF112" s="136"/>
      <c r="AG112" s="84"/>
      <c r="AH112" s="84"/>
      <c r="AI112" s="87"/>
      <c r="AJ112" s="94" t="s">
        <v>5</v>
      </c>
      <c r="AK112" s="84"/>
      <c r="AL112" s="84"/>
      <c r="AM112" s="84"/>
      <c r="AN112" s="100"/>
      <c r="AO112" s="136"/>
      <c r="AP112" s="84"/>
      <c r="AQ112" s="84"/>
      <c r="AR112" s="87"/>
      <c r="AS112" s="94"/>
      <c r="AT112" s="84"/>
      <c r="AU112" s="84"/>
      <c r="AV112" s="84" t="s">
        <v>5</v>
      </c>
      <c r="AW112" s="100"/>
      <c r="AX112" s="136"/>
      <c r="AY112" s="84"/>
      <c r="AZ112" s="84"/>
      <c r="BA112" s="87"/>
      <c r="BB112" s="94"/>
      <c r="BC112" s="84"/>
      <c r="BD112" s="84"/>
      <c r="BE112" s="100"/>
      <c r="BF112" s="136"/>
      <c r="BG112" s="84"/>
      <c r="BH112" s="84" t="s">
        <v>5</v>
      </c>
      <c r="BI112" s="84"/>
      <c r="BJ112" s="87"/>
      <c r="BK112" s="94"/>
      <c r="BL112" s="536"/>
      <c r="BM112" s="536"/>
      <c r="BN112" s="93"/>
      <c r="BP112" s="11"/>
    </row>
    <row r="113" spans="1:68" ht="18" customHeight="1" thickBot="1">
      <c r="A113" s="9"/>
      <c r="B113" s="8"/>
      <c r="C113" s="1037"/>
      <c r="D113" s="1037"/>
      <c r="E113" s="1037"/>
      <c r="F113" s="1037"/>
      <c r="G113" s="1014"/>
      <c r="H113" s="288"/>
      <c r="I113" s="78" t="s">
        <v>194</v>
      </c>
      <c r="J113" s="201" t="s">
        <v>714</v>
      </c>
      <c r="K113" s="186">
        <v>1132160</v>
      </c>
      <c r="L113" s="533" t="s">
        <v>339</v>
      </c>
      <c r="M113" s="533">
        <f>VLOOKUP(I113,'Input data - MTBF'!$A$1:$F$303,3,FALSE)</f>
        <v>302.06896549999999</v>
      </c>
      <c r="N113" s="889" t="str">
        <f>VLOOKUP(I113,'Input data - MTBF'!$A$1:$F$304,6,FALSE)</f>
        <v>K</v>
      </c>
      <c r="O113" s="110"/>
      <c r="P113" s="97"/>
      <c r="Q113" s="97"/>
      <c r="R113" s="102"/>
      <c r="S113" s="137"/>
      <c r="T113" s="97"/>
      <c r="U113" s="97"/>
      <c r="V113" s="141"/>
      <c r="W113" s="96"/>
      <c r="X113" s="97"/>
      <c r="Y113" s="97" t="s">
        <v>5</v>
      </c>
      <c r="Z113" s="97"/>
      <c r="AA113" s="141"/>
      <c r="AB113" s="96"/>
      <c r="AC113" s="97"/>
      <c r="AD113" s="97"/>
      <c r="AE113" s="102"/>
      <c r="AF113" s="137"/>
      <c r="AG113" s="97"/>
      <c r="AH113" s="97"/>
      <c r="AI113" s="141"/>
      <c r="AJ113" s="96"/>
      <c r="AK113" s="97" t="s">
        <v>5</v>
      </c>
      <c r="AL113" s="97"/>
      <c r="AM113" s="97"/>
      <c r="AN113" s="100"/>
      <c r="AO113" s="137"/>
      <c r="AP113" s="97"/>
      <c r="AQ113" s="97"/>
      <c r="AR113" s="141"/>
      <c r="AS113" s="96"/>
      <c r="AT113" s="97"/>
      <c r="AU113" s="97"/>
      <c r="AV113" s="97"/>
      <c r="AW113" s="102" t="s">
        <v>5</v>
      </c>
      <c r="AX113" s="137"/>
      <c r="AY113" s="97"/>
      <c r="AZ113" s="97"/>
      <c r="BA113" s="141"/>
      <c r="BB113" s="96"/>
      <c r="BC113" s="97"/>
      <c r="BD113" s="97"/>
      <c r="BE113" s="102"/>
      <c r="BF113" s="137"/>
      <c r="BG113" s="97"/>
      <c r="BH113" s="97"/>
      <c r="BI113" s="97" t="s">
        <v>5</v>
      </c>
      <c r="BJ113" s="141"/>
      <c r="BK113" s="96"/>
      <c r="BL113" s="545"/>
      <c r="BM113" s="545"/>
      <c r="BN113" s="98"/>
      <c r="BP113" s="11"/>
    </row>
    <row r="114" spans="1:68" ht="18.899999999999999" customHeight="1" thickBot="1">
      <c r="A114" s="9"/>
      <c r="B114" s="8"/>
      <c r="C114" s="1037"/>
      <c r="D114" s="1037"/>
      <c r="E114" s="1037"/>
      <c r="F114" s="1037"/>
      <c r="G114" s="613" t="s">
        <v>226</v>
      </c>
      <c r="H114" s="970"/>
      <c r="I114" s="77" t="s">
        <v>195</v>
      </c>
      <c r="J114" s="200" t="s">
        <v>1150</v>
      </c>
      <c r="K114" s="703">
        <v>1132160</v>
      </c>
      <c r="L114" s="527" t="s">
        <v>339</v>
      </c>
      <c r="M114" s="527">
        <f>VLOOKUP(I114,'Input data - MTBF'!$A$1:$F$303,3,FALSE)</f>
        <v>2920</v>
      </c>
      <c r="N114" s="889" t="str">
        <f>VLOOKUP(I114,'Input data - MTBF'!$A$1:$F$304,6,FALSE)</f>
        <v>R</v>
      </c>
      <c r="O114" s="122"/>
      <c r="P114" s="90"/>
      <c r="Q114" s="90"/>
      <c r="R114" s="99"/>
      <c r="S114" s="135"/>
      <c r="T114" s="90"/>
      <c r="U114" s="90"/>
      <c r="V114" s="146"/>
      <c r="W114" s="103"/>
      <c r="X114" s="90"/>
      <c r="Y114" s="90"/>
      <c r="Z114" s="90"/>
      <c r="AA114" s="146"/>
      <c r="AB114" s="103"/>
      <c r="AC114" s="90"/>
      <c r="AD114" s="90"/>
      <c r="AE114" s="306"/>
      <c r="AF114" s="135"/>
      <c r="AG114" s="90"/>
      <c r="AH114" s="90"/>
      <c r="AI114" s="146"/>
      <c r="AJ114" s="103"/>
      <c r="AK114" s="90"/>
      <c r="AL114" s="90"/>
      <c r="AM114" s="90"/>
      <c r="AN114" s="99"/>
      <c r="AO114" s="135"/>
      <c r="AP114" s="90"/>
      <c r="AQ114" s="90"/>
      <c r="AR114" s="146"/>
      <c r="AS114" s="103"/>
      <c r="AT114" s="90"/>
      <c r="AU114" s="90"/>
      <c r="AV114" s="90"/>
      <c r="AW114" s="99" t="s">
        <v>9</v>
      </c>
      <c r="AX114" s="135"/>
      <c r="AY114" s="90"/>
      <c r="AZ114" s="90"/>
      <c r="BA114" s="146"/>
      <c r="BB114" s="103"/>
      <c r="BC114" s="90"/>
      <c r="BD114" s="90"/>
      <c r="BE114" s="99"/>
      <c r="BF114" s="135"/>
      <c r="BG114" s="90"/>
      <c r="BH114" s="90"/>
      <c r="BI114" s="90"/>
      <c r="BJ114" s="146"/>
      <c r="BK114" s="103"/>
      <c r="BL114" s="544"/>
      <c r="BM114" s="544"/>
      <c r="BN114" s="91"/>
      <c r="BP114" s="11"/>
    </row>
    <row r="115" spans="1:68" ht="18.899999999999999" customHeight="1">
      <c r="A115" s="9"/>
      <c r="B115" s="8"/>
      <c r="C115" s="1037"/>
      <c r="D115" s="1037"/>
      <c r="E115" s="1037"/>
      <c r="F115" s="1037"/>
      <c r="G115" s="1013" t="s">
        <v>240</v>
      </c>
      <c r="H115" s="976"/>
      <c r="I115" s="111" t="s">
        <v>197</v>
      </c>
      <c r="J115" s="203" t="s">
        <v>714</v>
      </c>
      <c r="K115" s="186">
        <v>1132160</v>
      </c>
      <c r="L115" s="531" t="s">
        <v>339</v>
      </c>
      <c r="M115" s="531">
        <f>VLOOKUP(I115,'Input data - MTBF'!$A$1:$F$303,3,FALSE)</f>
        <v>219</v>
      </c>
      <c r="N115" s="889" t="str">
        <f>VLOOKUP(I115,'Input data - MTBF'!$A$1:$F$304,6,FALSE)</f>
        <v>K</v>
      </c>
      <c r="O115" s="122"/>
      <c r="P115" s="90"/>
      <c r="Q115" s="90"/>
      <c r="R115" s="99"/>
      <c r="S115" s="135"/>
      <c r="T115" s="90"/>
      <c r="U115" s="90"/>
      <c r="V115" s="146"/>
      <c r="W115" s="103"/>
      <c r="X115" s="90"/>
      <c r="Y115" s="90" t="s">
        <v>5</v>
      </c>
      <c r="Z115" s="90"/>
      <c r="AA115" s="146"/>
      <c r="AB115" s="103"/>
      <c r="AC115" s="90"/>
      <c r="AD115" s="90"/>
      <c r="AE115" s="99"/>
      <c r="AF115" s="103"/>
      <c r="AG115" s="90"/>
      <c r="AH115" s="90"/>
      <c r="AI115" s="146"/>
      <c r="AJ115" s="103"/>
      <c r="AK115" s="90" t="s">
        <v>5</v>
      </c>
      <c r="AL115" s="90"/>
      <c r="AM115" s="90"/>
      <c r="AN115" s="99"/>
      <c r="AO115" s="135"/>
      <c r="AP115" s="90"/>
      <c r="AQ115" s="90"/>
      <c r="AR115" s="146"/>
      <c r="AS115" s="103"/>
      <c r="AT115" s="90"/>
      <c r="AU115" s="90"/>
      <c r="AV115" s="90"/>
      <c r="AW115" s="99" t="s">
        <v>5</v>
      </c>
      <c r="AX115" s="135"/>
      <c r="AY115" s="90"/>
      <c r="AZ115" s="90"/>
      <c r="BA115" s="146"/>
      <c r="BB115" s="103"/>
      <c r="BC115" s="90"/>
      <c r="BD115" s="90"/>
      <c r="BE115" s="99"/>
      <c r="BF115" s="135"/>
      <c r="BG115" s="90"/>
      <c r="BH115" s="90"/>
      <c r="BI115" s="90" t="s">
        <v>5</v>
      </c>
      <c r="BJ115" s="146"/>
      <c r="BK115" s="103"/>
      <c r="BL115" s="544"/>
      <c r="BM115" s="544"/>
      <c r="BN115" s="91"/>
      <c r="BP115" s="11"/>
    </row>
    <row r="116" spans="1:68" ht="18.899999999999999" customHeight="1">
      <c r="A116" s="9"/>
      <c r="B116" s="8"/>
      <c r="C116" s="1037"/>
      <c r="D116" s="1037"/>
      <c r="E116" s="1037"/>
      <c r="F116" s="1037"/>
      <c r="G116" s="1014"/>
      <c r="H116" s="970"/>
      <c r="I116" s="77" t="s">
        <v>187</v>
      </c>
      <c r="J116" s="200" t="s">
        <v>873</v>
      </c>
      <c r="K116" s="186">
        <v>1132140</v>
      </c>
      <c r="L116" s="531" t="s">
        <v>339</v>
      </c>
      <c r="M116" s="531">
        <f>VLOOKUP(I116,'Input data - MTBF'!$A$1:$F$303,3,FALSE)</f>
        <v>876</v>
      </c>
      <c r="N116" s="889" t="str">
        <f>VLOOKUP(I116,'Input data - MTBF'!$A$1:$F$304,6,FALSE)</f>
        <v>R</v>
      </c>
      <c r="O116" s="115"/>
      <c r="P116" s="116"/>
      <c r="Q116" s="116"/>
      <c r="R116" s="117"/>
      <c r="S116" s="150"/>
      <c r="T116" s="116"/>
      <c r="U116" s="116"/>
      <c r="V116" s="147"/>
      <c r="W116" s="118"/>
      <c r="X116" s="116"/>
      <c r="Y116" s="116"/>
      <c r="Z116" s="116"/>
      <c r="AA116" s="147"/>
      <c r="AB116" s="118"/>
      <c r="AC116" s="116"/>
      <c r="AD116" s="116"/>
      <c r="AE116" s="117"/>
      <c r="AF116" s="118"/>
      <c r="AG116" s="116"/>
      <c r="AH116" s="116"/>
      <c r="AI116" s="147"/>
      <c r="AJ116" s="118"/>
      <c r="AK116" s="116"/>
      <c r="AL116" s="116"/>
      <c r="AM116" s="116"/>
      <c r="AN116" s="117"/>
      <c r="AO116" s="150"/>
      <c r="AP116" s="116"/>
      <c r="AQ116" s="116"/>
      <c r="AR116" s="147"/>
      <c r="AS116" s="118"/>
      <c r="AT116" s="116"/>
      <c r="AU116" s="116"/>
      <c r="AV116" s="116"/>
      <c r="AW116" s="117"/>
      <c r="AX116" s="150"/>
      <c r="AY116" s="116"/>
      <c r="AZ116" s="116"/>
      <c r="BA116" s="147"/>
      <c r="BB116" s="118"/>
      <c r="BC116" s="116"/>
      <c r="BD116" s="116"/>
      <c r="BE116" s="117"/>
      <c r="BF116" s="150"/>
      <c r="BG116" s="116"/>
      <c r="BH116" s="116"/>
      <c r="BI116" s="116" t="s">
        <v>9</v>
      </c>
      <c r="BJ116" s="147"/>
      <c r="BK116" s="118"/>
      <c r="BL116" s="588"/>
      <c r="BM116" s="588"/>
      <c r="BN116" s="119"/>
      <c r="BP116" s="11"/>
    </row>
    <row r="117" spans="1:68" ht="18.899999999999999" customHeight="1">
      <c r="A117" s="9"/>
      <c r="B117" s="8"/>
      <c r="C117" s="1037"/>
      <c r="D117" s="1037"/>
      <c r="E117" s="1037"/>
      <c r="F117" s="1037"/>
      <c r="G117" s="1014"/>
      <c r="H117" s="970"/>
      <c r="I117" s="77" t="s">
        <v>199</v>
      </c>
      <c r="J117" s="200" t="s">
        <v>714</v>
      </c>
      <c r="K117" s="186">
        <v>1132160</v>
      </c>
      <c r="L117" s="531" t="s">
        <v>339</v>
      </c>
      <c r="M117" s="531">
        <f>VLOOKUP(I117,'Input data - MTBF'!$A$1:$F$303,3,FALSE)</f>
        <v>461.05263159999998</v>
      </c>
      <c r="N117" s="889" t="str">
        <f>VLOOKUP(I117,'Input data - MTBF'!$A$1:$F$304,6,FALSE)</f>
        <v>K</v>
      </c>
      <c r="O117" s="115"/>
      <c r="P117" s="116"/>
      <c r="Q117" s="116"/>
      <c r="R117" s="117"/>
      <c r="S117" s="150"/>
      <c r="T117" s="116"/>
      <c r="U117" s="116"/>
      <c r="V117" s="147"/>
      <c r="W117" s="118"/>
      <c r="X117" s="116"/>
      <c r="Y117" s="116"/>
      <c r="Z117" s="116" t="s">
        <v>5</v>
      </c>
      <c r="AA117" s="147"/>
      <c r="AB117" s="118"/>
      <c r="AC117" s="116"/>
      <c r="AD117" s="116"/>
      <c r="AE117" s="117"/>
      <c r="AF117" s="150"/>
      <c r="AG117" s="116"/>
      <c r="AH117" s="116"/>
      <c r="AI117" s="147"/>
      <c r="AJ117" s="118"/>
      <c r="AK117" s="116"/>
      <c r="AL117" s="116" t="s">
        <v>5</v>
      </c>
      <c r="AM117" s="116"/>
      <c r="AN117" s="117"/>
      <c r="AO117" s="150"/>
      <c r="AP117" s="116"/>
      <c r="AQ117" s="116"/>
      <c r="AR117" s="147"/>
      <c r="AS117" s="118"/>
      <c r="AT117" s="116"/>
      <c r="AU117" s="116"/>
      <c r="AV117" s="116"/>
      <c r="AW117" s="117"/>
      <c r="AX117" s="150" t="s">
        <v>5</v>
      </c>
      <c r="AY117" s="116"/>
      <c r="AZ117" s="116"/>
      <c r="BA117" s="147"/>
      <c r="BB117" s="118"/>
      <c r="BC117" s="116"/>
      <c r="BD117" s="116"/>
      <c r="BE117" s="117"/>
      <c r="BF117" s="150"/>
      <c r="BG117" s="116"/>
      <c r="BH117" s="116"/>
      <c r="BI117" s="116"/>
      <c r="BJ117" s="147" t="s">
        <v>5</v>
      </c>
      <c r="BK117" s="118"/>
      <c r="BL117" s="588"/>
      <c r="BM117" s="588"/>
      <c r="BN117" s="119"/>
      <c r="BP117" s="11"/>
    </row>
    <row r="118" spans="1:68" ht="18.75" customHeight="1">
      <c r="A118" s="9"/>
      <c r="B118" s="8"/>
      <c r="C118" s="1037"/>
      <c r="D118" s="1037"/>
      <c r="E118" s="1037"/>
      <c r="F118" s="1037"/>
      <c r="G118" s="1014"/>
      <c r="H118" s="970"/>
      <c r="I118" s="77" t="s">
        <v>200</v>
      </c>
      <c r="J118" s="200" t="s">
        <v>833</v>
      </c>
      <c r="K118" s="186">
        <v>1132160</v>
      </c>
      <c r="L118" s="525" t="s">
        <v>339</v>
      </c>
      <c r="M118" s="525">
        <f>VLOOKUP(I118,'Input data - MTBF'!$A$1:$F$303,3,FALSE)</f>
        <v>1251.4285709999999</v>
      </c>
      <c r="N118" s="889" t="str">
        <f>VLOOKUP(I118,'Input data - MTBF'!$A$1:$F$304,6,FALSE)</f>
        <v>R</v>
      </c>
      <c r="O118" s="108"/>
      <c r="P118" s="84"/>
      <c r="Q118" s="84"/>
      <c r="R118" s="100"/>
      <c r="S118" s="136"/>
      <c r="T118" s="84"/>
      <c r="U118" s="84"/>
      <c r="V118" s="87"/>
      <c r="W118" s="94"/>
      <c r="X118" s="84"/>
      <c r="Y118" s="84"/>
      <c r="Z118" s="84"/>
      <c r="AA118" s="87"/>
      <c r="AB118" s="94"/>
      <c r="AC118" s="84"/>
      <c r="AD118" s="84"/>
      <c r="AE118" s="100"/>
      <c r="AF118" s="136"/>
      <c r="AG118" s="84"/>
      <c r="AH118" s="84"/>
      <c r="AI118" s="87"/>
      <c r="AJ118" s="94"/>
      <c r="AK118" s="84"/>
      <c r="AL118" s="84"/>
      <c r="AM118" s="84"/>
      <c r="AN118" s="100"/>
      <c r="AO118" s="136"/>
      <c r="AP118" s="84"/>
      <c r="AQ118" s="84"/>
      <c r="AR118" s="87"/>
      <c r="AS118" s="94"/>
      <c r="AT118" s="84"/>
      <c r="AU118" s="84"/>
      <c r="AV118" s="84"/>
      <c r="AW118" s="100"/>
      <c r="AX118" s="136"/>
      <c r="AY118" s="84"/>
      <c r="AZ118" s="84"/>
      <c r="BA118" s="87"/>
      <c r="BB118" s="94"/>
      <c r="BC118" s="84"/>
      <c r="BD118" s="84"/>
      <c r="BE118" s="100"/>
      <c r="BF118" s="136"/>
      <c r="BG118" s="84"/>
      <c r="BH118" s="84"/>
      <c r="BI118" s="84"/>
      <c r="BJ118" s="87" t="s">
        <v>9</v>
      </c>
      <c r="BK118" s="94"/>
      <c r="BL118" s="536"/>
      <c r="BM118" s="536"/>
      <c r="BN118" s="93"/>
      <c r="BP118" s="11"/>
    </row>
    <row r="119" spans="1:68" ht="18.899999999999999" customHeight="1">
      <c r="A119" s="9"/>
      <c r="B119" s="8"/>
      <c r="C119" s="1037"/>
      <c r="D119" s="1037"/>
      <c r="E119" s="1037"/>
      <c r="F119" s="1037"/>
      <c r="G119" s="1014"/>
      <c r="H119" s="288"/>
      <c r="I119" s="75" t="s">
        <v>940</v>
      </c>
      <c r="J119" s="194" t="s">
        <v>975</v>
      </c>
      <c r="K119" s="188">
        <v>1132160</v>
      </c>
      <c r="L119" s="525" t="s">
        <v>339</v>
      </c>
      <c r="M119" s="525">
        <f>VLOOKUP(I119,'Input data - MTBF'!$A$1:$F$303,3,FALSE)</f>
        <v>2190</v>
      </c>
      <c r="N119" s="889" t="str">
        <f>VLOOKUP(I119,'Input data - MTBF'!$A$1:$F$304,6,FALSE)</f>
        <v>R</v>
      </c>
      <c r="O119" s="108"/>
      <c r="P119" s="84"/>
      <c r="Q119" s="84"/>
      <c r="R119" s="100"/>
      <c r="S119" s="136"/>
      <c r="T119" s="84"/>
      <c r="U119" s="84"/>
      <c r="V119" s="87"/>
      <c r="W119" s="94"/>
      <c r="X119" s="84"/>
      <c r="Y119" s="84"/>
      <c r="Z119" s="84"/>
      <c r="AA119" s="87"/>
      <c r="AB119" s="94"/>
      <c r="AC119" s="84"/>
      <c r="AD119" s="84"/>
      <c r="AE119" s="100"/>
      <c r="AF119" s="136"/>
      <c r="AG119" s="84"/>
      <c r="AH119" s="84"/>
      <c r="AI119" s="87"/>
      <c r="AJ119" s="94"/>
      <c r="AK119" s="84"/>
      <c r="AL119" s="84"/>
      <c r="AM119" s="84"/>
      <c r="AN119" s="100"/>
      <c r="AO119" s="136" t="s">
        <v>9</v>
      </c>
      <c r="AP119" s="84"/>
      <c r="AQ119" s="84"/>
      <c r="AR119" s="87"/>
      <c r="AS119" s="94"/>
      <c r="AT119" s="84"/>
      <c r="AU119" s="84"/>
      <c r="AV119" s="84"/>
      <c r="AW119" s="100"/>
      <c r="AX119" s="136"/>
      <c r="AY119" s="84"/>
      <c r="AZ119" s="84"/>
      <c r="BA119" s="87"/>
      <c r="BB119" s="94"/>
      <c r="BC119" s="84"/>
      <c r="BD119" s="84"/>
      <c r="BE119" s="100"/>
      <c r="BF119" s="136"/>
      <c r="BG119" s="84"/>
      <c r="BH119" s="84"/>
      <c r="BI119" s="84"/>
      <c r="BJ119" s="87"/>
      <c r="BK119" s="94"/>
      <c r="BL119" s="536"/>
      <c r="BM119" s="536"/>
      <c r="BN119" s="93"/>
      <c r="BP119" s="11"/>
    </row>
    <row r="120" spans="1:68" ht="18.899999999999999" customHeight="1">
      <c r="A120" s="9"/>
      <c r="B120" s="8"/>
      <c r="C120" s="1037"/>
      <c r="D120" s="1037"/>
      <c r="E120" s="1037"/>
      <c r="F120" s="1037"/>
      <c r="G120" s="1014"/>
      <c r="H120" s="970"/>
      <c r="I120" s="77" t="s">
        <v>941</v>
      </c>
      <c r="J120" s="200" t="s">
        <v>976</v>
      </c>
      <c r="K120" s="186">
        <v>1132160</v>
      </c>
      <c r="L120" s="531" t="s">
        <v>339</v>
      </c>
      <c r="M120" s="531">
        <f>VLOOKUP(I120,'Input data - MTBF'!$A$1:$F$303,3,FALSE)</f>
        <v>1460</v>
      </c>
      <c r="N120" s="889" t="str">
        <f>VLOOKUP(I120,'Input data - MTBF'!$A$1:$F$304,6,FALSE)</f>
        <v>R</v>
      </c>
      <c r="O120" s="115"/>
      <c r="P120" s="116"/>
      <c r="Q120" s="116"/>
      <c r="R120" s="117"/>
      <c r="S120" s="150"/>
      <c r="T120" s="116"/>
      <c r="U120" s="116"/>
      <c r="V120" s="147"/>
      <c r="W120" s="118"/>
      <c r="X120" s="116"/>
      <c r="Y120" s="116"/>
      <c r="Z120" s="116"/>
      <c r="AA120" s="147"/>
      <c r="AB120" s="118"/>
      <c r="AC120" s="116" t="s">
        <v>9</v>
      </c>
      <c r="AD120" s="116"/>
      <c r="AE120" s="117"/>
      <c r="AF120" s="150"/>
      <c r="AG120" s="116"/>
      <c r="AH120" s="116"/>
      <c r="AI120" s="147"/>
      <c r="AJ120" s="118"/>
      <c r="AK120" s="116"/>
      <c r="AL120" s="116"/>
      <c r="AM120" s="116"/>
      <c r="AN120" s="117"/>
      <c r="AO120" s="150"/>
      <c r="AP120" s="116"/>
      <c r="AQ120" s="116"/>
      <c r="AR120" s="147"/>
      <c r="AS120" s="118"/>
      <c r="AT120" s="116"/>
      <c r="AU120" s="116"/>
      <c r="AV120" s="116"/>
      <c r="AW120" s="117"/>
      <c r="AX120" s="150"/>
      <c r="AY120" s="116"/>
      <c r="AZ120" s="116"/>
      <c r="BA120" s="147"/>
      <c r="BB120" s="118"/>
      <c r="BC120" s="116"/>
      <c r="BD120" s="116"/>
      <c r="BE120" s="117"/>
      <c r="BF120" s="150"/>
      <c r="BG120" s="116"/>
      <c r="BH120" s="116"/>
      <c r="BI120" s="116"/>
      <c r="BJ120" s="147"/>
      <c r="BK120" s="118"/>
      <c r="BL120" s="588"/>
      <c r="BM120" s="588"/>
      <c r="BN120" s="119"/>
      <c r="BP120" s="11"/>
    </row>
    <row r="121" spans="1:68" ht="18.899999999999999" customHeight="1">
      <c r="A121" s="9"/>
      <c r="B121" s="8"/>
      <c r="C121" s="1037"/>
      <c r="D121" s="1037"/>
      <c r="E121" s="1037"/>
      <c r="F121" s="1037"/>
      <c r="G121" s="1014"/>
      <c r="H121" s="970"/>
      <c r="I121" s="77" t="s">
        <v>202</v>
      </c>
      <c r="J121" s="200" t="s">
        <v>834</v>
      </c>
      <c r="K121" s="186">
        <v>1132160</v>
      </c>
      <c r="L121" s="525" t="s">
        <v>339</v>
      </c>
      <c r="M121" s="525">
        <f>VLOOKUP(I121,'Input data - MTBF'!$A$1:$F$303,3,FALSE)</f>
        <v>730</v>
      </c>
      <c r="N121" s="889" t="str">
        <f>VLOOKUP(I121,'Input data - MTBF'!$A$1:$F$304,6,FALSE)</f>
        <v>P</v>
      </c>
      <c r="O121" s="108"/>
      <c r="P121" s="84"/>
      <c r="Q121" s="84"/>
      <c r="R121" s="100"/>
      <c r="S121" s="136"/>
      <c r="T121" s="84"/>
      <c r="U121" s="84"/>
      <c r="V121" s="87"/>
      <c r="W121" s="94"/>
      <c r="X121" s="84"/>
      <c r="Y121" s="84"/>
      <c r="Z121" s="84"/>
      <c r="AA121" s="87"/>
      <c r="AB121" s="94"/>
      <c r="AC121" s="84"/>
      <c r="AD121" s="84" t="s">
        <v>7</v>
      </c>
      <c r="AE121" s="100"/>
      <c r="AF121" s="136"/>
      <c r="AG121" s="84"/>
      <c r="AH121" s="84"/>
      <c r="AI121" s="87"/>
      <c r="AJ121" s="94"/>
      <c r="AK121" s="84"/>
      <c r="AL121" s="84"/>
      <c r="AM121" s="84"/>
      <c r="AN121" s="100"/>
      <c r="AO121" s="136"/>
      <c r="AP121" s="84"/>
      <c r="AQ121" s="84"/>
      <c r="AR121" s="87"/>
      <c r="AS121" s="94"/>
      <c r="AT121" s="84"/>
      <c r="AU121" s="84"/>
      <c r="AV121" s="84"/>
      <c r="AW121" s="100"/>
      <c r="AX121" s="136"/>
      <c r="AY121" s="84"/>
      <c r="AZ121" s="84"/>
      <c r="BA121" s="87"/>
      <c r="BB121" s="94" t="s">
        <v>7</v>
      </c>
      <c r="BC121" s="84"/>
      <c r="BD121" s="84"/>
      <c r="BE121" s="100"/>
      <c r="BF121" s="136"/>
      <c r="BG121" s="84"/>
      <c r="BH121" s="84"/>
      <c r="BI121" s="84"/>
      <c r="BJ121" s="87"/>
      <c r="BK121" s="94"/>
      <c r="BL121" s="536"/>
      <c r="BM121" s="536"/>
      <c r="BN121" s="93"/>
      <c r="BP121" s="11"/>
    </row>
    <row r="122" spans="1:68" ht="18.899999999999999" customHeight="1">
      <c r="A122" s="9"/>
      <c r="B122" s="8"/>
      <c r="C122" s="1037"/>
      <c r="D122" s="1037"/>
      <c r="E122" s="1037"/>
      <c r="F122" s="1037"/>
      <c r="G122" s="1014"/>
      <c r="H122" s="970"/>
      <c r="I122" s="77" t="s">
        <v>203</v>
      </c>
      <c r="J122" s="200" t="s">
        <v>831</v>
      </c>
      <c r="K122" s="186">
        <v>1132160</v>
      </c>
      <c r="L122" s="525" t="s">
        <v>339</v>
      </c>
      <c r="M122" s="525">
        <f>VLOOKUP(I122,'Input data - MTBF'!$A$1:$F$303,3,FALSE)</f>
        <v>243.33333329999999</v>
      </c>
      <c r="N122" s="889" t="str">
        <f>VLOOKUP(I122,'Input data - MTBF'!$A$1:$F$304,6,FALSE)</f>
        <v>P</v>
      </c>
      <c r="O122" s="108"/>
      <c r="P122" s="84"/>
      <c r="Q122" s="84"/>
      <c r="R122" s="100"/>
      <c r="S122" s="136"/>
      <c r="T122" s="84"/>
      <c r="U122" s="84"/>
      <c r="V122" s="87"/>
      <c r="W122" s="94"/>
      <c r="X122" s="84"/>
      <c r="Y122" s="84"/>
      <c r="Z122" s="84"/>
      <c r="AA122" s="87"/>
      <c r="AB122" s="94" t="s">
        <v>7</v>
      </c>
      <c r="AC122" s="84"/>
      <c r="AD122" s="84"/>
      <c r="AE122" s="100"/>
      <c r="AF122" s="136"/>
      <c r="AG122" s="84"/>
      <c r="AH122" s="84"/>
      <c r="AI122" s="87"/>
      <c r="AJ122" s="94"/>
      <c r="AK122" s="84"/>
      <c r="AL122" s="84"/>
      <c r="AM122" s="84"/>
      <c r="AN122" s="100"/>
      <c r="AO122" s="136"/>
      <c r="AP122" s="84"/>
      <c r="AQ122" s="84"/>
      <c r="AR122" s="87"/>
      <c r="AS122" s="94"/>
      <c r="AT122" s="84"/>
      <c r="AU122" s="84"/>
      <c r="AV122" s="84"/>
      <c r="AW122" s="100"/>
      <c r="AX122" s="136"/>
      <c r="AY122" s="84"/>
      <c r="AZ122" s="84" t="s">
        <v>7</v>
      </c>
      <c r="BA122" s="87"/>
      <c r="BB122" s="94"/>
      <c r="BC122" s="84"/>
      <c r="BD122" s="84"/>
      <c r="BE122" s="100"/>
      <c r="BF122" s="136"/>
      <c r="BG122" s="84"/>
      <c r="BH122" s="84"/>
      <c r="BI122" s="84"/>
      <c r="BJ122" s="87"/>
      <c r="BK122" s="94"/>
      <c r="BL122" s="536"/>
      <c r="BM122" s="536"/>
      <c r="BN122" s="93"/>
      <c r="BP122" s="11"/>
    </row>
    <row r="123" spans="1:68" ht="18.899999999999999" customHeight="1">
      <c r="A123" s="9"/>
      <c r="B123" s="8"/>
      <c r="C123" s="1037"/>
      <c r="D123" s="1037"/>
      <c r="E123" s="1037"/>
      <c r="F123" s="1037"/>
      <c r="G123" s="1014"/>
      <c r="H123" s="970"/>
      <c r="I123" s="77" t="s">
        <v>672</v>
      </c>
      <c r="J123" s="200" t="s">
        <v>832</v>
      </c>
      <c r="K123" s="186">
        <v>1132160</v>
      </c>
      <c r="L123" s="525" t="s">
        <v>339</v>
      </c>
      <c r="M123" s="525">
        <f>VLOOKUP(I123,'Input data - MTBF'!$A$1:$F$303,3,FALSE)</f>
        <v>1752</v>
      </c>
      <c r="N123" s="889" t="str">
        <f>VLOOKUP(I123,'Input data - MTBF'!$A$1:$F$304,6,FALSE)</f>
        <v>R</v>
      </c>
      <c r="O123" s="108"/>
      <c r="P123" s="84"/>
      <c r="Q123" s="84"/>
      <c r="R123" s="100"/>
      <c r="S123" s="136"/>
      <c r="T123" s="84"/>
      <c r="U123" s="84"/>
      <c r="V123" s="87"/>
      <c r="W123" s="94"/>
      <c r="X123" s="84"/>
      <c r="Y123" s="84"/>
      <c r="Z123" s="84"/>
      <c r="AA123" s="87"/>
      <c r="AB123" s="94"/>
      <c r="AC123" s="84"/>
      <c r="AD123" s="84"/>
      <c r="AE123" s="100"/>
      <c r="AF123" s="136"/>
      <c r="AG123" s="84"/>
      <c r="AH123" s="84"/>
      <c r="AI123" s="87"/>
      <c r="AJ123" s="94"/>
      <c r="AK123" s="84"/>
      <c r="AL123" s="84"/>
      <c r="AM123" s="84"/>
      <c r="AN123" s="100"/>
      <c r="AO123" s="136"/>
      <c r="AP123" s="84"/>
      <c r="AQ123" s="84"/>
      <c r="AR123" s="87"/>
      <c r="AS123" s="94"/>
      <c r="AT123" s="84"/>
      <c r="AU123" s="84"/>
      <c r="AV123" s="84"/>
      <c r="AW123" s="100"/>
      <c r="AX123" s="136"/>
      <c r="AY123" s="84"/>
      <c r="AZ123" s="84"/>
      <c r="BA123" s="87" t="s">
        <v>9</v>
      </c>
      <c r="BB123" s="94"/>
      <c r="BC123" s="84"/>
      <c r="BD123" s="84"/>
      <c r="BE123" s="100"/>
      <c r="BF123" s="136"/>
      <c r="BG123" s="84"/>
      <c r="BH123" s="84"/>
      <c r="BI123" s="84"/>
      <c r="BJ123" s="87"/>
      <c r="BK123" s="94"/>
      <c r="BL123" s="536"/>
      <c r="BM123" s="536"/>
      <c r="BN123" s="93"/>
      <c r="BP123" s="11"/>
    </row>
    <row r="124" spans="1:68" ht="18.899999999999999" customHeight="1">
      <c r="A124" s="9"/>
      <c r="B124" s="8"/>
      <c r="C124" s="1037"/>
      <c r="D124" s="1037"/>
      <c r="E124" s="1037"/>
      <c r="F124" s="1037"/>
      <c r="G124" s="1014"/>
      <c r="H124" s="970"/>
      <c r="I124" s="77" t="s">
        <v>206</v>
      </c>
      <c r="J124" s="200" t="s">
        <v>808</v>
      </c>
      <c r="K124" s="186">
        <v>1131806</v>
      </c>
      <c r="L124" s="525" t="s">
        <v>339</v>
      </c>
      <c r="M124" s="525">
        <f>VLOOKUP(I124,'Input data - MTBF'!$A$1:$F$303,3,FALSE)</f>
        <v>380.86956520000001</v>
      </c>
      <c r="N124" s="889" t="str">
        <f>VLOOKUP(I124,'Input data - MTBF'!$A$1:$F$304,6,FALSE)</f>
        <v>P</v>
      </c>
      <c r="O124" s="108"/>
      <c r="P124" s="84"/>
      <c r="Q124" s="84"/>
      <c r="R124" s="100"/>
      <c r="S124" s="136" t="s">
        <v>354</v>
      </c>
      <c r="T124" s="84"/>
      <c r="U124" s="84"/>
      <c r="V124" s="87"/>
      <c r="W124" s="94"/>
      <c r="X124" s="84"/>
      <c r="Y124" s="84"/>
      <c r="Z124" s="84"/>
      <c r="AA124" s="87"/>
      <c r="AB124" s="94"/>
      <c r="AC124" s="84"/>
      <c r="AD124" s="84"/>
      <c r="AE124" s="100"/>
      <c r="AF124" s="136"/>
      <c r="AG124" s="84"/>
      <c r="AH124" s="84"/>
      <c r="AI124" s="87"/>
      <c r="AJ124" s="94"/>
      <c r="AK124" s="84"/>
      <c r="AL124" s="84"/>
      <c r="AM124" s="84"/>
      <c r="AN124" s="100"/>
      <c r="AO124" s="136"/>
      <c r="AP124" s="84"/>
      <c r="AQ124" s="84" t="s">
        <v>7</v>
      </c>
      <c r="AR124" s="87"/>
      <c r="AS124" s="94"/>
      <c r="AT124" s="84"/>
      <c r="AU124" s="84"/>
      <c r="AV124" s="84"/>
      <c r="AW124" s="100"/>
      <c r="AX124" s="136"/>
      <c r="AY124" s="84"/>
      <c r="AZ124" s="84"/>
      <c r="BA124" s="87"/>
      <c r="BB124" s="94"/>
      <c r="BC124" s="84"/>
      <c r="BD124" s="84"/>
      <c r="BE124" s="100"/>
      <c r="BF124" s="136"/>
      <c r="BG124" s="84"/>
      <c r="BH124" s="84"/>
      <c r="BI124" s="84"/>
      <c r="BJ124" s="87"/>
      <c r="BK124" s="94"/>
      <c r="BL124" s="536"/>
      <c r="BM124" s="536"/>
      <c r="BN124" s="93"/>
      <c r="BP124" s="11"/>
    </row>
    <row r="125" spans="1:68" ht="18.899999999999999" customHeight="1" thickBot="1">
      <c r="A125" s="9"/>
      <c r="B125" s="8"/>
      <c r="C125" s="1037"/>
      <c r="D125" s="1037"/>
      <c r="E125" s="1037"/>
      <c r="F125" s="1037"/>
      <c r="G125" s="1076"/>
      <c r="H125" s="977"/>
      <c r="I125" s="181" t="s">
        <v>208</v>
      </c>
      <c r="J125" s="202" t="s">
        <v>808</v>
      </c>
      <c r="K125" s="189">
        <v>1131806</v>
      </c>
      <c r="L125" s="533" t="s">
        <v>339</v>
      </c>
      <c r="M125" s="533">
        <f>VLOOKUP(I125,'Input data - MTBF'!$A$1:$F$303,3,FALSE)</f>
        <v>438</v>
      </c>
      <c r="N125" s="889" t="str">
        <f>VLOOKUP(I125,'Input data - MTBF'!$A$1:$F$304,6,FALSE)</f>
        <v>P</v>
      </c>
      <c r="O125" s="110"/>
      <c r="P125" s="97"/>
      <c r="Q125" s="97"/>
      <c r="R125" s="102"/>
      <c r="S125" s="137" t="s">
        <v>354</v>
      </c>
      <c r="T125" s="97"/>
      <c r="U125" s="97"/>
      <c r="V125" s="141"/>
      <c r="W125" s="96"/>
      <c r="X125" s="97"/>
      <c r="Y125" s="97"/>
      <c r="Z125" s="97"/>
      <c r="AA125" s="141"/>
      <c r="AB125" s="96"/>
      <c r="AC125" s="97"/>
      <c r="AD125" s="97"/>
      <c r="AE125" s="102"/>
      <c r="AF125" s="137"/>
      <c r="AG125" s="97"/>
      <c r="AH125" s="97"/>
      <c r="AI125" s="141"/>
      <c r="AJ125" s="96"/>
      <c r="AK125" s="97"/>
      <c r="AL125" s="97"/>
      <c r="AM125" s="97"/>
      <c r="AN125" s="102"/>
      <c r="AO125" s="137"/>
      <c r="AP125" s="97"/>
      <c r="AQ125" s="97" t="s">
        <v>7</v>
      </c>
      <c r="AR125" s="141"/>
      <c r="AS125" s="96"/>
      <c r="AT125" s="97"/>
      <c r="AU125" s="97"/>
      <c r="AV125" s="97"/>
      <c r="AW125" s="102"/>
      <c r="AX125" s="137"/>
      <c r="AY125" s="97"/>
      <c r="AZ125" s="97"/>
      <c r="BA125" s="141"/>
      <c r="BB125" s="96"/>
      <c r="BC125" s="97"/>
      <c r="BD125" s="97"/>
      <c r="BE125" s="102"/>
      <c r="BF125" s="137"/>
      <c r="BG125" s="97"/>
      <c r="BH125" s="97"/>
      <c r="BI125" s="97"/>
      <c r="BJ125" s="141"/>
      <c r="BK125" s="96"/>
      <c r="BL125" s="545"/>
      <c r="BM125" s="545"/>
      <c r="BN125" s="98"/>
      <c r="BP125" s="11"/>
    </row>
    <row r="126" spans="1:68" ht="18.899999999999999" customHeight="1">
      <c r="A126" s="9"/>
      <c r="B126" s="8"/>
      <c r="C126" s="1037"/>
      <c r="D126" s="1037"/>
      <c r="E126" s="1037"/>
      <c r="F126" s="1037"/>
      <c r="G126" s="1013" t="s">
        <v>249</v>
      </c>
      <c r="H126" s="970"/>
      <c r="I126" s="77" t="s">
        <v>210</v>
      </c>
      <c r="J126" s="200" t="s">
        <v>808</v>
      </c>
      <c r="K126" s="190">
        <v>1131806</v>
      </c>
      <c r="L126" s="527" t="s">
        <v>339</v>
      </c>
      <c r="M126" s="527">
        <f>VLOOKUP(I126,'Input data - MTBF'!$A$1:$F$303,3,FALSE)</f>
        <v>730</v>
      </c>
      <c r="N126" s="889" t="str">
        <f>VLOOKUP(I126,'Input data - MTBF'!$A$1:$F$304,6,FALSE)</f>
        <v>P</v>
      </c>
      <c r="O126" s="122"/>
      <c r="P126" s="90"/>
      <c r="Q126" s="90"/>
      <c r="R126" s="99"/>
      <c r="S126" s="135" t="s">
        <v>354</v>
      </c>
      <c r="T126" s="90"/>
      <c r="U126" s="90"/>
      <c r="V126" s="146"/>
      <c r="W126" s="103"/>
      <c r="X126" s="90"/>
      <c r="Y126" s="90"/>
      <c r="Z126" s="90"/>
      <c r="AA126" s="146"/>
      <c r="AB126" s="103"/>
      <c r="AC126" s="90"/>
      <c r="AD126" s="90"/>
      <c r="AE126" s="99"/>
      <c r="AF126" s="135"/>
      <c r="AG126" s="90"/>
      <c r="AH126" s="90"/>
      <c r="AI126" s="146"/>
      <c r="AJ126" s="103"/>
      <c r="AK126" s="90"/>
      <c r="AL126" s="90"/>
      <c r="AM126" s="90"/>
      <c r="AN126" s="99"/>
      <c r="AO126" s="135"/>
      <c r="AP126" s="90"/>
      <c r="AQ126" s="90" t="s">
        <v>7</v>
      </c>
      <c r="AR126" s="146"/>
      <c r="AS126" s="103"/>
      <c r="AT126" s="90"/>
      <c r="AU126" s="90"/>
      <c r="AV126" s="90"/>
      <c r="AW126" s="99"/>
      <c r="AX126" s="135"/>
      <c r="AY126" s="90"/>
      <c r="AZ126" s="90"/>
      <c r="BA126" s="146"/>
      <c r="BB126" s="103"/>
      <c r="BC126" s="90"/>
      <c r="BD126" s="90"/>
      <c r="BE126" s="99"/>
      <c r="BF126" s="135"/>
      <c r="BG126" s="90"/>
      <c r="BH126" s="90"/>
      <c r="BI126" s="90"/>
      <c r="BJ126" s="146"/>
      <c r="BK126" s="103"/>
      <c r="BL126" s="544"/>
      <c r="BM126" s="544"/>
      <c r="BN126" s="91"/>
      <c r="BP126" s="11"/>
    </row>
    <row r="127" spans="1:68" ht="18.899999999999999" customHeight="1">
      <c r="A127" s="9"/>
      <c r="B127" s="8"/>
      <c r="C127" s="1037"/>
      <c r="D127" s="1037"/>
      <c r="E127" s="1037"/>
      <c r="F127" s="1037"/>
      <c r="G127" s="1014"/>
      <c r="H127" s="288"/>
      <c r="I127" s="76" t="s">
        <v>213</v>
      </c>
      <c r="J127" s="200" t="s">
        <v>811</v>
      </c>
      <c r="K127" s="188">
        <v>1131806</v>
      </c>
      <c r="L127" s="525" t="s">
        <v>339</v>
      </c>
      <c r="M127" s="525">
        <f>VLOOKUP(I127,'Input data - MTBF'!$A$1:$F$303,3,FALSE)</f>
        <v>292</v>
      </c>
      <c r="N127" s="889" t="str">
        <f>VLOOKUP(I127,'Input data - MTBF'!$A$1:$F$304,6,FALSE)</f>
        <v>P</v>
      </c>
      <c r="O127" s="108"/>
      <c r="P127" s="84" t="s">
        <v>354</v>
      </c>
      <c r="Q127" s="84"/>
      <c r="R127" s="100"/>
      <c r="S127" s="136"/>
      <c r="T127" s="84"/>
      <c r="U127" s="84"/>
      <c r="V127" s="87"/>
      <c r="W127" s="94"/>
      <c r="X127" s="84"/>
      <c r="Y127" s="84"/>
      <c r="Z127" s="84"/>
      <c r="AA127" s="87"/>
      <c r="AB127" s="94"/>
      <c r="AC127" s="84"/>
      <c r="AD127" s="84"/>
      <c r="AE127" s="100"/>
      <c r="AF127" s="136"/>
      <c r="AG127" s="84"/>
      <c r="AH127" s="84"/>
      <c r="AI127" s="87"/>
      <c r="AJ127" s="94"/>
      <c r="AK127" s="84"/>
      <c r="AL127" s="84"/>
      <c r="AM127" s="84"/>
      <c r="AN127" s="100" t="s">
        <v>7</v>
      </c>
      <c r="AO127" s="136"/>
      <c r="AP127" s="84"/>
      <c r="AQ127" s="84"/>
      <c r="AR127" s="87"/>
      <c r="AS127" s="94"/>
      <c r="AT127" s="84"/>
      <c r="AU127" s="84"/>
      <c r="AV127" s="84"/>
      <c r="AW127" s="100"/>
      <c r="AX127" s="136"/>
      <c r="AY127" s="84"/>
      <c r="AZ127" s="84"/>
      <c r="BA127" s="87"/>
      <c r="BB127" s="94"/>
      <c r="BC127" s="84"/>
      <c r="BD127" s="84"/>
      <c r="BE127" s="100"/>
      <c r="BF127" s="136"/>
      <c r="BG127" s="84"/>
      <c r="BH127" s="84"/>
      <c r="BI127" s="84"/>
      <c r="BJ127" s="87"/>
      <c r="BK127" s="94"/>
      <c r="BL127" s="536"/>
      <c r="BM127" s="536"/>
      <c r="BN127" s="93"/>
      <c r="BP127" s="11"/>
    </row>
    <row r="128" spans="1:68" ht="18.899999999999999" customHeight="1">
      <c r="A128" s="9"/>
      <c r="B128" s="8"/>
      <c r="C128" s="1037"/>
      <c r="D128" s="1037"/>
      <c r="E128" s="1037"/>
      <c r="F128" s="1037"/>
      <c r="G128" s="1014"/>
      <c r="H128" s="288"/>
      <c r="I128" s="76" t="s">
        <v>215</v>
      </c>
      <c r="J128" s="200" t="s">
        <v>874</v>
      </c>
      <c r="K128" s="188">
        <v>1132395</v>
      </c>
      <c r="L128" s="525" t="s">
        <v>339</v>
      </c>
      <c r="M128" s="525">
        <f>VLOOKUP(I128,'Input data - MTBF'!$A$1:$F$303,3,FALSE)</f>
        <v>8760</v>
      </c>
      <c r="N128" s="889" t="str">
        <f>VLOOKUP(I128,'Input data - MTBF'!$A$1:$F$304,6,FALSE)</f>
        <v>R</v>
      </c>
      <c r="O128" s="108"/>
      <c r="P128" s="84"/>
      <c r="Q128" s="84"/>
      <c r="R128" s="100"/>
      <c r="S128" s="136"/>
      <c r="T128" s="84"/>
      <c r="U128" s="84"/>
      <c r="V128" s="87"/>
      <c r="W128" s="94"/>
      <c r="X128" s="84"/>
      <c r="Y128" s="84"/>
      <c r="Z128" s="84"/>
      <c r="AA128" s="87"/>
      <c r="AB128" s="94"/>
      <c r="AC128" s="84"/>
      <c r="AD128" s="84"/>
      <c r="AE128" s="100"/>
      <c r="AF128" s="136"/>
      <c r="AG128" s="84"/>
      <c r="AH128" s="84"/>
      <c r="AI128" s="87"/>
      <c r="AJ128" s="94"/>
      <c r="AK128" s="84"/>
      <c r="AL128" s="84"/>
      <c r="AM128" s="84"/>
      <c r="AN128" s="100"/>
      <c r="AO128" s="136"/>
      <c r="AP128" s="84"/>
      <c r="AQ128" s="84"/>
      <c r="AR128" s="87"/>
      <c r="AS128" s="94"/>
      <c r="AT128" s="84"/>
      <c r="AU128" s="84"/>
      <c r="AV128" s="84"/>
      <c r="AW128" s="100"/>
      <c r="AX128" s="136"/>
      <c r="AY128" s="84"/>
      <c r="AZ128" s="84"/>
      <c r="BA128" s="87"/>
      <c r="BB128" s="94" t="s">
        <v>9</v>
      </c>
      <c r="BC128" s="84"/>
      <c r="BD128" s="84"/>
      <c r="BE128" s="100"/>
      <c r="BF128" s="136"/>
      <c r="BG128" s="84"/>
      <c r="BH128" s="84"/>
      <c r="BI128" s="84"/>
      <c r="BJ128" s="87"/>
      <c r="BK128" s="94"/>
      <c r="BL128" s="536"/>
      <c r="BM128" s="536"/>
      <c r="BN128" s="93"/>
      <c r="BP128" s="11"/>
    </row>
    <row r="129" spans="1:68" ht="18.899999999999999" customHeight="1">
      <c r="A129" s="9"/>
      <c r="B129" s="8"/>
      <c r="C129" s="1037"/>
      <c r="D129" s="1037"/>
      <c r="E129" s="1037"/>
      <c r="F129" s="1037"/>
      <c r="G129" s="1014"/>
      <c r="H129" s="288"/>
      <c r="I129" s="76" t="s">
        <v>217</v>
      </c>
      <c r="J129" s="200" t="s">
        <v>810</v>
      </c>
      <c r="K129" s="188">
        <v>1131806</v>
      </c>
      <c r="L129" s="525" t="s">
        <v>339</v>
      </c>
      <c r="M129" s="525">
        <f>VLOOKUP(I129,'Input data - MTBF'!$A$1:$F$303,3,FALSE)</f>
        <v>1752</v>
      </c>
      <c r="N129" s="889" t="str">
        <f>VLOOKUP(I129,'Input data - MTBF'!$A$1:$F$304,6,FALSE)</f>
        <v>R</v>
      </c>
      <c r="O129" s="108"/>
      <c r="P129" s="84"/>
      <c r="Q129" s="84"/>
      <c r="R129" s="100"/>
      <c r="S129" s="136"/>
      <c r="T129" s="84"/>
      <c r="U129" s="84"/>
      <c r="V129" s="87"/>
      <c r="W129" s="94"/>
      <c r="X129" s="84"/>
      <c r="Y129" s="84"/>
      <c r="Z129" s="84"/>
      <c r="AA129" s="87"/>
      <c r="AB129" s="94"/>
      <c r="AC129" s="84"/>
      <c r="AD129" s="84"/>
      <c r="AE129" s="100"/>
      <c r="AF129" s="136"/>
      <c r="AG129" s="84"/>
      <c r="AH129" s="84"/>
      <c r="AI129" s="87"/>
      <c r="AJ129" s="94"/>
      <c r="AK129" s="84"/>
      <c r="AL129" s="84"/>
      <c r="AM129" s="84"/>
      <c r="AN129" s="100"/>
      <c r="AO129" s="136"/>
      <c r="AP129" s="84" t="s">
        <v>9</v>
      </c>
      <c r="AQ129" s="84"/>
      <c r="AR129" s="87"/>
      <c r="AS129" s="94"/>
      <c r="AT129" s="84"/>
      <c r="AU129" s="84"/>
      <c r="AV129" s="84"/>
      <c r="AW129" s="100"/>
      <c r="AX129" s="136"/>
      <c r="AY129" s="84"/>
      <c r="AZ129" s="84"/>
      <c r="BA129" s="87"/>
      <c r="BB129" s="94"/>
      <c r="BC129" s="84"/>
      <c r="BD129" s="84"/>
      <c r="BE129" s="100"/>
      <c r="BF129" s="136"/>
      <c r="BG129" s="84"/>
      <c r="BH129" s="84"/>
      <c r="BI129" s="84"/>
      <c r="BJ129" s="87"/>
      <c r="BK129" s="94"/>
      <c r="BL129" s="536"/>
      <c r="BM129" s="536"/>
      <c r="BN129" s="93"/>
      <c r="BP129" s="11"/>
    </row>
    <row r="130" spans="1:68" ht="18.899999999999999" customHeight="1">
      <c r="A130" s="9"/>
      <c r="B130" s="8"/>
      <c r="C130" s="1037"/>
      <c r="D130" s="1037"/>
      <c r="E130" s="1037"/>
      <c r="F130" s="1037"/>
      <c r="G130" s="1014"/>
      <c r="H130" s="288"/>
      <c r="I130" s="76" t="s">
        <v>219</v>
      </c>
      <c r="J130" s="200" t="s">
        <v>809</v>
      </c>
      <c r="K130" s="188">
        <v>1131807</v>
      </c>
      <c r="L130" s="525" t="s">
        <v>339</v>
      </c>
      <c r="M130" s="525">
        <f>VLOOKUP(I130,'Input data - MTBF'!$A$1:$F$303,3,FALSE)</f>
        <v>1460</v>
      </c>
      <c r="N130" s="889" t="str">
        <f>VLOOKUP(I130,'Input data - MTBF'!$A$1:$F$304,6,FALSE)</f>
        <v>R</v>
      </c>
      <c r="O130" s="108"/>
      <c r="P130" s="84"/>
      <c r="Q130" s="84"/>
      <c r="R130" s="100"/>
      <c r="S130" s="136"/>
      <c r="T130" s="84"/>
      <c r="U130" s="84"/>
      <c r="V130" s="87"/>
      <c r="W130" s="94"/>
      <c r="X130" s="84"/>
      <c r="Y130" s="84"/>
      <c r="Z130" s="84"/>
      <c r="AA130" s="87"/>
      <c r="AB130" s="94"/>
      <c r="AC130" s="84"/>
      <c r="AD130" s="84"/>
      <c r="AE130" s="100"/>
      <c r="AF130" s="136"/>
      <c r="AG130" s="84"/>
      <c r="AH130" s="84"/>
      <c r="AI130" s="87"/>
      <c r="AJ130" s="94"/>
      <c r="AK130" s="84"/>
      <c r="AL130" s="84" t="s">
        <v>9</v>
      </c>
      <c r="AM130" s="84"/>
      <c r="AN130" s="100"/>
      <c r="AO130" s="136"/>
      <c r="AP130" s="84"/>
      <c r="AQ130" s="84"/>
      <c r="AR130" s="87"/>
      <c r="AS130" s="94"/>
      <c r="AT130" s="84"/>
      <c r="AU130" s="84"/>
      <c r="AV130" s="84"/>
      <c r="AW130" s="100"/>
      <c r="AX130" s="136"/>
      <c r="AY130" s="84"/>
      <c r="AZ130" s="84"/>
      <c r="BA130" s="87"/>
      <c r="BB130" s="94"/>
      <c r="BC130" s="84"/>
      <c r="BD130" s="84"/>
      <c r="BE130" s="100"/>
      <c r="BF130" s="136"/>
      <c r="BG130" s="84"/>
      <c r="BH130" s="84"/>
      <c r="BI130" s="84"/>
      <c r="BJ130" s="87"/>
      <c r="BK130" s="94"/>
      <c r="BL130" s="536"/>
      <c r="BM130" s="536"/>
      <c r="BN130" s="93"/>
      <c r="BP130" s="11"/>
    </row>
    <row r="131" spans="1:68" ht="18.899999999999999" customHeight="1">
      <c r="A131" s="9"/>
      <c r="B131" s="8"/>
      <c r="C131" s="1037"/>
      <c r="D131" s="1037"/>
      <c r="E131" s="1037"/>
      <c r="F131" s="1037"/>
      <c r="G131" s="1014"/>
      <c r="H131" s="288"/>
      <c r="I131" s="76" t="s">
        <v>221</v>
      </c>
      <c r="J131" s="200" t="s">
        <v>882</v>
      </c>
      <c r="K131" s="188">
        <v>1131812</v>
      </c>
      <c r="L131" s="525" t="s">
        <v>339</v>
      </c>
      <c r="M131" s="525">
        <f>VLOOKUP(I131,'Input data - MTBF'!$A$1:$F$303,3,FALSE)</f>
        <v>1460</v>
      </c>
      <c r="N131" s="889" t="str">
        <f>VLOOKUP(I131,'Input data - MTBF'!$A$1:$F$304,6,FALSE)</f>
        <v>R</v>
      </c>
      <c r="O131" s="108"/>
      <c r="P131" s="84"/>
      <c r="Q131" s="84"/>
      <c r="R131" s="100"/>
      <c r="S131" s="136"/>
      <c r="T131" s="84"/>
      <c r="U131" s="84"/>
      <c r="V131" s="87"/>
      <c r="W131" s="94"/>
      <c r="X131" s="84" t="s">
        <v>9</v>
      </c>
      <c r="Y131" s="84"/>
      <c r="Z131" s="84"/>
      <c r="AA131" s="87"/>
      <c r="AB131" s="94"/>
      <c r="AC131" s="84"/>
      <c r="AD131" s="84"/>
      <c r="AE131" s="100"/>
      <c r="AF131" s="136"/>
      <c r="AG131" s="84"/>
      <c r="AH131" s="84"/>
      <c r="AI131" s="87"/>
      <c r="AJ131" s="94"/>
      <c r="AK131" s="84"/>
      <c r="AL131" s="84"/>
      <c r="AM131" s="84"/>
      <c r="AN131" s="100"/>
      <c r="AO131" s="136"/>
      <c r="AP131" s="84"/>
      <c r="AQ131" s="84"/>
      <c r="AR131" s="87"/>
      <c r="AS131" s="94"/>
      <c r="AT131" s="84"/>
      <c r="AU131" s="84"/>
      <c r="AV131" s="84"/>
      <c r="AW131" s="100"/>
      <c r="AX131" s="136"/>
      <c r="AY131" s="84"/>
      <c r="AZ131" s="84"/>
      <c r="BA131" s="87"/>
      <c r="BB131" s="94"/>
      <c r="BC131" s="84"/>
      <c r="BD131" s="84"/>
      <c r="BE131" s="100"/>
      <c r="BF131" s="136"/>
      <c r="BG131" s="84"/>
      <c r="BH131" s="84"/>
      <c r="BI131" s="84"/>
      <c r="BJ131" s="87"/>
      <c r="BK131" s="94"/>
      <c r="BL131" s="536"/>
      <c r="BM131" s="536"/>
      <c r="BN131" s="93"/>
      <c r="BP131" s="11"/>
    </row>
    <row r="132" spans="1:68" ht="18.899999999999999" customHeight="1">
      <c r="A132" s="9"/>
      <c r="B132" s="8"/>
      <c r="C132" s="1037"/>
      <c r="D132" s="1037"/>
      <c r="E132" s="1037"/>
      <c r="F132" s="1037"/>
      <c r="G132" s="1014"/>
      <c r="H132" s="288"/>
      <c r="I132" s="76" t="s">
        <v>222</v>
      </c>
      <c r="J132" s="200" t="s">
        <v>809</v>
      </c>
      <c r="K132" s="188">
        <v>1131806</v>
      </c>
      <c r="L132" s="525" t="s">
        <v>339</v>
      </c>
      <c r="M132" s="525">
        <f>VLOOKUP(I132,'Input data - MTBF'!$A$1:$F$303,3,FALSE)</f>
        <v>876</v>
      </c>
      <c r="N132" s="889" t="str">
        <f>VLOOKUP(I132,'Input data - MTBF'!$A$1:$F$304,6,FALSE)</f>
        <v>P</v>
      </c>
      <c r="O132" s="108"/>
      <c r="P132" s="84"/>
      <c r="Q132" s="84"/>
      <c r="R132" s="100"/>
      <c r="S132" s="136"/>
      <c r="T132" s="84"/>
      <c r="U132" s="84" t="s">
        <v>354</v>
      </c>
      <c r="V132" s="87"/>
      <c r="W132" s="94"/>
      <c r="X132" s="84"/>
      <c r="Y132" s="84"/>
      <c r="Z132" s="84"/>
      <c r="AA132" s="87"/>
      <c r="AB132" s="94"/>
      <c r="AC132" s="84"/>
      <c r="AD132" s="84"/>
      <c r="AE132" s="100"/>
      <c r="AF132" s="136"/>
      <c r="AG132" s="84"/>
      <c r="AH132" s="84"/>
      <c r="AI132" s="87"/>
      <c r="AJ132" s="94"/>
      <c r="AK132" s="84"/>
      <c r="AL132" s="84"/>
      <c r="AM132" s="84"/>
      <c r="AN132" s="100"/>
      <c r="AO132" s="136"/>
      <c r="AP132" s="84"/>
      <c r="AQ132" s="84"/>
      <c r="AR132" s="87"/>
      <c r="AS132" s="94" t="s">
        <v>7</v>
      </c>
      <c r="AT132" s="84"/>
      <c r="AU132" s="84"/>
      <c r="AV132" s="84"/>
      <c r="AW132" s="100"/>
      <c r="AX132" s="136"/>
      <c r="AY132" s="84"/>
      <c r="AZ132" s="84"/>
      <c r="BA132" s="87"/>
      <c r="BB132" s="94"/>
      <c r="BC132" s="84"/>
      <c r="BD132" s="84"/>
      <c r="BE132" s="100"/>
      <c r="BF132" s="136"/>
      <c r="BG132" s="84"/>
      <c r="BH132" s="84"/>
      <c r="BI132" s="84"/>
      <c r="BJ132" s="87"/>
      <c r="BK132" s="94"/>
      <c r="BL132" s="536"/>
      <c r="BM132" s="536"/>
      <c r="BN132" s="93"/>
      <c r="BP132" s="11"/>
    </row>
    <row r="133" spans="1:68" ht="18.899999999999999" customHeight="1">
      <c r="A133" s="9"/>
      <c r="B133" s="8"/>
      <c r="C133" s="1037"/>
      <c r="D133" s="1037"/>
      <c r="E133" s="1037"/>
      <c r="F133" s="1037"/>
      <c r="G133" s="1014"/>
      <c r="H133" s="288"/>
      <c r="I133" s="76" t="s">
        <v>224</v>
      </c>
      <c r="J133" s="194" t="s">
        <v>809</v>
      </c>
      <c r="K133" s="188">
        <v>1131812</v>
      </c>
      <c r="L133" s="525" t="s">
        <v>339</v>
      </c>
      <c r="M133" s="525">
        <f>VLOOKUP(I133,'Input data - MTBF'!$A$1:$F$303,3,FALSE)</f>
        <v>265.45454549999999</v>
      </c>
      <c r="N133" s="889" t="str">
        <f>VLOOKUP(I133,'Input data - MTBF'!$A$1:$F$304,6,FALSE)</f>
        <v>P</v>
      </c>
      <c r="O133" s="108"/>
      <c r="P133" s="84"/>
      <c r="Q133" s="84"/>
      <c r="R133" s="100"/>
      <c r="S133" s="136"/>
      <c r="T133" s="84" t="s">
        <v>354</v>
      </c>
      <c r="U133" s="84"/>
      <c r="V133" s="87"/>
      <c r="W133" s="94"/>
      <c r="X133" s="84"/>
      <c r="Y133" s="84"/>
      <c r="Z133" s="84"/>
      <c r="AA133" s="87"/>
      <c r="AB133" s="94"/>
      <c r="AC133" s="84"/>
      <c r="AD133" s="84"/>
      <c r="AE133" s="100"/>
      <c r="AF133" s="136"/>
      <c r="AG133" s="84"/>
      <c r="AH133" s="84"/>
      <c r="AI133" s="87"/>
      <c r="AJ133" s="94"/>
      <c r="AK133" s="84"/>
      <c r="AL133" s="84"/>
      <c r="AM133" s="84"/>
      <c r="AN133" s="100"/>
      <c r="AO133" s="136"/>
      <c r="AP133" s="84"/>
      <c r="AQ133" s="84"/>
      <c r="AR133" s="87" t="s">
        <v>7</v>
      </c>
      <c r="AS133" s="94"/>
      <c r="AT133" s="84"/>
      <c r="AU133" s="84"/>
      <c r="AV133" s="84"/>
      <c r="AW133" s="100"/>
      <c r="AX133" s="136"/>
      <c r="AY133" s="84"/>
      <c r="AZ133" s="84"/>
      <c r="BA133" s="87"/>
      <c r="BB133" s="94"/>
      <c r="BC133" s="84"/>
      <c r="BD133" s="84"/>
      <c r="BE133" s="100"/>
      <c r="BF133" s="136"/>
      <c r="BG133" s="84"/>
      <c r="BH133" s="84"/>
      <c r="BI133" s="84"/>
      <c r="BJ133" s="87"/>
      <c r="BK133" s="94"/>
      <c r="BL133" s="536"/>
      <c r="BM133" s="536"/>
      <c r="BN133" s="93"/>
      <c r="BP133" s="11"/>
    </row>
    <row r="134" spans="1:68" ht="18.899999999999999" customHeight="1" thickBot="1">
      <c r="A134" s="9"/>
      <c r="B134" s="8"/>
      <c r="C134" s="1037"/>
      <c r="D134" s="1037"/>
      <c r="E134" s="1037"/>
      <c r="F134" s="1037"/>
      <c r="G134" s="1076"/>
      <c r="H134" s="978"/>
      <c r="I134" s="181" t="s">
        <v>225</v>
      </c>
      <c r="J134" s="202" t="s">
        <v>813</v>
      </c>
      <c r="K134" s="189">
        <v>1131812</v>
      </c>
      <c r="L134" s="529" t="s">
        <v>339</v>
      </c>
      <c r="M134" s="529">
        <f>VLOOKUP(I134,'Input data - MTBF'!$A$1:$F$303,3,FALSE)</f>
        <v>4380</v>
      </c>
      <c r="N134" s="889" t="str">
        <f>VLOOKUP(I134,'Input data - MTBF'!$A$1:$F$304,6,FALSE)</f>
        <v>R</v>
      </c>
      <c r="O134" s="110"/>
      <c r="P134" s="97"/>
      <c r="Q134" s="97"/>
      <c r="R134" s="102"/>
      <c r="S134" s="137"/>
      <c r="T134" s="97"/>
      <c r="U134" s="97"/>
      <c r="V134" s="141"/>
      <c r="W134" s="96"/>
      <c r="X134" s="97"/>
      <c r="Y134" s="97"/>
      <c r="Z134" s="97"/>
      <c r="AA134" s="141"/>
      <c r="AB134" s="96"/>
      <c r="AC134" s="97"/>
      <c r="AD134" s="97"/>
      <c r="AE134" s="102"/>
      <c r="AF134" s="137"/>
      <c r="AG134" s="97"/>
      <c r="AH134" s="97"/>
      <c r="AI134" s="141"/>
      <c r="AJ134" s="96"/>
      <c r="AK134" s="97"/>
      <c r="AL134" s="97"/>
      <c r="AM134" s="97"/>
      <c r="AN134" s="102"/>
      <c r="AO134" s="137"/>
      <c r="AP134" s="97"/>
      <c r="AQ134" s="97"/>
      <c r="AR134" s="141"/>
      <c r="AS134" s="96"/>
      <c r="AT134" s="97"/>
      <c r="AU134" s="97"/>
      <c r="AV134" s="97"/>
      <c r="AW134" s="102"/>
      <c r="AX134" s="137"/>
      <c r="AY134" s="97"/>
      <c r="AZ134" s="97"/>
      <c r="BA134" s="141" t="s">
        <v>9</v>
      </c>
      <c r="BB134" s="96"/>
      <c r="BC134" s="97"/>
      <c r="BD134" s="97"/>
      <c r="BE134" s="102"/>
      <c r="BF134" s="137"/>
      <c r="BG134" s="97"/>
      <c r="BH134" s="97"/>
      <c r="BI134" s="97"/>
      <c r="BJ134" s="141"/>
      <c r="BK134" s="96"/>
      <c r="BL134" s="545"/>
      <c r="BM134" s="545"/>
      <c r="BN134" s="98"/>
      <c r="BP134" s="11"/>
    </row>
    <row r="135" spans="1:68" ht="18.899999999999999" customHeight="1">
      <c r="A135" s="9"/>
      <c r="B135" s="8"/>
      <c r="C135" s="1037"/>
      <c r="D135" s="1037"/>
      <c r="E135" s="1037"/>
      <c r="F135" s="1037"/>
      <c r="G135" s="1013" t="s">
        <v>261</v>
      </c>
      <c r="H135" s="976"/>
      <c r="I135" s="183" t="s">
        <v>355</v>
      </c>
      <c r="J135" s="203" t="s">
        <v>899</v>
      </c>
      <c r="K135" s="208">
        <v>1131807</v>
      </c>
      <c r="L135" s="527" t="s">
        <v>339</v>
      </c>
      <c r="M135" s="527">
        <f>VLOOKUP(I135,'Input data - MTBF'!$A$1:$F$303,3,FALSE)</f>
        <v>265.45454549999999</v>
      </c>
      <c r="N135" s="889" t="str">
        <f>VLOOKUP(I135,'Input data - MTBF'!$A$1:$F$304,6,FALSE)</f>
        <v>P</v>
      </c>
      <c r="O135" s="115"/>
      <c r="P135" s="116"/>
      <c r="Q135" s="116"/>
      <c r="R135" s="117"/>
      <c r="S135" s="150"/>
      <c r="T135" s="116"/>
      <c r="U135" s="116"/>
      <c r="V135" s="147"/>
      <c r="W135" s="118"/>
      <c r="X135" s="116"/>
      <c r="Y135" s="116"/>
      <c r="Z135" s="116"/>
      <c r="AA135" s="147"/>
      <c r="AB135" s="118" t="s">
        <v>7</v>
      </c>
      <c r="AC135" s="116"/>
      <c r="AD135" s="116"/>
      <c r="AE135" s="117"/>
      <c r="AF135" s="150"/>
      <c r="AG135" s="116"/>
      <c r="AH135" s="116"/>
      <c r="AI135" s="147"/>
      <c r="AJ135" s="118"/>
      <c r="AK135" s="116"/>
      <c r="AL135" s="116"/>
      <c r="AM135" s="116"/>
      <c r="AN135" s="117"/>
      <c r="AO135" s="150"/>
      <c r="AP135" s="116"/>
      <c r="AQ135" s="116"/>
      <c r="AR135" s="147"/>
      <c r="AS135" s="118"/>
      <c r="AT135" s="116"/>
      <c r="AU135" s="116"/>
      <c r="AV135" s="116"/>
      <c r="AW135" s="117"/>
      <c r="AX135" s="150"/>
      <c r="AY135" s="116"/>
      <c r="AZ135" s="116"/>
      <c r="BA135" s="147"/>
      <c r="BB135" s="118"/>
      <c r="BC135" s="116"/>
      <c r="BD135" s="116"/>
      <c r="BE135" s="117"/>
      <c r="BF135" s="150"/>
      <c r="BG135" s="116"/>
      <c r="BH135" s="116"/>
      <c r="BI135" s="116"/>
      <c r="BJ135" s="146"/>
      <c r="BK135" s="103" t="s">
        <v>9</v>
      </c>
      <c r="BL135" s="544"/>
      <c r="BM135" s="544"/>
      <c r="BN135" s="91"/>
      <c r="BP135" s="11"/>
    </row>
    <row r="136" spans="1:68" ht="18.899999999999999" customHeight="1">
      <c r="A136" s="9"/>
      <c r="B136" s="8"/>
      <c r="C136" s="1037"/>
      <c r="D136" s="1037"/>
      <c r="E136" s="1037"/>
      <c r="F136" s="1037"/>
      <c r="G136" s="1014"/>
      <c r="H136" s="288"/>
      <c r="I136" s="77" t="s">
        <v>212</v>
      </c>
      <c r="J136" s="200" t="s">
        <v>812</v>
      </c>
      <c r="K136" s="209">
        <v>1131812</v>
      </c>
      <c r="L136" s="525" t="s">
        <v>339</v>
      </c>
      <c r="M136" s="525">
        <f>VLOOKUP(I136,'Input data - MTBF'!$A$1:$F$303,3,FALSE)</f>
        <v>324.44444440000001</v>
      </c>
      <c r="N136" s="889" t="str">
        <f>VLOOKUP(I136,'Input data - MTBF'!$A$1:$F$304,6,FALSE)</f>
        <v>P</v>
      </c>
      <c r="O136" s="108"/>
      <c r="P136" s="84" t="s">
        <v>354</v>
      </c>
      <c r="Q136" s="84"/>
      <c r="R136" s="100"/>
      <c r="S136" s="136"/>
      <c r="T136" s="84"/>
      <c r="U136" s="84"/>
      <c r="V136" s="87"/>
      <c r="W136" s="94"/>
      <c r="X136" s="84"/>
      <c r="Y136" s="84"/>
      <c r="Z136" s="84"/>
      <c r="AA136" s="87"/>
      <c r="AB136" s="94"/>
      <c r="AC136" s="84"/>
      <c r="AD136" s="84"/>
      <c r="AE136" s="100"/>
      <c r="AF136" s="136"/>
      <c r="AG136" s="84"/>
      <c r="AH136" s="84"/>
      <c r="AI136" s="87"/>
      <c r="AJ136" s="94"/>
      <c r="AK136" s="84"/>
      <c r="AL136" s="84"/>
      <c r="AM136" s="84"/>
      <c r="AN136" s="100" t="s">
        <v>7</v>
      </c>
      <c r="AO136" s="136"/>
      <c r="AP136" s="84"/>
      <c r="AQ136" s="84"/>
      <c r="AR136" s="87"/>
      <c r="AS136" s="94"/>
      <c r="AT136" s="84"/>
      <c r="AU136" s="84"/>
      <c r="AV136" s="84"/>
      <c r="AW136" s="100"/>
      <c r="AX136" s="136"/>
      <c r="AY136" s="84"/>
      <c r="AZ136" s="84"/>
      <c r="BA136" s="87"/>
      <c r="BB136" s="94"/>
      <c r="BC136" s="84"/>
      <c r="BD136" s="84"/>
      <c r="BE136" s="100"/>
      <c r="BF136" s="136"/>
      <c r="BG136" s="84"/>
      <c r="BH136" s="84"/>
      <c r="BI136" s="84"/>
      <c r="BJ136" s="87"/>
      <c r="BK136" s="94"/>
      <c r="BL136" s="536"/>
      <c r="BM136" s="536"/>
      <c r="BN136" s="93"/>
      <c r="BP136" s="11"/>
    </row>
    <row r="137" spans="1:68" ht="18.899999999999999" customHeight="1" thickBot="1">
      <c r="A137" s="9"/>
      <c r="B137" s="8"/>
      <c r="C137" s="1037"/>
      <c r="D137" s="1037"/>
      <c r="E137" s="1037"/>
      <c r="F137" s="1037"/>
      <c r="G137" s="1076"/>
      <c r="H137" s="978"/>
      <c r="I137" s="181" t="s">
        <v>669</v>
      </c>
      <c r="J137" s="202" t="s">
        <v>882</v>
      </c>
      <c r="K137" s="210">
        <v>1131812</v>
      </c>
      <c r="L137" s="533" t="s">
        <v>339</v>
      </c>
      <c r="M137" s="533">
        <f>VLOOKUP(I137,'Input data - MTBF'!$A$1:$F$303,3,FALSE)</f>
        <v>547.5</v>
      </c>
      <c r="N137" s="889" t="str">
        <f>VLOOKUP(I137,'Input data - MTBF'!$A$1:$F$304,6,FALSE)</f>
        <v>P</v>
      </c>
      <c r="O137" s="124"/>
      <c r="P137" s="125" t="s">
        <v>354</v>
      </c>
      <c r="Q137" s="125"/>
      <c r="R137" s="126"/>
      <c r="S137" s="144"/>
      <c r="T137" s="125"/>
      <c r="U137" s="125"/>
      <c r="V137" s="148"/>
      <c r="W137" s="127"/>
      <c r="X137" s="125"/>
      <c r="Y137" s="125"/>
      <c r="Z137" s="125"/>
      <c r="AA137" s="148"/>
      <c r="AB137" s="127"/>
      <c r="AC137" s="125"/>
      <c r="AD137" s="125"/>
      <c r="AE137" s="126"/>
      <c r="AF137" s="144"/>
      <c r="AG137" s="125"/>
      <c r="AH137" s="125"/>
      <c r="AI137" s="148"/>
      <c r="AJ137" s="127"/>
      <c r="AK137" s="125"/>
      <c r="AL137" s="125"/>
      <c r="AM137" s="1009"/>
      <c r="AN137" s="126" t="s">
        <v>7</v>
      </c>
      <c r="AO137" s="144"/>
      <c r="AP137" s="125"/>
      <c r="AQ137" s="125"/>
      <c r="AR137" s="148"/>
      <c r="AS137" s="127"/>
      <c r="AT137" s="125"/>
      <c r="AU137" s="125"/>
      <c r="AV137" s="125"/>
      <c r="AW137" s="126"/>
      <c r="AX137" s="144"/>
      <c r="AY137" s="125"/>
      <c r="AZ137" s="125"/>
      <c r="BA137" s="148"/>
      <c r="BB137" s="127"/>
      <c r="BC137" s="125"/>
      <c r="BD137" s="125"/>
      <c r="BE137" s="126"/>
      <c r="BF137" s="144"/>
      <c r="BG137" s="125"/>
      <c r="BH137" s="125"/>
      <c r="BI137" s="125"/>
      <c r="BJ137" s="87"/>
      <c r="BK137" s="94"/>
      <c r="BL137" s="536"/>
      <c r="BM137" s="536"/>
      <c r="BN137" s="93"/>
      <c r="BP137" s="11"/>
    </row>
    <row r="138" spans="1:68" ht="18.899999999999999" customHeight="1">
      <c r="A138" s="9"/>
      <c r="B138" s="8"/>
      <c r="C138" s="1037"/>
      <c r="D138" s="1037"/>
      <c r="E138" s="1037"/>
      <c r="F138" s="1037"/>
      <c r="G138" s="1013" t="s">
        <v>983</v>
      </c>
      <c r="H138" s="970"/>
      <c r="I138" s="77" t="s">
        <v>692</v>
      </c>
      <c r="J138" s="200" t="s">
        <v>814</v>
      </c>
      <c r="K138" s="186">
        <v>1131812</v>
      </c>
      <c r="L138" s="527" t="s">
        <v>339</v>
      </c>
      <c r="M138" s="527">
        <f>VLOOKUP(I138,'Input data - MTBF'!$A$1:$F$303,3,FALSE)</f>
        <v>78.918918918918919</v>
      </c>
      <c r="N138" s="889" t="str">
        <f>VLOOKUP(I138,'Input data - MTBF'!$A$1:$F$304,6,FALSE)</f>
        <v>P</v>
      </c>
      <c r="O138" s="122"/>
      <c r="P138" s="90"/>
      <c r="Q138" s="90"/>
      <c r="R138" s="99"/>
      <c r="S138" s="135"/>
      <c r="T138" s="90"/>
      <c r="U138" s="90"/>
      <c r="V138" s="146"/>
      <c r="W138" s="103"/>
      <c r="X138" s="90"/>
      <c r="Y138" s="90"/>
      <c r="Z138" s="90"/>
      <c r="AA138" s="146"/>
      <c r="AB138" s="103"/>
      <c r="AC138" s="90"/>
      <c r="AD138" s="90" t="s">
        <v>7</v>
      </c>
      <c r="AE138" s="99"/>
      <c r="AF138" s="135"/>
      <c r="AG138" s="90"/>
      <c r="AH138" s="90"/>
      <c r="AI138" s="146"/>
      <c r="AJ138" s="103"/>
      <c r="AK138" s="90"/>
      <c r="AL138" s="90"/>
      <c r="AM138" s="90"/>
      <c r="AN138" s="99"/>
      <c r="AO138" s="135"/>
      <c r="AP138" s="90"/>
      <c r="AQ138" s="90"/>
      <c r="AR138" s="146"/>
      <c r="AS138" s="103"/>
      <c r="AT138" s="90"/>
      <c r="AU138" s="90"/>
      <c r="AV138" s="90"/>
      <c r="AW138" s="99"/>
      <c r="AX138" s="135"/>
      <c r="AY138" s="90"/>
      <c r="AZ138" s="90"/>
      <c r="BA138" s="146"/>
      <c r="BB138" s="103" t="s">
        <v>7</v>
      </c>
      <c r="BC138" s="90"/>
      <c r="BD138" s="90"/>
      <c r="BE138" s="99"/>
      <c r="BF138" s="135"/>
      <c r="BG138" s="90"/>
      <c r="BH138" s="90"/>
      <c r="BI138" s="90"/>
      <c r="BJ138" s="87"/>
      <c r="BK138" s="94"/>
      <c r="BL138" s="536"/>
      <c r="BM138" s="536"/>
      <c r="BN138" s="93"/>
      <c r="BP138" s="11"/>
    </row>
    <row r="139" spans="1:68" ht="18.899999999999999" customHeight="1">
      <c r="A139" s="9"/>
      <c r="B139" s="8"/>
      <c r="C139" s="1037"/>
      <c r="D139" s="1037"/>
      <c r="E139" s="1037"/>
      <c r="F139" s="1037"/>
      <c r="G139" s="1014"/>
      <c r="H139" s="288"/>
      <c r="I139" s="75" t="s">
        <v>697</v>
      </c>
      <c r="J139" s="194" t="s">
        <v>1021</v>
      </c>
      <c r="K139" s="188">
        <v>1131807</v>
      </c>
      <c r="L139" s="525" t="s">
        <v>339</v>
      </c>
      <c r="M139" s="525">
        <f>VLOOKUP(I139,'Input data - MTBF'!$A$1:$F$303,3,FALSE)</f>
        <v>17.950819672131146</v>
      </c>
      <c r="N139" s="889" t="str">
        <f>VLOOKUP(I139,'Input data - MTBF'!$A$1:$F$304,6,FALSE)</f>
        <v>P</v>
      </c>
      <c r="O139" s="108"/>
      <c r="P139" s="84"/>
      <c r="Q139" s="84"/>
      <c r="R139" s="100"/>
      <c r="S139" s="136"/>
      <c r="T139" s="84"/>
      <c r="U139" s="84"/>
      <c r="V139" s="87"/>
      <c r="W139" s="94"/>
      <c r="X139" s="84" t="s">
        <v>7</v>
      </c>
      <c r="Y139" s="84"/>
      <c r="Z139" s="84"/>
      <c r="AA139" s="87"/>
      <c r="AB139" s="94"/>
      <c r="AC139" s="84"/>
      <c r="AD139" s="84"/>
      <c r="AE139" s="100"/>
      <c r="AF139" s="136"/>
      <c r="AG139" s="84"/>
      <c r="AH139" s="84"/>
      <c r="AI139" s="87"/>
      <c r="AJ139" s="94"/>
      <c r="AK139" s="84"/>
      <c r="AL139" s="84"/>
      <c r="AM139" s="84"/>
      <c r="AN139" s="100"/>
      <c r="AO139" s="136"/>
      <c r="AP139" s="84"/>
      <c r="AQ139" s="84"/>
      <c r="AR139" s="87"/>
      <c r="AS139" s="94"/>
      <c r="AT139" s="84"/>
      <c r="AU139" s="84"/>
      <c r="AV139" s="84" t="s">
        <v>7</v>
      </c>
      <c r="AW139" s="100"/>
      <c r="AX139" s="136"/>
      <c r="AY139" s="84"/>
      <c r="AZ139" s="84"/>
      <c r="BA139" s="87"/>
      <c r="BB139" s="94"/>
      <c r="BC139" s="84"/>
      <c r="BD139" s="84"/>
      <c r="BE139" s="100"/>
      <c r="BF139" s="136"/>
      <c r="BG139" s="84"/>
      <c r="BH139" s="84"/>
      <c r="BI139" s="84"/>
      <c r="BJ139" s="87"/>
      <c r="BK139" s="94"/>
      <c r="BL139" s="536"/>
      <c r="BM139" s="536"/>
      <c r="BN139" s="93"/>
      <c r="BP139" s="11"/>
    </row>
    <row r="140" spans="1:68" ht="18.899999999999999" customHeight="1">
      <c r="A140" s="9"/>
      <c r="B140" s="8"/>
      <c r="C140" s="1037"/>
      <c r="D140" s="1037"/>
      <c r="E140" s="1037"/>
      <c r="F140" s="1037"/>
      <c r="G140" s="1014"/>
      <c r="H140" s="288"/>
      <c r="I140" s="75" t="s">
        <v>999</v>
      </c>
      <c r="J140" s="194" t="s">
        <v>1066</v>
      </c>
      <c r="K140" s="188">
        <v>1131812</v>
      </c>
      <c r="L140" s="525" t="s">
        <v>339</v>
      </c>
      <c r="M140" s="525">
        <f>VLOOKUP(I140,'Input data - MTBF'!$A$1:$F$303,3,FALSE)</f>
        <v>165.2830189</v>
      </c>
      <c r="N140" s="889" t="str">
        <f>VLOOKUP(I140,'Input data - MTBF'!$A$1:$F$304,6,FALSE)</f>
        <v>P</v>
      </c>
      <c r="O140" s="108"/>
      <c r="P140" s="84"/>
      <c r="Q140" s="84"/>
      <c r="R140" s="100"/>
      <c r="S140" s="136"/>
      <c r="T140" s="84"/>
      <c r="U140" s="84"/>
      <c r="V140" s="87"/>
      <c r="W140" s="94"/>
      <c r="X140" s="84"/>
      <c r="Y140" s="84"/>
      <c r="Z140" s="84" t="s">
        <v>7</v>
      </c>
      <c r="AA140" s="87"/>
      <c r="AB140" s="94"/>
      <c r="AC140" s="84"/>
      <c r="AD140" s="84"/>
      <c r="AE140" s="100"/>
      <c r="AF140" s="136"/>
      <c r="AG140" s="84"/>
      <c r="AH140" s="84"/>
      <c r="AI140" s="87"/>
      <c r="AJ140" s="94"/>
      <c r="AK140" s="84"/>
      <c r="AL140" s="84"/>
      <c r="AM140" s="84"/>
      <c r="AN140" s="100"/>
      <c r="AO140" s="136"/>
      <c r="AP140" s="84"/>
      <c r="AQ140" s="84"/>
      <c r="AR140" s="87"/>
      <c r="AS140" s="94"/>
      <c r="AT140" s="84"/>
      <c r="AU140" s="84"/>
      <c r="AV140" s="84"/>
      <c r="AW140" s="100"/>
      <c r="AX140" s="136" t="s">
        <v>7</v>
      </c>
      <c r="AY140" s="84"/>
      <c r="AZ140" s="84"/>
      <c r="BA140" s="87"/>
      <c r="BB140" s="94"/>
      <c r="BC140" s="84"/>
      <c r="BD140" s="84"/>
      <c r="BE140" s="100"/>
      <c r="BF140" s="136"/>
      <c r="BG140" s="84"/>
      <c r="BH140" s="84"/>
      <c r="BI140" s="84"/>
      <c r="BJ140" s="87"/>
      <c r="BK140" s="94"/>
      <c r="BL140" s="536"/>
      <c r="BM140" s="536"/>
      <c r="BN140" s="93"/>
      <c r="BP140" s="11"/>
    </row>
    <row r="141" spans="1:68" ht="18.899999999999999" customHeight="1" thickBot="1">
      <c r="A141" s="9"/>
      <c r="B141" s="8"/>
      <c r="C141" s="1037"/>
      <c r="D141" s="1037"/>
      <c r="E141" s="1037"/>
      <c r="F141" s="1037"/>
      <c r="G141" s="1076"/>
      <c r="H141" s="978"/>
      <c r="I141" s="181" t="s">
        <v>1026</v>
      </c>
      <c r="J141" s="202" t="s">
        <v>1027</v>
      </c>
      <c r="K141" s="189">
        <v>1131807</v>
      </c>
      <c r="L141" s="533" t="s">
        <v>339</v>
      </c>
      <c r="M141" s="533">
        <f>VLOOKUP(I141,'Input data - MTBF'!$A$1:$F$303,3,FALSE)</f>
        <v>973.33333330000005</v>
      </c>
      <c r="N141" s="889" t="str">
        <f>VLOOKUP(I141,'Input data - MTBF'!$A$1:$F$304,6,FALSE)</f>
        <v>R</v>
      </c>
      <c r="O141" s="110"/>
      <c r="P141" s="97"/>
      <c r="Q141" s="97"/>
      <c r="R141" s="102"/>
      <c r="S141" s="137"/>
      <c r="T141" s="97"/>
      <c r="U141" s="97"/>
      <c r="V141" s="141"/>
      <c r="W141" s="96"/>
      <c r="X141" s="97"/>
      <c r="Y141" s="97"/>
      <c r="Z141" s="97"/>
      <c r="AA141" s="141"/>
      <c r="AB141" s="96"/>
      <c r="AC141" s="97"/>
      <c r="AD141" s="97"/>
      <c r="AE141" s="102"/>
      <c r="AF141" s="137"/>
      <c r="AG141" s="97"/>
      <c r="AH141" s="97"/>
      <c r="AI141" s="141"/>
      <c r="AJ141" s="96"/>
      <c r="AK141" s="97"/>
      <c r="AL141" s="97" t="s">
        <v>9</v>
      </c>
      <c r="AM141" s="97"/>
      <c r="AN141" s="102"/>
      <c r="AO141" s="137"/>
      <c r="AP141" s="97"/>
      <c r="AQ141" s="97"/>
      <c r="AR141" s="141"/>
      <c r="AS141" s="96"/>
      <c r="AT141" s="97"/>
      <c r="AU141" s="97"/>
      <c r="AV141" s="97"/>
      <c r="AW141" s="102"/>
      <c r="AX141" s="137"/>
      <c r="AY141" s="97"/>
      <c r="AZ141" s="97"/>
      <c r="BA141" s="141"/>
      <c r="BB141" s="96"/>
      <c r="BC141" s="97"/>
      <c r="BD141" s="97"/>
      <c r="BE141" s="102"/>
      <c r="BF141" s="137"/>
      <c r="BG141" s="97"/>
      <c r="BH141" s="97"/>
      <c r="BI141" s="97"/>
      <c r="BJ141" s="141"/>
      <c r="BK141" s="96"/>
      <c r="BL141" s="545"/>
      <c r="BM141" s="545"/>
      <c r="BN141" s="98"/>
      <c r="BP141" s="11"/>
    </row>
    <row r="142" spans="1:68" ht="18.899999999999999" customHeight="1">
      <c r="A142" s="9"/>
      <c r="B142" s="8"/>
      <c r="C142" s="1037"/>
      <c r="D142" s="1037"/>
      <c r="E142" s="1037"/>
      <c r="F142" s="1037"/>
      <c r="G142" s="1013" t="s">
        <v>271</v>
      </c>
      <c r="H142" s="976"/>
      <c r="I142" s="183" t="s">
        <v>236</v>
      </c>
      <c r="J142" s="203" t="s">
        <v>237</v>
      </c>
      <c r="K142" s="190">
        <v>1131807</v>
      </c>
      <c r="L142" s="527" t="s">
        <v>339</v>
      </c>
      <c r="M142" s="527">
        <f>VLOOKUP(I142,'Input data - MTBF'!$A$1:$F$303,3,FALSE)</f>
        <v>109.5</v>
      </c>
      <c r="N142" s="889" t="str">
        <f>VLOOKUP(I142,'Input data - MTBF'!$A$1:$F$304,6,FALSE)</f>
        <v>P</v>
      </c>
      <c r="O142" s="122"/>
      <c r="P142" s="90"/>
      <c r="Q142" s="90"/>
      <c r="R142" s="99"/>
      <c r="S142" s="135"/>
      <c r="T142" s="90"/>
      <c r="U142" s="90" t="s">
        <v>354</v>
      </c>
      <c r="V142" s="146"/>
      <c r="W142" s="103"/>
      <c r="X142" s="90"/>
      <c r="Y142" s="90"/>
      <c r="Z142" s="90"/>
      <c r="AA142" s="146"/>
      <c r="AB142" s="103"/>
      <c r="AC142" s="90"/>
      <c r="AD142" s="90"/>
      <c r="AE142" s="99"/>
      <c r="AF142" s="135"/>
      <c r="AG142" s="90"/>
      <c r="AH142" s="90"/>
      <c r="AI142" s="146"/>
      <c r="AJ142" s="103"/>
      <c r="AK142" s="90"/>
      <c r="AL142" s="90"/>
      <c r="AM142" s="90"/>
      <c r="AN142" s="99"/>
      <c r="AO142" s="135"/>
      <c r="AP142" s="90"/>
      <c r="AQ142" s="90"/>
      <c r="AR142" s="146"/>
      <c r="AS142" s="103" t="s">
        <v>7</v>
      </c>
      <c r="AT142" s="90"/>
      <c r="AU142" s="90"/>
      <c r="AV142" s="90"/>
      <c r="AW142" s="99"/>
      <c r="AX142" s="135"/>
      <c r="AY142" s="90"/>
      <c r="AZ142" s="90"/>
      <c r="BA142" s="146"/>
      <c r="BB142" s="103"/>
      <c r="BC142" s="90"/>
      <c r="BD142" s="90"/>
      <c r="BE142" s="99"/>
      <c r="BF142" s="135"/>
      <c r="BG142" s="90"/>
      <c r="BH142" s="90"/>
      <c r="BI142" s="90"/>
      <c r="BJ142" s="146"/>
      <c r="BK142" s="103"/>
      <c r="BL142" s="544"/>
      <c r="BM142" s="544"/>
      <c r="BN142" s="91"/>
      <c r="BP142" s="11"/>
    </row>
    <row r="143" spans="1:68" ht="18.899999999999999" customHeight="1">
      <c r="A143" s="9"/>
      <c r="B143" s="8"/>
      <c r="C143" s="1037"/>
      <c r="D143" s="1037"/>
      <c r="E143" s="1037"/>
      <c r="F143" s="1037"/>
      <c r="G143" s="1014"/>
      <c r="H143" s="288"/>
      <c r="I143" s="159" t="s">
        <v>238</v>
      </c>
      <c r="J143" s="195" t="s">
        <v>239</v>
      </c>
      <c r="K143" s="154">
        <v>1131812</v>
      </c>
      <c r="L143" s="594" t="s">
        <v>339</v>
      </c>
      <c r="M143" s="594">
        <f>VLOOKUP(I143,'Input data - MTBF'!$A$1:$F$303,3,FALSE)</f>
        <v>673.84615380000002</v>
      </c>
      <c r="N143" s="889" t="str">
        <f>VLOOKUP(I143,'Input data - MTBF'!$A$1:$F$304,6,FALSE)</f>
        <v>P</v>
      </c>
      <c r="O143" s="621"/>
      <c r="P143" s="622"/>
      <c r="Q143" s="622"/>
      <c r="R143" s="623"/>
      <c r="S143" s="311"/>
      <c r="T143" s="622"/>
      <c r="U143" s="622"/>
      <c r="V143" s="624"/>
      <c r="W143" s="627"/>
      <c r="X143" s="622"/>
      <c r="Y143" s="622"/>
      <c r="Z143" s="622"/>
      <c r="AA143" s="624"/>
      <c r="AB143" s="627"/>
      <c r="AC143" s="622"/>
      <c r="AD143" s="622" t="s">
        <v>7</v>
      </c>
      <c r="AE143" s="623"/>
      <c r="AF143" s="311"/>
      <c r="AG143" s="622"/>
      <c r="AH143" s="622"/>
      <c r="AI143" s="148"/>
      <c r="AJ143" s="627"/>
      <c r="AK143" s="622"/>
      <c r="AL143" s="622"/>
      <c r="AM143" s="622"/>
      <c r="AN143" s="623"/>
      <c r="AO143" s="311"/>
      <c r="AP143" s="622"/>
      <c r="AQ143" s="622"/>
      <c r="AR143" s="624"/>
      <c r="AS143" s="627"/>
      <c r="AT143" s="622"/>
      <c r="AU143" s="622"/>
      <c r="AV143" s="622"/>
      <c r="AW143" s="623"/>
      <c r="AX143" s="311"/>
      <c r="AY143" s="622"/>
      <c r="AZ143" s="622"/>
      <c r="BA143" s="624"/>
      <c r="BB143" s="627" t="s">
        <v>7</v>
      </c>
      <c r="BC143" s="622"/>
      <c r="BD143" s="622"/>
      <c r="BE143" s="623"/>
      <c r="BF143" s="311"/>
      <c r="BG143" s="622"/>
      <c r="BH143" s="622"/>
      <c r="BI143" s="622"/>
      <c r="BJ143" s="624"/>
      <c r="BK143" s="627"/>
      <c r="BL143" s="649"/>
      <c r="BM143" s="649"/>
      <c r="BN143" s="651"/>
      <c r="BP143" s="11"/>
    </row>
    <row r="144" spans="1:68" ht="18.899999999999999" customHeight="1">
      <c r="A144" s="9"/>
      <c r="B144" s="8"/>
      <c r="C144" s="1037"/>
      <c r="D144" s="1037"/>
      <c r="E144" s="1037"/>
      <c r="F144" s="1037"/>
      <c r="G144" s="1014"/>
      <c r="H144" s="288"/>
      <c r="I144" s="75" t="s">
        <v>241</v>
      </c>
      <c r="J144" s="194" t="s">
        <v>891</v>
      </c>
      <c r="K144" s="188">
        <v>1131807</v>
      </c>
      <c r="L144" s="525" t="s">
        <v>339</v>
      </c>
      <c r="M144" s="525">
        <f>VLOOKUP(I144,'Input data - MTBF'!$A$1:$F$303,3,FALSE)</f>
        <v>85.048543690000002</v>
      </c>
      <c r="N144" s="889" t="str">
        <f>VLOOKUP(I144,'Input data - MTBF'!$A$1:$F$304,6,FALSE)</f>
        <v>P</v>
      </c>
      <c r="O144" s="108"/>
      <c r="P144" s="84" t="s">
        <v>354</v>
      </c>
      <c r="Q144" s="84"/>
      <c r="R144" s="100"/>
      <c r="S144" s="136"/>
      <c r="T144" s="84"/>
      <c r="U144" s="84"/>
      <c r="V144" s="87"/>
      <c r="W144" s="94"/>
      <c r="X144" s="84"/>
      <c r="Y144" s="84"/>
      <c r="Z144" s="84"/>
      <c r="AA144" s="87"/>
      <c r="AB144" s="94"/>
      <c r="AC144" s="84"/>
      <c r="AD144" s="84"/>
      <c r="AE144" s="100"/>
      <c r="AF144" s="136"/>
      <c r="AG144" s="84"/>
      <c r="AH144" s="84"/>
      <c r="AI144" s="100"/>
      <c r="AJ144" s="94"/>
      <c r="AK144" s="84"/>
      <c r="AL144" s="84"/>
      <c r="AM144" s="84"/>
      <c r="AN144" s="100" t="s">
        <v>7</v>
      </c>
      <c r="AO144" s="136"/>
      <c r="AP144" s="84"/>
      <c r="AQ144" s="84"/>
      <c r="AR144" s="87"/>
      <c r="AS144" s="94"/>
      <c r="AT144" s="84"/>
      <c r="AU144" s="84"/>
      <c r="AV144" s="84"/>
      <c r="AW144" s="100"/>
      <c r="AX144" s="136"/>
      <c r="AY144" s="84"/>
      <c r="AZ144" s="84"/>
      <c r="BA144" s="87"/>
      <c r="BB144" s="94"/>
      <c r="BC144" s="84"/>
      <c r="BD144" s="84"/>
      <c r="BE144" s="100"/>
      <c r="BF144" s="136"/>
      <c r="BG144" s="84"/>
      <c r="BH144" s="84"/>
      <c r="BI144" s="84"/>
      <c r="BJ144" s="87"/>
      <c r="BK144" s="94"/>
      <c r="BL144" s="536"/>
      <c r="BM144" s="536"/>
      <c r="BN144" s="93"/>
      <c r="BP144" s="11"/>
    </row>
    <row r="145" spans="1:68" ht="18.899999999999999" customHeight="1" thickBot="1">
      <c r="A145" s="9"/>
      <c r="B145" s="8"/>
      <c r="C145" s="1037"/>
      <c r="D145" s="1037"/>
      <c r="E145" s="1037"/>
      <c r="F145" s="1037"/>
      <c r="G145" s="1076"/>
      <c r="H145" s="978"/>
      <c r="I145" s="78" t="s">
        <v>243</v>
      </c>
      <c r="J145" s="201" t="s">
        <v>890</v>
      </c>
      <c r="K145" s="187">
        <v>1131807</v>
      </c>
      <c r="L145" s="533" t="s">
        <v>339</v>
      </c>
      <c r="M145" s="533">
        <f>VLOOKUP(I145,'Input data - MTBF'!$A$1:$F$303,3,FALSE)</f>
        <v>103.0588235</v>
      </c>
      <c r="N145" s="889" t="str">
        <f>VLOOKUP(I145,'Input data - MTBF'!$A$1:$F$304,6,FALSE)</f>
        <v>P</v>
      </c>
      <c r="O145" s="110"/>
      <c r="P145" s="97"/>
      <c r="Q145" s="97" t="s">
        <v>354</v>
      </c>
      <c r="R145" s="102"/>
      <c r="S145" s="137"/>
      <c r="T145" s="97"/>
      <c r="U145" s="97"/>
      <c r="V145" s="141"/>
      <c r="W145" s="96"/>
      <c r="X145" s="97"/>
      <c r="Y145" s="97"/>
      <c r="Z145" s="97"/>
      <c r="AA145" s="141"/>
      <c r="AB145" s="96"/>
      <c r="AC145" s="97"/>
      <c r="AD145" s="97"/>
      <c r="AE145" s="102"/>
      <c r="AF145" s="137"/>
      <c r="AG145" s="97"/>
      <c r="AH145" s="97"/>
      <c r="AI145" s="102"/>
      <c r="AJ145" s="96"/>
      <c r="AK145" s="97"/>
      <c r="AL145" s="97"/>
      <c r="AM145" s="97"/>
      <c r="AN145" s="102"/>
      <c r="AO145" s="137" t="s">
        <v>7</v>
      </c>
      <c r="AP145" s="97"/>
      <c r="AQ145" s="97"/>
      <c r="AR145" s="141"/>
      <c r="AS145" s="96"/>
      <c r="AT145" s="97"/>
      <c r="AU145" s="97"/>
      <c r="AV145" s="97"/>
      <c r="AW145" s="102"/>
      <c r="AX145" s="137"/>
      <c r="AY145" s="97"/>
      <c r="AZ145" s="97"/>
      <c r="BA145" s="141"/>
      <c r="BB145" s="96"/>
      <c r="BC145" s="97"/>
      <c r="BD145" s="97"/>
      <c r="BE145" s="102"/>
      <c r="BF145" s="137"/>
      <c r="BG145" s="97"/>
      <c r="BH145" s="97"/>
      <c r="BI145" s="97"/>
      <c r="BJ145" s="141"/>
      <c r="BK145" s="96"/>
      <c r="BL145" s="545"/>
      <c r="BM145" s="545"/>
      <c r="BN145" s="98"/>
      <c r="BP145" s="11"/>
    </row>
    <row r="146" spans="1:68" ht="18.899999999999999" customHeight="1">
      <c r="A146" s="9"/>
      <c r="B146" s="8"/>
      <c r="C146" s="1037"/>
      <c r="D146" s="1037"/>
      <c r="E146" s="1037"/>
      <c r="F146" s="1037"/>
      <c r="G146" s="1013" t="s">
        <v>276</v>
      </c>
      <c r="H146" s="970"/>
      <c r="I146" s="77" t="s">
        <v>938</v>
      </c>
      <c r="J146" s="200" t="s">
        <v>973</v>
      </c>
      <c r="K146" s="186">
        <v>1131807</v>
      </c>
      <c r="L146" s="527" t="s">
        <v>339</v>
      </c>
      <c r="M146" s="527">
        <f>VLOOKUP(I146,'Input data - MTBF'!$A$1:$F$303,3,FALSE)</f>
        <v>1095</v>
      </c>
      <c r="N146" s="889" t="str">
        <f>VLOOKUP(I146,'Input data - MTBF'!$A$1:$F$304,6,FALSE)</f>
        <v>R</v>
      </c>
      <c r="O146" s="115"/>
      <c r="P146" s="116"/>
      <c r="Q146" s="116"/>
      <c r="R146" s="117"/>
      <c r="S146" s="150"/>
      <c r="T146" s="116"/>
      <c r="U146" s="116"/>
      <c r="V146" s="147"/>
      <c r="W146" s="118"/>
      <c r="X146" s="116"/>
      <c r="Y146" s="116"/>
      <c r="Z146" s="116"/>
      <c r="AA146" s="147"/>
      <c r="AB146" s="118"/>
      <c r="AC146" s="116"/>
      <c r="AD146" s="116"/>
      <c r="AE146" s="117"/>
      <c r="AF146" s="150"/>
      <c r="AG146" s="116"/>
      <c r="AH146" s="116"/>
      <c r="AI146" s="147"/>
      <c r="AJ146" s="118"/>
      <c r="AK146" s="116"/>
      <c r="AL146" s="116"/>
      <c r="AM146" s="116"/>
      <c r="AN146" s="117"/>
      <c r="AO146" s="150"/>
      <c r="AP146" s="116"/>
      <c r="AQ146" s="116"/>
      <c r="AR146" s="147"/>
      <c r="AS146" s="118"/>
      <c r="AT146" s="116"/>
      <c r="AU146" s="116"/>
      <c r="AV146" s="116"/>
      <c r="AW146" s="117"/>
      <c r="AX146" s="150" t="s">
        <v>9</v>
      </c>
      <c r="AY146" s="116"/>
      <c r="AZ146" s="116"/>
      <c r="BA146" s="147"/>
      <c r="BB146" s="118"/>
      <c r="BC146" s="116"/>
      <c r="BD146" s="116"/>
      <c r="BE146" s="117"/>
      <c r="BF146" s="150"/>
      <c r="BG146" s="116"/>
      <c r="BH146" s="116"/>
      <c r="BI146" s="116"/>
      <c r="BJ146" s="147"/>
      <c r="BK146" s="118"/>
      <c r="BL146" s="588"/>
      <c r="BM146" s="588"/>
      <c r="BN146" s="119"/>
      <c r="BP146" s="11"/>
    </row>
    <row r="147" spans="1:68" ht="18.899999999999999" customHeight="1">
      <c r="A147" s="9"/>
      <c r="B147" s="8"/>
      <c r="C147" s="1037"/>
      <c r="D147" s="1037"/>
      <c r="E147" s="1037"/>
      <c r="F147" s="1037"/>
      <c r="G147" s="1014"/>
      <c r="H147" s="970"/>
      <c r="I147" s="77" t="s">
        <v>939</v>
      </c>
      <c r="J147" s="200" t="s">
        <v>974</v>
      </c>
      <c r="K147" s="186">
        <v>1131807</v>
      </c>
      <c r="L147" s="531" t="s">
        <v>339</v>
      </c>
      <c r="M147" s="531">
        <f>VLOOKUP(I147,'Input data - MTBF'!$A$1:$F$303,3,FALSE)</f>
        <v>515.29411760000005</v>
      </c>
      <c r="N147" s="889" t="str">
        <f>VLOOKUP(I147,'Input data - MTBF'!$A$1:$F$304,6,FALSE)</f>
        <v>R</v>
      </c>
      <c r="O147" s="115"/>
      <c r="P147" s="116"/>
      <c r="Q147" s="116"/>
      <c r="R147" s="117"/>
      <c r="S147" s="150"/>
      <c r="T147" s="116"/>
      <c r="U147" s="116"/>
      <c r="V147" s="147"/>
      <c r="W147" s="118"/>
      <c r="X147" s="116"/>
      <c r="Y147" s="116"/>
      <c r="Z147" s="116"/>
      <c r="AA147" s="147"/>
      <c r="AB147" s="118"/>
      <c r="AC147" s="116"/>
      <c r="AD147" s="116"/>
      <c r="AE147" s="117"/>
      <c r="AF147" s="150"/>
      <c r="AG147" s="116"/>
      <c r="AH147" s="116"/>
      <c r="AI147" s="147"/>
      <c r="AJ147" s="118"/>
      <c r="AK147" s="116"/>
      <c r="AL147" s="116"/>
      <c r="AM147" s="116"/>
      <c r="AN147" s="117"/>
      <c r="AO147" s="150"/>
      <c r="AP147" s="116"/>
      <c r="AQ147" s="116"/>
      <c r="AR147" s="147"/>
      <c r="AS147" s="118"/>
      <c r="AT147" s="116"/>
      <c r="AU147" s="116"/>
      <c r="AV147" s="116"/>
      <c r="AW147" s="117"/>
      <c r="AX147" s="150" t="s">
        <v>9</v>
      </c>
      <c r="AY147" s="116"/>
      <c r="AZ147" s="116"/>
      <c r="BA147" s="147"/>
      <c r="BB147" s="118"/>
      <c r="BC147" s="116"/>
      <c r="BD147" s="116"/>
      <c r="BE147" s="117"/>
      <c r="BF147" s="150"/>
      <c r="BG147" s="116"/>
      <c r="BH147" s="116"/>
      <c r="BI147" s="116"/>
      <c r="BJ147" s="147"/>
      <c r="BK147" s="118"/>
      <c r="BL147" s="588"/>
      <c r="BM147" s="588"/>
      <c r="BN147" s="119"/>
      <c r="BP147" s="11"/>
    </row>
    <row r="148" spans="1:68" ht="18.899999999999999" customHeight="1">
      <c r="A148" s="9"/>
      <c r="B148" s="8"/>
      <c r="C148" s="1037"/>
      <c r="D148" s="1037"/>
      <c r="E148" s="1037"/>
      <c r="F148" s="1037"/>
      <c r="G148" s="1014"/>
      <c r="H148" s="970"/>
      <c r="I148" s="77" t="s">
        <v>245</v>
      </c>
      <c r="J148" s="200" t="s">
        <v>889</v>
      </c>
      <c r="K148" s="186">
        <v>1131807</v>
      </c>
      <c r="L148" s="531" t="s">
        <v>339</v>
      </c>
      <c r="M148" s="531">
        <f>VLOOKUP(I148,'Input data - MTBF'!$A$1:$F$303,3,FALSE)</f>
        <v>26.071428569999998</v>
      </c>
      <c r="N148" s="889" t="str">
        <f>VLOOKUP(I148,'Input data - MTBF'!$A$1:$F$304,6,FALSE)</f>
        <v>P</v>
      </c>
      <c r="O148" s="115"/>
      <c r="P148" s="116"/>
      <c r="Q148" s="116"/>
      <c r="R148" s="117" t="s">
        <v>354</v>
      </c>
      <c r="S148" s="150"/>
      <c r="T148" s="116"/>
      <c r="U148" s="116"/>
      <c r="V148" s="147"/>
      <c r="W148" s="118"/>
      <c r="X148" s="116"/>
      <c r="Y148" s="116"/>
      <c r="Z148" s="116"/>
      <c r="AA148" s="147"/>
      <c r="AB148" s="118"/>
      <c r="AC148" s="116"/>
      <c r="AD148" s="116"/>
      <c r="AE148" s="117"/>
      <c r="AF148" s="150"/>
      <c r="AG148" s="116"/>
      <c r="AH148" s="116"/>
      <c r="AI148" s="147"/>
      <c r="AJ148" s="118"/>
      <c r="AK148" s="116"/>
      <c r="AL148" s="116"/>
      <c r="AM148" s="116"/>
      <c r="AN148" s="117"/>
      <c r="AO148" s="150"/>
      <c r="AP148" s="116" t="s">
        <v>7</v>
      </c>
      <c r="AQ148" s="116"/>
      <c r="AR148" s="147"/>
      <c r="AS148" s="118"/>
      <c r="AT148" s="116"/>
      <c r="AU148" s="116"/>
      <c r="AV148" s="116"/>
      <c r="AW148" s="117"/>
      <c r="AX148" s="150"/>
      <c r="AY148" s="116"/>
      <c r="AZ148" s="116"/>
      <c r="BA148" s="147"/>
      <c r="BB148" s="118"/>
      <c r="BC148" s="116"/>
      <c r="BD148" s="116"/>
      <c r="BE148" s="117"/>
      <c r="BF148" s="150"/>
      <c r="BG148" s="116"/>
      <c r="BH148" s="116"/>
      <c r="BI148" s="116"/>
      <c r="BJ148" s="147"/>
      <c r="BK148" s="118"/>
      <c r="BL148" s="588"/>
      <c r="BM148" s="588"/>
      <c r="BN148" s="119"/>
      <c r="BP148" s="11"/>
    </row>
    <row r="149" spans="1:68" ht="18.899999999999999" customHeight="1">
      <c r="A149" s="9"/>
      <c r="B149" s="8"/>
      <c r="C149" s="1037"/>
      <c r="D149" s="1037"/>
      <c r="E149" s="1037"/>
      <c r="F149" s="1037"/>
      <c r="G149" s="1014"/>
      <c r="H149" s="970"/>
      <c r="I149" s="77" t="s">
        <v>247</v>
      </c>
      <c r="J149" s="200" t="s">
        <v>888</v>
      </c>
      <c r="K149" s="188">
        <v>1131807</v>
      </c>
      <c r="L149" s="531" t="s">
        <v>339</v>
      </c>
      <c r="M149" s="531">
        <f>VLOOKUP(I149,'Input data - MTBF'!$A$1:$F$303,3,FALSE)</f>
        <v>57.631578949999998</v>
      </c>
      <c r="N149" s="889" t="str">
        <f>VLOOKUP(I149,'Input data - MTBF'!$A$1:$F$304,6,FALSE)</f>
        <v>P</v>
      </c>
      <c r="O149" s="115"/>
      <c r="P149" s="116"/>
      <c r="Q149" s="116"/>
      <c r="R149" s="117" t="s">
        <v>354</v>
      </c>
      <c r="S149" s="150"/>
      <c r="T149" s="116"/>
      <c r="U149" s="116"/>
      <c r="V149" s="147"/>
      <c r="W149" s="118"/>
      <c r="X149" s="116"/>
      <c r="Y149" s="116"/>
      <c r="Z149" s="116"/>
      <c r="AA149" s="147"/>
      <c r="AB149" s="118"/>
      <c r="AC149" s="116"/>
      <c r="AD149" s="116"/>
      <c r="AE149" s="117"/>
      <c r="AF149" s="150"/>
      <c r="AG149" s="116"/>
      <c r="AH149" s="116"/>
      <c r="AI149" s="147"/>
      <c r="AJ149" s="118"/>
      <c r="AK149" s="116"/>
      <c r="AL149" s="116"/>
      <c r="AM149" s="116"/>
      <c r="AN149" s="117"/>
      <c r="AO149" s="150"/>
      <c r="AP149" s="116" t="s">
        <v>9</v>
      </c>
      <c r="AQ149" s="116"/>
      <c r="AR149" s="147"/>
      <c r="AS149" s="118"/>
      <c r="AT149" s="116"/>
      <c r="AU149" s="116"/>
      <c r="AV149" s="116"/>
      <c r="AW149" s="117"/>
      <c r="AX149" s="150"/>
      <c r="AY149" s="116"/>
      <c r="AZ149" s="116"/>
      <c r="BA149" s="147"/>
      <c r="BB149" s="118"/>
      <c r="BC149" s="116"/>
      <c r="BD149" s="116"/>
      <c r="BE149" s="117"/>
      <c r="BF149" s="150"/>
      <c r="BG149" s="116"/>
      <c r="BH149" s="116"/>
      <c r="BI149" s="116"/>
      <c r="BJ149" s="147"/>
      <c r="BK149" s="118"/>
      <c r="BL149" s="588"/>
      <c r="BM149" s="588"/>
      <c r="BN149" s="119"/>
      <c r="BP149" s="11"/>
    </row>
    <row r="150" spans="1:68" ht="18.899999999999999" customHeight="1">
      <c r="A150" s="9"/>
      <c r="B150" s="8"/>
      <c r="C150" s="1037"/>
      <c r="D150" s="1037"/>
      <c r="E150" s="1037"/>
      <c r="F150" s="1037"/>
      <c r="G150" s="1014"/>
      <c r="H150" s="288"/>
      <c r="I150" s="75" t="s">
        <v>250</v>
      </c>
      <c r="J150" s="194" t="s">
        <v>858</v>
      </c>
      <c r="K150" s="188">
        <v>1132210</v>
      </c>
      <c r="L150" s="525" t="s">
        <v>339</v>
      </c>
      <c r="M150" s="525">
        <f>VLOOKUP(I150,'Input data - MTBF'!$A$1:$F$303,3,FALSE)</f>
        <v>66.870229010000003</v>
      </c>
      <c r="N150" s="889" t="str">
        <f>VLOOKUP(I150,'Input data - MTBF'!$A$1:$F$304,6,FALSE)</f>
        <v>P</v>
      </c>
      <c r="O150" s="108"/>
      <c r="P150" s="84"/>
      <c r="Q150" s="84"/>
      <c r="R150" s="100"/>
      <c r="S150" s="136"/>
      <c r="T150" s="84"/>
      <c r="U150" s="84"/>
      <c r="V150" s="87"/>
      <c r="W150" s="94" t="s">
        <v>7</v>
      </c>
      <c r="X150" s="84"/>
      <c r="Y150" s="84"/>
      <c r="Z150" s="84"/>
      <c r="AA150" s="87"/>
      <c r="AB150" s="94"/>
      <c r="AC150" s="84"/>
      <c r="AD150" s="84"/>
      <c r="AE150" s="100"/>
      <c r="AF150" s="136"/>
      <c r="AG150" s="84"/>
      <c r="AH150" s="84"/>
      <c r="AI150" s="87"/>
      <c r="AJ150" s="94"/>
      <c r="AK150" s="84"/>
      <c r="AL150" s="84"/>
      <c r="AM150" s="84"/>
      <c r="AN150" s="100"/>
      <c r="AO150" s="136"/>
      <c r="AP150" s="84"/>
      <c r="AQ150" s="84"/>
      <c r="AR150" s="87"/>
      <c r="AS150" s="94"/>
      <c r="AT150" s="84"/>
      <c r="AU150" s="84" t="s">
        <v>7</v>
      </c>
      <c r="AV150" s="84"/>
      <c r="AW150" s="100"/>
      <c r="AX150" s="136"/>
      <c r="AY150" s="84"/>
      <c r="AZ150" s="84"/>
      <c r="BA150" s="87"/>
      <c r="BB150" s="94"/>
      <c r="BC150" s="84"/>
      <c r="BD150" s="84"/>
      <c r="BE150" s="100"/>
      <c r="BF150" s="136"/>
      <c r="BG150" s="84"/>
      <c r="BH150" s="84"/>
      <c r="BI150" s="84"/>
      <c r="BJ150" s="87"/>
      <c r="BK150" s="94"/>
      <c r="BL150" s="536"/>
      <c r="BM150" s="536"/>
      <c r="BN150" s="93"/>
      <c r="BP150" s="11"/>
    </row>
    <row r="151" spans="1:68" ht="18.75" customHeight="1">
      <c r="A151" s="9"/>
      <c r="B151" s="8"/>
      <c r="C151" s="1037"/>
      <c r="D151" s="1037"/>
      <c r="E151" s="1037"/>
      <c r="F151" s="1037"/>
      <c r="G151" s="1014"/>
      <c r="H151" s="288"/>
      <c r="I151" s="75" t="s">
        <v>1000</v>
      </c>
      <c r="J151" s="194" t="s">
        <v>852</v>
      </c>
      <c r="K151" s="188">
        <v>1132210</v>
      </c>
      <c r="L151" s="525" t="s">
        <v>339</v>
      </c>
      <c r="M151" s="525">
        <f>VLOOKUP(I151,'Input data - MTBF'!$A$1:$F$303,3,FALSE)</f>
        <v>515.29411760000005</v>
      </c>
      <c r="N151" s="889" t="str">
        <f>VLOOKUP(I151,'Input data - MTBF'!$A$1:$F$304,6,FALSE)</f>
        <v>P</v>
      </c>
      <c r="O151" s="108"/>
      <c r="P151" s="84"/>
      <c r="Q151" s="84"/>
      <c r="R151" s="100"/>
      <c r="S151" s="136"/>
      <c r="T151" s="84"/>
      <c r="U151" s="84"/>
      <c r="V151" s="87"/>
      <c r="W151" s="94"/>
      <c r="X151" s="84" t="s">
        <v>7</v>
      </c>
      <c r="Y151" s="84"/>
      <c r="Z151" s="84"/>
      <c r="AA151" s="87"/>
      <c r="AB151" s="94"/>
      <c r="AC151" s="84"/>
      <c r="AD151" s="84"/>
      <c r="AE151" s="100"/>
      <c r="AF151" s="136"/>
      <c r="AG151" s="84"/>
      <c r="AH151" s="84"/>
      <c r="AI151" s="87"/>
      <c r="AJ151" s="94"/>
      <c r="AK151" s="84"/>
      <c r="AL151" s="84"/>
      <c r="AM151" s="84"/>
      <c r="AN151" s="100"/>
      <c r="AO151" s="136"/>
      <c r="AP151" s="84"/>
      <c r="AQ151" s="84"/>
      <c r="AR151" s="87"/>
      <c r="AS151" s="94"/>
      <c r="AT151" s="84"/>
      <c r="AU151" s="84"/>
      <c r="AV151" s="84" t="s">
        <v>7</v>
      </c>
      <c r="AW151" s="100"/>
      <c r="AX151" s="136"/>
      <c r="AY151" s="84"/>
      <c r="AZ151" s="84"/>
      <c r="BA151" s="87"/>
      <c r="BB151" s="94"/>
      <c r="BC151" s="84"/>
      <c r="BD151" s="84"/>
      <c r="BE151" s="100"/>
      <c r="BF151" s="136"/>
      <c r="BG151" s="84"/>
      <c r="BH151" s="84"/>
      <c r="BI151" s="84"/>
      <c r="BJ151" s="87"/>
      <c r="BK151" s="94"/>
      <c r="BL151" s="536"/>
      <c r="BM151" s="536"/>
      <c r="BN151" s="93"/>
      <c r="BP151" s="11"/>
    </row>
    <row r="152" spans="1:68" ht="18.75" customHeight="1" thickBot="1">
      <c r="A152" s="9"/>
      <c r="B152" s="8"/>
      <c r="C152" s="1037"/>
      <c r="D152" s="1037"/>
      <c r="E152" s="1037"/>
      <c r="F152" s="1037"/>
      <c r="G152" s="1076"/>
      <c r="H152" s="978"/>
      <c r="I152" s="181" t="s">
        <v>1001</v>
      </c>
      <c r="J152" s="202" t="s">
        <v>853</v>
      </c>
      <c r="K152" s="189">
        <v>1132210</v>
      </c>
      <c r="L152" s="533" t="s">
        <v>339</v>
      </c>
      <c r="M152" s="533">
        <f>VLOOKUP(I152,'Input data - MTBF'!$A$1:$F$303,3,FALSE)</f>
        <v>1095</v>
      </c>
      <c r="N152" s="889" t="str">
        <f>VLOOKUP(I152,'Input data - MTBF'!$A$1:$F$304,6,FALSE)</f>
        <v>R</v>
      </c>
      <c r="O152" s="124"/>
      <c r="P152" s="125"/>
      <c r="Q152" s="125"/>
      <c r="R152" s="126"/>
      <c r="S152" s="144"/>
      <c r="T152" s="125"/>
      <c r="U152" s="125"/>
      <c r="V152" s="148"/>
      <c r="W152" s="127"/>
      <c r="X152" s="125"/>
      <c r="Y152" s="125"/>
      <c r="Z152" s="125"/>
      <c r="AA152" s="148"/>
      <c r="AB152" s="127"/>
      <c r="AC152" s="125"/>
      <c r="AD152" s="125"/>
      <c r="AE152" s="126"/>
      <c r="AF152" s="144" t="s">
        <v>9</v>
      </c>
      <c r="AG152" s="125"/>
      <c r="AH152" s="125"/>
      <c r="AI152" s="148"/>
      <c r="AJ152" s="127"/>
      <c r="AK152" s="125"/>
      <c r="AL152" s="125"/>
      <c r="AM152" s="125"/>
      <c r="AN152" s="126"/>
      <c r="AO152" s="144"/>
      <c r="AP152" s="125"/>
      <c r="AQ152" s="125"/>
      <c r="AR152" s="148"/>
      <c r="AS152" s="127"/>
      <c r="AT152" s="125"/>
      <c r="AU152" s="125"/>
      <c r="AV152" s="125"/>
      <c r="AW152" s="126"/>
      <c r="AX152" s="144"/>
      <c r="AY152" s="125"/>
      <c r="AZ152" s="125"/>
      <c r="BA152" s="148"/>
      <c r="BB152" s="127"/>
      <c r="BC152" s="125"/>
      <c r="BD152" s="125"/>
      <c r="BE152" s="126"/>
      <c r="BF152" s="144"/>
      <c r="BG152" s="125"/>
      <c r="BH152" s="125"/>
      <c r="BI152" s="125"/>
      <c r="BJ152" s="148"/>
      <c r="BK152" s="127"/>
      <c r="BL152" s="616"/>
      <c r="BM152" s="616"/>
      <c r="BN152" s="128"/>
      <c r="BP152" s="11"/>
    </row>
    <row r="153" spans="1:68" ht="18.75" customHeight="1">
      <c r="A153" s="9"/>
      <c r="B153" s="8"/>
      <c r="C153" s="1037"/>
      <c r="D153" s="1037"/>
      <c r="E153" s="1037"/>
      <c r="F153" s="1037"/>
      <c r="G153" s="1013" t="s">
        <v>1052</v>
      </c>
      <c r="H153" s="970"/>
      <c r="I153" s="77" t="s">
        <v>1002</v>
      </c>
      <c r="J153" s="200" t="s">
        <v>854</v>
      </c>
      <c r="K153" s="186">
        <v>1132210</v>
      </c>
      <c r="L153" s="527" t="s">
        <v>339</v>
      </c>
      <c r="M153" s="527">
        <f>VLOOKUP(I153,'Input data - MTBF'!$A$1:$F$303,3,FALSE)</f>
        <v>625.7142857</v>
      </c>
      <c r="N153" s="889" t="str">
        <f>VLOOKUP(I153,'Input data - MTBF'!$A$1:$F$304,6,FALSE)</f>
        <v>P</v>
      </c>
      <c r="O153" s="122"/>
      <c r="P153" s="90"/>
      <c r="Q153" s="90"/>
      <c r="R153" s="99"/>
      <c r="S153" s="135"/>
      <c r="T153" s="90"/>
      <c r="U153" s="90"/>
      <c r="V153" s="146"/>
      <c r="W153" s="103"/>
      <c r="X153" s="90"/>
      <c r="Y153" s="90"/>
      <c r="Z153" s="90" t="s">
        <v>7</v>
      </c>
      <c r="AA153" s="146"/>
      <c r="AB153" s="103"/>
      <c r="AC153" s="90"/>
      <c r="AD153" s="90"/>
      <c r="AE153" s="99"/>
      <c r="AF153" s="135"/>
      <c r="AG153" s="90"/>
      <c r="AH153" s="90"/>
      <c r="AI153" s="146"/>
      <c r="AJ153" s="103"/>
      <c r="AK153" s="90"/>
      <c r="AL153" s="90"/>
      <c r="AM153" s="90"/>
      <c r="AN153" s="99"/>
      <c r="AO153" s="135"/>
      <c r="AP153" s="90"/>
      <c r="AQ153" s="90"/>
      <c r="AR153" s="146"/>
      <c r="AS153" s="103"/>
      <c r="AT153" s="90"/>
      <c r="AU153" s="90"/>
      <c r="AV153" s="90"/>
      <c r="AW153" s="99"/>
      <c r="AX153" s="135" t="s">
        <v>7</v>
      </c>
      <c r="AY153" s="90"/>
      <c r="AZ153" s="90"/>
      <c r="BA153" s="146"/>
      <c r="BB153" s="103"/>
      <c r="BC153" s="90"/>
      <c r="BD153" s="90"/>
      <c r="BE153" s="99"/>
      <c r="BF153" s="135"/>
      <c r="BG153" s="90"/>
      <c r="BH153" s="90"/>
      <c r="BI153" s="90"/>
      <c r="BJ153" s="146"/>
      <c r="BK153" s="103"/>
      <c r="BL153" s="544"/>
      <c r="BM153" s="544"/>
      <c r="BN153" s="91"/>
      <c r="BP153" s="11"/>
    </row>
    <row r="154" spans="1:68" ht="18.899999999999999" customHeight="1" thickBot="1">
      <c r="A154" s="9"/>
      <c r="B154" s="8"/>
      <c r="C154" s="1037"/>
      <c r="D154" s="1037"/>
      <c r="E154" s="1037"/>
      <c r="F154" s="1037"/>
      <c r="G154" s="1076"/>
      <c r="H154" s="288"/>
      <c r="I154" s="159" t="s">
        <v>1003</v>
      </c>
      <c r="J154" s="195" t="s">
        <v>855</v>
      </c>
      <c r="K154" s="771">
        <v>1132210</v>
      </c>
      <c r="L154" s="594" t="s">
        <v>339</v>
      </c>
      <c r="M154" s="594">
        <f>VLOOKUP(I154,'Input data - MTBF'!$A$1:$F$303,3,FALSE)</f>
        <v>1095</v>
      </c>
      <c r="N154" s="889" t="str">
        <f>VLOOKUP(I154,'Input data - MTBF'!$A$1:$F$304,6,FALSE)</f>
        <v>R</v>
      </c>
      <c r="O154" s="110"/>
      <c r="P154" s="97"/>
      <c r="Q154" s="97"/>
      <c r="R154" s="102"/>
      <c r="S154" s="137"/>
      <c r="T154" s="97"/>
      <c r="U154" s="97"/>
      <c r="V154" s="141"/>
      <c r="W154" s="96"/>
      <c r="X154" s="97"/>
      <c r="Y154" s="97"/>
      <c r="Z154" s="97"/>
      <c r="AA154" s="141" t="s">
        <v>9</v>
      </c>
      <c r="AB154" s="96"/>
      <c r="AC154" s="97"/>
      <c r="AD154" s="97"/>
      <c r="AE154" s="102"/>
      <c r="AF154" s="137"/>
      <c r="AG154" s="97"/>
      <c r="AH154" s="97"/>
      <c r="AI154" s="141"/>
      <c r="AJ154" s="96"/>
      <c r="AK154" s="97"/>
      <c r="AL154" s="97"/>
      <c r="AM154" s="97"/>
      <c r="AN154" s="102"/>
      <c r="AO154" s="137"/>
      <c r="AP154" s="97"/>
      <c r="AQ154" s="97"/>
      <c r="AR154" s="141"/>
      <c r="AS154" s="96"/>
      <c r="AT154" s="97"/>
      <c r="AU154" s="97"/>
      <c r="AV154" s="97"/>
      <c r="AW154" s="102"/>
      <c r="AX154" s="137"/>
      <c r="AY154" s="97"/>
      <c r="AZ154" s="97"/>
      <c r="BA154" s="141"/>
      <c r="BB154" s="96"/>
      <c r="BC154" s="97"/>
      <c r="BD154" s="97"/>
      <c r="BE154" s="102"/>
      <c r="BF154" s="137"/>
      <c r="BG154" s="97"/>
      <c r="BH154" s="97"/>
      <c r="BI154" s="97"/>
      <c r="BJ154" s="141"/>
      <c r="BK154" s="96"/>
      <c r="BL154" s="545"/>
      <c r="BM154" s="545"/>
      <c r="BN154" s="98"/>
      <c r="BP154" s="11"/>
    </row>
    <row r="155" spans="1:68" ht="18.899999999999999" customHeight="1">
      <c r="A155" s="9"/>
      <c r="B155" s="8"/>
      <c r="C155" s="1037"/>
      <c r="D155" s="1037"/>
      <c r="E155" s="1037"/>
      <c r="F155" s="1037"/>
      <c r="G155" s="1086" t="s">
        <v>315</v>
      </c>
      <c r="H155" s="288"/>
      <c r="I155" s="158" t="s">
        <v>1127</v>
      </c>
      <c r="J155" s="205" t="s">
        <v>1130</v>
      </c>
      <c r="K155" s="152">
        <v>1132210</v>
      </c>
      <c r="L155" s="527" t="s">
        <v>339</v>
      </c>
      <c r="M155" s="527">
        <v>8760</v>
      </c>
      <c r="N155" s="889" t="str">
        <f>VLOOKUP(I155,'Input data - MTBF'!$A$1:$F$304,6,FALSE)</f>
        <v>R</v>
      </c>
      <c r="O155" s="122"/>
      <c r="P155" s="90"/>
      <c r="Q155" s="90"/>
      <c r="R155" s="99"/>
      <c r="S155" s="135"/>
      <c r="T155" s="90"/>
      <c r="U155" s="90"/>
      <c r="V155" s="146"/>
      <c r="W155" s="103"/>
      <c r="X155" s="90"/>
      <c r="Y155" s="90"/>
      <c r="Z155" s="90"/>
      <c r="AA155" s="146"/>
      <c r="AB155" s="103"/>
      <c r="AC155" s="90"/>
      <c r="AD155" s="90"/>
      <c r="AE155" s="99"/>
      <c r="AF155" s="135"/>
      <c r="AG155" s="90"/>
      <c r="AH155" s="90"/>
      <c r="AI155" s="146"/>
      <c r="AJ155" s="103"/>
      <c r="AK155" s="90"/>
      <c r="AL155" s="90"/>
      <c r="AM155" s="90" t="s">
        <v>9</v>
      </c>
      <c r="AN155" s="99"/>
      <c r="AO155" s="135"/>
      <c r="AP155" s="90"/>
      <c r="AQ155" s="90"/>
      <c r="AR155" s="146"/>
      <c r="AS155" s="103"/>
      <c r="AT155" s="90"/>
      <c r="AU155" s="90"/>
      <c r="AV155" s="90"/>
      <c r="AW155" s="99"/>
      <c r="AX155" s="135"/>
      <c r="AY155" s="90"/>
      <c r="AZ155" s="90"/>
      <c r="BA155" s="146"/>
      <c r="BB155" s="103"/>
      <c r="BC155" s="90"/>
      <c r="BD155" s="90"/>
      <c r="BE155" s="99"/>
      <c r="BF155" s="135"/>
      <c r="BG155" s="90"/>
      <c r="BH155" s="90"/>
      <c r="BI155" s="90"/>
      <c r="BJ155" s="146"/>
      <c r="BK155" s="103"/>
      <c r="BL155" s="544"/>
      <c r="BM155" s="544"/>
      <c r="BN155" s="91"/>
      <c r="BP155" s="11"/>
    </row>
    <row r="156" spans="1:68" ht="18.899999999999999" customHeight="1" thickBot="1">
      <c r="A156" s="9"/>
      <c r="B156" s="8"/>
      <c r="C156" s="1037"/>
      <c r="D156" s="1037"/>
      <c r="E156" s="1037"/>
      <c r="F156" s="1037"/>
      <c r="G156" s="1086"/>
      <c r="H156" s="288"/>
      <c r="I156" s="180" t="s">
        <v>1128</v>
      </c>
      <c r="J156" s="204" t="s">
        <v>1129</v>
      </c>
      <c r="K156" s="284">
        <v>1132210</v>
      </c>
      <c r="L156" s="533" t="s">
        <v>339</v>
      </c>
      <c r="M156" s="533">
        <v>8760</v>
      </c>
      <c r="N156" s="889" t="str">
        <f>VLOOKUP(I156,'Input data - MTBF'!$A$1:$F$304,6,FALSE)</f>
        <v>R</v>
      </c>
      <c r="O156" s="110"/>
      <c r="P156" s="97"/>
      <c r="Q156" s="97"/>
      <c r="R156" s="102"/>
      <c r="S156" s="137"/>
      <c r="T156" s="97"/>
      <c r="U156" s="97"/>
      <c r="V156" s="141"/>
      <c r="W156" s="96"/>
      <c r="X156" s="97"/>
      <c r="Y156" s="97"/>
      <c r="Z156" s="97"/>
      <c r="AA156" s="141"/>
      <c r="AB156" s="96"/>
      <c r="AC156" s="97"/>
      <c r="AD156" s="97"/>
      <c r="AE156" s="102"/>
      <c r="AF156" s="137"/>
      <c r="AG156" s="97"/>
      <c r="AH156" s="97"/>
      <c r="AI156" s="141"/>
      <c r="AJ156" s="96"/>
      <c r="AK156" s="97"/>
      <c r="AL156" s="97"/>
      <c r="AM156" s="97" t="s">
        <v>9</v>
      </c>
      <c r="AN156" s="102"/>
      <c r="AO156" s="137"/>
      <c r="AP156" s="97"/>
      <c r="AQ156" s="97"/>
      <c r="AR156" s="141"/>
      <c r="AS156" s="96"/>
      <c r="AT156" s="97"/>
      <c r="AU156" s="97"/>
      <c r="AV156" s="97"/>
      <c r="AW156" s="102"/>
      <c r="AX156" s="137"/>
      <c r="AY156" s="97"/>
      <c r="AZ156" s="97"/>
      <c r="BA156" s="141"/>
      <c r="BB156" s="96"/>
      <c r="BC156" s="97"/>
      <c r="BD156" s="97"/>
      <c r="BE156" s="102"/>
      <c r="BF156" s="137"/>
      <c r="BG156" s="97"/>
      <c r="BH156" s="97"/>
      <c r="BI156" s="97"/>
      <c r="BJ156" s="141"/>
      <c r="BK156" s="96"/>
      <c r="BL156" s="545"/>
      <c r="BM156" s="545"/>
      <c r="BN156" s="98"/>
      <c r="BP156" s="11"/>
    </row>
    <row r="157" spans="1:68" ht="18.899999999999999" customHeight="1">
      <c r="A157" s="9"/>
      <c r="B157" s="8"/>
      <c r="C157" s="1037"/>
      <c r="D157" s="1037"/>
      <c r="E157" s="1037"/>
      <c r="F157" s="1037"/>
      <c r="G157" s="1013" t="s">
        <v>291</v>
      </c>
      <c r="H157" s="976"/>
      <c r="I157" s="111" t="s">
        <v>257</v>
      </c>
      <c r="J157" s="986" t="s">
        <v>856</v>
      </c>
      <c r="K157" s="190">
        <v>1132210</v>
      </c>
      <c r="L157" s="527" t="s">
        <v>339</v>
      </c>
      <c r="M157" s="527">
        <f>VLOOKUP(I157,'Input data - MTBF'!$A$1:$F$303,3,FALSE)</f>
        <v>8760</v>
      </c>
      <c r="N157" s="889" t="str">
        <f>VLOOKUP(I157,'Input data - MTBF'!$A$1:$F$304,6,FALSE)</f>
        <v>R</v>
      </c>
      <c r="O157" s="122"/>
      <c r="P157" s="90"/>
      <c r="Q157" s="90"/>
      <c r="R157" s="99"/>
      <c r="S157" s="135"/>
      <c r="T157" s="90"/>
      <c r="U157" s="90"/>
      <c r="V157" s="146"/>
      <c r="W157" s="103"/>
      <c r="X157" s="90"/>
      <c r="Y157" s="90"/>
      <c r="Z157" s="90"/>
      <c r="AA157" s="146"/>
      <c r="AB157" s="103"/>
      <c r="AC157" s="90"/>
      <c r="AD157" s="90"/>
      <c r="AE157" s="99"/>
      <c r="AF157" s="135"/>
      <c r="AG157" s="90"/>
      <c r="AH157" s="90"/>
      <c r="AI157" s="146"/>
      <c r="AJ157" s="103"/>
      <c r="AK157" s="90"/>
      <c r="AL157" s="90"/>
      <c r="AM157" s="90" t="s">
        <v>9</v>
      </c>
      <c r="AN157" s="99"/>
      <c r="AO157" s="135"/>
      <c r="AP157" s="90"/>
      <c r="AQ157" s="90"/>
      <c r="AR157" s="146"/>
      <c r="AS157" s="103"/>
      <c r="AT157" s="90"/>
      <c r="AU157" s="90"/>
      <c r="AV157" s="90"/>
      <c r="AW157" s="99"/>
      <c r="AX157" s="135"/>
      <c r="AY157" s="90"/>
      <c r="AZ157" s="90"/>
      <c r="BA157" s="146"/>
      <c r="BB157" s="103"/>
      <c r="BC157" s="90"/>
      <c r="BD157" s="90"/>
      <c r="BE157" s="99"/>
      <c r="BF157" s="135"/>
      <c r="BG157" s="90"/>
      <c r="BH157" s="90"/>
      <c r="BI157" s="90"/>
      <c r="BJ157" s="146"/>
      <c r="BK157" s="103"/>
      <c r="BL157" s="544"/>
      <c r="BM157" s="544"/>
      <c r="BN157" s="91"/>
      <c r="BP157" s="11"/>
    </row>
    <row r="158" spans="1:68" ht="18.899999999999999" customHeight="1" thickBot="1">
      <c r="A158" s="9"/>
      <c r="B158" s="8"/>
      <c r="C158" s="1037"/>
      <c r="D158" s="1037"/>
      <c r="E158" s="1037"/>
      <c r="F158" s="1037"/>
      <c r="G158" s="1076"/>
      <c r="H158" s="978"/>
      <c r="I158" s="112" t="s">
        <v>259</v>
      </c>
      <c r="J158" s="987" t="s">
        <v>857</v>
      </c>
      <c r="K158" s="187">
        <v>1132210</v>
      </c>
      <c r="L158" s="533" t="s">
        <v>339</v>
      </c>
      <c r="M158" s="533">
        <f>VLOOKUP(I158,'Input data - MTBF'!$A$1:$F$303,3,FALSE)</f>
        <v>2920</v>
      </c>
      <c r="N158" s="889" t="str">
        <f>VLOOKUP(I158,'Input data - MTBF'!$A$1:$F$304,6,FALSE)</f>
        <v>R</v>
      </c>
      <c r="O158" s="110"/>
      <c r="P158" s="97"/>
      <c r="Q158" s="97"/>
      <c r="R158" s="102"/>
      <c r="S158" s="137"/>
      <c r="T158" s="97"/>
      <c r="U158" s="97"/>
      <c r="V158" s="141"/>
      <c r="W158" s="96"/>
      <c r="X158" s="97"/>
      <c r="Y158" s="97"/>
      <c r="Z158" s="97"/>
      <c r="AA158" s="141"/>
      <c r="AB158" s="96"/>
      <c r="AC158" s="97"/>
      <c r="AD158" s="97"/>
      <c r="AE158" s="102"/>
      <c r="AF158" s="137"/>
      <c r="AG158" s="97"/>
      <c r="AH158" s="97"/>
      <c r="AI158" s="141"/>
      <c r="AJ158" s="96"/>
      <c r="AK158" s="97"/>
      <c r="AL158" s="97"/>
      <c r="AM158" s="97"/>
      <c r="AN158" s="102"/>
      <c r="AO158" s="137"/>
      <c r="AP158" s="97"/>
      <c r="AQ158" s="97"/>
      <c r="AR158" s="141"/>
      <c r="AS158" s="96"/>
      <c r="AT158" s="97"/>
      <c r="AU158" s="97"/>
      <c r="AV158" s="97"/>
      <c r="AW158" s="102"/>
      <c r="AX158" s="137"/>
      <c r="AY158" s="97" t="s">
        <v>9</v>
      </c>
      <c r="AZ158" s="97"/>
      <c r="BA158" s="141"/>
      <c r="BB158" s="96"/>
      <c r="BC158" s="97"/>
      <c r="BD158" s="97"/>
      <c r="BE158" s="102"/>
      <c r="BF158" s="137"/>
      <c r="BG158" s="97"/>
      <c r="BH158" s="97"/>
      <c r="BI158" s="97"/>
      <c r="BJ158" s="141"/>
      <c r="BK158" s="96"/>
      <c r="BL158" s="545"/>
      <c r="BM158" s="545"/>
      <c r="BN158" s="98"/>
      <c r="BP158" s="11"/>
    </row>
    <row r="159" spans="1:68" ht="18.899999999999999" customHeight="1" thickBot="1">
      <c r="A159" s="9"/>
      <c r="B159" s="8"/>
      <c r="C159" s="1037"/>
      <c r="D159" s="1037"/>
      <c r="E159" s="1037"/>
      <c r="F159" s="1037"/>
      <c r="G159" s="288" t="s">
        <v>459</v>
      </c>
      <c r="H159" s="288"/>
      <c r="I159" s="997" t="s">
        <v>456</v>
      </c>
      <c r="J159" s="988" t="s">
        <v>895</v>
      </c>
      <c r="K159" s="299">
        <v>1132220</v>
      </c>
      <c r="L159" s="587" t="s">
        <v>339</v>
      </c>
      <c r="M159" s="587">
        <f>VLOOKUP(I159,'Input data - MTBF'!$A$1:$F$303,3,FALSE)</f>
        <v>139.04761904761904</v>
      </c>
      <c r="N159" s="889" t="str">
        <f>VLOOKUP(I159,'Input data - MTBF'!$A$1:$F$304,6,FALSE)</f>
        <v>P</v>
      </c>
      <c r="O159" s="652"/>
      <c r="P159" s="653"/>
      <c r="Q159" s="653"/>
      <c r="R159" s="654"/>
      <c r="S159" s="310"/>
      <c r="T159" s="653"/>
      <c r="U159" s="653"/>
      <c r="V159" s="309"/>
      <c r="W159" s="657" t="s">
        <v>7</v>
      </c>
      <c r="X159" s="653"/>
      <c r="Y159" s="653"/>
      <c r="Z159" s="653"/>
      <c r="AA159" s="309"/>
      <c r="AB159" s="657"/>
      <c r="AC159" s="653"/>
      <c r="AD159" s="653"/>
      <c r="AE159" s="654"/>
      <c r="AF159" s="310"/>
      <c r="AG159" s="653"/>
      <c r="AH159" s="653"/>
      <c r="AI159" s="309"/>
      <c r="AJ159" s="657"/>
      <c r="AK159" s="653"/>
      <c r="AL159" s="653"/>
      <c r="AM159" s="653"/>
      <c r="AN159" s="654"/>
      <c r="AO159" s="310"/>
      <c r="AP159" s="653"/>
      <c r="AQ159" s="653"/>
      <c r="AR159" s="309"/>
      <c r="AS159" s="657"/>
      <c r="AT159" s="653"/>
      <c r="AU159" s="653" t="s">
        <v>7</v>
      </c>
      <c r="AV159" s="653"/>
      <c r="AW159" s="654"/>
      <c r="AX159" s="310"/>
      <c r="AY159" s="653"/>
      <c r="AZ159" s="653"/>
      <c r="BA159" s="309"/>
      <c r="BB159" s="657"/>
      <c r="BC159" s="653"/>
      <c r="BD159" s="653"/>
      <c r="BE159" s="654"/>
      <c r="BF159" s="310"/>
      <c r="BG159" s="653"/>
      <c r="BH159" s="653"/>
      <c r="BI159" s="653"/>
      <c r="BJ159" s="309"/>
      <c r="BK159" s="657"/>
      <c r="BL159" s="662"/>
      <c r="BM159" s="662"/>
      <c r="BN159" s="664"/>
      <c r="BP159" s="11"/>
    </row>
    <row r="160" spans="1:68" ht="18.899999999999999" customHeight="1">
      <c r="A160" s="9"/>
      <c r="B160" s="8"/>
      <c r="C160" s="1037"/>
      <c r="D160" s="1037"/>
      <c r="E160" s="1037"/>
      <c r="F160" s="1037"/>
      <c r="G160" s="1013" t="s">
        <v>462</v>
      </c>
      <c r="H160" s="976"/>
      <c r="I160" s="111" t="s">
        <v>268</v>
      </c>
      <c r="J160" s="986" t="s">
        <v>875</v>
      </c>
      <c r="K160" s="190">
        <v>1132220</v>
      </c>
      <c r="L160" s="531" t="s">
        <v>339</v>
      </c>
      <c r="M160" s="531">
        <f>VLOOKUP(I160,'Input data - MTBF'!$A$1:$F$303,3,FALSE)</f>
        <v>79.636363639999999</v>
      </c>
      <c r="N160" s="889" t="str">
        <f>VLOOKUP(I160,'Input data - MTBF'!$A$1:$F$304,6,FALSE)</f>
        <v>P</v>
      </c>
      <c r="O160" s="115"/>
      <c r="P160" s="116"/>
      <c r="Q160" s="116"/>
      <c r="R160" s="117"/>
      <c r="S160" s="150"/>
      <c r="T160" s="116"/>
      <c r="U160" s="116"/>
      <c r="V160" s="147"/>
      <c r="W160" s="118"/>
      <c r="X160" s="116" t="s">
        <v>7</v>
      </c>
      <c r="Y160" s="116"/>
      <c r="Z160" s="116"/>
      <c r="AA160" s="147"/>
      <c r="AB160" s="118"/>
      <c r="AC160" s="116"/>
      <c r="AD160" s="116"/>
      <c r="AE160" s="117"/>
      <c r="AF160" s="150"/>
      <c r="AG160" s="116"/>
      <c r="AH160" s="116"/>
      <c r="AI160" s="147"/>
      <c r="AJ160" s="118"/>
      <c r="AK160" s="116"/>
      <c r="AL160" s="116"/>
      <c r="AM160" s="116"/>
      <c r="AN160" s="117"/>
      <c r="AO160" s="150"/>
      <c r="AP160" s="116"/>
      <c r="AQ160" s="116"/>
      <c r="AR160" s="147"/>
      <c r="AS160" s="118"/>
      <c r="AT160" s="116"/>
      <c r="AU160" s="116"/>
      <c r="AV160" s="116" t="s">
        <v>7</v>
      </c>
      <c r="AW160" s="117"/>
      <c r="AX160" s="150"/>
      <c r="AY160" s="116"/>
      <c r="AZ160" s="116"/>
      <c r="BA160" s="147"/>
      <c r="BB160" s="118"/>
      <c r="BC160" s="116"/>
      <c r="BD160" s="116"/>
      <c r="BE160" s="117"/>
      <c r="BF160" s="150"/>
      <c r="BG160" s="116"/>
      <c r="BH160" s="116"/>
      <c r="BI160" s="116"/>
      <c r="BJ160" s="147"/>
      <c r="BK160" s="118"/>
      <c r="BL160" s="588"/>
      <c r="BM160" s="588"/>
      <c r="BN160" s="119"/>
      <c r="BP160" s="11"/>
    </row>
    <row r="161" spans="1:68" ht="18.899999999999999" customHeight="1">
      <c r="A161" s="9"/>
      <c r="B161" s="8"/>
      <c r="C161" s="1037"/>
      <c r="D161" s="1037"/>
      <c r="E161" s="1037"/>
      <c r="F161" s="1037"/>
      <c r="G161" s="1014"/>
      <c r="H161" s="288"/>
      <c r="I161" s="76" t="s">
        <v>448</v>
      </c>
      <c r="J161" s="989" t="s">
        <v>894</v>
      </c>
      <c r="K161" s="188">
        <v>1132220</v>
      </c>
      <c r="L161" s="525" t="s">
        <v>339</v>
      </c>
      <c r="M161" s="525">
        <f>VLOOKUP(I161,'Input data - MTBF'!$A$1:$F$303,3,FALSE)</f>
        <v>57.631578949999998</v>
      </c>
      <c r="N161" s="889" t="str">
        <f>VLOOKUP(I161,'Input data - MTBF'!$A$1:$F$304,6,FALSE)</f>
        <v>P</v>
      </c>
      <c r="O161" s="108"/>
      <c r="P161" s="84"/>
      <c r="Q161" s="84"/>
      <c r="R161" s="100"/>
      <c r="S161" s="136"/>
      <c r="T161" s="84"/>
      <c r="U161" s="84"/>
      <c r="V161" s="87"/>
      <c r="W161" s="94"/>
      <c r="X161" s="84"/>
      <c r="Y161" s="84" t="s">
        <v>7</v>
      </c>
      <c r="Z161" s="84"/>
      <c r="AA161" s="87"/>
      <c r="AB161" s="94"/>
      <c r="AC161" s="84"/>
      <c r="AD161" s="84"/>
      <c r="AE161" s="100"/>
      <c r="AF161" s="136"/>
      <c r="AG161" s="84"/>
      <c r="AH161" s="84"/>
      <c r="AI161" s="87"/>
      <c r="AJ161" s="94"/>
      <c r="AK161" s="84"/>
      <c r="AL161" s="84"/>
      <c r="AM161" s="84"/>
      <c r="AN161" s="100"/>
      <c r="AO161" s="136"/>
      <c r="AP161" s="84"/>
      <c r="AQ161" s="84"/>
      <c r="AR161" s="87"/>
      <c r="AS161" s="94"/>
      <c r="AT161" s="84"/>
      <c r="AU161" s="84"/>
      <c r="AV161" s="84"/>
      <c r="AW161" s="100" t="s">
        <v>7</v>
      </c>
      <c r="AX161" s="136"/>
      <c r="AY161" s="84"/>
      <c r="AZ161" s="84"/>
      <c r="BA161" s="87"/>
      <c r="BB161" s="94"/>
      <c r="BC161" s="84"/>
      <c r="BD161" s="84"/>
      <c r="BE161" s="100"/>
      <c r="BF161" s="136"/>
      <c r="BG161" s="84"/>
      <c r="BH161" s="84"/>
      <c r="BI161" s="84"/>
      <c r="BJ161" s="87"/>
      <c r="BK161" s="94"/>
      <c r="BL161" s="536"/>
      <c r="BM161" s="536"/>
      <c r="BN161" s="93"/>
      <c r="BP161" s="11"/>
    </row>
    <row r="162" spans="1:68" ht="18.899999999999999" customHeight="1">
      <c r="A162" s="9"/>
      <c r="B162" s="8"/>
      <c r="C162" s="1037"/>
      <c r="D162" s="1037"/>
      <c r="E162" s="1037"/>
      <c r="F162" s="1037"/>
      <c r="G162" s="1014"/>
      <c r="H162" s="288"/>
      <c r="I162" s="878" t="s">
        <v>984</v>
      </c>
      <c r="J162" s="990" t="s">
        <v>988</v>
      </c>
      <c r="K162" s="188">
        <v>1132250</v>
      </c>
      <c r="L162" s="529" t="s">
        <v>339</v>
      </c>
      <c r="M162" s="529">
        <f>VLOOKUP(I162,'Input data - MTBF'!$A$1:$F$303,3,FALSE)</f>
        <v>63.021582729999999</v>
      </c>
      <c r="N162" s="889" t="str">
        <f>VLOOKUP(I162,'Input data - MTBF'!$A$1:$F$304,6,FALSE)</f>
        <v>P</v>
      </c>
      <c r="O162" s="124"/>
      <c r="P162" s="125"/>
      <c r="Q162" s="125"/>
      <c r="R162" s="126"/>
      <c r="S162" s="144"/>
      <c r="T162" s="125"/>
      <c r="U162" s="125"/>
      <c r="V162" s="148" t="s">
        <v>354</v>
      </c>
      <c r="W162" s="127"/>
      <c r="X162" s="125"/>
      <c r="Y162" s="125"/>
      <c r="Z162" s="125"/>
      <c r="AA162" s="148"/>
      <c r="AB162" s="127"/>
      <c r="AC162" s="125"/>
      <c r="AD162" s="125"/>
      <c r="AE162" s="126"/>
      <c r="AF162" s="144"/>
      <c r="AG162" s="125"/>
      <c r="AH162" s="125"/>
      <c r="AI162" s="148"/>
      <c r="AJ162" s="127"/>
      <c r="AK162" s="125"/>
      <c r="AL162" s="125"/>
      <c r="AM162" s="125"/>
      <c r="AN162" s="126"/>
      <c r="AO162" s="144"/>
      <c r="AP162" s="125"/>
      <c r="AQ162" s="125"/>
      <c r="AR162" s="148"/>
      <c r="AS162" s="127"/>
      <c r="AT162" s="125" t="s">
        <v>7</v>
      </c>
      <c r="AU162" s="125"/>
      <c r="AV162" s="125"/>
      <c r="AW162" s="126"/>
      <c r="AX162" s="144"/>
      <c r="AY162" s="125"/>
      <c r="AZ162" s="125"/>
      <c r="BA162" s="148"/>
      <c r="BB162" s="127"/>
      <c r="BC162" s="125"/>
      <c r="BD162" s="125"/>
      <c r="BE162" s="126"/>
      <c r="BF162" s="144"/>
      <c r="BG162" s="125"/>
      <c r="BH162" s="125"/>
      <c r="BI162" s="125"/>
      <c r="BJ162" s="148"/>
      <c r="BK162" s="127"/>
      <c r="BL162" s="616"/>
      <c r="BM162" s="616"/>
      <c r="BN162" s="128"/>
      <c r="BP162" s="11"/>
    </row>
    <row r="163" spans="1:68" ht="18.899999999999999" customHeight="1" thickBot="1">
      <c r="A163" s="9"/>
      <c r="B163" s="8"/>
      <c r="C163" s="1037"/>
      <c r="D163" s="1037"/>
      <c r="E163" s="1037"/>
      <c r="F163" s="1037"/>
      <c r="G163" s="1076"/>
      <c r="H163" s="978"/>
      <c r="I163" s="112" t="s">
        <v>985</v>
      </c>
      <c r="J163" s="987" t="s">
        <v>989</v>
      </c>
      <c r="K163" s="187">
        <v>1132250</v>
      </c>
      <c r="L163" s="529" t="s">
        <v>339</v>
      </c>
      <c r="M163" s="529">
        <f>VLOOKUP(I163,'Input data - MTBF'!$A$1:$F$303,3,FALSE)</f>
        <v>203.7209302</v>
      </c>
      <c r="N163" s="889" t="str">
        <f>VLOOKUP(I163,'Input data - MTBF'!$A$1:$F$304,6,FALSE)</f>
        <v>P</v>
      </c>
      <c r="O163" s="124"/>
      <c r="P163" s="125"/>
      <c r="Q163" s="125"/>
      <c r="R163" s="126"/>
      <c r="S163" s="144"/>
      <c r="T163" s="125"/>
      <c r="U163" s="125"/>
      <c r="V163" s="148" t="s">
        <v>354</v>
      </c>
      <c r="W163" s="127"/>
      <c r="X163" s="553"/>
      <c r="Y163" s="125"/>
      <c r="Z163" s="125"/>
      <c r="AA163" s="148"/>
      <c r="AB163" s="127"/>
      <c r="AC163" s="125"/>
      <c r="AD163" s="125"/>
      <c r="AE163" s="126"/>
      <c r="AF163" s="144"/>
      <c r="AG163" s="125"/>
      <c r="AH163" s="125"/>
      <c r="AI163" s="148"/>
      <c r="AJ163" s="127"/>
      <c r="AK163" s="125"/>
      <c r="AL163" s="125"/>
      <c r="AM163" s="125"/>
      <c r="AN163" s="126"/>
      <c r="AO163" s="144"/>
      <c r="AP163" s="125"/>
      <c r="AQ163" s="125"/>
      <c r="AR163" s="148"/>
      <c r="AS163" s="127"/>
      <c r="AT163" s="125" t="s">
        <v>7</v>
      </c>
      <c r="AU163" s="125"/>
      <c r="AV163" s="125"/>
      <c r="AW163" s="126"/>
      <c r="AX163" s="144"/>
      <c r="AY163" s="125"/>
      <c r="AZ163" s="670"/>
      <c r="BA163" s="148"/>
      <c r="BB163" s="127"/>
      <c r="BC163" s="125"/>
      <c r="BD163" s="125"/>
      <c r="BE163" s="126"/>
      <c r="BF163" s="144"/>
      <c r="BG163" s="125"/>
      <c r="BH163" s="125"/>
      <c r="BI163" s="125"/>
      <c r="BJ163" s="148"/>
      <c r="BK163" s="127"/>
      <c r="BL163" s="616"/>
      <c r="BM163" s="616"/>
      <c r="BN163" s="128"/>
      <c r="BP163" s="11"/>
    </row>
    <row r="164" spans="1:68" ht="18.899999999999999" customHeight="1">
      <c r="A164" s="9"/>
      <c r="B164" s="8"/>
      <c r="C164" s="1037"/>
      <c r="D164" s="1037"/>
      <c r="E164" s="1037"/>
      <c r="F164" s="1037"/>
      <c r="G164" s="1013" t="s">
        <v>477</v>
      </c>
      <c r="H164" s="976"/>
      <c r="I164" s="111" t="s">
        <v>986</v>
      </c>
      <c r="J164" s="986" t="s">
        <v>990</v>
      </c>
      <c r="K164" s="190">
        <v>1132250</v>
      </c>
      <c r="L164" s="527" t="s">
        <v>339</v>
      </c>
      <c r="M164" s="527">
        <f>VLOOKUP(I164,'Input data - MTBF'!$A$1:$F$303,3,FALSE)</f>
        <v>53.742331290000003</v>
      </c>
      <c r="N164" s="889" t="str">
        <f>VLOOKUP(I164,'Input data - MTBF'!$A$1:$F$304,6,FALSE)</f>
        <v>P</v>
      </c>
      <c r="O164" s="122"/>
      <c r="P164" s="90"/>
      <c r="Q164" s="90"/>
      <c r="R164" s="99"/>
      <c r="S164" s="135"/>
      <c r="T164" s="90"/>
      <c r="U164" s="90"/>
      <c r="V164" s="146" t="s">
        <v>354</v>
      </c>
      <c r="W164" s="103"/>
      <c r="X164" s="104"/>
      <c r="Y164" s="90"/>
      <c r="Z164" s="90"/>
      <c r="AA164" s="146"/>
      <c r="AB164" s="103"/>
      <c r="AC164" s="90"/>
      <c r="AD164" s="90"/>
      <c r="AE164" s="99"/>
      <c r="AF164" s="135"/>
      <c r="AG164" s="90"/>
      <c r="AH164" s="90"/>
      <c r="AI164" s="146"/>
      <c r="AJ164" s="103"/>
      <c r="AK164" s="90"/>
      <c r="AL164" s="90"/>
      <c r="AM164" s="90"/>
      <c r="AN164" s="776"/>
      <c r="AO164" s="135"/>
      <c r="AP164" s="90"/>
      <c r="AQ164" s="90"/>
      <c r="AR164" s="146"/>
      <c r="AS164" s="103"/>
      <c r="AT164" s="90" t="s">
        <v>7</v>
      </c>
      <c r="AU164" s="90"/>
      <c r="AV164" s="90"/>
      <c r="AW164" s="99"/>
      <c r="AX164" s="135"/>
      <c r="AY164" s="90"/>
      <c r="AZ164" s="686"/>
      <c r="BA164" s="146"/>
      <c r="BB164" s="103"/>
      <c r="BC164" s="90"/>
      <c r="BD164" s="90"/>
      <c r="BE164" s="99"/>
      <c r="BF164" s="135"/>
      <c r="BG164" s="90"/>
      <c r="BH164" s="90"/>
      <c r="BI164" s="90"/>
      <c r="BJ164" s="146"/>
      <c r="BK164" s="103"/>
      <c r="BL164" s="544"/>
      <c r="BM164" s="544"/>
      <c r="BN164" s="91"/>
      <c r="BP164" s="11"/>
    </row>
    <row r="165" spans="1:68" ht="18.899999999999999" customHeight="1">
      <c r="A165" s="9"/>
      <c r="B165" s="8"/>
      <c r="C165" s="1037"/>
      <c r="D165" s="1037"/>
      <c r="E165" s="1037"/>
      <c r="F165" s="1037"/>
      <c r="G165" s="1014"/>
      <c r="H165" s="288"/>
      <c r="I165" s="76" t="s">
        <v>987</v>
      </c>
      <c r="J165" s="989" t="s">
        <v>991</v>
      </c>
      <c r="K165" s="188">
        <v>1132250</v>
      </c>
      <c r="L165" s="525" t="s">
        <v>339</v>
      </c>
      <c r="M165" s="525">
        <f>VLOOKUP(I165,'Input data - MTBF'!$A$1:$F$303,3,FALSE)</f>
        <v>128.82352940000001</v>
      </c>
      <c r="N165" s="889" t="str">
        <f>VLOOKUP(I165,'Input data - MTBF'!$A$1:$F$304,6,FALSE)</f>
        <v>R</v>
      </c>
      <c r="O165" s="108"/>
      <c r="P165" s="84"/>
      <c r="Q165" s="84"/>
      <c r="R165" s="100"/>
      <c r="S165" s="136"/>
      <c r="T165" s="84"/>
      <c r="U165" s="84"/>
      <c r="V165" s="87"/>
      <c r="W165" s="94"/>
      <c r="X165" s="85"/>
      <c r="Y165" s="84"/>
      <c r="Z165" s="84"/>
      <c r="AA165" s="87"/>
      <c r="AB165" s="94"/>
      <c r="AC165" s="84"/>
      <c r="AD165" s="84"/>
      <c r="AE165" s="100"/>
      <c r="AF165" s="136"/>
      <c r="AG165" s="84"/>
      <c r="AH165" s="84" t="s">
        <v>9</v>
      </c>
      <c r="AI165" s="87"/>
      <c r="AJ165" s="94"/>
      <c r="AK165" s="84"/>
      <c r="AL165" s="84"/>
      <c r="AM165" s="84"/>
      <c r="AN165" s="217"/>
      <c r="AO165" s="136"/>
      <c r="AP165" s="84"/>
      <c r="AQ165" s="84"/>
      <c r="AR165" s="87"/>
      <c r="AS165" s="94"/>
      <c r="AT165" s="84"/>
      <c r="AU165" s="84"/>
      <c r="AV165" s="84"/>
      <c r="AW165" s="100"/>
      <c r="AX165" s="136"/>
      <c r="AY165" s="84"/>
      <c r="AZ165" s="218"/>
      <c r="BA165" s="87"/>
      <c r="BB165" s="94"/>
      <c r="BC165" s="84"/>
      <c r="BD165" s="84"/>
      <c r="BE165" s="100"/>
      <c r="BF165" s="136"/>
      <c r="BG165" s="84"/>
      <c r="BH165" s="84"/>
      <c r="BI165" s="84"/>
      <c r="BJ165" s="87"/>
      <c r="BK165" s="94"/>
      <c r="BL165" s="536"/>
      <c r="BM165" s="536"/>
      <c r="BN165" s="93"/>
      <c r="BP165" s="11"/>
    </row>
    <row r="166" spans="1:68" ht="18.899999999999999" customHeight="1">
      <c r="A166" s="9"/>
      <c r="B166" s="8"/>
      <c r="C166" s="1037"/>
      <c r="D166" s="1037"/>
      <c r="E166" s="1037"/>
      <c r="F166" s="1037"/>
      <c r="G166" s="1014"/>
      <c r="H166" s="288"/>
      <c r="I166" s="76" t="s">
        <v>272</v>
      </c>
      <c r="J166" s="989" t="s">
        <v>876</v>
      </c>
      <c r="K166" s="188">
        <v>1132220</v>
      </c>
      <c r="L166" s="525" t="s">
        <v>339</v>
      </c>
      <c r="M166" s="525">
        <f>VLOOKUP(I166,'Input data - MTBF'!$A$1:$F$303,3,FALSE)</f>
        <v>324.44444440000001</v>
      </c>
      <c r="N166" s="889" t="str">
        <f>VLOOKUP(I166,'Input data - MTBF'!$A$1:$F$304,6,FALSE)</f>
        <v>P</v>
      </c>
      <c r="O166" s="108"/>
      <c r="P166" s="84"/>
      <c r="Q166" s="84" t="s">
        <v>354</v>
      </c>
      <c r="R166" s="100"/>
      <c r="S166" s="136"/>
      <c r="T166" s="84"/>
      <c r="U166" s="84"/>
      <c r="V166" s="87"/>
      <c r="W166" s="94"/>
      <c r="X166" s="84"/>
      <c r="Y166" s="84"/>
      <c r="Z166" s="84"/>
      <c r="AA166" s="87"/>
      <c r="AB166" s="94"/>
      <c r="AC166" s="84"/>
      <c r="AD166" s="84"/>
      <c r="AE166" s="100"/>
      <c r="AF166" s="136"/>
      <c r="AG166" s="84"/>
      <c r="AH166" s="84"/>
      <c r="AI166" s="87"/>
      <c r="AJ166" s="94"/>
      <c r="AK166" s="84"/>
      <c r="AL166" s="84"/>
      <c r="AM166" s="84"/>
      <c r="AN166" s="100"/>
      <c r="AO166" s="136" t="s">
        <v>7</v>
      </c>
      <c r="AP166" s="84"/>
      <c r="AQ166" s="84"/>
      <c r="AR166" s="87"/>
      <c r="AS166" s="94"/>
      <c r="AT166" s="84"/>
      <c r="AU166" s="84"/>
      <c r="AV166" s="84"/>
      <c r="AW166" s="100"/>
      <c r="AX166" s="136"/>
      <c r="AY166" s="84"/>
      <c r="AZ166" s="84"/>
      <c r="BA166" s="87"/>
      <c r="BB166" s="94"/>
      <c r="BC166" s="84"/>
      <c r="BD166" s="84"/>
      <c r="BE166" s="100"/>
      <c r="BF166" s="136"/>
      <c r="BG166" s="84"/>
      <c r="BH166" s="84"/>
      <c r="BI166" s="84"/>
      <c r="BJ166" s="87"/>
      <c r="BK166" s="94"/>
      <c r="BL166" s="536"/>
      <c r="BM166" s="536"/>
      <c r="BN166" s="93"/>
      <c r="BP166" s="11"/>
    </row>
    <row r="167" spans="1:68" ht="18.899999999999999" customHeight="1">
      <c r="A167" s="9"/>
      <c r="B167" s="8"/>
      <c r="C167" s="1037"/>
      <c r="D167" s="1037"/>
      <c r="E167" s="1037"/>
      <c r="F167" s="1037"/>
      <c r="G167" s="1014"/>
      <c r="H167" s="288"/>
      <c r="I167" s="76" t="s">
        <v>930</v>
      </c>
      <c r="J167" s="989" t="s">
        <v>876</v>
      </c>
      <c r="K167" s="188">
        <v>1132220</v>
      </c>
      <c r="L167" s="525" t="s">
        <v>339</v>
      </c>
      <c r="M167" s="525">
        <f>VLOOKUP(I167,'Input data - MTBF'!$A$1:$F$303,3,FALSE)</f>
        <v>8760</v>
      </c>
      <c r="N167" s="889" t="str">
        <f>VLOOKUP(I167,'Input data - MTBF'!$A$1:$F$304,6,FALSE)</f>
        <v>R</v>
      </c>
      <c r="O167" s="108"/>
      <c r="P167" s="84"/>
      <c r="Q167" s="84"/>
      <c r="R167" s="100"/>
      <c r="S167" s="136"/>
      <c r="T167" s="84"/>
      <c r="U167" s="84"/>
      <c r="V167" s="87"/>
      <c r="W167" s="94"/>
      <c r="X167" s="84"/>
      <c r="Y167" s="84"/>
      <c r="Z167" s="84"/>
      <c r="AA167" s="87"/>
      <c r="AB167" s="94"/>
      <c r="AC167" s="84"/>
      <c r="AD167" s="84"/>
      <c r="AE167" s="100"/>
      <c r="AF167" s="136"/>
      <c r="AG167" s="84"/>
      <c r="AH167" s="84"/>
      <c r="AI167" s="87"/>
      <c r="AJ167" s="94"/>
      <c r="AK167" s="84"/>
      <c r="AL167" s="84"/>
      <c r="AM167" s="84"/>
      <c r="AN167" s="100" t="s">
        <v>9</v>
      </c>
      <c r="AO167" s="136"/>
      <c r="AP167" s="84"/>
      <c r="AQ167" s="84"/>
      <c r="AR167" s="87"/>
      <c r="AS167" s="94"/>
      <c r="AT167" s="84"/>
      <c r="AU167" s="84"/>
      <c r="AV167" s="84"/>
      <c r="AW167" s="100"/>
      <c r="AX167" s="136"/>
      <c r="AY167" s="84"/>
      <c r="AZ167" s="84"/>
      <c r="BA167" s="87"/>
      <c r="BB167" s="94"/>
      <c r="BC167" s="84"/>
      <c r="BD167" s="84"/>
      <c r="BE167" s="100"/>
      <c r="BF167" s="136"/>
      <c r="BG167" s="84"/>
      <c r="BH167" s="84"/>
      <c r="BI167" s="84"/>
      <c r="BJ167" s="87"/>
      <c r="BK167" s="94"/>
      <c r="BL167" s="536"/>
      <c r="BM167" s="536"/>
      <c r="BN167" s="93"/>
      <c r="BP167" s="11"/>
    </row>
    <row r="168" spans="1:68" ht="18.899999999999999" customHeight="1">
      <c r="A168" s="9"/>
      <c r="B168" s="8"/>
      <c r="C168" s="1037"/>
      <c r="D168" s="1037"/>
      <c r="E168" s="1037"/>
      <c r="F168" s="1037"/>
      <c r="G168" s="1014"/>
      <c r="H168" s="288"/>
      <c r="I168" s="76" t="s">
        <v>933</v>
      </c>
      <c r="J168" s="989" t="s">
        <v>1062</v>
      </c>
      <c r="K168" s="188">
        <v>1132220</v>
      </c>
      <c r="L168" s="525" t="s">
        <v>339</v>
      </c>
      <c r="M168" s="525">
        <f>VLOOKUP(I168,'Input data - MTBF'!$A$1:$F$303,3,FALSE)</f>
        <v>8760</v>
      </c>
      <c r="N168" s="889" t="str">
        <f>VLOOKUP(I168,'Input data - MTBF'!$A$1:$F$304,6,FALSE)</f>
        <v>R</v>
      </c>
      <c r="O168" s="108"/>
      <c r="P168" s="84"/>
      <c r="Q168" s="84"/>
      <c r="R168" s="100"/>
      <c r="S168" s="136"/>
      <c r="T168" s="84"/>
      <c r="U168" s="84"/>
      <c r="V168" s="87"/>
      <c r="W168" s="94"/>
      <c r="X168" s="84"/>
      <c r="Y168" s="84"/>
      <c r="Z168" s="84"/>
      <c r="AA168" s="87"/>
      <c r="AB168" s="94"/>
      <c r="AC168" s="84" t="s">
        <v>9</v>
      </c>
      <c r="AD168" s="84"/>
      <c r="AE168" s="100"/>
      <c r="AF168" s="136"/>
      <c r="AG168" s="84"/>
      <c r="AH168" s="84"/>
      <c r="AI168" s="87"/>
      <c r="AJ168" s="94"/>
      <c r="AK168" s="84"/>
      <c r="AL168" s="84"/>
      <c r="AM168" s="84"/>
      <c r="AN168" s="100"/>
      <c r="AO168" s="136"/>
      <c r="AP168" s="84"/>
      <c r="AQ168" s="84"/>
      <c r="AR168" s="87"/>
      <c r="AS168" s="94"/>
      <c r="AT168" s="84"/>
      <c r="AU168" s="84"/>
      <c r="AV168" s="84"/>
      <c r="AW168" s="100"/>
      <c r="AX168" s="136"/>
      <c r="AY168" s="84"/>
      <c r="AZ168" s="84"/>
      <c r="BA168" s="87"/>
      <c r="BB168" s="94"/>
      <c r="BC168" s="84"/>
      <c r="BD168" s="84"/>
      <c r="BE168" s="100"/>
      <c r="BF168" s="136"/>
      <c r="BG168" s="84"/>
      <c r="BH168" s="84"/>
      <c r="BI168" s="84"/>
      <c r="BJ168" s="87"/>
      <c r="BK168" s="94"/>
      <c r="BL168" s="536"/>
      <c r="BM168" s="536"/>
      <c r="BN168" s="93"/>
      <c r="BP168" s="11"/>
    </row>
    <row r="169" spans="1:68" ht="18.899999999999999" customHeight="1">
      <c r="A169" s="9"/>
      <c r="B169" s="8"/>
      <c r="C169" s="1037"/>
      <c r="D169" s="1037"/>
      <c r="E169" s="1037"/>
      <c r="F169" s="1037"/>
      <c r="G169" s="1014"/>
      <c r="H169" s="288"/>
      <c r="I169" s="76" t="s">
        <v>274</v>
      </c>
      <c r="J169" s="989" t="s">
        <v>877</v>
      </c>
      <c r="K169" s="188">
        <v>1132220</v>
      </c>
      <c r="L169" s="525" t="s">
        <v>339</v>
      </c>
      <c r="M169" s="525">
        <f>VLOOKUP(I169,'Input data - MTBF'!$A$1:$F$303,3,FALSE)</f>
        <v>28.91089109</v>
      </c>
      <c r="N169" s="889" t="str">
        <f>VLOOKUP(I169,'Input data - MTBF'!$A$1:$F$304,6,FALSE)</f>
        <v>P</v>
      </c>
      <c r="O169" s="108"/>
      <c r="P169" s="84"/>
      <c r="Q169" s="84"/>
      <c r="R169" s="100"/>
      <c r="S169" s="136"/>
      <c r="T169" s="84"/>
      <c r="U169" s="84"/>
      <c r="V169" s="87"/>
      <c r="W169" s="94"/>
      <c r="X169" s="84"/>
      <c r="Y169" s="84"/>
      <c r="Z169" s="84" t="s">
        <v>7</v>
      </c>
      <c r="AA169" s="87"/>
      <c r="AB169" s="94"/>
      <c r="AC169" s="84"/>
      <c r="AD169" s="84"/>
      <c r="AE169" s="100"/>
      <c r="AF169" s="136"/>
      <c r="AG169" s="84"/>
      <c r="AH169" s="84"/>
      <c r="AI169" s="87"/>
      <c r="AJ169" s="94"/>
      <c r="AK169" s="84"/>
      <c r="AL169" s="84"/>
      <c r="AM169" s="84"/>
      <c r="AN169" s="100"/>
      <c r="AO169" s="136"/>
      <c r="AP169" s="84"/>
      <c r="AQ169" s="84"/>
      <c r="AR169" s="87"/>
      <c r="AS169" s="94"/>
      <c r="AT169" s="84"/>
      <c r="AU169" s="84"/>
      <c r="AV169" s="84"/>
      <c r="AW169" s="100"/>
      <c r="AX169" s="136" t="s">
        <v>7</v>
      </c>
      <c r="AY169" s="84"/>
      <c r="AZ169" s="84"/>
      <c r="BA169" s="87"/>
      <c r="BB169" s="94"/>
      <c r="BC169" s="84"/>
      <c r="BD169" s="84"/>
      <c r="BE169" s="100"/>
      <c r="BF169" s="136"/>
      <c r="BG169" s="84"/>
      <c r="BH169" s="84"/>
      <c r="BI169" s="84"/>
      <c r="BJ169" s="87"/>
      <c r="BK169" s="94"/>
      <c r="BL169" s="536"/>
      <c r="BM169" s="536"/>
      <c r="BN169" s="93"/>
      <c r="BP169" s="11"/>
    </row>
    <row r="170" spans="1:68" ht="18.899999999999999" customHeight="1">
      <c r="A170" s="9"/>
      <c r="B170" s="8"/>
      <c r="C170" s="1037"/>
      <c r="D170" s="1037"/>
      <c r="E170" s="1037"/>
      <c r="F170" s="1037"/>
      <c r="G170" s="1014"/>
      <c r="H170" s="288"/>
      <c r="I170" s="76" t="s">
        <v>1138</v>
      </c>
      <c r="J170" s="989" t="s">
        <v>887</v>
      </c>
      <c r="K170" s="188">
        <v>1132230</v>
      </c>
      <c r="L170" s="525" t="s">
        <v>339</v>
      </c>
      <c r="M170" s="525">
        <f>VLOOKUP(I170,'Input data - MTBF'!$A$1:$F$303,3,FALSE)</f>
        <v>33.056603773584904</v>
      </c>
      <c r="N170" s="889" t="str">
        <f>VLOOKUP(I170,'Input data - MTBF'!$A$1:$F$304,6,FALSE)</f>
        <v>P</v>
      </c>
      <c r="O170" s="108"/>
      <c r="P170" s="84"/>
      <c r="Q170" s="84"/>
      <c r="R170" s="100"/>
      <c r="S170" s="136"/>
      <c r="T170" s="84"/>
      <c r="U170" s="84"/>
      <c r="V170" s="87"/>
      <c r="W170" s="94"/>
      <c r="X170" s="84"/>
      <c r="Y170" s="84"/>
      <c r="Z170" s="84" t="s">
        <v>7</v>
      </c>
      <c r="AA170" s="87"/>
      <c r="AB170" s="94"/>
      <c r="AC170" s="84"/>
      <c r="AD170" s="84"/>
      <c r="AE170" s="100"/>
      <c r="AF170" s="136"/>
      <c r="AG170" s="84"/>
      <c r="AH170" s="84"/>
      <c r="AI170" s="87"/>
      <c r="AJ170" s="94"/>
      <c r="AK170" s="84"/>
      <c r="AL170" s="84"/>
      <c r="AM170" s="84"/>
      <c r="AN170" s="100"/>
      <c r="AO170" s="136"/>
      <c r="AP170" s="84"/>
      <c r="AQ170" s="84"/>
      <c r="AR170" s="87"/>
      <c r="AS170" s="94"/>
      <c r="AT170" s="84"/>
      <c r="AU170" s="84"/>
      <c r="AV170" s="84"/>
      <c r="AW170" s="100"/>
      <c r="AX170" s="136" t="s">
        <v>9</v>
      </c>
      <c r="AY170" s="84"/>
      <c r="AZ170" s="84"/>
      <c r="BA170" s="87"/>
      <c r="BB170" s="94"/>
      <c r="BC170" s="84"/>
      <c r="BD170" s="84"/>
      <c r="BE170" s="100"/>
      <c r="BF170" s="136"/>
      <c r="BG170" s="84"/>
      <c r="BH170" s="84"/>
      <c r="BI170" s="84"/>
      <c r="BJ170" s="87"/>
      <c r="BK170" s="216"/>
      <c r="BL170" s="536"/>
      <c r="BM170" s="536"/>
      <c r="BN170" s="93"/>
      <c r="BP170" s="11"/>
    </row>
    <row r="171" spans="1:68" ht="18.75" customHeight="1">
      <c r="A171" s="9"/>
      <c r="B171" s="8"/>
      <c r="C171" s="1037"/>
      <c r="D171" s="1037"/>
      <c r="E171" s="1037"/>
      <c r="F171" s="1037"/>
      <c r="G171" s="1014"/>
      <c r="H171" s="288"/>
      <c r="I171" s="878" t="s">
        <v>934</v>
      </c>
      <c r="J171" s="990" t="s">
        <v>971</v>
      </c>
      <c r="K171" s="188">
        <v>1132230</v>
      </c>
      <c r="L171" s="529" t="s">
        <v>339</v>
      </c>
      <c r="M171" s="529">
        <f>VLOOKUP(I171,'Input data - MTBF'!$A$1:$F$303,3,FALSE)</f>
        <v>2920</v>
      </c>
      <c r="N171" s="889" t="str">
        <f>VLOOKUP(I171,'Input data - MTBF'!$A$1:$F$304,6,FALSE)</f>
        <v>R</v>
      </c>
      <c r="O171" s="124"/>
      <c r="P171" s="125"/>
      <c r="Q171" s="125"/>
      <c r="R171" s="126"/>
      <c r="S171" s="144"/>
      <c r="T171" s="125"/>
      <c r="U171" s="125"/>
      <c r="V171" s="148"/>
      <c r="W171" s="127"/>
      <c r="X171" s="125"/>
      <c r="Y171" s="125"/>
      <c r="Z171" s="125"/>
      <c r="AA171" s="148"/>
      <c r="AB171" s="127"/>
      <c r="AC171" s="125"/>
      <c r="AD171" s="125"/>
      <c r="AE171" s="126"/>
      <c r="AF171" s="144"/>
      <c r="AG171" s="125"/>
      <c r="AH171" s="125"/>
      <c r="AI171" s="148"/>
      <c r="AJ171" s="127"/>
      <c r="AK171" s="125"/>
      <c r="AL171" s="125"/>
      <c r="AM171" s="125"/>
      <c r="AN171" s="126"/>
      <c r="AO171" s="144"/>
      <c r="AP171" s="125"/>
      <c r="AQ171" s="125"/>
      <c r="AR171" s="148"/>
      <c r="AS171" s="127"/>
      <c r="AT171" s="125"/>
      <c r="AU171" s="125"/>
      <c r="AV171" s="125"/>
      <c r="AW171" s="126"/>
      <c r="AX171" s="144"/>
      <c r="AY171" s="125"/>
      <c r="AZ171" s="125"/>
      <c r="BA171" s="148"/>
      <c r="BB171" s="127"/>
      <c r="BC171" s="125"/>
      <c r="BD171" s="125"/>
      <c r="BE171" s="126"/>
      <c r="BF171" s="144"/>
      <c r="BG171" s="125"/>
      <c r="BH171" s="125"/>
      <c r="BI171" s="125"/>
      <c r="BJ171" s="148" t="s">
        <v>9</v>
      </c>
      <c r="BK171" s="1010"/>
      <c r="BL171" s="616"/>
      <c r="BM171" s="616"/>
      <c r="BN171" s="128"/>
      <c r="BP171" s="11"/>
    </row>
    <row r="172" spans="1:68" ht="18.75" customHeight="1">
      <c r="A172" s="9"/>
      <c r="B172" s="8"/>
      <c r="C172" s="1037"/>
      <c r="D172" s="1037"/>
      <c r="E172" s="1037"/>
      <c r="F172" s="1037"/>
      <c r="G172" s="1014"/>
      <c r="H172" s="288"/>
      <c r="I172" s="76" t="s">
        <v>935</v>
      </c>
      <c r="J172" s="989" t="s">
        <v>972</v>
      </c>
      <c r="K172" s="188">
        <v>1132230</v>
      </c>
      <c r="L172" s="525" t="s">
        <v>339</v>
      </c>
      <c r="M172" s="525">
        <f>VLOOKUP(I172,'Input data - MTBF'!$A$1:$F$303,3,FALSE)</f>
        <v>2190</v>
      </c>
      <c r="N172" s="889" t="str">
        <f>VLOOKUP(I172,'Input data - MTBF'!$A$1:$F$304,6,FALSE)</f>
        <v>R</v>
      </c>
      <c r="O172" s="124"/>
      <c r="P172" s="125"/>
      <c r="Q172" s="125"/>
      <c r="R172" s="126" t="s">
        <v>353</v>
      </c>
      <c r="S172" s="144"/>
      <c r="T172" s="125"/>
      <c r="U172" s="125"/>
      <c r="V172" s="148"/>
      <c r="W172" s="127"/>
      <c r="X172" s="125"/>
      <c r="Y172" s="125"/>
      <c r="Z172" s="125"/>
      <c r="AA172" s="148"/>
      <c r="AB172" s="127"/>
      <c r="AC172" s="125"/>
      <c r="AD172" s="125"/>
      <c r="AE172" s="126"/>
      <c r="AF172" s="144"/>
      <c r="AG172" s="125"/>
      <c r="AH172" s="125"/>
      <c r="AI172" s="148"/>
      <c r="AJ172" s="127"/>
      <c r="AK172" s="125"/>
      <c r="AL172" s="125"/>
      <c r="AM172" s="125"/>
      <c r="AN172" s="126"/>
      <c r="AO172" s="144"/>
      <c r="AP172" s="125"/>
      <c r="AQ172" s="125"/>
      <c r="AR172" s="148"/>
      <c r="AS172" s="127"/>
      <c r="AT172" s="125"/>
      <c r="AU172" s="125"/>
      <c r="AV172" s="125"/>
      <c r="AW172" s="126"/>
      <c r="AX172" s="144"/>
      <c r="AY172" s="125"/>
      <c r="AZ172" s="125"/>
      <c r="BA172" s="148"/>
      <c r="BB172" s="127"/>
      <c r="BC172" s="125"/>
      <c r="BD172" s="125"/>
      <c r="BE172" s="126"/>
      <c r="BF172" s="144"/>
      <c r="BG172" s="125"/>
      <c r="BH172" s="125"/>
      <c r="BI172" s="125"/>
      <c r="BJ172" s="148"/>
      <c r="BK172" s="1010"/>
      <c r="BL172" s="616"/>
      <c r="BM172" s="616"/>
      <c r="BN172" s="128"/>
      <c r="BP172" s="11"/>
    </row>
    <row r="173" spans="1:68" ht="18.75" customHeight="1">
      <c r="A173" s="9"/>
      <c r="B173" s="8"/>
      <c r="C173" s="1037"/>
      <c r="D173" s="1037"/>
      <c r="E173" s="1037"/>
      <c r="F173" s="1037"/>
      <c r="G173" s="1014"/>
      <c r="H173" s="288"/>
      <c r="I173" s="76" t="s">
        <v>937</v>
      </c>
      <c r="J173" s="989" t="s">
        <v>1048</v>
      </c>
      <c r="K173" s="188">
        <v>1132230</v>
      </c>
      <c r="L173" s="525" t="s">
        <v>339</v>
      </c>
      <c r="M173" s="525">
        <f>VLOOKUP(I173,'Input data - MTBF'!$A$1:$F$303,3,FALSE)</f>
        <v>1752</v>
      </c>
      <c r="N173" s="889" t="str">
        <f>VLOOKUP(I173,'Input data - MTBF'!$A$1:$F$304,6,FALSE)</f>
        <v>R</v>
      </c>
      <c r="O173" s="124"/>
      <c r="P173" s="125"/>
      <c r="Q173" s="125"/>
      <c r="R173" s="126"/>
      <c r="S173" s="144"/>
      <c r="T173" s="125"/>
      <c r="U173" s="125"/>
      <c r="V173" s="148"/>
      <c r="W173" s="127"/>
      <c r="X173" s="125"/>
      <c r="Y173" s="125"/>
      <c r="Z173" s="125"/>
      <c r="AA173" s="148"/>
      <c r="AB173" s="127"/>
      <c r="AC173" s="125"/>
      <c r="AD173" s="125"/>
      <c r="AE173" s="126"/>
      <c r="AF173" s="144"/>
      <c r="AG173" s="125"/>
      <c r="AH173" s="125"/>
      <c r="AI173" s="148"/>
      <c r="AJ173" s="127" t="s">
        <v>9</v>
      </c>
      <c r="AK173" s="125"/>
      <c r="AL173" s="125"/>
      <c r="AM173" s="125"/>
      <c r="AN173" s="126"/>
      <c r="AO173" s="144"/>
      <c r="AP173" s="125"/>
      <c r="AQ173" s="125"/>
      <c r="AR173" s="148"/>
      <c r="AS173" s="127"/>
      <c r="AT173" s="125"/>
      <c r="AU173" s="125"/>
      <c r="AV173" s="125"/>
      <c r="AW173" s="126"/>
      <c r="AX173" s="144"/>
      <c r="AY173" s="125"/>
      <c r="AZ173" s="125"/>
      <c r="BA173" s="148"/>
      <c r="BB173" s="127"/>
      <c r="BC173" s="125"/>
      <c r="BD173" s="125"/>
      <c r="BE173" s="126"/>
      <c r="BF173" s="144"/>
      <c r="BG173" s="125"/>
      <c r="BH173" s="125"/>
      <c r="BI173" s="125"/>
      <c r="BJ173" s="148"/>
      <c r="BK173" s="1010"/>
      <c r="BL173" s="616"/>
      <c r="BM173" s="616"/>
      <c r="BN173" s="128"/>
      <c r="BP173" s="11"/>
    </row>
    <row r="174" spans="1:68" ht="18.75" customHeight="1" thickBot="1">
      <c r="A174" s="9"/>
      <c r="B174" s="8"/>
      <c r="C174" s="1037"/>
      <c r="D174" s="1037"/>
      <c r="E174" s="1037"/>
      <c r="F174" s="1037"/>
      <c r="G174" s="1076"/>
      <c r="H174" s="978"/>
      <c r="I174" s="145" t="s">
        <v>281</v>
      </c>
      <c r="J174" s="991" t="s">
        <v>886</v>
      </c>
      <c r="K174" s="189">
        <v>1132230</v>
      </c>
      <c r="L174" s="765" t="s">
        <v>339</v>
      </c>
      <c r="M174" s="765">
        <f>VLOOKUP(I174,'Input data - MTBF'!$A$1:$F$303,3,FALSE)</f>
        <v>4380</v>
      </c>
      <c r="N174" s="889" t="str">
        <f>VLOOKUP(I174,'Input data - MTBF'!$A$1:$F$304,6,FALSE)</f>
        <v>R</v>
      </c>
      <c r="O174" s="110"/>
      <c r="P174" s="97"/>
      <c r="Q174" s="97"/>
      <c r="R174" s="102"/>
      <c r="S174" s="137"/>
      <c r="T174" s="97"/>
      <c r="U174" s="97"/>
      <c r="V174" s="141"/>
      <c r="W174" s="96"/>
      <c r="X174" s="106"/>
      <c r="Y174" s="97"/>
      <c r="Z174" s="97"/>
      <c r="AA174" s="141"/>
      <c r="AB174" s="96"/>
      <c r="AC174" s="97"/>
      <c r="AD174" s="97"/>
      <c r="AE174" s="102"/>
      <c r="AF174" s="137"/>
      <c r="AG174" s="97"/>
      <c r="AH174" s="97"/>
      <c r="AI174" s="141"/>
      <c r="AJ174" s="96"/>
      <c r="AK174" s="97"/>
      <c r="AL174" s="97"/>
      <c r="AM174" s="97"/>
      <c r="AN174" s="102"/>
      <c r="AO174" s="137"/>
      <c r="AP174" s="97"/>
      <c r="AQ174" s="97"/>
      <c r="AR174" s="141"/>
      <c r="AS174" s="96"/>
      <c r="AT174" s="97"/>
      <c r="AU174" s="97"/>
      <c r="AV174" s="97"/>
      <c r="AW174" s="102"/>
      <c r="AX174" s="137"/>
      <c r="AY174" s="97"/>
      <c r="AZ174" s="220"/>
      <c r="BA174" s="141"/>
      <c r="BB174" s="96"/>
      <c r="BC174" s="97" t="s">
        <v>9</v>
      </c>
      <c r="BD174" s="97"/>
      <c r="BE174" s="102"/>
      <c r="BF174" s="137"/>
      <c r="BG174" s="97"/>
      <c r="BH174" s="97"/>
      <c r="BI174" s="97"/>
      <c r="BJ174" s="141"/>
      <c r="BK174" s="96"/>
      <c r="BL174" s="545"/>
      <c r="BM174" s="545"/>
      <c r="BN174" s="98"/>
      <c r="BP174" s="11"/>
    </row>
    <row r="175" spans="1:68" ht="18.75" customHeight="1" thickBot="1">
      <c r="A175" s="9"/>
      <c r="B175" s="8"/>
      <c r="C175" s="1037"/>
      <c r="D175" s="1037"/>
      <c r="E175" s="1037"/>
      <c r="F175" s="1037"/>
      <c r="G175" s="733"/>
      <c r="H175" s="288"/>
      <c r="I175" s="878" t="s">
        <v>1139</v>
      </c>
      <c r="J175" s="204" t="s">
        <v>884</v>
      </c>
      <c r="K175" s="308">
        <v>1132230</v>
      </c>
      <c r="L175" s="525" t="s">
        <v>339</v>
      </c>
      <c r="M175" s="525">
        <f>VLOOKUP(I175,'Input data - MTBF'!$A$1:$F$303,3,FALSE)</f>
        <v>18.25</v>
      </c>
      <c r="N175" s="889" t="str">
        <f>VLOOKUP(I175,'Input data - MTBF'!$A$1:$F$304,6,FALSE)</f>
        <v>P</v>
      </c>
      <c r="O175" s="108"/>
      <c r="P175" s="84"/>
      <c r="Q175" s="84"/>
      <c r="R175" s="100"/>
      <c r="S175" s="136"/>
      <c r="T175" s="84"/>
      <c r="U175" s="84" t="s">
        <v>354</v>
      </c>
      <c r="V175" s="87"/>
      <c r="W175" s="94"/>
      <c r="X175" s="85"/>
      <c r="Y175" s="84"/>
      <c r="Z175" s="84"/>
      <c r="AA175" s="87"/>
      <c r="AB175" s="94"/>
      <c r="AC175" s="84"/>
      <c r="AD175" s="84"/>
      <c r="AE175" s="100"/>
      <c r="AF175" s="136"/>
      <c r="AG175" s="84"/>
      <c r="AH175" s="84"/>
      <c r="AI175" s="87"/>
      <c r="AJ175" s="94"/>
      <c r="AK175" s="84"/>
      <c r="AL175" s="84"/>
      <c r="AM175" s="84"/>
      <c r="AN175" s="217"/>
      <c r="AO175" s="136"/>
      <c r="AP175" s="84"/>
      <c r="AQ175" s="84"/>
      <c r="AR175" s="87"/>
      <c r="AS175" s="94" t="s">
        <v>7</v>
      </c>
      <c r="AT175" s="84"/>
      <c r="AU175" s="84"/>
      <c r="AV175" s="84"/>
      <c r="AW175" s="100"/>
      <c r="AX175" s="136"/>
      <c r="AY175" s="84"/>
      <c r="AZ175" s="218"/>
      <c r="BA175" s="87"/>
      <c r="BB175" s="94"/>
      <c r="BC175" s="84"/>
      <c r="BD175" s="84"/>
      <c r="BE175" s="100"/>
      <c r="BF175" s="136"/>
      <c r="BG175" s="84"/>
      <c r="BH175" s="84"/>
      <c r="BI175" s="84"/>
      <c r="BJ175" s="87"/>
      <c r="BK175" s="94"/>
      <c r="BL175" s="536"/>
      <c r="BM175" s="536"/>
      <c r="BN175" s="93"/>
      <c r="BP175" s="11"/>
    </row>
    <row r="176" spans="1:68" ht="18.75" customHeight="1">
      <c r="A176" s="9"/>
      <c r="B176" s="8"/>
      <c r="C176" s="1037"/>
      <c r="D176" s="1037"/>
      <c r="E176" s="1037"/>
      <c r="F176" s="1037"/>
      <c r="G176" s="1013" t="s">
        <v>478</v>
      </c>
      <c r="H176" s="976"/>
      <c r="I176" s="111" t="s">
        <v>285</v>
      </c>
      <c r="J176" s="203" t="s">
        <v>885</v>
      </c>
      <c r="K176" s="190">
        <v>1132230</v>
      </c>
      <c r="L176" s="531" t="s">
        <v>339</v>
      </c>
      <c r="M176" s="531">
        <f>VLOOKUP(I176,'Input data - MTBF'!$A$1:$F$303,3,FALSE)</f>
        <v>50.344827590000001</v>
      </c>
      <c r="N176" s="889" t="str">
        <f>VLOOKUP(I176,'Input data - MTBF'!$A$1:$F$304,6,FALSE)</f>
        <v>P</v>
      </c>
      <c r="O176" s="122"/>
      <c r="P176" s="90"/>
      <c r="Q176" s="90"/>
      <c r="R176" s="99"/>
      <c r="S176" s="135"/>
      <c r="T176" s="90"/>
      <c r="U176" s="90" t="s">
        <v>354</v>
      </c>
      <c r="V176" s="146"/>
      <c r="W176" s="103"/>
      <c r="X176" s="104"/>
      <c r="Y176" s="90"/>
      <c r="Z176" s="90"/>
      <c r="AA176" s="146"/>
      <c r="AB176" s="103"/>
      <c r="AC176" s="90"/>
      <c r="AD176" s="90"/>
      <c r="AE176" s="99"/>
      <c r="AF176" s="135"/>
      <c r="AG176" s="90"/>
      <c r="AH176" s="90"/>
      <c r="AI176" s="146"/>
      <c r="AJ176" s="103"/>
      <c r="AK176" s="90"/>
      <c r="AL176" s="90"/>
      <c r="AM176" s="90"/>
      <c r="AN176" s="776"/>
      <c r="AO176" s="135"/>
      <c r="AP176" s="90"/>
      <c r="AQ176" s="90"/>
      <c r="AR176" s="146"/>
      <c r="AS176" s="103" t="s">
        <v>7</v>
      </c>
      <c r="AT176" s="90"/>
      <c r="AU176" s="90"/>
      <c r="AV176" s="90"/>
      <c r="AW176" s="99"/>
      <c r="AX176" s="135"/>
      <c r="AY176" s="90"/>
      <c r="AZ176" s="686"/>
      <c r="BA176" s="146"/>
      <c r="BB176" s="103"/>
      <c r="BC176" s="90"/>
      <c r="BD176" s="90"/>
      <c r="BE176" s="99"/>
      <c r="BF176" s="135"/>
      <c r="BG176" s="90"/>
      <c r="BH176" s="90"/>
      <c r="BI176" s="90"/>
      <c r="BJ176" s="146"/>
      <c r="BK176" s="103"/>
      <c r="BL176" s="544"/>
      <c r="BM176" s="544"/>
      <c r="BN176" s="91"/>
      <c r="BP176" s="11"/>
    </row>
    <row r="177" spans="1:68" ht="18.899999999999999" customHeight="1">
      <c r="A177" s="9"/>
      <c r="B177" s="8"/>
      <c r="C177" s="1037"/>
      <c r="D177" s="1037"/>
      <c r="E177" s="1037"/>
      <c r="F177" s="1037"/>
      <c r="G177" s="1014"/>
      <c r="H177" s="288"/>
      <c r="I177" s="76" t="s">
        <v>942</v>
      </c>
      <c r="J177" s="194" t="s">
        <v>977</v>
      </c>
      <c r="K177" s="188">
        <v>1132240</v>
      </c>
      <c r="L177" s="525" t="s">
        <v>339</v>
      </c>
      <c r="M177" s="525">
        <f>VLOOKUP(I177,'Input data - MTBF'!$A$1:$F$303,3,FALSE)</f>
        <v>4380</v>
      </c>
      <c r="N177" s="889" t="str">
        <f>VLOOKUP(I177,'Input data - MTBF'!$A$1:$F$304,6,FALSE)</f>
        <v>R</v>
      </c>
      <c r="O177" s="108"/>
      <c r="P177" s="84" t="s">
        <v>353</v>
      </c>
      <c r="Q177" s="84"/>
      <c r="R177" s="100"/>
      <c r="S177" s="136"/>
      <c r="T177" s="84"/>
      <c r="U177" s="84"/>
      <c r="V177" s="87"/>
      <c r="W177" s="94"/>
      <c r="X177" s="85"/>
      <c r="Y177" s="84"/>
      <c r="Z177" s="84"/>
      <c r="AA177" s="87"/>
      <c r="AB177" s="94"/>
      <c r="AC177" s="84"/>
      <c r="AD177" s="84"/>
      <c r="AE177" s="100"/>
      <c r="AF177" s="136"/>
      <c r="AG177" s="84"/>
      <c r="AH177" s="84"/>
      <c r="AI177" s="87"/>
      <c r="AJ177" s="94"/>
      <c r="AK177" s="84"/>
      <c r="AL177" s="84"/>
      <c r="AM177" s="84"/>
      <c r="AN177" s="217"/>
      <c r="AO177" s="136"/>
      <c r="AP177" s="84"/>
      <c r="AQ177" s="84"/>
      <c r="AR177" s="87"/>
      <c r="AS177" s="94"/>
      <c r="AT177" s="84"/>
      <c r="AU177" s="84"/>
      <c r="AV177" s="84"/>
      <c r="AW177" s="100"/>
      <c r="AX177" s="136"/>
      <c r="AY177" s="84"/>
      <c r="AZ177" s="218"/>
      <c r="BA177" s="87"/>
      <c r="BB177" s="94"/>
      <c r="BC177" s="84"/>
      <c r="BD177" s="84"/>
      <c r="BE177" s="100"/>
      <c r="BF177" s="136"/>
      <c r="BG177" s="84"/>
      <c r="BH177" s="84"/>
      <c r="BI177" s="84"/>
      <c r="BJ177" s="87"/>
      <c r="BK177" s="94"/>
      <c r="BL177" s="536"/>
      <c r="BM177" s="536"/>
      <c r="BN177" s="93"/>
      <c r="BP177" s="11"/>
    </row>
    <row r="178" spans="1:68" ht="18.899999999999999" customHeight="1" thickBot="1">
      <c r="A178" s="9"/>
      <c r="B178" s="8"/>
      <c r="C178" s="1037"/>
      <c r="D178" s="1037"/>
      <c r="E178" s="1037"/>
      <c r="F178" s="1037"/>
      <c r="G178" s="1076"/>
      <c r="H178" s="978"/>
      <c r="I178" s="112" t="s">
        <v>1051</v>
      </c>
      <c r="J178" s="201" t="s">
        <v>1053</v>
      </c>
      <c r="K178" s="187">
        <v>1132240</v>
      </c>
      <c r="L178" s="529" t="s">
        <v>339</v>
      </c>
      <c r="M178" s="529">
        <f>VLOOKUP(I178,'Input data - MTBF'!$A$1:$F$303,3,FALSE)</f>
        <v>8760</v>
      </c>
      <c r="N178" s="889" t="str">
        <f>VLOOKUP(I178,'Input data - MTBF'!$A$1:$F$304,6,FALSE)</f>
        <v>R</v>
      </c>
      <c r="O178" s="110"/>
      <c r="P178" s="97"/>
      <c r="Q178" s="97"/>
      <c r="R178" s="102"/>
      <c r="S178" s="137"/>
      <c r="T178" s="97"/>
      <c r="U178" s="97"/>
      <c r="V178" s="141"/>
      <c r="W178" s="96"/>
      <c r="X178" s="106"/>
      <c r="Y178" s="97"/>
      <c r="Z178" s="97"/>
      <c r="AA178" s="141"/>
      <c r="AB178" s="96"/>
      <c r="AC178" s="97" t="s">
        <v>9</v>
      </c>
      <c r="AD178" s="97"/>
      <c r="AE178" s="102"/>
      <c r="AF178" s="137"/>
      <c r="AG178" s="97"/>
      <c r="AH178" s="97"/>
      <c r="AI178" s="141"/>
      <c r="AJ178" s="96"/>
      <c r="AK178" s="97"/>
      <c r="AL178" s="97"/>
      <c r="AM178" s="97"/>
      <c r="AN178" s="219"/>
      <c r="AO178" s="137"/>
      <c r="AP178" s="97"/>
      <c r="AQ178" s="97"/>
      <c r="AR178" s="141"/>
      <c r="AS178" s="96"/>
      <c r="AT178" s="97"/>
      <c r="AU178" s="97"/>
      <c r="AV178" s="97"/>
      <c r="AW178" s="102"/>
      <c r="AX178" s="137"/>
      <c r="AY178" s="97"/>
      <c r="AZ178" s="220"/>
      <c r="BA178" s="141"/>
      <c r="BB178" s="96"/>
      <c r="BC178" s="97"/>
      <c r="BD178" s="97"/>
      <c r="BE178" s="102"/>
      <c r="BF178" s="137"/>
      <c r="BG178" s="97"/>
      <c r="BH178" s="97"/>
      <c r="BI178" s="97"/>
      <c r="BJ178" s="141"/>
      <c r="BK178" s="96"/>
      <c r="BL178" s="545"/>
      <c r="BM178" s="545"/>
      <c r="BN178" s="98"/>
      <c r="BP178" s="11"/>
    </row>
    <row r="179" spans="1:68" ht="18.899999999999999" customHeight="1">
      <c r="A179" s="9"/>
      <c r="B179" s="8"/>
      <c r="C179" s="1037"/>
      <c r="D179" s="1037"/>
      <c r="E179" s="1037"/>
      <c r="F179" s="1037"/>
      <c r="G179" s="1018" t="s">
        <v>484</v>
      </c>
      <c r="H179" s="980"/>
      <c r="I179" s="111" t="s">
        <v>289</v>
      </c>
      <c r="J179" s="203" t="s">
        <v>879</v>
      </c>
      <c r="K179" s="190">
        <v>1132320</v>
      </c>
      <c r="L179" s="531" t="s">
        <v>339</v>
      </c>
      <c r="M179" s="531">
        <f>VLOOKUP(I179,'Input data - MTBF'!$A$1:$F$303,3,FALSE)</f>
        <v>796.36363640000002</v>
      </c>
      <c r="N179" s="889" t="str">
        <f>VLOOKUP(I179,'Input data - MTBF'!$A$1:$F$304,6,FALSE)</f>
        <v>R</v>
      </c>
      <c r="O179" s="122"/>
      <c r="P179" s="90"/>
      <c r="Q179" s="90"/>
      <c r="R179" s="99"/>
      <c r="S179" s="135"/>
      <c r="T179" s="90"/>
      <c r="U179" s="90"/>
      <c r="V179" s="146"/>
      <c r="W179" s="633"/>
      <c r="X179" s="104"/>
      <c r="Y179" s="90"/>
      <c r="Z179" s="90"/>
      <c r="AA179" s="146"/>
      <c r="AB179" s="103"/>
      <c r="AC179" s="90"/>
      <c r="AD179" s="90"/>
      <c r="AE179" s="99"/>
      <c r="AF179" s="135"/>
      <c r="AG179" s="90"/>
      <c r="AH179" s="90"/>
      <c r="AI179" s="146"/>
      <c r="AJ179" s="103"/>
      <c r="AK179" s="90"/>
      <c r="AL179" s="90"/>
      <c r="AM179" s="90" t="s">
        <v>9</v>
      </c>
      <c r="AN179" s="99"/>
      <c r="AO179" s="135"/>
      <c r="AP179" s="90"/>
      <c r="AQ179" s="90"/>
      <c r="AR179" s="146"/>
      <c r="AS179" s="103"/>
      <c r="AT179" s="90"/>
      <c r="AU179" s="90"/>
      <c r="AV179" s="90"/>
      <c r="AW179" s="99"/>
      <c r="AX179" s="135"/>
      <c r="AY179" s="90"/>
      <c r="AZ179" s="90"/>
      <c r="BA179" s="146"/>
      <c r="BB179" s="103"/>
      <c r="BC179" s="90"/>
      <c r="BD179" s="90"/>
      <c r="BE179" s="99"/>
      <c r="BF179" s="135"/>
      <c r="BG179" s="90"/>
      <c r="BH179" s="90"/>
      <c r="BI179" s="90"/>
      <c r="BJ179" s="146"/>
      <c r="BK179" s="103"/>
      <c r="BL179" s="544"/>
      <c r="BM179" s="544"/>
      <c r="BN179" s="91"/>
      <c r="BP179" s="11"/>
    </row>
    <row r="180" spans="1:68" ht="18.899999999999999" customHeight="1">
      <c r="A180" s="9"/>
      <c r="B180" s="8"/>
      <c r="C180" s="1037"/>
      <c r="D180" s="1037"/>
      <c r="E180" s="1037"/>
      <c r="F180" s="1037"/>
      <c r="G180" s="1014"/>
      <c r="H180" s="288"/>
      <c r="I180" s="76" t="s">
        <v>943</v>
      </c>
      <c r="J180" s="194" t="s">
        <v>1057</v>
      </c>
      <c r="K180" s="268">
        <v>1132162</v>
      </c>
      <c r="L180" s="525" t="s">
        <v>339</v>
      </c>
      <c r="M180" s="525">
        <f>VLOOKUP(I180,'Input data - MTBF'!$A$1:$F$303,3,FALSE)</f>
        <v>1251.4285709999999</v>
      </c>
      <c r="N180" s="889" t="str">
        <f>VLOOKUP(I180,'Input data - MTBF'!$A$1:$F$304,6,FALSE)</f>
        <v>R</v>
      </c>
      <c r="O180" s="108"/>
      <c r="P180" s="84"/>
      <c r="Q180" s="84"/>
      <c r="R180" s="100"/>
      <c r="S180" s="136"/>
      <c r="T180" s="84"/>
      <c r="U180" s="84"/>
      <c r="V180" s="87"/>
      <c r="W180" s="94"/>
      <c r="X180" s="85"/>
      <c r="Y180" s="84"/>
      <c r="Z180" s="84"/>
      <c r="AA180" s="87"/>
      <c r="AB180" s="94"/>
      <c r="AC180" s="84"/>
      <c r="AD180" s="84"/>
      <c r="AE180" s="100"/>
      <c r="AF180" s="136"/>
      <c r="AG180" s="84"/>
      <c r="AH180" s="84"/>
      <c r="AI180" s="87"/>
      <c r="AJ180" s="94"/>
      <c r="AK180" s="84"/>
      <c r="AL180" s="84"/>
      <c r="AM180" s="84"/>
      <c r="AN180" s="100"/>
      <c r="AO180" s="136"/>
      <c r="AP180" s="84"/>
      <c r="AQ180" s="84"/>
      <c r="AR180" s="87"/>
      <c r="AS180" s="94"/>
      <c r="AT180" s="84"/>
      <c r="AU180" s="84"/>
      <c r="AV180" s="84"/>
      <c r="AW180" s="100"/>
      <c r="AX180" s="136"/>
      <c r="AY180" s="84" t="s">
        <v>9</v>
      </c>
      <c r="AZ180" s="84"/>
      <c r="BA180" s="87"/>
      <c r="BB180" s="94"/>
      <c r="BC180" s="84"/>
      <c r="BD180" s="84"/>
      <c r="BE180" s="100"/>
      <c r="BF180" s="136"/>
      <c r="BG180" s="84"/>
      <c r="BH180" s="84"/>
      <c r="BI180" s="84"/>
      <c r="BJ180" s="87"/>
      <c r="BK180" s="94"/>
      <c r="BL180" s="536"/>
      <c r="BM180" s="536"/>
      <c r="BN180" s="93"/>
      <c r="BP180" s="11"/>
    </row>
    <row r="181" spans="1:68" ht="18.899999999999999" customHeight="1">
      <c r="A181" s="9"/>
      <c r="B181" s="8"/>
      <c r="C181" s="1037"/>
      <c r="D181" s="1037"/>
      <c r="E181" s="1037"/>
      <c r="F181" s="1037"/>
      <c r="G181" s="1014"/>
      <c r="H181" s="288"/>
      <c r="I181" s="76" t="s">
        <v>463</v>
      </c>
      <c r="J181" s="194" t="s">
        <v>881</v>
      </c>
      <c r="K181" s="268">
        <v>1131170</v>
      </c>
      <c r="L181" s="531" t="s">
        <v>339</v>
      </c>
      <c r="M181" s="531">
        <f>VLOOKUP(I181,'Input data - MTBF'!$A$1:$F$303,3,FALSE)</f>
        <v>143.60655740000001</v>
      </c>
      <c r="N181" s="889" t="str">
        <f>VLOOKUP(I181,'Input data - MTBF'!$A$1:$F$304,6,FALSE)</f>
        <v>P</v>
      </c>
      <c r="O181" s="108"/>
      <c r="P181" s="84"/>
      <c r="Q181" s="84"/>
      <c r="R181" s="100"/>
      <c r="S181" s="136"/>
      <c r="T181" s="84"/>
      <c r="U181" s="84"/>
      <c r="V181" s="87"/>
      <c r="W181" s="547" t="s">
        <v>7</v>
      </c>
      <c r="X181" s="85"/>
      <c r="Y181" s="84"/>
      <c r="Z181" s="84"/>
      <c r="AA181" s="87"/>
      <c r="AB181" s="94"/>
      <c r="AC181" s="84"/>
      <c r="AD181" s="84"/>
      <c r="AE181" s="100"/>
      <c r="AF181" s="136"/>
      <c r="AG181" s="84"/>
      <c r="AH181" s="84"/>
      <c r="AI181" s="87"/>
      <c r="AJ181" s="94"/>
      <c r="AK181" s="84"/>
      <c r="AL181" s="84"/>
      <c r="AM181" s="84"/>
      <c r="AN181" s="100"/>
      <c r="AO181" s="136"/>
      <c r="AP181" s="125"/>
      <c r="AQ181" s="84"/>
      <c r="AR181" s="87"/>
      <c r="AS181" s="94"/>
      <c r="AT181" s="84"/>
      <c r="AU181" s="84" t="s">
        <v>7</v>
      </c>
      <c r="AV181" s="84"/>
      <c r="AW181" s="100"/>
      <c r="AX181" s="136"/>
      <c r="AY181" s="84"/>
      <c r="AZ181" s="84"/>
      <c r="BA181" s="87"/>
      <c r="BB181" s="94"/>
      <c r="BC181" s="84"/>
      <c r="BD181" s="84"/>
      <c r="BE181" s="100"/>
      <c r="BF181" s="136"/>
      <c r="BG181" s="84"/>
      <c r="BH181" s="84"/>
      <c r="BI181" s="84"/>
      <c r="BJ181" s="87"/>
      <c r="BK181" s="94"/>
      <c r="BL181" s="536"/>
      <c r="BM181" s="536"/>
      <c r="BN181" s="93"/>
      <c r="BP181" s="11"/>
    </row>
    <row r="182" spans="1:68" ht="18.899999999999999" customHeight="1">
      <c r="A182" s="9"/>
      <c r="B182" s="8"/>
      <c r="C182" s="1037"/>
      <c r="D182" s="1037"/>
      <c r="E182" s="1037"/>
      <c r="F182" s="1037"/>
      <c r="G182" s="1014"/>
      <c r="H182" s="288"/>
      <c r="I182" s="879" t="s">
        <v>464</v>
      </c>
      <c r="J182" s="195" t="s">
        <v>881</v>
      </c>
      <c r="K182" s="154">
        <v>1131170</v>
      </c>
      <c r="L182" s="594" t="s">
        <v>339</v>
      </c>
      <c r="M182" s="594">
        <f>VLOOKUP(I182,'Input data - MTBF'!$A$1:$F$303,3,FALSE)</f>
        <v>208.57142859999999</v>
      </c>
      <c r="N182" s="889" t="str">
        <f>VLOOKUP(I182,'Input data - MTBF'!$A$1:$F$304,6,FALSE)</f>
        <v>P</v>
      </c>
      <c r="O182" s="108"/>
      <c r="P182" s="84"/>
      <c r="Q182" s="84"/>
      <c r="R182" s="100"/>
      <c r="S182" s="136"/>
      <c r="T182" s="84"/>
      <c r="U182" s="84"/>
      <c r="V182" s="87"/>
      <c r="W182" s="547" t="s">
        <v>7</v>
      </c>
      <c r="X182" s="85"/>
      <c r="Y182" s="84"/>
      <c r="Z182" s="84"/>
      <c r="AA182" s="87"/>
      <c r="AB182" s="94"/>
      <c r="AC182" s="84"/>
      <c r="AD182" s="84"/>
      <c r="AE182" s="100"/>
      <c r="AF182" s="136"/>
      <c r="AG182" s="84"/>
      <c r="AH182" s="84"/>
      <c r="AI182" s="87"/>
      <c r="AJ182" s="94"/>
      <c r="AK182" s="84"/>
      <c r="AL182" s="84"/>
      <c r="AM182" s="84"/>
      <c r="AN182" s="100"/>
      <c r="AO182" s="136"/>
      <c r="AP182" s="125"/>
      <c r="AQ182" s="84"/>
      <c r="AR182" s="87"/>
      <c r="AS182" s="94"/>
      <c r="AT182" s="84"/>
      <c r="AU182" s="84" t="s">
        <v>7</v>
      </c>
      <c r="AV182" s="84"/>
      <c r="AW182" s="100"/>
      <c r="AX182" s="136"/>
      <c r="AY182" s="84"/>
      <c r="AZ182" s="84"/>
      <c r="BA182" s="87"/>
      <c r="BB182" s="94"/>
      <c r="BC182" s="84"/>
      <c r="BD182" s="84"/>
      <c r="BE182" s="100"/>
      <c r="BF182" s="136"/>
      <c r="BG182" s="84"/>
      <c r="BH182" s="84"/>
      <c r="BI182" s="84"/>
      <c r="BJ182" s="87"/>
      <c r="BK182" s="94"/>
      <c r="BL182" s="536"/>
      <c r="BM182" s="536"/>
      <c r="BN182" s="93"/>
      <c r="BP182" s="11"/>
    </row>
    <row r="183" spans="1:68" ht="18.899999999999999" customHeight="1" thickBot="1">
      <c r="A183" s="9"/>
      <c r="B183" s="8"/>
      <c r="C183" s="1037"/>
      <c r="D183" s="1037"/>
      <c r="E183" s="1037"/>
      <c r="F183" s="1037"/>
      <c r="G183" s="1020"/>
      <c r="H183" s="981"/>
      <c r="I183" s="112" t="s">
        <v>927</v>
      </c>
      <c r="J183" s="201" t="s">
        <v>967</v>
      </c>
      <c r="K183" s="308">
        <v>1131170</v>
      </c>
      <c r="L183" s="529" t="s">
        <v>339</v>
      </c>
      <c r="M183" s="529">
        <f>VLOOKUP(I183,'Input data - MTBF'!$A$1:$F$303,3,FALSE)</f>
        <v>1095</v>
      </c>
      <c r="N183" s="889" t="str">
        <f>VLOOKUP(I183,'Input data - MTBF'!$A$1:$F$304,6,FALSE)</f>
        <v>R</v>
      </c>
      <c r="O183" s="110"/>
      <c r="P183" s="97"/>
      <c r="Q183" s="97"/>
      <c r="R183" s="102"/>
      <c r="S183" s="137"/>
      <c r="T183" s="97"/>
      <c r="U183" s="97"/>
      <c r="V183" s="141"/>
      <c r="W183" s="632"/>
      <c r="X183" s="106"/>
      <c r="Y183" s="97"/>
      <c r="Z183" s="97"/>
      <c r="AA183" s="141"/>
      <c r="AB183" s="96"/>
      <c r="AC183" s="97"/>
      <c r="AD183" s="97"/>
      <c r="AE183" s="102"/>
      <c r="AF183" s="137"/>
      <c r="AG183" s="97"/>
      <c r="AH183" s="97" t="s">
        <v>9</v>
      </c>
      <c r="AI183" s="141"/>
      <c r="AJ183" s="96"/>
      <c r="AK183" s="97"/>
      <c r="AL183" s="97"/>
      <c r="AM183" s="97"/>
      <c r="AN183" s="102"/>
      <c r="AO183" s="137"/>
      <c r="AP183" s="97"/>
      <c r="AQ183" s="97"/>
      <c r="AR183" s="141"/>
      <c r="AS183" s="96"/>
      <c r="AT183" s="97"/>
      <c r="AU183" s="97"/>
      <c r="AV183" s="97"/>
      <c r="AW183" s="102"/>
      <c r="AX183" s="137"/>
      <c r="AY183" s="97"/>
      <c r="AZ183" s="97"/>
      <c r="BA183" s="141"/>
      <c r="BB183" s="96"/>
      <c r="BC183" s="97"/>
      <c r="BD183" s="97"/>
      <c r="BE183" s="102"/>
      <c r="BF183" s="137"/>
      <c r="BG183" s="97"/>
      <c r="BH183" s="97"/>
      <c r="BI183" s="97"/>
      <c r="BJ183" s="141"/>
      <c r="BK183" s="96"/>
      <c r="BL183" s="545"/>
      <c r="BM183" s="545"/>
      <c r="BN183" s="98"/>
      <c r="BP183" s="11"/>
    </row>
    <row r="184" spans="1:68" ht="18.899999999999999" customHeight="1">
      <c r="A184" s="9"/>
      <c r="B184" s="8"/>
      <c r="C184" s="1037"/>
      <c r="D184" s="1037"/>
      <c r="E184" s="1037"/>
      <c r="F184" s="1037"/>
      <c r="G184" s="1013" t="s">
        <v>294</v>
      </c>
      <c r="H184" s="976"/>
      <c r="I184" s="111" t="s">
        <v>468</v>
      </c>
      <c r="J184" s="207" t="s">
        <v>764</v>
      </c>
      <c r="K184" s="190">
        <v>1131805</v>
      </c>
      <c r="L184" s="527" t="s">
        <v>339</v>
      </c>
      <c r="M184" s="527">
        <f>VLOOKUP(I184,'Input data - MTBF'!$A$1:$F$303,3,FALSE)</f>
        <v>1251.4285709999999</v>
      </c>
      <c r="N184" s="889" t="str">
        <f>VLOOKUP(I184,'Input data - MTBF'!$A$1:$F$304,6,FALSE)</f>
        <v>R</v>
      </c>
      <c r="O184" s="122"/>
      <c r="P184" s="90"/>
      <c r="Q184" s="90"/>
      <c r="R184" s="99"/>
      <c r="S184" s="135"/>
      <c r="T184" s="90"/>
      <c r="U184" s="90"/>
      <c r="V184" s="146"/>
      <c r="W184" s="633"/>
      <c r="X184" s="104"/>
      <c r="Y184" s="90"/>
      <c r="Z184" s="90"/>
      <c r="AA184" s="146"/>
      <c r="AB184" s="103"/>
      <c r="AC184" s="90"/>
      <c r="AD184" s="90"/>
      <c r="AE184" s="99"/>
      <c r="AF184" s="135"/>
      <c r="AG184" s="90"/>
      <c r="AH184" s="90"/>
      <c r="AI184" s="146"/>
      <c r="AJ184" s="103"/>
      <c r="AK184" s="90"/>
      <c r="AL184" s="90"/>
      <c r="AM184" s="90"/>
      <c r="AN184" s="99"/>
      <c r="AO184" s="135"/>
      <c r="AP184" s="90"/>
      <c r="AQ184" s="90"/>
      <c r="AR184" s="146"/>
      <c r="AS184" s="103"/>
      <c r="AT184" s="90"/>
      <c r="AU184" s="90"/>
      <c r="AV184" s="90"/>
      <c r="AW184" s="99"/>
      <c r="AX184" s="135"/>
      <c r="AY184" s="90"/>
      <c r="AZ184" s="90"/>
      <c r="BA184" s="146"/>
      <c r="BB184" s="103"/>
      <c r="BC184" s="90" t="s">
        <v>9</v>
      </c>
      <c r="BD184" s="90"/>
      <c r="BE184" s="99"/>
      <c r="BF184" s="135"/>
      <c r="BG184" s="90"/>
      <c r="BH184" s="90"/>
      <c r="BI184" s="90"/>
      <c r="BJ184" s="146"/>
      <c r="BK184" s="103"/>
      <c r="BL184" s="544"/>
      <c r="BM184" s="544"/>
      <c r="BN184" s="91"/>
      <c r="BP184" s="11"/>
    </row>
    <row r="185" spans="1:68" ht="18.899999999999999" customHeight="1">
      <c r="A185" s="9"/>
      <c r="B185" s="8"/>
      <c r="C185" s="1037"/>
      <c r="D185" s="1037"/>
      <c r="E185" s="1037"/>
      <c r="F185" s="1037"/>
      <c r="G185" s="1014"/>
      <c r="H185" s="288"/>
      <c r="I185" s="76" t="s">
        <v>469</v>
      </c>
      <c r="J185" s="194" t="s">
        <v>764</v>
      </c>
      <c r="K185" s="188">
        <v>1131805</v>
      </c>
      <c r="L185" s="525" t="s">
        <v>339</v>
      </c>
      <c r="M185" s="525">
        <f>VLOOKUP(I185,'Input data - MTBF'!$A$1:$F$303,3,FALSE)</f>
        <v>547.5</v>
      </c>
      <c r="N185" s="889" t="str">
        <f>VLOOKUP(I185,'Input data - MTBF'!$A$1:$F$304,6,FALSE)</f>
        <v>P</v>
      </c>
      <c r="O185" s="108"/>
      <c r="P185" s="84"/>
      <c r="Q185" s="84"/>
      <c r="R185" s="100"/>
      <c r="S185" s="136"/>
      <c r="T185" s="84"/>
      <c r="U185" s="84"/>
      <c r="V185" s="87"/>
      <c r="W185" s="547"/>
      <c r="X185" s="85"/>
      <c r="Y185" s="84"/>
      <c r="Z185" s="84"/>
      <c r="AA185" s="87"/>
      <c r="AB185" s="94"/>
      <c r="AC185" s="84"/>
      <c r="AD185" s="84"/>
      <c r="AE185" s="881" t="s">
        <v>7</v>
      </c>
      <c r="AF185" s="136"/>
      <c r="AG185" s="84"/>
      <c r="AH185" s="84"/>
      <c r="AI185" s="87"/>
      <c r="AJ185" s="94"/>
      <c r="AK185" s="84"/>
      <c r="AL185" s="84"/>
      <c r="AM185" s="84"/>
      <c r="AN185" s="100"/>
      <c r="AO185" s="136"/>
      <c r="AP185" s="84"/>
      <c r="AQ185" s="84"/>
      <c r="AR185" s="87"/>
      <c r="AS185" s="94"/>
      <c r="AT185" s="84"/>
      <c r="AU185" s="84"/>
      <c r="AV185" s="84"/>
      <c r="AW185" s="100"/>
      <c r="AX185" s="136"/>
      <c r="AY185" s="84"/>
      <c r="AZ185" s="84"/>
      <c r="BA185" s="87"/>
      <c r="BB185" s="94"/>
      <c r="BC185" s="84" t="s">
        <v>7</v>
      </c>
      <c r="BD185" s="84"/>
      <c r="BE185" s="100"/>
      <c r="BF185" s="136"/>
      <c r="BG185" s="84"/>
      <c r="BH185" s="84"/>
      <c r="BI185" s="84"/>
      <c r="BJ185" s="87"/>
      <c r="BK185" s="94"/>
      <c r="BL185" s="536"/>
      <c r="BM185" s="536"/>
      <c r="BN185" s="93"/>
      <c r="BP185" s="11"/>
    </row>
    <row r="186" spans="1:68" ht="18.899999999999999" customHeight="1">
      <c r="A186" s="9"/>
      <c r="B186" s="8"/>
      <c r="C186" s="1037"/>
      <c r="D186" s="1037"/>
      <c r="E186" s="1037"/>
      <c r="F186" s="1037"/>
      <c r="G186" s="1014"/>
      <c r="H186" s="288"/>
      <c r="I186" s="76" t="s">
        <v>470</v>
      </c>
      <c r="J186" s="194" t="s">
        <v>764</v>
      </c>
      <c r="K186" s="188">
        <v>1131805</v>
      </c>
      <c r="L186" s="525" t="s">
        <v>339</v>
      </c>
      <c r="M186" s="525">
        <f>VLOOKUP(I186,'Input data - MTBF'!$A$1:$F$303,3,FALSE)</f>
        <v>515.29411760000005</v>
      </c>
      <c r="N186" s="889" t="str">
        <f>VLOOKUP(I186,'Input data - MTBF'!$A$1:$F$304,6,FALSE)</f>
        <v>P</v>
      </c>
      <c r="O186" s="108"/>
      <c r="P186" s="84"/>
      <c r="Q186" s="84"/>
      <c r="R186" s="100"/>
      <c r="S186" s="136"/>
      <c r="T186" s="84"/>
      <c r="U186" s="84"/>
      <c r="V186" s="87"/>
      <c r="W186" s="547"/>
      <c r="X186" s="85"/>
      <c r="Y186" s="84"/>
      <c r="Z186" s="84"/>
      <c r="AA186" s="87"/>
      <c r="AB186" s="94"/>
      <c r="AC186" s="84"/>
      <c r="AD186" s="84"/>
      <c r="AE186" s="100"/>
      <c r="AF186" s="136" t="s">
        <v>7</v>
      </c>
      <c r="AG186" s="84"/>
      <c r="AH186" s="84"/>
      <c r="AI186" s="87"/>
      <c r="AJ186" s="94"/>
      <c r="AK186" s="84"/>
      <c r="AL186" s="84"/>
      <c r="AM186" s="84"/>
      <c r="AN186" s="100"/>
      <c r="AO186" s="136"/>
      <c r="AP186" s="84"/>
      <c r="AQ186" s="84"/>
      <c r="AR186" s="87"/>
      <c r="AS186" s="94"/>
      <c r="AT186" s="84"/>
      <c r="AU186" s="84"/>
      <c r="AV186" s="84"/>
      <c r="AW186" s="100"/>
      <c r="AX186" s="136"/>
      <c r="AY186" s="84"/>
      <c r="AZ186" s="84"/>
      <c r="BA186" s="87"/>
      <c r="BB186" s="94"/>
      <c r="BC186" s="84"/>
      <c r="BD186" s="84" t="s">
        <v>7</v>
      </c>
      <c r="BE186" s="100"/>
      <c r="BF186" s="136"/>
      <c r="BG186" s="84"/>
      <c r="BH186" s="84"/>
      <c r="BI186" s="84"/>
      <c r="BJ186" s="87"/>
      <c r="BK186" s="94"/>
      <c r="BL186" s="536"/>
      <c r="BM186" s="536"/>
      <c r="BN186" s="93"/>
      <c r="BP186" s="11"/>
    </row>
    <row r="187" spans="1:68" ht="18.899999999999999" customHeight="1">
      <c r="A187" s="9"/>
      <c r="B187" s="8"/>
      <c r="C187" s="1037"/>
      <c r="D187" s="1037"/>
      <c r="E187" s="1037"/>
      <c r="F187" s="1037"/>
      <c r="G187" s="1014"/>
      <c r="H187" s="288"/>
      <c r="I187" s="76" t="s">
        <v>471</v>
      </c>
      <c r="J187" s="194" t="s">
        <v>764</v>
      </c>
      <c r="K187" s="188">
        <v>1131805</v>
      </c>
      <c r="L187" s="525" t="s">
        <v>339</v>
      </c>
      <c r="M187" s="525">
        <f>VLOOKUP(I187,'Input data - MTBF'!$A$1:$F$303,3,FALSE)</f>
        <v>973.33333330000005</v>
      </c>
      <c r="N187" s="889" t="str">
        <f>VLOOKUP(I187,'Input data - MTBF'!$A$1:$F$304,6,FALSE)</f>
        <v>P</v>
      </c>
      <c r="O187" s="108"/>
      <c r="P187" s="84"/>
      <c r="Q187" s="84"/>
      <c r="R187" s="100"/>
      <c r="S187" s="136"/>
      <c r="T187" s="84"/>
      <c r="U187" s="84"/>
      <c r="V187" s="87"/>
      <c r="W187" s="547"/>
      <c r="X187" s="85"/>
      <c r="Y187" s="84"/>
      <c r="Z187" s="84"/>
      <c r="AA187" s="87"/>
      <c r="AB187" s="94"/>
      <c r="AC187" s="84"/>
      <c r="AD187" s="84"/>
      <c r="AE187" s="100"/>
      <c r="AF187" s="136" t="s">
        <v>7</v>
      </c>
      <c r="AG187" s="84"/>
      <c r="AH187" s="84"/>
      <c r="AI187" s="87"/>
      <c r="AJ187" s="94"/>
      <c r="AK187" s="84"/>
      <c r="AL187" s="84"/>
      <c r="AM187" s="84"/>
      <c r="AN187" s="100"/>
      <c r="AO187" s="136"/>
      <c r="AP187" s="84"/>
      <c r="AQ187" s="84"/>
      <c r="AR187" s="87"/>
      <c r="AS187" s="94"/>
      <c r="AT187" s="84"/>
      <c r="AU187" s="84"/>
      <c r="AV187" s="84"/>
      <c r="AW187" s="100"/>
      <c r="AX187" s="136"/>
      <c r="AY187" s="84"/>
      <c r="AZ187" s="84"/>
      <c r="BA187" s="87"/>
      <c r="BB187" s="94"/>
      <c r="BC187" s="84"/>
      <c r="BD187" s="84" t="s">
        <v>7</v>
      </c>
      <c r="BE187" s="100"/>
      <c r="BF187" s="136"/>
      <c r="BG187" s="84"/>
      <c r="BH187" s="84"/>
      <c r="BI187" s="84"/>
      <c r="BJ187" s="87"/>
      <c r="BK187" s="94"/>
      <c r="BL187" s="536"/>
      <c r="BM187" s="536"/>
      <c r="BN187" s="93"/>
      <c r="BP187" s="11"/>
    </row>
    <row r="188" spans="1:68" ht="18.899999999999999" customHeight="1">
      <c r="A188" s="9"/>
      <c r="B188" s="8"/>
      <c r="C188" s="1037"/>
      <c r="D188" s="1037"/>
      <c r="E188" s="1037"/>
      <c r="F188" s="1037"/>
      <c r="G188" s="1014"/>
      <c r="H188" s="288"/>
      <c r="I188" s="76" t="s">
        <v>514</v>
      </c>
      <c r="J188" s="194" t="s">
        <v>994</v>
      </c>
      <c r="K188" s="188">
        <v>1131805</v>
      </c>
      <c r="L188" s="525" t="s">
        <v>339</v>
      </c>
      <c r="M188" s="525">
        <f>VLOOKUP(I188,'Input data - MTBF'!$A$1:$F$303,3,FALSE)</f>
        <v>8760</v>
      </c>
      <c r="N188" s="889" t="str">
        <f>VLOOKUP(I188,'Input data - MTBF'!$A$1:$F$304,6,FALSE)</f>
        <v>R</v>
      </c>
      <c r="O188" s="108"/>
      <c r="P188" s="84"/>
      <c r="Q188" s="84"/>
      <c r="R188" s="100"/>
      <c r="S188" s="136"/>
      <c r="T188" s="84"/>
      <c r="U188" s="84"/>
      <c r="V188" s="87"/>
      <c r="W188" s="94"/>
      <c r="X188" s="85"/>
      <c r="Y188" s="84"/>
      <c r="Z188" s="84"/>
      <c r="AA188" s="87"/>
      <c r="AB188" s="94"/>
      <c r="AC188" s="84"/>
      <c r="AD188" s="84"/>
      <c r="AE188" s="100"/>
      <c r="AF188" s="136"/>
      <c r="AG188" s="84"/>
      <c r="AH188" s="84"/>
      <c r="AI188" s="87"/>
      <c r="AJ188" s="94"/>
      <c r="AK188" s="84"/>
      <c r="AL188" s="84"/>
      <c r="AM188" s="84"/>
      <c r="AN188" s="100"/>
      <c r="AO188" s="136"/>
      <c r="AP188" s="84"/>
      <c r="AQ188" s="84"/>
      <c r="AR188" s="87"/>
      <c r="AS188" s="94"/>
      <c r="AT188" s="84"/>
      <c r="AU188" s="84"/>
      <c r="AV188" s="84"/>
      <c r="AW188" s="100"/>
      <c r="AX188" s="136"/>
      <c r="AY188" s="84"/>
      <c r="AZ188" s="84"/>
      <c r="BA188" s="87"/>
      <c r="BB188" s="94"/>
      <c r="BC188" s="84"/>
      <c r="BD188" s="84"/>
      <c r="BE188" s="100"/>
      <c r="BF188" s="136"/>
      <c r="BG188" s="84"/>
      <c r="BH188" s="84"/>
      <c r="BI188" s="84" t="s">
        <v>9</v>
      </c>
      <c r="BJ188" s="87"/>
      <c r="BK188" s="94"/>
      <c r="BL188" s="536"/>
      <c r="BM188" s="536"/>
      <c r="BN188" s="93"/>
      <c r="BP188" s="11"/>
    </row>
    <row r="189" spans="1:68" ht="18.899999999999999" customHeight="1">
      <c r="A189" s="9"/>
      <c r="B189" s="8"/>
      <c r="C189" s="1037"/>
      <c r="D189" s="1037"/>
      <c r="E189" s="1037"/>
      <c r="F189" s="1037"/>
      <c r="G189" s="1014"/>
      <c r="H189" s="288"/>
      <c r="I189" s="961" t="s">
        <v>503</v>
      </c>
      <c r="J189" s="1002" t="s">
        <v>1156</v>
      </c>
      <c r="K189" s="188">
        <v>1131805</v>
      </c>
      <c r="L189" s="525" t="s">
        <v>339</v>
      </c>
      <c r="M189" s="525">
        <f>VLOOKUP(I189,'Input data - MTBF'!$A$1:$F$303,3,FALSE)</f>
        <v>2190</v>
      </c>
      <c r="N189" s="889" t="str">
        <f>VLOOKUP(I189,'Input data - MTBF'!$A$1:$F$304,6,FALSE)</f>
        <v>R</v>
      </c>
      <c r="O189" s="108"/>
      <c r="P189" s="84"/>
      <c r="Q189" s="84"/>
      <c r="R189" s="100"/>
      <c r="S189" s="136"/>
      <c r="T189" s="84"/>
      <c r="U189" s="84"/>
      <c r="V189" s="87"/>
      <c r="W189" s="547"/>
      <c r="X189" s="85"/>
      <c r="Y189" s="84"/>
      <c r="Z189" s="84"/>
      <c r="AA189" s="87"/>
      <c r="AB189" s="94"/>
      <c r="AC189" s="84"/>
      <c r="AD189" s="84"/>
      <c r="AE189" s="100"/>
      <c r="AF189" s="136"/>
      <c r="AG189" s="962" t="s">
        <v>1157</v>
      </c>
      <c r="AH189" s="84"/>
      <c r="AI189" s="87"/>
      <c r="AJ189" s="94"/>
      <c r="AK189" s="84"/>
      <c r="AL189" s="84"/>
      <c r="AM189" s="84"/>
      <c r="AN189" s="100"/>
      <c r="AO189" s="136"/>
      <c r="AP189" s="84"/>
      <c r="AQ189" s="84"/>
      <c r="AR189" s="87"/>
      <c r="AS189" s="94"/>
      <c r="AT189" s="84"/>
      <c r="AU189" s="84"/>
      <c r="AV189" s="84"/>
      <c r="AW189" s="100"/>
      <c r="AX189" s="136"/>
      <c r="AY189" s="84"/>
      <c r="AZ189" s="84"/>
      <c r="BA189" s="87"/>
      <c r="BB189" s="94"/>
      <c r="BC189" s="84"/>
      <c r="BD189" s="84"/>
      <c r="BE189" s="100"/>
      <c r="BF189" s="136"/>
      <c r="BG189" s="84"/>
      <c r="BH189" s="84"/>
      <c r="BI189" s="84"/>
      <c r="BJ189" s="87"/>
      <c r="BK189" s="94"/>
      <c r="BL189" s="536"/>
      <c r="BM189" s="536"/>
      <c r="BN189" s="93"/>
      <c r="BP189" s="11"/>
    </row>
    <row r="190" spans="1:68" ht="18.899999999999999" customHeight="1">
      <c r="A190" s="9"/>
      <c r="B190" s="8"/>
      <c r="C190" s="1037"/>
      <c r="D190" s="1037"/>
      <c r="E190" s="1037"/>
      <c r="F190" s="1037"/>
      <c r="G190" s="1014"/>
      <c r="H190" s="288"/>
      <c r="I190" s="76" t="s">
        <v>472</v>
      </c>
      <c r="J190" s="194" t="s">
        <v>766</v>
      </c>
      <c r="K190" s="188">
        <v>1131805</v>
      </c>
      <c r="L190" s="525" t="s">
        <v>339</v>
      </c>
      <c r="M190" s="525">
        <f>VLOOKUP(I190,'Input data - MTBF'!$A$1:$F$303,3,FALSE)</f>
        <v>515.29411760000005</v>
      </c>
      <c r="N190" s="889" t="str">
        <f>VLOOKUP(I190,'Input data - MTBF'!$A$1:$F$304,6,FALSE)</f>
        <v>P</v>
      </c>
      <c r="O190" s="108"/>
      <c r="P190" s="84"/>
      <c r="Q190" s="84"/>
      <c r="R190" s="100"/>
      <c r="S190" s="136"/>
      <c r="T190" s="84"/>
      <c r="U190" s="84"/>
      <c r="V190" s="87"/>
      <c r="W190" s="547"/>
      <c r="X190" s="85"/>
      <c r="Y190" s="84"/>
      <c r="Z190" s="84"/>
      <c r="AA190" s="87"/>
      <c r="AB190" s="94"/>
      <c r="AC190" s="84"/>
      <c r="AD190" s="84" t="s">
        <v>7</v>
      </c>
      <c r="AE190" s="100"/>
      <c r="AF190" s="136"/>
      <c r="AG190" s="84"/>
      <c r="AH190" s="84"/>
      <c r="AI190" s="87"/>
      <c r="AJ190" s="94"/>
      <c r="AK190" s="84"/>
      <c r="AL190" s="84"/>
      <c r="AM190" s="84"/>
      <c r="AN190" s="100"/>
      <c r="AO190" s="136"/>
      <c r="AP190" s="84"/>
      <c r="AQ190" s="84"/>
      <c r="AR190" s="87"/>
      <c r="AS190" s="94"/>
      <c r="AT190" s="84"/>
      <c r="AU190" s="84"/>
      <c r="AV190" s="84"/>
      <c r="AW190" s="100"/>
      <c r="AX190" s="136"/>
      <c r="AY190" s="84"/>
      <c r="AZ190" s="84"/>
      <c r="BA190" s="87"/>
      <c r="BB190" s="94" t="s">
        <v>7</v>
      </c>
      <c r="BC190" s="84"/>
      <c r="BD190" s="84"/>
      <c r="BE190" s="100"/>
      <c r="BF190" s="136"/>
      <c r="BG190" s="84"/>
      <c r="BH190" s="84"/>
      <c r="BI190" s="84"/>
      <c r="BJ190" s="87"/>
      <c r="BK190" s="94"/>
      <c r="BL190" s="536"/>
      <c r="BM190" s="536"/>
      <c r="BN190" s="93"/>
      <c r="BP190" s="11"/>
    </row>
    <row r="191" spans="1:68" ht="18.899999999999999" customHeight="1">
      <c r="A191" s="9"/>
      <c r="B191" s="8"/>
      <c r="C191" s="1037"/>
      <c r="D191" s="1037"/>
      <c r="E191" s="1037"/>
      <c r="F191" s="1037"/>
      <c r="G191" s="1014"/>
      <c r="H191" s="288"/>
      <c r="I191" s="76" t="s">
        <v>908</v>
      </c>
      <c r="J191" s="194" t="s">
        <v>992</v>
      </c>
      <c r="K191" s="188">
        <v>1131805</v>
      </c>
      <c r="L191" s="525" t="s">
        <v>339</v>
      </c>
      <c r="M191" s="525">
        <f>VLOOKUP(I191,'Input data - MTBF'!$A$1:$F$303,3,FALSE)</f>
        <v>2920</v>
      </c>
      <c r="N191" s="889" t="str">
        <f>VLOOKUP(I191,'Input data - MTBF'!$A$1:$F$304,6,FALSE)</f>
        <v>R</v>
      </c>
      <c r="O191" s="108"/>
      <c r="P191" s="84"/>
      <c r="Q191" s="84"/>
      <c r="R191" s="100"/>
      <c r="S191" s="136"/>
      <c r="T191" s="84"/>
      <c r="U191" s="84"/>
      <c r="V191" s="87"/>
      <c r="W191" s="547"/>
      <c r="X191" s="85"/>
      <c r="Y191" s="84"/>
      <c r="Z191" s="84"/>
      <c r="AA191" s="87"/>
      <c r="AB191" s="94"/>
      <c r="AC191" s="84"/>
      <c r="AD191" s="84"/>
      <c r="AE191" s="100"/>
      <c r="AF191" s="136"/>
      <c r="AG191" s="84"/>
      <c r="AH191" s="84"/>
      <c r="AI191" s="87"/>
      <c r="AJ191" s="94"/>
      <c r="AK191" s="84"/>
      <c r="AL191" s="84"/>
      <c r="AM191" s="84"/>
      <c r="AN191" s="100"/>
      <c r="AO191" s="136"/>
      <c r="AP191" s="84"/>
      <c r="AQ191" s="84"/>
      <c r="AR191" s="87"/>
      <c r="AS191" s="94"/>
      <c r="AT191" s="84"/>
      <c r="AU191" s="84"/>
      <c r="AV191" s="84"/>
      <c r="AW191" s="100"/>
      <c r="AX191" s="136"/>
      <c r="AY191" s="84"/>
      <c r="AZ191" s="84"/>
      <c r="BA191" s="87"/>
      <c r="BB191" s="94"/>
      <c r="BC191" s="84"/>
      <c r="BD191" s="84"/>
      <c r="BE191" s="100"/>
      <c r="BF191" s="136"/>
      <c r="BG191" s="84"/>
      <c r="BH191" s="84"/>
      <c r="BI191" s="84" t="s">
        <v>9</v>
      </c>
      <c r="BJ191" s="87"/>
      <c r="BK191" s="94"/>
      <c r="BL191" s="536"/>
      <c r="BM191" s="536"/>
      <c r="BN191" s="93"/>
      <c r="BP191" s="11"/>
    </row>
    <row r="192" spans="1:68" ht="18.899999999999999" customHeight="1">
      <c r="A192" s="9"/>
      <c r="B192" s="8"/>
      <c r="C192" s="1037"/>
      <c r="D192" s="1037"/>
      <c r="E192" s="1037"/>
      <c r="F192" s="1037"/>
      <c r="G192" s="1014"/>
      <c r="H192" s="288"/>
      <c r="I192" s="76" t="s">
        <v>925</v>
      </c>
      <c r="J192" s="194" t="s">
        <v>965</v>
      </c>
      <c r="K192" s="188">
        <v>1131805</v>
      </c>
      <c r="L192" s="525" t="s">
        <v>339</v>
      </c>
      <c r="M192" s="525">
        <f>VLOOKUP(I192,'Input data - MTBF'!$A$1:$F$303,3,FALSE)</f>
        <v>730</v>
      </c>
      <c r="N192" s="889" t="str">
        <f>VLOOKUP(I192,'Input data - MTBF'!$A$1:$F$304,6,FALSE)</f>
        <v>P</v>
      </c>
      <c r="O192" s="108"/>
      <c r="P192" s="84"/>
      <c r="Q192" s="84"/>
      <c r="R192" s="100"/>
      <c r="S192" s="136"/>
      <c r="T192" s="84"/>
      <c r="U192" s="84"/>
      <c r="V192" s="87"/>
      <c r="W192" s="547"/>
      <c r="X192" s="85"/>
      <c r="Y192" s="84"/>
      <c r="Z192" s="84"/>
      <c r="AA192" s="87"/>
      <c r="AB192" s="94"/>
      <c r="AC192" s="84" t="s">
        <v>7</v>
      </c>
      <c r="AD192" s="84"/>
      <c r="AE192" s="100"/>
      <c r="AF192" s="136"/>
      <c r="AG192" s="84"/>
      <c r="AH192" s="84"/>
      <c r="AI192" s="87"/>
      <c r="AJ192" s="94"/>
      <c r="AK192" s="84"/>
      <c r="AL192" s="84"/>
      <c r="AM192" s="84"/>
      <c r="AN192" s="100"/>
      <c r="AO192" s="136"/>
      <c r="AP192" s="84"/>
      <c r="AQ192" s="84"/>
      <c r="AR192" s="87"/>
      <c r="AS192" s="94"/>
      <c r="AT192" s="84"/>
      <c r="AU192" s="84"/>
      <c r="AV192" s="84"/>
      <c r="AW192" s="100"/>
      <c r="AX192" s="136"/>
      <c r="AY192" s="84"/>
      <c r="AZ192" s="84"/>
      <c r="BA192" s="87" t="s">
        <v>9</v>
      </c>
      <c r="BB192" s="94"/>
      <c r="BC192" s="84"/>
      <c r="BD192" s="84"/>
      <c r="BE192" s="100"/>
      <c r="BF192" s="136"/>
      <c r="BG192" s="84"/>
      <c r="BH192" s="84"/>
      <c r="BI192" s="84"/>
      <c r="BJ192" s="87"/>
      <c r="BK192" s="94"/>
      <c r="BL192" s="536"/>
      <c r="BM192" s="536"/>
      <c r="BN192" s="93"/>
      <c r="BP192" s="11"/>
    </row>
    <row r="193" spans="1:68" ht="18.899999999999999" customHeight="1">
      <c r="A193" s="9"/>
      <c r="B193" s="8"/>
      <c r="C193" s="1037"/>
      <c r="D193" s="1037"/>
      <c r="E193" s="1037"/>
      <c r="F193" s="1037"/>
      <c r="G193" s="1014"/>
      <c r="H193" s="288"/>
      <c r="I193" s="76" t="s">
        <v>926</v>
      </c>
      <c r="J193" s="194" t="s">
        <v>966</v>
      </c>
      <c r="K193" s="188">
        <v>1131805</v>
      </c>
      <c r="L193" s="525" t="s">
        <v>339</v>
      </c>
      <c r="M193" s="525">
        <f>VLOOKUP(I193,'Input data - MTBF'!$A$1:$F$303,3,FALSE)</f>
        <v>2920</v>
      </c>
      <c r="N193" s="889" t="str">
        <f>VLOOKUP(I193,'Input data - MTBF'!$A$1:$F$304,6,FALSE)</f>
        <v>R</v>
      </c>
      <c r="O193" s="108"/>
      <c r="P193" s="84"/>
      <c r="Q193" s="84"/>
      <c r="R193" s="100"/>
      <c r="S193" s="136"/>
      <c r="T193" s="84"/>
      <c r="U193" s="84"/>
      <c r="V193" s="87"/>
      <c r="W193" s="547"/>
      <c r="X193" s="85"/>
      <c r="Y193" s="84"/>
      <c r="Z193" s="84"/>
      <c r="AA193" s="87"/>
      <c r="AB193" s="94"/>
      <c r="AC193" s="84" t="s">
        <v>9</v>
      </c>
      <c r="AD193" s="84"/>
      <c r="AE193" s="100"/>
      <c r="AF193" s="136"/>
      <c r="AG193" s="84"/>
      <c r="AH193" s="84"/>
      <c r="AI193" s="87"/>
      <c r="AJ193" s="94"/>
      <c r="AK193" s="84"/>
      <c r="AL193" s="84"/>
      <c r="AM193" s="84"/>
      <c r="AN193" s="100"/>
      <c r="AO193" s="136"/>
      <c r="AP193" s="84"/>
      <c r="AQ193" s="84"/>
      <c r="AR193" s="87"/>
      <c r="AS193" s="94"/>
      <c r="AT193" s="84"/>
      <c r="AU193" s="84"/>
      <c r="AV193" s="84"/>
      <c r="AW193" s="100"/>
      <c r="AX193" s="136"/>
      <c r="AY193" s="84"/>
      <c r="AZ193" s="84"/>
      <c r="BA193" s="87"/>
      <c r="BB193" s="94"/>
      <c r="BC193" s="84"/>
      <c r="BD193" s="84"/>
      <c r="BE193" s="100"/>
      <c r="BF193" s="136"/>
      <c r="BG193" s="84"/>
      <c r="BH193" s="84"/>
      <c r="BI193" s="84"/>
      <c r="BJ193" s="87"/>
      <c r="BK193" s="94"/>
      <c r="BL193" s="536"/>
      <c r="BM193" s="536"/>
      <c r="BN193" s="93"/>
      <c r="BP193" s="11"/>
    </row>
    <row r="194" spans="1:68" ht="18.899999999999999" customHeight="1">
      <c r="A194" s="9"/>
      <c r="B194" s="8"/>
      <c r="C194" s="1037"/>
      <c r="D194" s="1037"/>
      <c r="E194" s="1037"/>
      <c r="F194" s="1037"/>
      <c r="G194" s="1014"/>
      <c r="H194" s="288"/>
      <c r="I194" s="76" t="s">
        <v>505</v>
      </c>
      <c r="J194" s="194" t="s">
        <v>871</v>
      </c>
      <c r="K194" s="188">
        <v>1131185</v>
      </c>
      <c r="L194" s="525" t="s">
        <v>339</v>
      </c>
      <c r="M194" s="525">
        <f>VLOOKUP(I194,'Input data - MTBF'!$A$1:$F$303,3,FALSE)</f>
        <v>8760</v>
      </c>
      <c r="N194" s="889" t="str">
        <f>VLOOKUP(I194,'Input data - MTBF'!$A$1:$F$304,6,FALSE)</f>
        <v>R</v>
      </c>
      <c r="O194" s="108"/>
      <c r="P194" s="84"/>
      <c r="Q194" s="84"/>
      <c r="R194" s="100"/>
      <c r="S194" s="136"/>
      <c r="T194" s="84"/>
      <c r="U194" s="84"/>
      <c r="V194" s="87"/>
      <c r="W194" s="547"/>
      <c r="X194" s="85"/>
      <c r="Y194" s="84"/>
      <c r="Z194" s="84"/>
      <c r="AA194" s="87"/>
      <c r="AB194" s="94"/>
      <c r="AC194" s="84"/>
      <c r="AD194" s="84"/>
      <c r="AE194" s="100"/>
      <c r="AF194" s="136"/>
      <c r="AG194" s="84"/>
      <c r="AH194" s="84"/>
      <c r="AI194" s="87"/>
      <c r="AJ194" s="94"/>
      <c r="AK194" s="84"/>
      <c r="AL194" s="84"/>
      <c r="AM194" s="84"/>
      <c r="AN194" s="100"/>
      <c r="AO194" s="136"/>
      <c r="AP194" s="84"/>
      <c r="AQ194" s="84"/>
      <c r="AR194" s="87"/>
      <c r="AS194" s="94"/>
      <c r="AT194" s="84"/>
      <c r="AU194" s="84"/>
      <c r="AV194" s="84"/>
      <c r="AW194" s="100"/>
      <c r="AX194" s="136"/>
      <c r="AY194" s="84"/>
      <c r="AZ194" s="84"/>
      <c r="BA194" s="87"/>
      <c r="BB194" s="94"/>
      <c r="BC194" s="84"/>
      <c r="BD194" s="84"/>
      <c r="BE194" s="100"/>
      <c r="BF194" s="136"/>
      <c r="BG194" s="84" t="s">
        <v>9</v>
      </c>
      <c r="BH194" s="84"/>
      <c r="BI194" s="84"/>
      <c r="BJ194" s="87"/>
      <c r="BK194" s="94"/>
      <c r="BL194" s="536"/>
      <c r="BM194" s="536"/>
      <c r="BN194" s="93"/>
      <c r="BP194" s="11"/>
    </row>
    <row r="195" spans="1:68" ht="18.899999999999999" customHeight="1">
      <c r="A195" s="9"/>
      <c r="B195" s="8"/>
      <c r="C195" s="1037"/>
      <c r="D195" s="1037"/>
      <c r="E195" s="1037"/>
      <c r="F195" s="1037"/>
      <c r="G195" s="1014"/>
      <c r="H195" s="288"/>
      <c r="I195" s="76" t="s">
        <v>479</v>
      </c>
      <c r="J195" s="194" t="s">
        <v>760</v>
      </c>
      <c r="K195" s="188">
        <v>1131190</v>
      </c>
      <c r="L195" s="525" t="s">
        <v>339</v>
      </c>
      <c r="M195" s="525">
        <f>VLOOKUP(I195,'Input data - MTBF'!$A$1:$F$303,3,FALSE)</f>
        <v>438</v>
      </c>
      <c r="N195" s="889" t="str">
        <f>VLOOKUP(I195,'Input data - MTBF'!$A$1:$F$304,6,FALSE)</f>
        <v>P</v>
      </c>
      <c r="O195" s="108"/>
      <c r="P195" s="84"/>
      <c r="Q195" s="84"/>
      <c r="R195" s="100"/>
      <c r="S195" s="136"/>
      <c r="T195" s="84"/>
      <c r="U195" s="84"/>
      <c r="V195" s="87"/>
      <c r="W195" s="94"/>
      <c r="X195" s="84"/>
      <c r="Y195" s="84"/>
      <c r="Z195" s="84"/>
      <c r="AA195" s="87"/>
      <c r="AB195" s="94"/>
      <c r="AC195" s="84"/>
      <c r="AD195" s="84"/>
      <c r="AE195" s="100"/>
      <c r="AF195" s="136"/>
      <c r="AG195" s="84"/>
      <c r="AH195" s="84"/>
      <c r="AI195" s="87"/>
      <c r="AJ195" s="94"/>
      <c r="AK195" s="84" t="s">
        <v>354</v>
      </c>
      <c r="AL195" s="84"/>
      <c r="AM195" s="84"/>
      <c r="AN195" s="100"/>
      <c r="AO195" s="136"/>
      <c r="AP195" s="84"/>
      <c r="AQ195" s="84"/>
      <c r="AR195" s="87"/>
      <c r="AS195" s="94"/>
      <c r="AT195" s="84"/>
      <c r="AU195" s="84"/>
      <c r="AV195" s="84"/>
      <c r="AW195" s="100"/>
      <c r="AX195" s="136"/>
      <c r="AY195" s="84"/>
      <c r="AZ195" s="84"/>
      <c r="BA195" s="87"/>
      <c r="BB195" s="94"/>
      <c r="BC195" s="84"/>
      <c r="BD195" s="84"/>
      <c r="BE195" s="100"/>
      <c r="BF195" s="136"/>
      <c r="BG195" s="84"/>
      <c r="BH195" s="84"/>
      <c r="BI195" s="84" t="s">
        <v>9</v>
      </c>
      <c r="BJ195" s="87"/>
      <c r="BK195" s="94"/>
      <c r="BL195" s="536"/>
      <c r="BM195" s="536"/>
      <c r="BN195" s="93"/>
      <c r="BP195" s="11"/>
    </row>
    <row r="196" spans="1:68" ht="18.899999999999999" customHeight="1">
      <c r="A196" s="9"/>
      <c r="B196" s="8"/>
      <c r="C196" s="1037"/>
      <c r="D196" s="1037"/>
      <c r="E196" s="1037"/>
      <c r="F196" s="1037"/>
      <c r="G196" s="1014"/>
      <c r="H196" s="288"/>
      <c r="I196" s="76" t="s">
        <v>481</v>
      </c>
      <c r="J196" s="194" t="s">
        <v>760</v>
      </c>
      <c r="K196" s="188">
        <v>1131190</v>
      </c>
      <c r="L196" s="525" t="s">
        <v>339</v>
      </c>
      <c r="M196" s="525">
        <f>VLOOKUP(I196,'Input data - MTBF'!$A$1:$F$303,3,FALSE)</f>
        <v>91.25</v>
      </c>
      <c r="N196" s="889" t="str">
        <f>VLOOKUP(I196,'Input data - MTBF'!$A$1:$F$304,6,FALSE)</f>
        <v>P</v>
      </c>
      <c r="O196" s="108"/>
      <c r="P196" s="84"/>
      <c r="Q196" s="84"/>
      <c r="R196" s="100"/>
      <c r="S196" s="136"/>
      <c r="T196" s="84"/>
      <c r="U196" s="84"/>
      <c r="V196" s="87"/>
      <c r="W196" s="94"/>
      <c r="X196" s="84"/>
      <c r="Y196" s="84"/>
      <c r="Z196" s="84"/>
      <c r="AA196" s="87"/>
      <c r="AB196" s="94"/>
      <c r="AC196" s="84"/>
      <c r="AD196" s="84"/>
      <c r="AE196" s="100"/>
      <c r="AF196" s="136"/>
      <c r="AG196" s="84"/>
      <c r="AH196" s="84"/>
      <c r="AI196" s="87"/>
      <c r="AJ196" s="94"/>
      <c r="AK196" s="84" t="s">
        <v>354</v>
      </c>
      <c r="AL196" s="84"/>
      <c r="AM196" s="84"/>
      <c r="AN196" s="100"/>
      <c r="AO196" s="136"/>
      <c r="AP196" s="84"/>
      <c r="AQ196" s="84"/>
      <c r="AR196" s="87"/>
      <c r="AS196" s="94"/>
      <c r="AT196" s="84"/>
      <c r="AU196" s="84"/>
      <c r="AV196" s="84"/>
      <c r="AW196" s="100"/>
      <c r="AX196" s="136"/>
      <c r="AY196" s="84"/>
      <c r="AZ196" s="84"/>
      <c r="BA196" s="87"/>
      <c r="BB196" s="94"/>
      <c r="BC196" s="84"/>
      <c r="BD196" s="84"/>
      <c r="BE196" s="100"/>
      <c r="BF196" s="136"/>
      <c r="BG196" s="84"/>
      <c r="BH196" s="84"/>
      <c r="BI196" s="84" t="s">
        <v>9</v>
      </c>
      <c r="BJ196" s="87"/>
      <c r="BK196" s="94"/>
      <c r="BL196" s="536"/>
      <c r="BM196" s="536"/>
      <c r="BN196" s="93"/>
      <c r="BP196" s="11"/>
    </row>
    <row r="197" spans="1:68" ht="18.899999999999999" customHeight="1">
      <c r="A197" s="9"/>
      <c r="B197" s="8"/>
      <c r="C197" s="1037"/>
      <c r="D197" s="1037"/>
      <c r="E197" s="1037"/>
      <c r="F197" s="1037"/>
      <c r="G197" s="1014"/>
      <c r="H197" s="288"/>
      <c r="I197" s="76" t="s">
        <v>678</v>
      </c>
      <c r="J197" s="194" t="s">
        <v>865</v>
      </c>
      <c r="K197" s="188">
        <v>1131170</v>
      </c>
      <c r="L197" s="525" t="s">
        <v>339</v>
      </c>
      <c r="M197" s="525">
        <f>VLOOKUP(I197,'Input data - MTBF'!$A$1:$F$303,3,FALSE)</f>
        <v>312.85714289999999</v>
      </c>
      <c r="N197" s="889" t="str">
        <f>VLOOKUP(I197,'Input data - MTBF'!$A$1:$F$304,6,FALSE)</f>
        <v>R</v>
      </c>
      <c r="O197" s="108"/>
      <c r="P197" s="84"/>
      <c r="Q197" s="84"/>
      <c r="R197" s="100"/>
      <c r="S197" s="136"/>
      <c r="T197" s="84"/>
      <c r="U197" s="84"/>
      <c r="V197" s="87"/>
      <c r="W197" s="94"/>
      <c r="X197" s="84" t="s">
        <v>9</v>
      </c>
      <c r="Y197" s="84"/>
      <c r="Z197" s="84"/>
      <c r="AA197" s="87"/>
      <c r="AB197" s="94"/>
      <c r="AC197" s="84"/>
      <c r="AD197" s="84"/>
      <c r="AE197" s="100"/>
      <c r="AF197" s="136"/>
      <c r="AG197" s="84"/>
      <c r="AH197" s="84"/>
      <c r="AI197" s="87"/>
      <c r="AJ197" s="94"/>
      <c r="AK197" s="84"/>
      <c r="AL197" s="84"/>
      <c r="AM197" s="84"/>
      <c r="AN197" s="780"/>
      <c r="AO197" s="136"/>
      <c r="AP197" s="84"/>
      <c r="AQ197" s="84"/>
      <c r="AR197" s="87"/>
      <c r="AS197" s="94"/>
      <c r="AT197" s="84"/>
      <c r="AU197" s="84"/>
      <c r="AV197" s="84"/>
      <c r="AW197" s="100"/>
      <c r="AX197" s="136"/>
      <c r="AY197" s="84"/>
      <c r="AZ197" s="84"/>
      <c r="BA197" s="87"/>
      <c r="BB197" s="94"/>
      <c r="BC197" s="84"/>
      <c r="BD197" s="84"/>
      <c r="BE197" s="100"/>
      <c r="BF197" s="136"/>
      <c r="BG197" s="84"/>
      <c r="BH197" s="84"/>
      <c r="BI197" s="84"/>
      <c r="BJ197" s="87"/>
      <c r="BK197" s="94"/>
      <c r="BL197" s="536"/>
      <c r="BM197" s="536"/>
      <c r="BN197" s="93"/>
      <c r="BP197" s="11"/>
    </row>
    <row r="198" spans="1:68" ht="18.899999999999999" customHeight="1">
      <c r="A198" s="9" t="s">
        <v>27</v>
      </c>
      <c r="B198" s="8" t="s">
        <v>1</v>
      </c>
      <c r="C198" s="1037"/>
      <c r="D198" s="1037"/>
      <c r="E198" s="1037"/>
      <c r="F198" s="1037"/>
      <c r="G198" s="1014"/>
      <c r="H198" s="288"/>
      <c r="I198" s="76" t="s">
        <v>1015</v>
      </c>
      <c r="J198" s="194" t="s">
        <v>1023</v>
      </c>
      <c r="K198" s="188">
        <v>1131170</v>
      </c>
      <c r="L198" s="525" t="s">
        <v>339</v>
      </c>
      <c r="M198" s="525">
        <f>VLOOKUP(I198,'Input data - MTBF'!$A$1:$F$303,3,FALSE)</f>
        <v>1460</v>
      </c>
      <c r="N198" s="889" t="str">
        <f>VLOOKUP(I198,'Input data - MTBF'!$A$1:$F$304,6,FALSE)</f>
        <v>R</v>
      </c>
      <c r="O198" s="108"/>
      <c r="P198" s="84"/>
      <c r="Q198" s="84"/>
      <c r="R198" s="100"/>
      <c r="S198" s="136"/>
      <c r="T198" s="84"/>
      <c r="U198" s="84"/>
      <c r="V198" s="87"/>
      <c r="W198" s="94"/>
      <c r="X198" s="84" t="s">
        <v>9</v>
      </c>
      <c r="Y198" s="84"/>
      <c r="Z198" s="84"/>
      <c r="AA198" s="87"/>
      <c r="AB198" s="94"/>
      <c r="AC198" s="84"/>
      <c r="AD198" s="84"/>
      <c r="AE198" s="100"/>
      <c r="AF198" s="136"/>
      <c r="AG198" s="84"/>
      <c r="AH198" s="84"/>
      <c r="AI198" s="87"/>
      <c r="AJ198" s="94"/>
      <c r="AK198" s="84"/>
      <c r="AL198" s="84"/>
      <c r="AM198" s="84"/>
      <c r="AN198" s="780"/>
      <c r="AO198" s="136"/>
      <c r="AP198" s="84"/>
      <c r="AQ198" s="84"/>
      <c r="AR198" s="87"/>
      <c r="AS198" s="94"/>
      <c r="AT198" s="84"/>
      <c r="AU198" s="84"/>
      <c r="AV198" s="84"/>
      <c r="AW198" s="100"/>
      <c r="AX198" s="136"/>
      <c r="AY198" s="84"/>
      <c r="AZ198" s="84"/>
      <c r="BA198" s="87"/>
      <c r="BB198" s="94"/>
      <c r="BC198" s="84"/>
      <c r="BD198" s="84"/>
      <c r="BE198" s="100"/>
      <c r="BF198" s="136"/>
      <c r="BG198" s="84"/>
      <c r="BH198" s="84"/>
      <c r="BI198" s="84"/>
      <c r="BJ198" s="87"/>
      <c r="BK198" s="94"/>
      <c r="BL198" s="536"/>
      <c r="BM198" s="536"/>
      <c r="BN198" s="93"/>
      <c r="BP198" s="11"/>
    </row>
    <row r="199" spans="1:68" ht="18.899999999999999" customHeight="1">
      <c r="A199" s="9" t="s">
        <v>27</v>
      </c>
      <c r="B199" s="8" t="s">
        <v>1</v>
      </c>
      <c r="C199" s="1037"/>
      <c r="D199" s="1037"/>
      <c r="E199" s="1037"/>
      <c r="F199" s="1037"/>
      <c r="G199" s="1014"/>
      <c r="H199" s="288"/>
      <c r="I199" s="76" t="s">
        <v>995</v>
      </c>
      <c r="J199" s="194" t="s">
        <v>996</v>
      </c>
      <c r="K199" s="188">
        <v>1131170</v>
      </c>
      <c r="L199" s="525" t="s">
        <v>339</v>
      </c>
      <c r="M199" s="525">
        <f>VLOOKUP(I199,'Input data - MTBF'!$A$1:$F$303,3,FALSE)</f>
        <v>4380</v>
      </c>
      <c r="N199" s="889" t="str">
        <f>VLOOKUP(I199,'Input data - MTBF'!$A$1:$F$304,6,FALSE)</f>
        <v>R</v>
      </c>
      <c r="O199" s="108"/>
      <c r="P199" s="84"/>
      <c r="Q199" s="84"/>
      <c r="R199" s="100"/>
      <c r="S199" s="136"/>
      <c r="T199" s="84"/>
      <c r="U199" s="84"/>
      <c r="V199" s="87"/>
      <c r="W199" s="94"/>
      <c r="X199" s="84"/>
      <c r="Y199" s="84"/>
      <c r="Z199" s="84"/>
      <c r="AA199" s="87"/>
      <c r="AB199" s="94"/>
      <c r="AC199" s="84"/>
      <c r="AD199" s="84"/>
      <c r="AE199" s="100"/>
      <c r="AF199" s="136"/>
      <c r="AG199" s="84"/>
      <c r="AH199" s="84"/>
      <c r="AI199" s="87"/>
      <c r="AJ199" s="94"/>
      <c r="AK199" s="84"/>
      <c r="AL199" s="84"/>
      <c r="AM199" s="84"/>
      <c r="AN199" s="780"/>
      <c r="AO199" s="136"/>
      <c r="AP199" s="84"/>
      <c r="AQ199" s="84"/>
      <c r="AR199" s="87"/>
      <c r="AS199" s="94"/>
      <c r="AT199" s="84"/>
      <c r="AU199" s="84"/>
      <c r="AV199" s="84"/>
      <c r="AW199" s="100"/>
      <c r="AX199" s="136"/>
      <c r="AY199" s="84"/>
      <c r="AZ199" s="84"/>
      <c r="BA199" s="87"/>
      <c r="BB199" s="94"/>
      <c r="BC199" s="84"/>
      <c r="BD199" s="84"/>
      <c r="BE199" s="100"/>
      <c r="BF199" s="136"/>
      <c r="BG199" s="84" t="s">
        <v>9</v>
      </c>
      <c r="BH199" s="84"/>
      <c r="BI199" s="84"/>
      <c r="BJ199" s="87"/>
      <c r="BK199" s="94"/>
      <c r="BL199" s="536"/>
      <c r="BM199" s="536"/>
      <c r="BN199" s="93"/>
      <c r="BP199" s="11"/>
    </row>
    <row r="200" spans="1:68" ht="18.899999999999999" customHeight="1">
      <c r="A200" s="9" t="s">
        <v>27</v>
      </c>
      <c r="B200" s="8" t="s">
        <v>1</v>
      </c>
      <c r="C200" s="1037"/>
      <c r="D200" s="1037"/>
      <c r="E200" s="1037"/>
      <c r="F200" s="1037"/>
      <c r="G200" s="1014"/>
      <c r="H200" s="288"/>
      <c r="I200" s="76" t="s">
        <v>487</v>
      </c>
      <c r="J200" s="194" t="s">
        <v>866</v>
      </c>
      <c r="K200" s="188">
        <v>1131170</v>
      </c>
      <c r="L200" s="525" t="s">
        <v>339</v>
      </c>
      <c r="M200" s="525">
        <f>VLOOKUP(I200,'Input data - MTBF'!$A$1:$F$303,3,FALSE)</f>
        <v>199.0909091</v>
      </c>
      <c r="N200" s="889" t="str">
        <f>VLOOKUP(I200,'Input data - MTBF'!$A$1:$F$304,6,FALSE)</f>
        <v>R</v>
      </c>
      <c r="O200" s="108"/>
      <c r="P200" s="84"/>
      <c r="Q200" s="84"/>
      <c r="R200" s="100"/>
      <c r="S200" s="136"/>
      <c r="T200" s="84"/>
      <c r="U200" s="84"/>
      <c r="V200" s="87"/>
      <c r="W200" s="94"/>
      <c r="X200" s="84"/>
      <c r="Y200" s="84"/>
      <c r="Z200" s="84"/>
      <c r="AA200" s="87"/>
      <c r="AB200" s="94"/>
      <c r="AC200" s="84"/>
      <c r="AD200" s="218"/>
      <c r="AE200" s="100"/>
      <c r="AF200" s="136"/>
      <c r="AG200" s="84"/>
      <c r="AH200" s="84"/>
      <c r="AI200" s="87"/>
      <c r="AJ200" s="94" t="s">
        <v>9</v>
      </c>
      <c r="AK200" s="84"/>
      <c r="AL200" s="84"/>
      <c r="AM200" s="84"/>
      <c r="AN200" s="100"/>
      <c r="AO200" s="136"/>
      <c r="AP200" s="84"/>
      <c r="AQ200" s="218"/>
      <c r="AR200" s="1005"/>
      <c r="AS200" s="94"/>
      <c r="AT200" s="84"/>
      <c r="AU200" s="84"/>
      <c r="AV200" s="84"/>
      <c r="AW200" s="100"/>
      <c r="AX200" s="136"/>
      <c r="AY200" s="84"/>
      <c r="AZ200" s="84"/>
      <c r="BA200" s="87"/>
      <c r="BB200" s="94"/>
      <c r="BC200" s="84"/>
      <c r="BD200" s="84"/>
      <c r="BE200" s="100"/>
      <c r="BF200" s="136"/>
      <c r="BG200" s="84"/>
      <c r="BH200" s="84"/>
      <c r="BI200" s="84"/>
      <c r="BJ200" s="87"/>
      <c r="BK200" s="94"/>
      <c r="BL200" s="536"/>
      <c r="BM200" s="536"/>
      <c r="BN200" s="93"/>
      <c r="BP200" s="11"/>
    </row>
    <row r="201" spans="1:68" ht="18.899999999999999" customHeight="1">
      <c r="A201" s="9"/>
      <c r="B201" s="8"/>
      <c r="C201" s="1037"/>
      <c r="D201" s="1037"/>
      <c r="E201" s="1037"/>
      <c r="F201" s="1037"/>
      <c r="G201" s="1014"/>
      <c r="H201" s="288"/>
      <c r="I201" s="76" t="s">
        <v>945</v>
      </c>
      <c r="J201" s="194" t="s">
        <v>1056</v>
      </c>
      <c r="K201" s="583">
        <v>1132110</v>
      </c>
      <c r="L201" s="586" t="s">
        <v>339</v>
      </c>
      <c r="M201" s="586">
        <f>VLOOKUP(I201,'Input data - MTBF'!$A$1:$F$303,3,FALSE)</f>
        <v>8760</v>
      </c>
      <c r="N201" s="889" t="str">
        <f>VLOOKUP(I201,'Input data - MTBF'!$A$1:$F$304,6,FALSE)</f>
        <v>R</v>
      </c>
      <c r="O201" s="108"/>
      <c r="P201" s="84"/>
      <c r="Q201" s="84"/>
      <c r="R201" s="100"/>
      <c r="S201" s="136"/>
      <c r="T201" s="84"/>
      <c r="U201" s="84"/>
      <c r="V201" s="87"/>
      <c r="W201" s="94"/>
      <c r="X201" s="85"/>
      <c r="Y201" s="84"/>
      <c r="Z201" s="84"/>
      <c r="AA201" s="87"/>
      <c r="AB201" s="94"/>
      <c r="AC201" s="84"/>
      <c r="AD201" s="84"/>
      <c r="AE201" s="100"/>
      <c r="AF201" s="136" t="s">
        <v>9</v>
      </c>
      <c r="AG201" s="84"/>
      <c r="AH201" s="84"/>
      <c r="AI201" s="87"/>
      <c r="AJ201" s="94"/>
      <c r="AK201" s="84"/>
      <c r="AL201" s="84"/>
      <c r="AM201" s="84"/>
      <c r="AN201" s="100"/>
      <c r="AO201" s="136"/>
      <c r="AP201" s="84"/>
      <c r="AQ201" s="84"/>
      <c r="AR201" s="87"/>
      <c r="AS201" s="94"/>
      <c r="AT201" s="84"/>
      <c r="AU201" s="84"/>
      <c r="AV201" s="84"/>
      <c r="AW201" s="100"/>
      <c r="AX201" s="136"/>
      <c r="AY201" s="84"/>
      <c r="AZ201" s="84"/>
      <c r="BA201" s="87"/>
      <c r="BB201" s="94"/>
      <c r="BC201" s="84"/>
      <c r="BD201" s="84"/>
      <c r="BE201" s="100"/>
      <c r="BF201" s="136"/>
      <c r="BG201" s="84"/>
      <c r="BH201" s="84"/>
      <c r="BI201" s="84"/>
      <c r="BJ201" s="87"/>
      <c r="BK201" s="94"/>
      <c r="BL201" s="536"/>
      <c r="BM201" s="536"/>
      <c r="BN201" s="93"/>
      <c r="BP201" s="11"/>
    </row>
    <row r="202" spans="1:68" ht="18.899999999999999" customHeight="1">
      <c r="A202" s="9"/>
      <c r="B202" s="8"/>
      <c r="C202" s="1037"/>
      <c r="D202" s="1037"/>
      <c r="E202" s="1037"/>
      <c r="F202" s="1037"/>
      <c r="G202" s="1014"/>
      <c r="H202" s="288"/>
      <c r="I202" s="76" t="s">
        <v>304</v>
      </c>
      <c r="J202" s="194" t="s">
        <v>802</v>
      </c>
      <c r="K202" s="583">
        <v>1132110</v>
      </c>
      <c r="L202" s="586" t="s">
        <v>339</v>
      </c>
      <c r="M202" s="586">
        <f>VLOOKUP(I202,'Input data - MTBF'!$A$1:$F$303,3,FALSE)</f>
        <v>625.7142857</v>
      </c>
      <c r="N202" s="889" t="str">
        <f>VLOOKUP(I202,'Input data - MTBF'!$A$1:$F$304,6,FALSE)</f>
        <v>R</v>
      </c>
      <c r="O202" s="108"/>
      <c r="P202" s="84"/>
      <c r="Q202" s="84"/>
      <c r="R202" s="100"/>
      <c r="S202" s="136"/>
      <c r="T202" s="84"/>
      <c r="U202" s="84"/>
      <c r="V202" s="87"/>
      <c r="W202" s="547"/>
      <c r="X202" s="85"/>
      <c r="Y202" s="84"/>
      <c r="Z202" s="84"/>
      <c r="AA202" s="87"/>
      <c r="AB202" s="94"/>
      <c r="AC202" s="84"/>
      <c r="AD202" s="84" t="s">
        <v>9</v>
      </c>
      <c r="AE202" s="100"/>
      <c r="AF202" s="136"/>
      <c r="AG202" s="84"/>
      <c r="AH202" s="84"/>
      <c r="AI202" s="87"/>
      <c r="AJ202" s="94"/>
      <c r="AK202" s="84"/>
      <c r="AL202" s="84"/>
      <c r="AM202" s="84"/>
      <c r="AN202" s="100"/>
      <c r="AO202" s="136"/>
      <c r="AP202" s="84"/>
      <c r="AQ202" s="84"/>
      <c r="AR202" s="87"/>
      <c r="AS202" s="94"/>
      <c r="AT202" s="84"/>
      <c r="AU202" s="84"/>
      <c r="AV202" s="84"/>
      <c r="AW202" s="100"/>
      <c r="AX202" s="136"/>
      <c r="AY202" s="84"/>
      <c r="AZ202" s="84"/>
      <c r="BA202" s="87"/>
      <c r="BB202" s="94"/>
      <c r="BC202" s="84"/>
      <c r="BD202" s="84"/>
      <c r="BE202" s="100"/>
      <c r="BF202" s="136"/>
      <c r="BG202" s="84"/>
      <c r="BH202" s="84"/>
      <c r="BI202" s="84"/>
      <c r="BJ202" s="87"/>
      <c r="BK202" s="94"/>
      <c r="BL202" s="536"/>
      <c r="BM202" s="536"/>
      <c r="BN202" s="93"/>
      <c r="BP202" s="11"/>
    </row>
    <row r="203" spans="1:68" ht="18.899999999999999" customHeight="1">
      <c r="A203" s="9"/>
      <c r="B203" s="8"/>
      <c r="C203" s="1037"/>
      <c r="D203" s="1037"/>
      <c r="E203" s="1037"/>
      <c r="F203" s="1037"/>
      <c r="G203" s="1014"/>
      <c r="H203" s="288"/>
      <c r="I203" s="76" t="s">
        <v>305</v>
      </c>
      <c r="J203" s="194" t="s">
        <v>801</v>
      </c>
      <c r="K203" s="583">
        <v>1132110</v>
      </c>
      <c r="L203" s="586" t="s">
        <v>339</v>
      </c>
      <c r="M203" s="586">
        <f>VLOOKUP(I203,'Input data - MTBF'!$A$1:$F$303,3,FALSE)</f>
        <v>265.45454549999999</v>
      </c>
      <c r="N203" s="889" t="str">
        <f>VLOOKUP(I203,'Input data - MTBF'!$A$1:$F$304,6,FALSE)</f>
        <v>R</v>
      </c>
      <c r="O203" s="108"/>
      <c r="P203" s="84"/>
      <c r="Q203" s="84"/>
      <c r="R203" s="100"/>
      <c r="S203" s="136"/>
      <c r="T203" s="84"/>
      <c r="U203" s="84"/>
      <c r="V203" s="87"/>
      <c r="W203" s="547"/>
      <c r="X203" s="85"/>
      <c r="Y203" s="84"/>
      <c r="Z203" s="84"/>
      <c r="AA203" s="87"/>
      <c r="AB203" s="94"/>
      <c r="AC203" s="84"/>
      <c r="AD203" s="84"/>
      <c r="AE203" s="881" t="s">
        <v>9</v>
      </c>
      <c r="AF203" s="136"/>
      <c r="AG203" s="84"/>
      <c r="AH203" s="84"/>
      <c r="AI203" s="87"/>
      <c r="AJ203" s="94"/>
      <c r="AK203" s="84"/>
      <c r="AL203" s="84"/>
      <c r="AM203" s="84"/>
      <c r="AN203" s="100"/>
      <c r="AO203" s="136"/>
      <c r="AP203" s="84"/>
      <c r="AQ203" s="84"/>
      <c r="AR203" s="87"/>
      <c r="AS203" s="94"/>
      <c r="AT203" s="84"/>
      <c r="AU203" s="84"/>
      <c r="AV203" s="84"/>
      <c r="AW203" s="100"/>
      <c r="AX203" s="136"/>
      <c r="AY203" s="84"/>
      <c r="AZ203" s="84"/>
      <c r="BA203" s="87"/>
      <c r="BB203" s="94"/>
      <c r="BC203" s="84"/>
      <c r="BD203" s="84"/>
      <c r="BE203" s="100"/>
      <c r="BF203" s="136"/>
      <c r="BG203" s="84"/>
      <c r="BH203" s="84"/>
      <c r="BI203" s="84"/>
      <c r="BJ203" s="87"/>
      <c r="BK203" s="94"/>
      <c r="BL203" s="536"/>
      <c r="BM203" s="536"/>
      <c r="BN203" s="93"/>
      <c r="BP203" s="11"/>
    </row>
    <row r="204" spans="1:68" ht="18.899999999999999" customHeight="1">
      <c r="A204" s="9"/>
      <c r="B204" s="8"/>
      <c r="C204" s="1037"/>
      <c r="D204" s="1037"/>
      <c r="E204" s="1037"/>
      <c r="F204" s="1037"/>
      <c r="G204" s="1014"/>
      <c r="H204" s="288"/>
      <c r="I204" s="76" t="s">
        <v>306</v>
      </c>
      <c r="J204" s="194" t="s">
        <v>801</v>
      </c>
      <c r="K204" s="583">
        <v>1132110</v>
      </c>
      <c r="L204" s="586" t="s">
        <v>339</v>
      </c>
      <c r="M204" s="586">
        <f>VLOOKUP(I204,'Input data - MTBF'!$A$1:$F$303,3,FALSE)</f>
        <v>265.45454549999999</v>
      </c>
      <c r="N204" s="889" t="str">
        <f>VLOOKUP(I204,'Input data - MTBF'!$A$1:$F$304,6,FALSE)</f>
        <v>R</v>
      </c>
      <c r="O204" s="108"/>
      <c r="P204" s="84"/>
      <c r="Q204" s="84"/>
      <c r="R204" s="100"/>
      <c r="S204" s="136"/>
      <c r="T204" s="84"/>
      <c r="U204" s="84"/>
      <c r="V204" s="87"/>
      <c r="W204" s="94"/>
      <c r="X204" s="85"/>
      <c r="Y204" s="84"/>
      <c r="Z204" s="84"/>
      <c r="AA204" s="87"/>
      <c r="AB204" s="94"/>
      <c r="AC204" s="84"/>
      <c r="AD204" s="84"/>
      <c r="AE204" s="881" t="s">
        <v>9</v>
      </c>
      <c r="AF204" s="136"/>
      <c r="AG204" s="84"/>
      <c r="AH204" s="84"/>
      <c r="AI204" s="87"/>
      <c r="AJ204" s="94"/>
      <c r="AK204" s="84"/>
      <c r="AL204" s="84"/>
      <c r="AM204" s="84"/>
      <c r="AN204" s="100"/>
      <c r="AO204" s="136"/>
      <c r="AP204" s="84"/>
      <c r="AQ204" s="84"/>
      <c r="AR204" s="87"/>
      <c r="AS204" s="94"/>
      <c r="AT204" s="84"/>
      <c r="AU204" s="84"/>
      <c r="AV204" s="84"/>
      <c r="AW204" s="100"/>
      <c r="AX204" s="136"/>
      <c r="AY204" s="84"/>
      <c r="AZ204" s="84"/>
      <c r="BA204" s="87"/>
      <c r="BB204" s="94"/>
      <c r="BC204" s="84"/>
      <c r="BD204" s="84"/>
      <c r="BE204" s="100"/>
      <c r="BF204" s="136"/>
      <c r="BG204" s="84"/>
      <c r="BH204" s="84"/>
      <c r="BI204" s="84"/>
      <c r="BJ204" s="87"/>
      <c r="BK204" s="94"/>
      <c r="BL204" s="536"/>
      <c r="BM204" s="536"/>
      <c r="BN204" s="93"/>
      <c r="BP204" s="11"/>
    </row>
    <row r="205" spans="1:68" ht="18.899999999999999" customHeight="1" thickBot="1">
      <c r="A205" s="9"/>
      <c r="B205" s="8"/>
      <c r="C205" s="1037"/>
      <c r="D205" s="1037"/>
      <c r="E205" s="1037"/>
      <c r="F205" s="1037"/>
      <c r="G205" s="1076"/>
      <c r="H205" s="978"/>
      <c r="I205" s="112" t="s">
        <v>307</v>
      </c>
      <c r="J205" s="201" t="s">
        <v>800</v>
      </c>
      <c r="K205" s="584">
        <v>1132110</v>
      </c>
      <c r="L205" s="560" t="s">
        <v>339</v>
      </c>
      <c r="M205" s="560">
        <f>VLOOKUP(I205,'Input data - MTBF'!$A$1:$F$303,3,FALSE)</f>
        <v>213.65853659999999</v>
      </c>
      <c r="N205" s="889" t="str">
        <f>VLOOKUP(I205,'Input data - MTBF'!$A$1:$F$304,6,FALSE)</f>
        <v>P</v>
      </c>
      <c r="O205" s="110"/>
      <c r="P205" s="97"/>
      <c r="Q205" s="97"/>
      <c r="R205" s="102"/>
      <c r="S205" s="137"/>
      <c r="T205" s="97" t="s">
        <v>354</v>
      </c>
      <c r="U205" s="97"/>
      <c r="V205" s="141"/>
      <c r="W205" s="96"/>
      <c r="X205" s="106"/>
      <c r="Y205" s="97"/>
      <c r="Z205" s="97"/>
      <c r="AA205" s="141"/>
      <c r="AB205" s="96"/>
      <c r="AC205" s="97"/>
      <c r="AD205" s="97"/>
      <c r="AE205" s="102"/>
      <c r="AF205" s="137"/>
      <c r="AG205" s="97"/>
      <c r="AH205" s="97"/>
      <c r="AI205" s="141"/>
      <c r="AJ205" s="96"/>
      <c r="AK205" s="97"/>
      <c r="AL205" s="97"/>
      <c r="AM205" s="97"/>
      <c r="AN205" s="102"/>
      <c r="AO205" s="137"/>
      <c r="AP205" s="97"/>
      <c r="AQ205" s="97"/>
      <c r="AR205" s="141" t="s">
        <v>7</v>
      </c>
      <c r="AS205" s="96"/>
      <c r="AT205" s="97"/>
      <c r="AU205" s="97"/>
      <c r="AV205" s="97"/>
      <c r="AW205" s="102"/>
      <c r="AX205" s="137"/>
      <c r="AY205" s="97"/>
      <c r="AZ205" s="97"/>
      <c r="BA205" s="141"/>
      <c r="BB205" s="96"/>
      <c r="BC205" s="97"/>
      <c r="BD205" s="97"/>
      <c r="BE205" s="102"/>
      <c r="BF205" s="137"/>
      <c r="BG205" s="97"/>
      <c r="BH205" s="97"/>
      <c r="BI205" s="97"/>
      <c r="BJ205" s="141"/>
      <c r="BK205" s="96"/>
      <c r="BL205" s="545"/>
      <c r="BM205" s="545"/>
      <c r="BN205" s="98"/>
      <c r="BP205" s="11"/>
    </row>
    <row r="206" spans="1:68" ht="18.899999999999999" customHeight="1">
      <c r="A206" s="9"/>
      <c r="B206" s="8"/>
      <c r="C206" s="1037"/>
      <c r="D206" s="1037"/>
      <c r="E206" s="1037"/>
      <c r="F206" s="1037"/>
      <c r="G206" s="1087" t="s">
        <v>484</v>
      </c>
      <c r="H206" s="963"/>
      <c r="I206" s="111" t="s">
        <v>308</v>
      </c>
      <c r="J206" s="203" t="s">
        <v>799</v>
      </c>
      <c r="K206" s="767">
        <v>1132110</v>
      </c>
      <c r="L206" s="585" t="s">
        <v>339</v>
      </c>
      <c r="M206" s="585">
        <f>VLOOKUP(I206,'Input data - MTBF'!$A$1:$F$303,3,FALSE)</f>
        <v>2920</v>
      </c>
      <c r="N206" s="889" t="str">
        <f>VLOOKUP(I206,'Input data - MTBF'!$A$1:$F$304,6,FALSE)</f>
        <v>R</v>
      </c>
      <c r="O206" s="115"/>
      <c r="P206" s="116"/>
      <c r="Q206" s="116"/>
      <c r="R206" s="743"/>
      <c r="S206" s="150"/>
      <c r="T206" s="116"/>
      <c r="U206" s="116"/>
      <c r="V206" s="147"/>
      <c r="W206" s="118"/>
      <c r="X206" s="116"/>
      <c r="Y206" s="116"/>
      <c r="Z206" s="116"/>
      <c r="AA206" s="147"/>
      <c r="AB206" s="118"/>
      <c r="AC206" s="116"/>
      <c r="AD206" s="116"/>
      <c r="AE206" s="117"/>
      <c r="AF206" s="150"/>
      <c r="AG206" s="116"/>
      <c r="AH206" s="116"/>
      <c r="AI206" s="147"/>
      <c r="AJ206" s="118"/>
      <c r="AK206" s="116"/>
      <c r="AL206" s="116"/>
      <c r="AM206" s="116"/>
      <c r="AN206" s="117"/>
      <c r="AO206" s="150"/>
      <c r="AP206" s="116"/>
      <c r="AQ206" s="116"/>
      <c r="AR206" s="745"/>
      <c r="AS206" s="118"/>
      <c r="AT206" s="116"/>
      <c r="AU206" s="116"/>
      <c r="AV206" s="116"/>
      <c r="AW206" s="117"/>
      <c r="AX206" s="150"/>
      <c r="AY206" s="116"/>
      <c r="AZ206" s="116"/>
      <c r="BA206" s="147"/>
      <c r="BB206" s="118"/>
      <c r="BC206" s="116"/>
      <c r="BD206" s="116" t="s">
        <v>9</v>
      </c>
      <c r="BE206" s="117"/>
      <c r="BF206" s="150"/>
      <c r="BG206" s="116"/>
      <c r="BH206" s="116"/>
      <c r="BI206" s="116"/>
      <c r="BJ206" s="147"/>
      <c r="BK206" s="118"/>
      <c r="BL206" s="588"/>
      <c r="BM206" s="588"/>
      <c r="BN206" s="119"/>
      <c r="BP206" s="11"/>
    </row>
    <row r="207" spans="1:68" ht="18.899999999999999" customHeight="1">
      <c r="A207" s="9"/>
      <c r="B207" s="8"/>
      <c r="C207" s="1037"/>
      <c r="D207" s="1037"/>
      <c r="E207" s="1037"/>
      <c r="F207" s="1037"/>
      <c r="G207" s="1096"/>
      <c r="H207" s="982"/>
      <c r="I207" s="883" t="s">
        <v>309</v>
      </c>
      <c r="J207" s="200" t="s">
        <v>798</v>
      </c>
      <c r="K207" s="772">
        <v>1132110</v>
      </c>
      <c r="L207" s="768" t="s">
        <v>339</v>
      </c>
      <c r="M207" s="768">
        <f>VLOOKUP(I207,'Input data - MTBF'!$A$1:$F$303,3,FALSE)</f>
        <v>2190</v>
      </c>
      <c r="N207" s="889" t="str">
        <f>VLOOKUP(I207,'Input data - MTBF'!$A$1:$F$304,6,FALSE)</f>
        <v>R</v>
      </c>
      <c r="O207" s="115"/>
      <c r="P207" s="116"/>
      <c r="Q207" s="116"/>
      <c r="R207" s="743"/>
      <c r="S207" s="150"/>
      <c r="T207" s="116"/>
      <c r="U207" s="116"/>
      <c r="V207" s="147"/>
      <c r="W207" s="118"/>
      <c r="X207" s="116"/>
      <c r="Y207" s="116"/>
      <c r="Z207" s="116"/>
      <c r="AA207" s="147"/>
      <c r="AB207" s="118"/>
      <c r="AC207" s="116"/>
      <c r="AD207" s="116"/>
      <c r="AE207" s="117"/>
      <c r="AF207" s="150"/>
      <c r="AG207" s="116"/>
      <c r="AH207" s="116"/>
      <c r="AI207" s="147"/>
      <c r="AJ207" s="118"/>
      <c r="AK207" s="116"/>
      <c r="AL207" s="116"/>
      <c r="AM207" s="116"/>
      <c r="AN207" s="117"/>
      <c r="AO207" s="150"/>
      <c r="AP207" s="116"/>
      <c r="AQ207" s="116"/>
      <c r="AR207" s="745"/>
      <c r="AS207" s="118"/>
      <c r="AT207" s="84"/>
      <c r="AU207" s="116"/>
      <c r="AV207" s="116"/>
      <c r="AW207" s="117"/>
      <c r="AX207" s="150"/>
      <c r="AY207" s="116"/>
      <c r="AZ207" s="116"/>
      <c r="BA207" s="147"/>
      <c r="BB207" s="118"/>
      <c r="BC207" s="116"/>
      <c r="BD207" s="116"/>
      <c r="BE207" s="117"/>
      <c r="BF207" s="150" t="s">
        <v>9</v>
      </c>
      <c r="BG207" s="116"/>
      <c r="BH207" s="116"/>
      <c r="BI207" s="116"/>
      <c r="BJ207" s="147"/>
      <c r="BK207" s="118"/>
      <c r="BL207" s="588"/>
      <c r="BM207" s="588"/>
      <c r="BN207" s="119"/>
      <c r="BP207" s="11"/>
    </row>
    <row r="208" spans="1:68" ht="18.899999999999999" customHeight="1">
      <c r="A208" s="9"/>
      <c r="B208" s="8"/>
      <c r="C208" s="1037"/>
      <c r="D208" s="1037"/>
      <c r="E208" s="1037"/>
      <c r="F208" s="1037"/>
      <c r="G208" s="1096"/>
      <c r="H208" s="982"/>
      <c r="I208" s="76" t="s">
        <v>310</v>
      </c>
      <c r="J208" s="194" t="s">
        <v>797</v>
      </c>
      <c r="K208" s="767">
        <v>1132110</v>
      </c>
      <c r="L208" s="586" t="s">
        <v>339</v>
      </c>
      <c r="M208" s="586">
        <f>VLOOKUP(I208,'Input data - MTBF'!$A$1:$F$303,3,FALSE)</f>
        <v>4380</v>
      </c>
      <c r="N208" s="889" t="str">
        <f>VLOOKUP(I208,'Input data - MTBF'!$A$1:$F$304,6,FALSE)</f>
        <v>R</v>
      </c>
      <c r="O208" s="115"/>
      <c r="P208" s="684"/>
      <c r="Q208" s="116"/>
      <c r="R208" s="117"/>
      <c r="S208" s="150"/>
      <c r="T208" s="116"/>
      <c r="U208" s="116"/>
      <c r="V208" s="147"/>
      <c r="W208" s="118"/>
      <c r="X208" s="116"/>
      <c r="Y208" s="116"/>
      <c r="Z208" s="116"/>
      <c r="AA208" s="147"/>
      <c r="AB208" s="118"/>
      <c r="AC208" s="116"/>
      <c r="AD208" s="116"/>
      <c r="AE208" s="117"/>
      <c r="AF208" s="150"/>
      <c r="AG208" s="116"/>
      <c r="AH208" s="116"/>
      <c r="AI208" s="147"/>
      <c r="AJ208" s="118"/>
      <c r="AK208" s="116"/>
      <c r="AL208" s="116"/>
      <c r="AM208" s="116"/>
      <c r="AN208" s="117"/>
      <c r="AO208" s="150"/>
      <c r="AP208" s="116"/>
      <c r="AQ208" s="116"/>
      <c r="AR208" s="147"/>
      <c r="AS208" s="118"/>
      <c r="AT208" s="84"/>
      <c r="AU208" s="116" t="s">
        <v>9</v>
      </c>
      <c r="AV208" s="116"/>
      <c r="AW208" s="117"/>
      <c r="AX208" s="150"/>
      <c r="AY208" s="116"/>
      <c r="AZ208" s="116"/>
      <c r="BA208" s="147"/>
      <c r="BB208" s="118"/>
      <c r="BC208" s="116"/>
      <c r="BD208" s="116"/>
      <c r="BE208" s="117"/>
      <c r="BF208" s="150"/>
      <c r="BG208" s="116"/>
      <c r="BH208" s="116"/>
      <c r="BI208" s="116"/>
      <c r="BJ208" s="147"/>
      <c r="BK208" s="118"/>
      <c r="BL208" s="588"/>
      <c r="BM208" s="588"/>
      <c r="BN208" s="119"/>
      <c r="BP208" s="11"/>
    </row>
    <row r="209" spans="1:68" ht="18.899999999999999" customHeight="1">
      <c r="A209" s="9"/>
      <c r="B209" s="8"/>
      <c r="C209" s="1037"/>
      <c r="D209" s="1037"/>
      <c r="E209" s="1037"/>
      <c r="F209" s="1037"/>
      <c r="G209" s="1088"/>
      <c r="H209" s="964"/>
      <c r="I209" s="76" t="s">
        <v>311</v>
      </c>
      <c r="J209" s="194" t="s">
        <v>796</v>
      </c>
      <c r="K209" s="607">
        <v>1132110</v>
      </c>
      <c r="L209" s="586" t="s">
        <v>339</v>
      </c>
      <c r="M209" s="586">
        <f>VLOOKUP(I209,'Input data - MTBF'!$A$1:$F$303,3,FALSE)</f>
        <v>8760</v>
      </c>
      <c r="N209" s="889" t="str">
        <f>VLOOKUP(I209,'Input data - MTBF'!$A$1:$F$304,6,FALSE)</f>
        <v>R</v>
      </c>
      <c r="O209" s="109"/>
      <c r="P209" s="84"/>
      <c r="Q209" s="84"/>
      <c r="R209" s="101"/>
      <c r="S209" s="138"/>
      <c r="T209" s="84"/>
      <c r="U209" s="84"/>
      <c r="V209" s="88"/>
      <c r="W209" s="92"/>
      <c r="X209" s="84"/>
      <c r="Y209" s="84"/>
      <c r="Z209" s="85"/>
      <c r="AA209" s="88"/>
      <c r="AB209" s="94"/>
      <c r="AC209" s="84"/>
      <c r="AD209" s="84"/>
      <c r="AE209" s="101"/>
      <c r="AF209" s="136"/>
      <c r="AG209" s="84"/>
      <c r="AH209" s="84" t="s">
        <v>9</v>
      </c>
      <c r="AI209" s="88"/>
      <c r="AJ209" s="94"/>
      <c r="AK209" s="84"/>
      <c r="AL209" s="84"/>
      <c r="AM209" s="84"/>
      <c r="AN209" s="101"/>
      <c r="AO209" s="136"/>
      <c r="AP209" s="84"/>
      <c r="AQ209" s="84"/>
      <c r="AR209" s="88"/>
      <c r="AS209" s="94"/>
      <c r="AT209" s="84"/>
      <c r="AU209" s="84"/>
      <c r="AV209" s="85"/>
      <c r="AW209" s="100"/>
      <c r="AX209" s="136"/>
      <c r="AY209" s="85"/>
      <c r="AZ209" s="84"/>
      <c r="BA209" s="87"/>
      <c r="BB209" s="94"/>
      <c r="BC209" s="85"/>
      <c r="BD209" s="84"/>
      <c r="BE209" s="100"/>
      <c r="BF209" s="136"/>
      <c r="BG209" s="85"/>
      <c r="BH209" s="84"/>
      <c r="BI209" s="84"/>
      <c r="BJ209" s="87"/>
      <c r="BK209" s="92"/>
      <c r="BL209" s="536"/>
      <c r="BM209" s="536"/>
      <c r="BN209" s="93"/>
      <c r="BP209" s="11"/>
    </row>
    <row r="210" spans="1:68" ht="18.899999999999999" customHeight="1" thickBot="1">
      <c r="A210" s="9"/>
      <c r="B210" s="8"/>
      <c r="C210" s="1037"/>
      <c r="D210" s="1037"/>
      <c r="E210" s="1037"/>
      <c r="F210" s="1037"/>
      <c r="G210" s="1090"/>
      <c r="H210" s="965"/>
      <c r="I210" s="112" t="s">
        <v>312</v>
      </c>
      <c r="J210" s="201" t="s">
        <v>803</v>
      </c>
      <c r="K210" s="609">
        <v>1132110</v>
      </c>
      <c r="L210" s="560" t="s">
        <v>339</v>
      </c>
      <c r="M210" s="560">
        <f>VLOOKUP(I210,'Input data - MTBF'!$A$1:$F$303,3,FALSE)</f>
        <v>141.2903226</v>
      </c>
      <c r="N210" s="889" t="str">
        <f>VLOOKUP(I210,'Input data - MTBF'!$A$1:$F$304,6,FALSE)</f>
        <v>P</v>
      </c>
      <c r="O210" s="1008"/>
      <c r="P210" s="125"/>
      <c r="Q210" s="125"/>
      <c r="R210" s="555" t="s">
        <v>354</v>
      </c>
      <c r="S210" s="286"/>
      <c r="T210" s="125"/>
      <c r="U210" s="125"/>
      <c r="V210" s="793"/>
      <c r="W210" s="552"/>
      <c r="X210" s="125"/>
      <c r="Y210" s="125"/>
      <c r="Z210" s="553"/>
      <c r="AA210" s="793"/>
      <c r="AB210" s="127"/>
      <c r="AC210" s="125"/>
      <c r="AD210" s="125"/>
      <c r="AE210" s="555"/>
      <c r="AF210" s="144"/>
      <c r="AG210" s="125"/>
      <c r="AH210" s="125"/>
      <c r="AI210" s="793"/>
      <c r="AJ210" s="127"/>
      <c r="AK210" s="125"/>
      <c r="AL210" s="125"/>
      <c r="AM210" s="125"/>
      <c r="AN210" s="555"/>
      <c r="AO210" s="144"/>
      <c r="AP210" s="125" t="s">
        <v>7</v>
      </c>
      <c r="AQ210" s="125"/>
      <c r="AR210" s="793"/>
      <c r="AS210" s="127"/>
      <c r="AT210" s="125"/>
      <c r="AU210" s="125"/>
      <c r="AV210" s="553"/>
      <c r="AW210" s="126"/>
      <c r="AX210" s="144"/>
      <c r="AY210" s="553"/>
      <c r="AZ210" s="125"/>
      <c r="BA210" s="148"/>
      <c r="BB210" s="127"/>
      <c r="BC210" s="553"/>
      <c r="BD210" s="125"/>
      <c r="BE210" s="126"/>
      <c r="BF210" s="144"/>
      <c r="BG210" s="553"/>
      <c r="BH210" s="125"/>
      <c r="BI210" s="125"/>
      <c r="BJ210" s="148"/>
      <c r="BK210" s="552"/>
      <c r="BL210" s="616"/>
      <c r="BM210" s="616"/>
      <c r="BN210" s="128"/>
      <c r="BP210" s="11"/>
    </row>
    <row r="211" spans="1:68" ht="18.899999999999999" customHeight="1">
      <c r="A211" s="9"/>
      <c r="B211" s="8"/>
      <c r="C211" s="1037"/>
      <c r="D211" s="1037"/>
      <c r="E211" s="1037"/>
      <c r="F211" s="1037"/>
      <c r="G211" s="1087" t="s">
        <v>569</v>
      </c>
      <c r="H211" s="963"/>
      <c r="I211" s="111" t="s">
        <v>928</v>
      </c>
      <c r="J211" s="203" t="s">
        <v>979</v>
      </c>
      <c r="K211" s="582">
        <v>1132110</v>
      </c>
      <c r="L211" s="585" t="s">
        <v>339</v>
      </c>
      <c r="M211" s="585">
        <f>VLOOKUP(I211,'Input data - MTBF'!$A$1:$F$303,3,FALSE)</f>
        <v>625.7142857</v>
      </c>
      <c r="N211" s="889" t="str">
        <f>VLOOKUP(I211,'Input data - MTBF'!$A$1:$F$304,6,FALSE)</f>
        <v>P</v>
      </c>
      <c r="O211" s="107"/>
      <c r="P211" s="90"/>
      <c r="Q211" s="90"/>
      <c r="R211" s="105"/>
      <c r="S211" s="140"/>
      <c r="T211" s="90"/>
      <c r="U211" s="90"/>
      <c r="V211" s="142"/>
      <c r="W211" s="89"/>
      <c r="X211" s="90"/>
      <c r="Y211" s="90" t="s">
        <v>7</v>
      </c>
      <c r="Z211" s="104"/>
      <c r="AA211" s="142"/>
      <c r="AB211" s="103"/>
      <c r="AC211" s="90"/>
      <c r="AD211" s="90"/>
      <c r="AE211" s="105"/>
      <c r="AF211" s="135"/>
      <c r="AG211" s="90"/>
      <c r="AH211" s="90"/>
      <c r="AI211" s="142"/>
      <c r="AJ211" s="103"/>
      <c r="AK211" s="90"/>
      <c r="AL211" s="90"/>
      <c r="AM211" s="90"/>
      <c r="AN211" s="105"/>
      <c r="AO211" s="135"/>
      <c r="AP211" s="90"/>
      <c r="AQ211" s="90"/>
      <c r="AR211" s="142"/>
      <c r="AS211" s="103"/>
      <c r="AT211" s="90"/>
      <c r="AU211" s="90"/>
      <c r="AV211" s="104"/>
      <c r="AW211" s="99" t="s">
        <v>7</v>
      </c>
      <c r="AX211" s="135"/>
      <c r="AY211" s="104"/>
      <c r="AZ211" s="90"/>
      <c r="BA211" s="146"/>
      <c r="BB211" s="103"/>
      <c r="BC211" s="104"/>
      <c r="BD211" s="90"/>
      <c r="BE211" s="99"/>
      <c r="BF211" s="135"/>
      <c r="BG211" s="104"/>
      <c r="BH211" s="90"/>
      <c r="BI211" s="90"/>
      <c r="BJ211" s="146"/>
      <c r="BK211" s="89"/>
      <c r="BL211" s="544"/>
      <c r="BM211" s="544"/>
      <c r="BN211" s="91"/>
      <c r="BP211" s="11"/>
    </row>
    <row r="212" spans="1:68" ht="18.899999999999999" customHeight="1">
      <c r="A212" s="9"/>
      <c r="B212" s="8"/>
      <c r="C212" s="1037"/>
      <c r="D212" s="1037"/>
      <c r="E212" s="1037"/>
      <c r="F212" s="1037"/>
      <c r="G212" s="1088"/>
      <c r="H212" s="964"/>
      <c r="I212" s="76" t="s">
        <v>314</v>
      </c>
      <c r="J212" s="194" t="s">
        <v>805</v>
      </c>
      <c r="K212" s="583">
        <v>1132110</v>
      </c>
      <c r="L212" s="586" t="s">
        <v>339</v>
      </c>
      <c r="M212" s="586">
        <f>VLOOKUP(I212,'Input data - MTBF'!$A$1:$F$303,3,FALSE)</f>
        <v>796.36363640000002</v>
      </c>
      <c r="N212" s="889" t="str">
        <f>VLOOKUP(I212,'Input data - MTBF'!$A$1:$F$304,6,FALSE)</f>
        <v>P</v>
      </c>
      <c r="O212" s="108"/>
      <c r="P212" s="84"/>
      <c r="Q212" s="84"/>
      <c r="R212" s="100"/>
      <c r="S212" s="136"/>
      <c r="T212" s="84"/>
      <c r="U212" s="84"/>
      <c r="V212" s="87"/>
      <c r="W212" s="92"/>
      <c r="X212" s="84"/>
      <c r="Y212" s="85"/>
      <c r="Z212" s="84"/>
      <c r="AA212" s="87"/>
      <c r="AB212" s="94"/>
      <c r="AC212" s="84"/>
      <c r="AD212" s="84"/>
      <c r="AE212" s="100"/>
      <c r="AF212" s="136"/>
      <c r="AG212" s="84" t="s">
        <v>7</v>
      </c>
      <c r="AH212" s="84"/>
      <c r="AI212" s="87"/>
      <c r="AJ212" s="92"/>
      <c r="AK212" s="84"/>
      <c r="AL212" s="85"/>
      <c r="AM212" s="84"/>
      <c r="AN212" s="100"/>
      <c r="AO212" s="136"/>
      <c r="AP212" s="84"/>
      <c r="AQ212" s="84"/>
      <c r="AR212" s="143"/>
      <c r="AS212" s="547"/>
      <c r="AT212" s="84"/>
      <c r="AU212" s="84"/>
      <c r="AV212" s="84"/>
      <c r="AW212" s="100"/>
      <c r="AX212" s="136"/>
      <c r="AY212" s="85"/>
      <c r="AZ212" s="84"/>
      <c r="BA212" s="88"/>
      <c r="BB212" s="94"/>
      <c r="BC212" s="84"/>
      <c r="BD212" s="84"/>
      <c r="BE212" s="100" t="s">
        <v>7</v>
      </c>
      <c r="BF212" s="136"/>
      <c r="BG212" s="84"/>
      <c r="BH212" s="84"/>
      <c r="BI212" s="84"/>
      <c r="BJ212" s="87"/>
      <c r="BK212" s="92"/>
      <c r="BL212" s="536"/>
      <c r="BM212" s="535"/>
      <c r="BN212" s="93"/>
      <c r="BP212" s="11"/>
    </row>
    <row r="213" spans="1:68" ht="18.899999999999999" customHeight="1">
      <c r="A213" s="9"/>
      <c r="B213" s="8"/>
      <c r="C213" s="1037"/>
      <c r="D213" s="1037"/>
      <c r="E213" s="1037"/>
      <c r="F213" s="1037"/>
      <c r="G213" s="1088"/>
      <c r="H213" s="964"/>
      <c r="I213" s="362" t="s">
        <v>575</v>
      </c>
      <c r="J213" s="573" t="s">
        <v>868</v>
      </c>
      <c r="K213" s="188">
        <v>1131810</v>
      </c>
      <c r="L213" s="586" t="s">
        <v>339</v>
      </c>
      <c r="M213" s="586">
        <f>VLOOKUP(I213,'Input data - MTBF'!$A$1:$F$303,3,FALSE)</f>
        <v>302.06896549999999</v>
      </c>
      <c r="N213" s="889" t="str">
        <f>VLOOKUP(I213,'Input data - MTBF'!$A$1:$F$304,6,FALSE)</f>
        <v>P</v>
      </c>
      <c r="O213" s="108"/>
      <c r="P213" s="84"/>
      <c r="Q213" s="84"/>
      <c r="R213" s="100"/>
      <c r="S213" s="136"/>
      <c r="T213" s="84"/>
      <c r="U213" s="84"/>
      <c r="V213" s="87"/>
      <c r="W213" s="92"/>
      <c r="X213" s="84"/>
      <c r="Y213" s="85" t="s">
        <v>7</v>
      </c>
      <c r="Z213" s="84"/>
      <c r="AA213" s="87"/>
      <c r="AB213" s="94"/>
      <c r="AC213" s="84"/>
      <c r="AD213" s="84"/>
      <c r="AE213" s="100"/>
      <c r="AF213" s="136"/>
      <c r="AG213" s="84"/>
      <c r="AH213" s="84"/>
      <c r="AI213" s="87"/>
      <c r="AJ213" s="92"/>
      <c r="AK213" s="84"/>
      <c r="AL213" s="85"/>
      <c r="AM213" s="84"/>
      <c r="AN213" s="100"/>
      <c r="AO213" s="136"/>
      <c r="AP213" s="84"/>
      <c r="AQ213" s="84"/>
      <c r="AR213" s="143"/>
      <c r="AS213" s="547"/>
      <c r="AT213" s="84"/>
      <c r="AU213" s="84"/>
      <c r="AV213" s="84"/>
      <c r="AW213" s="100" t="s">
        <v>7</v>
      </c>
      <c r="AX213" s="136"/>
      <c r="AY213" s="85"/>
      <c r="AZ213" s="84"/>
      <c r="BA213" s="88"/>
      <c r="BB213" s="94"/>
      <c r="BC213" s="84"/>
      <c r="BD213" s="84"/>
      <c r="BE213" s="100"/>
      <c r="BF213" s="136"/>
      <c r="BG213" s="84"/>
      <c r="BH213" s="84"/>
      <c r="BI213" s="84"/>
      <c r="BJ213" s="87"/>
      <c r="BK213" s="92"/>
      <c r="BL213" s="536"/>
      <c r="BM213" s="535"/>
      <c r="BN213" s="93"/>
      <c r="BP213" s="11"/>
    </row>
    <row r="214" spans="1:68" ht="18.899999999999999" customHeight="1">
      <c r="A214" s="9"/>
      <c r="B214" s="8"/>
      <c r="C214" s="1037"/>
      <c r="D214" s="1037"/>
      <c r="E214" s="1037"/>
      <c r="F214" s="1037"/>
      <c r="G214" s="1089"/>
      <c r="H214" s="966"/>
      <c r="I214" s="405" t="s">
        <v>901</v>
      </c>
      <c r="J214" s="575" t="s">
        <v>948</v>
      </c>
      <c r="K214" s="583">
        <v>1131810</v>
      </c>
      <c r="L214" s="586" t="s">
        <v>339</v>
      </c>
      <c r="M214" s="586">
        <f>VLOOKUP(I214,'Input data - MTBF'!$A$1:$F$303,3,FALSE)</f>
        <v>2920</v>
      </c>
      <c r="N214" s="889" t="str">
        <f>VLOOKUP(I214,'Input data - MTBF'!$A$1:$F$304,6,FALSE)</f>
        <v>R</v>
      </c>
      <c r="O214" s="108"/>
      <c r="P214" s="84"/>
      <c r="Q214" s="84"/>
      <c r="R214" s="100"/>
      <c r="S214" s="136"/>
      <c r="T214" s="84"/>
      <c r="U214" s="84"/>
      <c r="V214" s="87"/>
      <c r="W214" s="92"/>
      <c r="X214" s="84"/>
      <c r="Y214" s="85"/>
      <c r="Z214" s="84"/>
      <c r="AA214" s="87"/>
      <c r="AB214" s="94"/>
      <c r="AC214" s="84"/>
      <c r="AD214" s="84"/>
      <c r="AE214" s="100"/>
      <c r="AF214" s="136"/>
      <c r="AG214" s="84"/>
      <c r="AH214" s="84"/>
      <c r="AI214" s="87"/>
      <c r="AJ214" s="92"/>
      <c r="AK214" s="84"/>
      <c r="AL214" s="85"/>
      <c r="AM214" s="84"/>
      <c r="AN214" s="100"/>
      <c r="AO214" s="136"/>
      <c r="AP214" s="84"/>
      <c r="AQ214" s="84"/>
      <c r="AR214" s="143"/>
      <c r="AS214" s="547"/>
      <c r="AT214" s="84"/>
      <c r="AU214" s="84"/>
      <c r="AV214" s="84"/>
      <c r="AW214" s="100"/>
      <c r="AX214" s="136"/>
      <c r="AY214" s="85"/>
      <c r="AZ214" s="84"/>
      <c r="BA214" s="88"/>
      <c r="BB214" s="94"/>
      <c r="BC214" s="84" t="s">
        <v>9</v>
      </c>
      <c r="BD214" s="84"/>
      <c r="BE214" s="100"/>
      <c r="BF214" s="136"/>
      <c r="BG214" s="84"/>
      <c r="BH214" s="84"/>
      <c r="BI214" s="84"/>
      <c r="BJ214" s="87"/>
      <c r="BK214" s="92"/>
      <c r="BL214" s="536"/>
      <c r="BM214" s="535"/>
      <c r="BN214" s="93"/>
      <c r="BP214" s="11"/>
    </row>
    <row r="215" spans="1:68" ht="18.899999999999999" customHeight="1">
      <c r="A215" s="9"/>
      <c r="B215" s="8"/>
      <c r="C215" s="1037"/>
      <c r="D215" s="1037"/>
      <c r="E215" s="1037"/>
      <c r="F215" s="1037"/>
      <c r="G215" s="1089"/>
      <c r="H215" s="966"/>
      <c r="I215" s="405" t="s">
        <v>1119</v>
      </c>
      <c r="J215" s="1003" t="s">
        <v>1120</v>
      </c>
      <c r="K215" s="308">
        <v>1131805</v>
      </c>
      <c r="L215" s="559" t="s">
        <v>339</v>
      </c>
      <c r="M215" s="559">
        <v>973</v>
      </c>
      <c r="N215" s="889" t="str">
        <f>VLOOKUP(I215,'Input data - MTBF'!$A$1:$F$304,6,FALSE)</f>
        <v>R</v>
      </c>
      <c r="O215" s="124"/>
      <c r="P215" s="125"/>
      <c r="Q215" s="125"/>
      <c r="R215" s="126"/>
      <c r="S215" s="144"/>
      <c r="T215" s="125"/>
      <c r="U215" s="125"/>
      <c r="V215" s="148"/>
      <c r="W215" s="552"/>
      <c r="X215" s="125"/>
      <c r="Y215" s="553"/>
      <c r="Z215" s="125"/>
      <c r="AA215" s="148"/>
      <c r="AB215" s="127"/>
      <c r="AC215" s="125"/>
      <c r="AD215" s="125" t="s">
        <v>9</v>
      </c>
      <c r="AE215" s="126"/>
      <c r="AF215" s="144"/>
      <c r="AG215" s="125"/>
      <c r="AH215" s="125"/>
      <c r="AI215" s="148"/>
      <c r="AJ215" s="552"/>
      <c r="AK215" s="125"/>
      <c r="AL215" s="553"/>
      <c r="AM215" s="125"/>
      <c r="AN215" s="126"/>
      <c r="AO215" s="144"/>
      <c r="AP215" s="125"/>
      <c r="AQ215" s="125"/>
      <c r="AR215" s="783"/>
      <c r="AS215" s="681"/>
      <c r="AT215" s="125"/>
      <c r="AU215" s="125"/>
      <c r="AV215" s="125"/>
      <c r="AW215" s="126"/>
      <c r="AX215" s="144"/>
      <c r="AY215" s="553"/>
      <c r="AZ215" s="125"/>
      <c r="BA215" s="793"/>
      <c r="BB215" s="127"/>
      <c r="BC215" s="125"/>
      <c r="BD215" s="125"/>
      <c r="BE215" s="126"/>
      <c r="BF215" s="144"/>
      <c r="BG215" s="125"/>
      <c r="BH215" s="125"/>
      <c r="BI215" s="125"/>
      <c r="BJ215" s="148"/>
      <c r="BK215" s="552"/>
      <c r="BL215" s="616"/>
      <c r="BM215" s="556"/>
      <c r="BN215" s="128"/>
      <c r="BP215" s="11"/>
    </row>
    <row r="216" spans="1:68" ht="18.899999999999999" customHeight="1" thickBot="1">
      <c r="A216" s="9"/>
      <c r="B216" s="8"/>
      <c r="C216" s="1037"/>
      <c r="D216" s="1037"/>
      <c r="E216" s="1037"/>
      <c r="F216" s="1037"/>
      <c r="G216" s="1090"/>
      <c r="H216" s="965"/>
      <c r="I216" s="350" t="s">
        <v>568</v>
      </c>
      <c r="J216" s="576" t="s">
        <v>756</v>
      </c>
      <c r="K216" s="584">
        <v>1131190</v>
      </c>
      <c r="L216" s="560" t="s">
        <v>339</v>
      </c>
      <c r="M216" s="560">
        <f>VLOOKUP(I216,'Input data - MTBF'!$A$1:$F$303,3,FALSE)</f>
        <v>547.5</v>
      </c>
      <c r="N216" s="889" t="str">
        <f>VLOOKUP(I216,'Input data - MTBF'!$A$1:$F$304,6,FALSE)</f>
        <v>P</v>
      </c>
      <c r="O216" s="110"/>
      <c r="P216" s="97" t="s">
        <v>354</v>
      </c>
      <c r="Q216" s="97"/>
      <c r="R216" s="102"/>
      <c r="S216" s="137"/>
      <c r="T216" s="97"/>
      <c r="U216" s="97"/>
      <c r="V216" s="141"/>
      <c r="W216" s="121"/>
      <c r="X216" s="97"/>
      <c r="Y216" s="106"/>
      <c r="Z216" s="97"/>
      <c r="AA216" s="141"/>
      <c r="AB216" s="96"/>
      <c r="AC216" s="97"/>
      <c r="AD216" s="97"/>
      <c r="AE216" s="102"/>
      <c r="AF216" s="137"/>
      <c r="AG216" s="97"/>
      <c r="AH216" s="97"/>
      <c r="AI216" s="141"/>
      <c r="AJ216" s="121"/>
      <c r="AK216" s="97"/>
      <c r="AL216" s="106"/>
      <c r="AM216" s="97"/>
      <c r="AN216" s="102" t="s">
        <v>7</v>
      </c>
      <c r="AO216" s="137"/>
      <c r="AP216" s="97"/>
      <c r="AQ216" s="97"/>
      <c r="AR216" s="785"/>
      <c r="AS216" s="632"/>
      <c r="AT216" s="97"/>
      <c r="AU216" s="97"/>
      <c r="AV216" s="97"/>
      <c r="AW216" s="102"/>
      <c r="AX216" s="137"/>
      <c r="AY216" s="106"/>
      <c r="AZ216" s="97"/>
      <c r="BA216" s="149"/>
      <c r="BB216" s="96"/>
      <c r="BC216" s="97"/>
      <c r="BD216" s="97"/>
      <c r="BE216" s="102"/>
      <c r="BF216" s="137"/>
      <c r="BG216" s="97"/>
      <c r="BH216" s="97"/>
      <c r="BI216" s="97"/>
      <c r="BJ216" s="141"/>
      <c r="BK216" s="121"/>
      <c r="BL216" s="545"/>
      <c r="BM216" s="615"/>
      <c r="BN216" s="98"/>
      <c r="BP216" s="11"/>
    </row>
    <row r="217" spans="1:68" ht="18.899999999999999" customHeight="1">
      <c r="A217" s="9"/>
      <c r="B217" s="8"/>
      <c r="C217" s="1037"/>
      <c r="D217" s="1037"/>
      <c r="E217" s="1037"/>
      <c r="F217" s="1037"/>
      <c r="G217" s="1087" t="s">
        <v>584</v>
      </c>
      <c r="H217" s="963"/>
      <c r="I217" s="372" t="s">
        <v>566</v>
      </c>
      <c r="J217" s="572" t="s">
        <v>757</v>
      </c>
      <c r="K217" s="604">
        <v>1131190</v>
      </c>
      <c r="L217" s="561" t="s">
        <v>339</v>
      </c>
      <c r="M217" s="561">
        <f>VLOOKUP(I217,'Input data - MTBF'!$A$1:$F$303,3,FALSE)</f>
        <v>876</v>
      </c>
      <c r="N217" s="889" t="str">
        <f>VLOOKUP(I217,'Input data - MTBF'!$A$1:$F$304,6,FALSE)</f>
        <v>P</v>
      </c>
      <c r="O217" s="122"/>
      <c r="P217" s="90"/>
      <c r="Q217" s="90"/>
      <c r="R217" s="99"/>
      <c r="S217" s="135"/>
      <c r="T217" s="90"/>
      <c r="U217" s="90"/>
      <c r="V217" s="146"/>
      <c r="W217" s="89"/>
      <c r="X217" s="90"/>
      <c r="Y217" s="104"/>
      <c r="Z217" s="90"/>
      <c r="AA217" s="146"/>
      <c r="AB217" s="103"/>
      <c r="AC217" s="90"/>
      <c r="AD217" s="90"/>
      <c r="AE217" s="99"/>
      <c r="AF217" s="135"/>
      <c r="AG217" s="90"/>
      <c r="AH217" s="90" t="s">
        <v>7</v>
      </c>
      <c r="AI217" s="146"/>
      <c r="AJ217" s="89"/>
      <c r="AK217" s="90"/>
      <c r="AL217" s="104"/>
      <c r="AM217" s="90"/>
      <c r="AN217" s="99"/>
      <c r="AO217" s="135"/>
      <c r="AP217" s="90"/>
      <c r="AQ217" s="90"/>
      <c r="AR217" s="787"/>
      <c r="AS217" s="633"/>
      <c r="AT217" s="90"/>
      <c r="AU217" s="90"/>
      <c r="AV217" s="90"/>
      <c r="AW217" s="99"/>
      <c r="AX217" s="135"/>
      <c r="AY217" s="104"/>
      <c r="AZ217" s="90"/>
      <c r="BA217" s="142"/>
      <c r="BB217" s="103"/>
      <c r="BC217" s="90"/>
      <c r="BD217" s="90"/>
      <c r="BE217" s="99"/>
      <c r="BF217" s="135" t="s">
        <v>7</v>
      </c>
      <c r="BG217" s="90"/>
      <c r="BH217" s="90"/>
      <c r="BI217" s="90"/>
      <c r="BJ217" s="146"/>
      <c r="BK217" s="89"/>
      <c r="BL217" s="544"/>
      <c r="BM217" s="738"/>
      <c r="BN217" s="91"/>
      <c r="BP217" s="11"/>
    </row>
    <row r="218" spans="1:68" ht="18.899999999999999" customHeight="1">
      <c r="A218" s="9"/>
      <c r="B218" s="8"/>
      <c r="C218" s="1037"/>
      <c r="D218" s="1037"/>
      <c r="E218" s="1037"/>
      <c r="F218" s="1037"/>
      <c r="G218" s="1096"/>
      <c r="H218" s="982"/>
      <c r="I218" s="453" t="s">
        <v>564</v>
      </c>
      <c r="J218" s="577" t="s">
        <v>758</v>
      </c>
      <c r="K218" s="593">
        <v>1131190</v>
      </c>
      <c r="L218" s="611" t="s">
        <v>339</v>
      </c>
      <c r="M218" s="611">
        <f>VLOOKUP(I218,'Input data - MTBF'!$A$1:$F$303,3,FALSE)</f>
        <v>417.14285710000001</v>
      </c>
      <c r="N218" s="889" t="str">
        <f>VLOOKUP(I218,'Input data - MTBF'!$A$1:$F$304,6,FALSE)</f>
        <v>P</v>
      </c>
      <c r="O218" s="115"/>
      <c r="P218" s="116"/>
      <c r="Q218" s="116"/>
      <c r="R218" s="117"/>
      <c r="S218" s="150"/>
      <c r="T218" s="116"/>
      <c r="U218" s="116"/>
      <c r="V218" s="147"/>
      <c r="W218" s="739"/>
      <c r="X218" s="116"/>
      <c r="Y218" s="684"/>
      <c r="Z218" s="116"/>
      <c r="AA218" s="147"/>
      <c r="AB218" s="118" t="s">
        <v>7</v>
      </c>
      <c r="AC218" s="116"/>
      <c r="AD218" s="116"/>
      <c r="AE218" s="117"/>
      <c r="AF218" s="150"/>
      <c r="AG218" s="116"/>
      <c r="AH218" s="116"/>
      <c r="AI218" s="147"/>
      <c r="AJ218" s="739"/>
      <c r="AK218" s="116"/>
      <c r="AL218" s="684"/>
      <c r="AM218" s="116"/>
      <c r="AN218" s="117"/>
      <c r="AO218" s="150"/>
      <c r="AP218" s="116"/>
      <c r="AQ218" s="116"/>
      <c r="AR218" s="786"/>
      <c r="AS218" s="683"/>
      <c r="AT218" s="116"/>
      <c r="AU218" s="116"/>
      <c r="AV218" s="116"/>
      <c r="AW218" s="117"/>
      <c r="AX218" s="150"/>
      <c r="AY218" s="684"/>
      <c r="AZ218" s="116" t="s">
        <v>7</v>
      </c>
      <c r="BA218" s="745"/>
      <c r="BB218" s="118"/>
      <c r="BC218" s="116"/>
      <c r="BD218" s="116"/>
      <c r="BE218" s="117"/>
      <c r="BF218" s="150"/>
      <c r="BG218" s="116"/>
      <c r="BH218" s="116"/>
      <c r="BI218" s="116"/>
      <c r="BJ218" s="147"/>
      <c r="BK218" s="739"/>
      <c r="BL218" s="588"/>
      <c r="BM218" s="740"/>
      <c r="BN218" s="119"/>
      <c r="BP218" s="11"/>
    </row>
    <row r="219" spans="1:68" ht="18.899999999999999" customHeight="1">
      <c r="A219" s="9"/>
      <c r="B219" s="8"/>
      <c r="C219" s="1037"/>
      <c r="D219" s="1037"/>
      <c r="E219" s="1037"/>
      <c r="F219" s="1037"/>
      <c r="G219" s="1096"/>
      <c r="H219" s="982"/>
      <c r="I219" s="453" t="s">
        <v>684</v>
      </c>
      <c r="J219" s="577" t="s">
        <v>749</v>
      </c>
      <c r="K219" s="593">
        <v>1131190</v>
      </c>
      <c r="L219" s="559" t="s">
        <v>339</v>
      </c>
      <c r="M219" s="559">
        <f>VLOOKUP(I219,'Input data - MTBF'!$A$1:$F$303,3,FALSE)</f>
        <v>461.05263159999998</v>
      </c>
      <c r="N219" s="889" t="str">
        <f>VLOOKUP(I219,'Input data - MTBF'!$A$1:$F$304,6,FALSE)</f>
        <v>R</v>
      </c>
      <c r="O219" s="108"/>
      <c r="P219" s="84"/>
      <c r="Q219" s="84"/>
      <c r="R219" s="100"/>
      <c r="S219" s="136"/>
      <c r="T219" s="84"/>
      <c r="U219" s="84"/>
      <c r="V219" s="87"/>
      <c r="W219" s="92"/>
      <c r="X219" s="84"/>
      <c r="Y219" s="85"/>
      <c r="Z219" s="84"/>
      <c r="AA219" s="87"/>
      <c r="AB219" s="94"/>
      <c r="AC219" s="84" t="s">
        <v>9</v>
      </c>
      <c r="AD219" s="84"/>
      <c r="AE219" s="100"/>
      <c r="AF219" s="136"/>
      <c r="AG219" s="84"/>
      <c r="AH219" s="84"/>
      <c r="AI219" s="87"/>
      <c r="AJ219" s="92"/>
      <c r="AK219" s="84"/>
      <c r="AL219" s="85"/>
      <c r="AM219" s="84"/>
      <c r="AN219" s="100"/>
      <c r="AO219" s="136"/>
      <c r="AP219" s="84"/>
      <c r="AQ219" s="84"/>
      <c r="AR219" s="143"/>
      <c r="AS219" s="547"/>
      <c r="AT219" s="84"/>
      <c r="AU219" s="84"/>
      <c r="AV219" s="84"/>
      <c r="AW219" s="100"/>
      <c r="AX219" s="136"/>
      <c r="AY219" s="85"/>
      <c r="AZ219" s="84"/>
      <c r="BA219" s="88"/>
      <c r="BB219" s="94"/>
      <c r="BC219" s="84"/>
      <c r="BD219" s="84"/>
      <c r="BE219" s="100"/>
      <c r="BF219" s="136"/>
      <c r="BG219" s="84"/>
      <c r="BH219" s="84"/>
      <c r="BI219" s="84"/>
      <c r="BJ219" s="87"/>
      <c r="BK219" s="92"/>
      <c r="BL219" s="536"/>
      <c r="BM219" s="535"/>
      <c r="BN219" s="93"/>
      <c r="BP219" s="11"/>
    </row>
    <row r="220" spans="1:68" ht="18.899999999999999" customHeight="1">
      <c r="A220" s="9"/>
      <c r="B220" s="8"/>
      <c r="C220" s="1037"/>
      <c r="D220" s="1037"/>
      <c r="E220" s="1037"/>
      <c r="F220" s="1037"/>
      <c r="G220" s="1096"/>
      <c r="H220" s="982"/>
      <c r="I220" s="453" t="s">
        <v>562</v>
      </c>
      <c r="J220" s="577" t="s">
        <v>759</v>
      </c>
      <c r="K220" s="593">
        <v>1131190</v>
      </c>
      <c r="L220" s="559" t="s">
        <v>339</v>
      </c>
      <c r="M220" s="559">
        <f>VLOOKUP(I220,'Input data - MTBF'!$A$1:$F$303,3,FALSE)</f>
        <v>876</v>
      </c>
      <c r="N220" s="889" t="str">
        <f>VLOOKUP(I220,'Input data - MTBF'!$A$1:$F$304,6,FALSE)</f>
        <v>R</v>
      </c>
      <c r="O220" s="108"/>
      <c r="P220" s="84"/>
      <c r="Q220" s="84"/>
      <c r="R220" s="100"/>
      <c r="S220" s="136"/>
      <c r="T220" s="84"/>
      <c r="U220" s="84"/>
      <c r="V220" s="87"/>
      <c r="W220" s="92"/>
      <c r="X220" s="84"/>
      <c r="Y220" s="85"/>
      <c r="Z220" s="84"/>
      <c r="AA220" s="87"/>
      <c r="AB220" s="94"/>
      <c r="AC220" s="84"/>
      <c r="AD220" s="84"/>
      <c r="AE220" s="100"/>
      <c r="AF220" s="136" t="s">
        <v>9</v>
      </c>
      <c r="AG220" s="84"/>
      <c r="AH220" s="84"/>
      <c r="AI220" s="87"/>
      <c r="AJ220" s="92"/>
      <c r="AK220" s="84"/>
      <c r="AL220" s="85"/>
      <c r="AM220" s="84"/>
      <c r="AN220" s="100"/>
      <c r="AO220" s="136"/>
      <c r="AP220" s="84"/>
      <c r="AQ220" s="84"/>
      <c r="AR220" s="143"/>
      <c r="AS220" s="547"/>
      <c r="AT220" s="84"/>
      <c r="AU220" s="84"/>
      <c r="AV220" s="84"/>
      <c r="AW220" s="100"/>
      <c r="AX220" s="136"/>
      <c r="AY220" s="85"/>
      <c r="AZ220" s="84"/>
      <c r="BA220" s="88"/>
      <c r="BB220" s="94"/>
      <c r="BC220" s="84"/>
      <c r="BD220" s="84"/>
      <c r="BE220" s="100"/>
      <c r="BF220" s="136"/>
      <c r="BG220" s="84"/>
      <c r="BH220" s="84"/>
      <c r="BI220" s="84"/>
      <c r="BJ220" s="87"/>
      <c r="BK220" s="92"/>
      <c r="BL220" s="536"/>
      <c r="BM220" s="535"/>
      <c r="BN220" s="93"/>
      <c r="BP220" s="11"/>
    </row>
    <row r="221" spans="1:68" ht="18.899999999999999" customHeight="1">
      <c r="A221" s="9"/>
      <c r="B221" s="8"/>
      <c r="C221" s="1037"/>
      <c r="D221" s="1037"/>
      <c r="E221" s="1037"/>
      <c r="F221" s="1037"/>
      <c r="G221" s="1088"/>
      <c r="H221" s="964"/>
      <c r="I221" s="362" t="s">
        <v>914</v>
      </c>
      <c r="J221" s="573" t="s">
        <v>959</v>
      </c>
      <c r="K221" s="593">
        <v>1131190</v>
      </c>
      <c r="L221" s="559" t="s">
        <v>339</v>
      </c>
      <c r="M221" s="559">
        <f>VLOOKUP(I221,'Input data - MTBF'!$A$1:$F$303,3,FALSE)</f>
        <v>973.33333330000005</v>
      </c>
      <c r="N221" s="889" t="str">
        <f>VLOOKUP(I221,'Input data - MTBF'!$A$1:$F$304,6,FALSE)</f>
        <v>R</v>
      </c>
      <c r="O221" s="108"/>
      <c r="P221" s="84"/>
      <c r="Q221" s="84"/>
      <c r="R221" s="100"/>
      <c r="S221" s="136"/>
      <c r="T221" s="84"/>
      <c r="U221" s="84"/>
      <c r="V221" s="87"/>
      <c r="W221" s="92"/>
      <c r="X221" s="84"/>
      <c r="Y221" s="85"/>
      <c r="Z221" s="84"/>
      <c r="AA221" s="87"/>
      <c r="AB221" s="94"/>
      <c r="AC221" s="84"/>
      <c r="AD221" s="84"/>
      <c r="AE221" s="100"/>
      <c r="AF221" s="136"/>
      <c r="AG221" s="84"/>
      <c r="AH221" s="84"/>
      <c r="AI221" s="87"/>
      <c r="AJ221" s="92"/>
      <c r="AK221" s="84"/>
      <c r="AL221" s="85"/>
      <c r="AM221" s="84"/>
      <c r="AN221" s="100"/>
      <c r="AO221" s="136"/>
      <c r="AP221" s="84"/>
      <c r="AQ221" s="84"/>
      <c r="AR221" s="143"/>
      <c r="AS221" s="547"/>
      <c r="AT221" s="84"/>
      <c r="AU221" s="84"/>
      <c r="AV221" s="84"/>
      <c r="AW221" s="100"/>
      <c r="AX221" s="136"/>
      <c r="AY221" s="85"/>
      <c r="AZ221" s="84"/>
      <c r="BA221" s="88"/>
      <c r="BB221" s="94"/>
      <c r="BC221" s="84"/>
      <c r="BD221" s="84"/>
      <c r="BE221" s="100" t="s">
        <v>9</v>
      </c>
      <c r="BF221" s="136"/>
      <c r="BG221" s="84"/>
      <c r="BH221" s="84"/>
      <c r="BI221" s="84"/>
      <c r="BJ221" s="87"/>
      <c r="BK221" s="92"/>
      <c r="BL221" s="536"/>
      <c r="BM221" s="535"/>
      <c r="BN221" s="93"/>
      <c r="BP221" s="11"/>
    </row>
    <row r="222" spans="1:68" ht="18.899999999999999" customHeight="1">
      <c r="A222" s="9"/>
      <c r="B222" s="8"/>
      <c r="C222" s="1037"/>
      <c r="D222" s="1037"/>
      <c r="E222" s="1037"/>
      <c r="F222" s="1037"/>
      <c r="G222" s="1088"/>
      <c r="H222" s="964"/>
      <c r="I222" s="362" t="s">
        <v>916</v>
      </c>
      <c r="J222" s="573" t="s">
        <v>960</v>
      </c>
      <c r="K222" s="593">
        <v>1131170</v>
      </c>
      <c r="L222" s="559" t="s">
        <v>339</v>
      </c>
      <c r="M222" s="559">
        <f>VLOOKUP(I222,'Input data - MTBF'!$A$1:$F$303,3,FALSE)</f>
        <v>1460</v>
      </c>
      <c r="N222" s="889" t="str">
        <f>VLOOKUP(I222,'Input data - MTBF'!$A$1:$F$304,6,FALSE)</f>
        <v>R</v>
      </c>
      <c r="O222" s="108"/>
      <c r="P222" s="84"/>
      <c r="Q222" s="84"/>
      <c r="R222" s="100"/>
      <c r="S222" s="136"/>
      <c r="T222" s="84"/>
      <c r="U222" s="84"/>
      <c r="V222" s="87"/>
      <c r="W222" s="92"/>
      <c r="X222" s="84"/>
      <c r="Y222" s="85"/>
      <c r="Z222" s="84"/>
      <c r="AA222" s="87"/>
      <c r="AB222" s="94"/>
      <c r="AC222" s="84"/>
      <c r="AD222" s="84"/>
      <c r="AE222" s="100"/>
      <c r="AF222" s="136"/>
      <c r="AG222" s="84"/>
      <c r="AH222" s="84"/>
      <c r="AI222" s="87"/>
      <c r="AJ222" s="92"/>
      <c r="AK222" s="84"/>
      <c r="AL222" s="85"/>
      <c r="AM222" s="84"/>
      <c r="AN222" s="100"/>
      <c r="AO222" s="136"/>
      <c r="AP222" s="84"/>
      <c r="AQ222" s="84"/>
      <c r="AR222" s="143"/>
      <c r="AS222" s="547"/>
      <c r="AT222" s="84"/>
      <c r="AU222" s="84"/>
      <c r="AV222" s="84"/>
      <c r="AW222" s="100"/>
      <c r="AX222" s="136"/>
      <c r="AY222" s="85"/>
      <c r="AZ222" s="84"/>
      <c r="BA222" s="88"/>
      <c r="BB222" s="94"/>
      <c r="BC222" s="84"/>
      <c r="BD222" s="84"/>
      <c r="BE222" s="100"/>
      <c r="BF222" s="136"/>
      <c r="BG222" s="84"/>
      <c r="BH222" s="84"/>
      <c r="BI222" s="84" t="s">
        <v>9</v>
      </c>
      <c r="BJ222" s="87"/>
      <c r="BK222" s="92"/>
      <c r="BL222" s="536"/>
      <c r="BM222" s="535"/>
      <c r="BN222" s="93"/>
      <c r="BP222" s="11"/>
    </row>
    <row r="223" spans="1:68" ht="18.899999999999999" customHeight="1">
      <c r="A223" s="9"/>
      <c r="B223" s="8"/>
      <c r="C223" s="1037"/>
      <c r="D223" s="1037"/>
      <c r="E223" s="1037"/>
      <c r="F223" s="1037"/>
      <c r="G223" s="1088"/>
      <c r="H223" s="964"/>
      <c r="I223" s="362" t="s">
        <v>679</v>
      </c>
      <c r="J223" s="573" t="s">
        <v>861</v>
      </c>
      <c r="K223" s="593">
        <v>1131170</v>
      </c>
      <c r="L223" s="559" t="s">
        <v>339</v>
      </c>
      <c r="M223" s="559">
        <f>VLOOKUP(I223,'Input data - MTBF'!$A$1:$F$303,3,FALSE)</f>
        <v>796.36363640000002</v>
      </c>
      <c r="N223" s="889" t="str">
        <f>VLOOKUP(I223,'Input data - MTBF'!$A$1:$F$304,6,FALSE)</f>
        <v>R</v>
      </c>
      <c r="O223" s="108"/>
      <c r="P223" s="84"/>
      <c r="Q223" s="84"/>
      <c r="R223" s="100"/>
      <c r="S223" s="136"/>
      <c r="T223" s="84"/>
      <c r="U223" s="84"/>
      <c r="V223" s="87"/>
      <c r="W223" s="92"/>
      <c r="X223" s="84"/>
      <c r="Y223" s="85"/>
      <c r="Z223" s="84"/>
      <c r="AA223" s="87"/>
      <c r="AB223" s="94"/>
      <c r="AC223" s="84"/>
      <c r="AD223" s="84"/>
      <c r="AE223" s="100"/>
      <c r="AF223" s="136"/>
      <c r="AG223" s="84"/>
      <c r="AH223" s="84"/>
      <c r="AI223" s="87"/>
      <c r="AJ223" s="92"/>
      <c r="AK223" s="84"/>
      <c r="AL223" s="85"/>
      <c r="AM223" s="84"/>
      <c r="AN223" s="100"/>
      <c r="AO223" s="136"/>
      <c r="AP223" s="84"/>
      <c r="AQ223" s="84"/>
      <c r="AR223" s="143"/>
      <c r="AS223" s="547" t="s">
        <v>9</v>
      </c>
      <c r="AT223" s="84"/>
      <c r="AU223" s="84"/>
      <c r="AV223" s="84"/>
      <c r="AW223" s="100"/>
      <c r="AX223" s="136"/>
      <c r="AY223" s="85"/>
      <c r="AZ223" s="84"/>
      <c r="BA223" s="88"/>
      <c r="BB223" s="94"/>
      <c r="BC223" s="84"/>
      <c r="BD223" s="84"/>
      <c r="BE223" s="100"/>
      <c r="BF223" s="136"/>
      <c r="BG223" s="84"/>
      <c r="BH223" s="84"/>
      <c r="BI223" s="84"/>
      <c r="BJ223" s="87"/>
      <c r="BK223" s="92"/>
      <c r="BL223" s="536"/>
      <c r="BM223" s="535"/>
      <c r="BN223" s="93"/>
      <c r="BP223" s="11"/>
    </row>
    <row r="224" spans="1:68" ht="18.899999999999999" customHeight="1">
      <c r="A224" s="9"/>
      <c r="B224" s="8"/>
      <c r="C224" s="1037"/>
      <c r="D224" s="1037"/>
      <c r="E224" s="1037"/>
      <c r="F224" s="1037"/>
      <c r="G224" s="1089"/>
      <c r="H224" s="966"/>
      <c r="I224" s="405" t="s">
        <v>680</v>
      </c>
      <c r="J224" s="575" t="s">
        <v>862</v>
      </c>
      <c r="K224" s="593">
        <v>1131170</v>
      </c>
      <c r="L224" s="559" t="s">
        <v>339</v>
      </c>
      <c r="M224" s="559">
        <f>VLOOKUP(I224,'Input data - MTBF'!$A$1:$F$303,3,FALSE)</f>
        <v>199.0909091</v>
      </c>
      <c r="N224" s="889" t="str">
        <f>VLOOKUP(I224,'Input data - MTBF'!$A$1:$F$304,6,FALSE)</f>
        <v>R</v>
      </c>
      <c r="O224" s="124"/>
      <c r="P224" s="125"/>
      <c r="Q224" s="125"/>
      <c r="R224" s="126"/>
      <c r="S224" s="144"/>
      <c r="T224" s="125"/>
      <c r="U224" s="125"/>
      <c r="V224" s="148"/>
      <c r="W224" s="552"/>
      <c r="X224" s="125"/>
      <c r="Y224" s="553"/>
      <c r="Z224" s="125"/>
      <c r="AA224" s="148"/>
      <c r="AB224" s="127"/>
      <c r="AC224" s="125"/>
      <c r="AD224" s="125"/>
      <c r="AE224" s="126"/>
      <c r="AF224" s="144"/>
      <c r="AG224" s="125"/>
      <c r="AH224" s="125"/>
      <c r="AI224" s="148"/>
      <c r="AJ224" s="552"/>
      <c r="AK224" s="125"/>
      <c r="AL224" s="553"/>
      <c r="AM224" s="125"/>
      <c r="AN224" s="126"/>
      <c r="AO224" s="144"/>
      <c r="AP224" s="125"/>
      <c r="AQ224" s="125"/>
      <c r="AR224" s="783" t="s">
        <v>9</v>
      </c>
      <c r="AS224" s="681"/>
      <c r="AT224" s="125"/>
      <c r="AU224" s="125"/>
      <c r="AV224" s="125"/>
      <c r="AW224" s="126"/>
      <c r="AX224" s="144"/>
      <c r="AY224" s="553"/>
      <c r="AZ224" s="125"/>
      <c r="BA224" s="793"/>
      <c r="BB224" s="127"/>
      <c r="BC224" s="125"/>
      <c r="BD224" s="125"/>
      <c r="BE224" s="126"/>
      <c r="BF224" s="144"/>
      <c r="BG224" s="125"/>
      <c r="BH224" s="125"/>
      <c r="BI224" s="125"/>
      <c r="BJ224" s="148"/>
      <c r="BK224" s="552"/>
      <c r="BL224" s="616"/>
      <c r="BM224" s="556"/>
      <c r="BN224" s="128"/>
      <c r="BP224" s="11"/>
    </row>
    <row r="225" spans="1:68" ht="18.899999999999999" customHeight="1">
      <c r="A225" s="9"/>
      <c r="B225" s="8"/>
      <c r="C225" s="1037"/>
      <c r="D225" s="1037"/>
      <c r="E225" s="1037"/>
      <c r="F225" s="1037"/>
      <c r="G225" s="1089"/>
      <c r="H225" s="966"/>
      <c r="I225" s="405" t="s">
        <v>581</v>
      </c>
      <c r="J225" s="575" t="s">
        <v>863</v>
      </c>
      <c r="K225" s="593">
        <v>1131170</v>
      </c>
      <c r="L225" s="559" t="s">
        <v>339</v>
      </c>
      <c r="M225" s="559">
        <f>VLOOKUP(I225,'Input data - MTBF'!$A$1:$F$303,3,FALSE)</f>
        <v>105.5421687</v>
      </c>
      <c r="N225" s="889" t="str">
        <f>VLOOKUP(I225,'Input data - MTBF'!$A$1:$F$304,6,FALSE)</f>
        <v>P</v>
      </c>
      <c r="O225" s="124"/>
      <c r="P225" s="125"/>
      <c r="Q225" s="125"/>
      <c r="R225" s="126"/>
      <c r="S225" s="144"/>
      <c r="T225" s="125"/>
      <c r="U225" s="125"/>
      <c r="V225" s="148" t="s">
        <v>354</v>
      </c>
      <c r="W225" s="552"/>
      <c r="X225" s="125"/>
      <c r="Y225" s="553"/>
      <c r="Z225" s="125"/>
      <c r="AA225" s="148"/>
      <c r="AB225" s="127"/>
      <c r="AC225" s="125"/>
      <c r="AD225" s="125"/>
      <c r="AE225" s="126"/>
      <c r="AF225" s="144"/>
      <c r="AG225" s="125"/>
      <c r="AH225" s="125"/>
      <c r="AI225" s="148"/>
      <c r="AJ225" s="552"/>
      <c r="AK225" s="125"/>
      <c r="AL225" s="553"/>
      <c r="AM225" s="125"/>
      <c r="AN225" s="126"/>
      <c r="AO225" s="144"/>
      <c r="AP225" s="125"/>
      <c r="AQ225" s="125"/>
      <c r="AR225" s="783"/>
      <c r="AS225" s="681"/>
      <c r="AT225" s="125" t="s">
        <v>7</v>
      </c>
      <c r="AU225" s="125"/>
      <c r="AV225" s="125"/>
      <c r="AW225" s="126"/>
      <c r="AX225" s="144"/>
      <c r="AY225" s="553"/>
      <c r="AZ225" s="125"/>
      <c r="BA225" s="793"/>
      <c r="BB225" s="127"/>
      <c r="BC225" s="125"/>
      <c r="BD225" s="125"/>
      <c r="BE225" s="126"/>
      <c r="BF225" s="144"/>
      <c r="BG225" s="125"/>
      <c r="BH225" s="125"/>
      <c r="BI225" s="125"/>
      <c r="BJ225" s="148"/>
      <c r="BK225" s="552"/>
      <c r="BL225" s="616"/>
      <c r="BM225" s="556"/>
      <c r="BN225" s="128"/>
      <c r="BP225" s="11"/>
    </row>
    <row r="226" spans="1:68" ht="18.899999999999999" customHeight="1" thickBot="1">
      <c r="A226" s="9"/>
      <c r="B226" s="8"/>
      <c r="C226" s="1037"/>
      <c r="D226" s="1037"/>
      <c r="E226" s="1037"/>
      <c r="F226" s="1037"/>
      <c r="G226" s="1090"/>
      <c r="H226" s="965"/>
      <c r="I226" s="350" t="s">
        <v>917</v>
      </c>
      <c r="J226" s="576" t="s">
        <v>1014</v>
      </c>
      <c r="K226" s="584">
        <v>1131170</v>
      </c>
      <c r="L226" s="560" t="s">
        <v>339</v>
      </c>
      <c r="M226" s="560">
        <f>VLOOKUP(I226,'Input data - MTBF'!$A$1:$F$303,3,FALSE)</f>
        <v>2920</v>
      </c>
      <c r="N226" s="889" t="str">
        <f>VLOOKUP(I226,'Input data - MTBF'!$A$1:$F$304,6,FALSE)</f>
        <v>R</v>
      </c>
      <c r="O226" s="110"/>
      <c r="P226" s="97"/>
      <c r="Q226" s="97"/>
      <c r="R226" s="102"/>
      <c r="S226" s="137"/>
      <c r="T226" s="97"/>
      <c r="U226" s="97"/>
      <c r="V226" s="141"/>
      <c r="W226" s="121"/>
      <c r="X226" s="97"/>
      <c r="Y226" s="106"/>
      <c r="Z226" s="97"/>
      <c r="AA226" s="141"/>
      <c r="AB226" s="96"/>
      <c r="AC226" s="97"/>
      <c r="AD226" s="97"/>
      <c r="AE226" s="102"/>
      <c r="AF226" s="137"/>
      <c r="AG226" s="97"/>
      <c r="AH226" s="97"/>
      <c r="AI226" s="141"/>
      <c r="AJ226" s="121"/>
      <c r="AK226" s="97"/>
      <c r="AL226" s="106"/>
      <c r="AM226" s="97"/>
      <c r="AN226" s="102"/>
      <c r="AO226" s="137"/>
      <c r="AP226" s="97"/>
      <c r="AQ226" s="97"/>
      <c r="AR226" s="785"/>
      <c r="AS226" s="632"/>
      <c r="AT226" s="97"/>
      <c r="AU226" s="97"/>
      <c r="AV226" s="97"/>
      <c r="AW226" s="102"/>
      <c r="AX226" s="137"/>
      <c r="AY226" s="106"/>
      <c r="AZ226" s="97"/>
      <c r="BA226" s="149"/>
      <c r="BB226" s="96"/>
      <c r="BC226" s="97"/>
      <c r="BD226" s="97"/>
      <c r="BE226" s="102"/>
      <c r="BF226" s="137" t="s">
        <v>9</v>
      </c>
      <c r="BG226" s="97"/>
      <c r="BH226" s="97"/>
      <c r="BI226" s="97"/>
      <c r="BJ226" s="141"/>
      <c r="BK226" s="121"/>
      <c r="BL226" s="545"/>
      <c r="BM226" s="615"/>
      <c r="BN226" s="98"/>
      <c r="BP226" s="11"/>
    </row>
    <row r="227" spans="1:68" ht="18.899999999999999" customHeight="1" thickBot="1">
      <c r="A227" s="9"/>
      <c r="B227" s="8"/>
      <c r="C227" s="1037"/>
      <c r="D227" s="1037"/>
      <c r="E227" s="1037"/>
      <c r="F227" s="1037"/>
      <c r="G227" s="1013" t="s">
        <v>459</v>
      </c>
      <c r="H227" s="976"/>
      <c r="I227" s="372" t="s">
        <v>579</v>
      </c>
      <c r="J227" s="572" t="s">
        <v>864</v>
      </c>
      <c r="K227" s="882">
        <v>1131170</v>
      </c>
      <c r="L227" s="585" t="s">
        <v>339</v>
      </c>
      <c r="M227" s="560">
        <f>VLOOKUP(I227,'Input data - MTBF'!$A$1:$F$303,3,FALSE)</f>
        <v>123.3802817</v>
      </c>
      <c r="N227" s="889" t="str">
        <f>VLOOKUP(I227,'Input data - MTBF'!$A$1:$F$304,6,FALSE)</f>
        <v>P</v>
      </c>
      <c r="O227" s="122"/>
      <c r="P227" s="90"/>
      <c r="Q227" s="90"/>
      <c r="R227" s="99"/>
      <c r="S227" s="135"/>
      <c r="T227" s="90"/>
      <c r="U227" s="90"/>
      <c r="V227" s="146"/>
      <c r="W227" s="89"/>
      <c r="X227" s="90"/>
      <c r="Y227" s="104"/>
      <c r="Z227" s="90"/>
      <c r="AA227" s="146"/>
      <c r="AB227" s="103" t="s">
        <v>7</v>
      </c>
      <c r="AC227" s="90"/>
      <c r="AD227" s="90"/>
      <c r="AE227" s="99"/>
      <c r="AF227" s="135"/>
      <c r="AG227" s="90"/>
      <c r="AH227" s="90"/>
      <c r="AI227" s="146"/>
      <c r="AJ227" s="89"/>
      <c r="AK227" s="90"/>
      <c r="AL227" s="104"/>
      <c r="AM227" s="90"/>
      <c r="AN227" s="99"/>
      <c r="AO227" s="135"/>
      <c r="AP227" s="90"/>
      <c r="AQ227" s="90"/>
      <c r="AR227" s="787"/>
      <c r="AS227" s="633"/>
      <c r="AT227" s="90"/>
      <c r="AU227" s="90"/>
      <c r="AV227" s="90"/>
      <c r="AW227" s="99"/>
      <c r="AX227" s="135"/>
      <c r="AY227" s="104"/>
      <c r="AZ227" s="90" t="s">
        <v>7</v>
      </c>
      <c r="BA227" s="142"/>
      <c r="BB227" s="103"/>
      <c r="BC227" s="90"/>
      <c r="BD227" s="90"/>
      <c r="BE227" s="99"/>
      <c r="BF227" s="135"/>
      <c r="BG227" s="90"/>
      <c r="BH227" s="90"/>
      <c r="BI227" s="90"/>
      <c r="BJ227" s="146"/>
      <c r="BK227" s="89"/>
      <c r="BL227" s="544"/>
      <c r="BM227" s="738"/>
      <c r="BN227" s="91"/>
      <c r="BP227" s="11"/>
    </row>
    <row r="228" spans="1:68" ht="18.899999999999999" customHeight="1" thickBot="1">
      <c r="A228" s="9"/>
      <c r="B228" s="8"/>
      <c r="C228" s="1037"/>
      <c r="D228" s="1037"/>
      <c r="E228" s="1037"/>
      <c r="F228" s="1037"/>
      <c r="G228" s="1076"/>
      <c r="H228" s="288"/>
      <c r="I228" s="453" t="s">
        <v>918</v>
      </c>
      <c r="J228" s="589" t="s">
        <v>1012</v>
      </c>
      <c r="K228" s="882">
        <v>1131170</v>
      </c>
      <c r="L228" s="611" t="s">
        <v>339</v>
      </c>
      <c r="M228" s="560">
        <f>VLOOKUP(I228,'Input data - MTBF'!$A$1:$F$303,3,FALSE)</f>
        <v>4380</v>
      </c>
      <c r="N228" s="889" t="str">
        <f>VLOOKUP(I228,'Input data - MTBF'!$A$1:$F$304,6,FALSE)</f>
        <v>R</v>
      </c>
      <c r="O228" s="621"/>
      <c r="P228" s="622"/>
      <c r="Q228" s="622"/>
      <c r="R228" s="623"/>
      <c r="S228" s="311"/>
      <c r="T228" s="622"/>
      <c r="U228" s="622"/>
      <c r="V228" s="624"/>
      <c r="W228" s="625"/>
      <c r="X228" s="622"/>
      <c r="Y228" s="626"/>
      <c r="Z228" s="622"/>
      <c r="AA228" s="624"/>
      <c r="AB228" s="627"/>
      <c r="AC228" s="622"/>
      <c r="AD228" s="622"/>
      <c r="AE228" s="623"/>
      <c r="AF228" s="311"/>
      <c r="AG228" s="622"/>
      <c r="AH228" s="622"/>
      <c r="AI228" s="624"/>
      <c r="AJ228" s="625"/>
      <c r="AK228" s="622"/>
      <c r="AL228" s="626"/>
      <c r="AM228" s="622"/>
      <c r="AN228" s="623"/>
      <c r="AO228" s="311"/>
      <c r="AP228" s="622"/>
      <c r="AQ228" s="622"/>
      <c r="AR228" s="788"/>
      <c r="AS228" s="790"/>
      <c r="AT228" s="622"/>
      <c r="AU228" s="622"/>
      <c r="AV228" s="622"/>
      <c r="AW228" s="623"/>
      <c r="AX228" s="311"/>
      <c r="AY228" s="626"/>
      <c r="AZ228" s="622"/>
      <c r="BA228" s="794"/>
      <c r="BB228" s="627" t="s">
        <v>9</v>
      </c>
      <c r="BC228" s="622"/>
      <c r="BD228" s="622"/>
      <c r="BE228" s="623"/>
      <c r="BF228" s="311"/>
      <c r="BG228" s="622"/>
      <c r="BH228" s="622"/>
      <c r="BI228" s="622"/>
      <c r="BJ228" s="624"/>
      <c r="BK228" s="625"/>
      <c r="BL228" s="649"/>
      <c r="BM228" s="650"/>
      <c r="BN228" s="651"/>
      <c r="BP228" s="11"/>
    </row>
    <row r="229" spans="1:68" ht="18.899999999999999" customHeight="1">
      <c r="A229" s="9"/>
      <c r="B229" s="8"/>
      <c r="C229" s="1037"/>
      <c r="D229" s="1037"/>
      <c r="E229" s="1037"/>
      <c r="F229" s="1037"/>
      <c r="G229" s="1087" t="s">
        <v>598</v>
      </c>
      <c r="H229" s="963"/>
      <c r="I229" s="372" t="s">
        <v>578</v>
      </c>
      <c r="J229" s="612" t="s">
        <v>864</v>
      </c>
      <c r="K229" s="592">
        <v>1131170</v>
      </c>
      <c r="L229" s="561" t="s">
        <v>339</v>
      </c>
      <c r="M229" s="561">
        <f>VLOOKUP(I229,'Input data - MTBF'!$A$1:$F$303,3,FALSE)</f>
        <v>96.263736260000002</v>
      </c>
      <c r="N229" s="889" t="str">
        <f>VLOOKUP(I229,'Input data - MTBF'!$A$1:$F$304,6,FALSE)</f>
        <v>P</v>
      </c>
      <c r="O229" s="122"/>
      <c r="P229" s="90"/>
      <c r="Q229" s="90"/>
      <c r="R229" s="99"/>
      <c r="S229" s="135"/>
      <c r="T229" s="90"/>
      <c r="U229" s="90"/>
      <c r="V229" s="146"/>
      <c r="W229" s="89"/>
      <c r="X229" s="90"/>
      <c r="Y229" s="104"/>
      <c r="Z229" s="90"/>
      <c r="AA229" s="146"/>
      <c r="AB229" s="103" t="s">
        <v>7</v>
      </c>
      <c r="AC229" s="90"/>
      <c r="AD229" s="90"/>
      <c r="AE229" s="99"/>
      <c r="AF229" s="135"/>
      <c r="AG229" s="90"/>
      <c r="AH229" s="90"/>
      <c r="AI229" s="146"/>
      <c r="AJ229" s="89"/>
      <c r="AK229" s="90"/>
      <c r="AL229" s="104"/>
      <c r="AM229" s="90"/>
      <c r="AN229" s="99"/>
      <c r="AO229" s="135"/>
      <c r="AP229" s="90"/>
      <c r="AQ229" s="90"/>
      <c r="AR229" s="787"/>
      <c r="AS229" s="633"/>
      <c r="AT229" s="90"/>
      <c r="AU229" s="90"/>
      <c r="AV229" s="90"/>
      <c r="AW229" s="99"/>
      <c r="AX229" s="135"/>
      <c r="AY229" s="104"/>
      <c r="AZ229" s="90" t="s">
        <v>7</v>
      </c>
      <c r="BA229" s="142"/>
      <c r="BB229" s="103"/>
      <c r="BC229" s="90"/>
      <c r="BD229" s="90"/>
      <c r="BE229" s="99"/>
      <c r="BF229" s="135"/>
      <c r="BG229" s="90"/>
      <c r="BH229" s="90"/>
      <c r="BI229" s="90"/>
      <c r="BJ229" s="146"/>
      <c r="BK229" s="89"/>
      <c r="BL229" s="544"/>
      <c r="BM229" s="738"/>
      <c r="BN229" s="91"/>
      <c r="BP229" s="11"/>
    </row>
    <row r="230" spans="1:68" ht="18.899999999999999" customHeight="1">
      <c r="A230" s="9"/>
      <c r="B230" s="8"/>
      <c r="C230" s="1037"/>
      <c r="D230" s="1037"/>
      <c r="E230" s="1037"/>
      <c r="F230" s="1037"/>
      <c r="G230" s="1097"/>
      <c r="H230" s="979"/>
      <c r="I230" s="453" t="s">
        <v>919</v>
      </c>
      <c r="J230" s="573" t="s">
        <v>1012</v>
      </c>
      <c r="K230" s="583">
        <v>1131170</v>
      </c>
      <c r="L230" s="586" t="s">
        <v>339</v>
      </c>
      <c r="M230" s="586">
        <f>VLOOKUP(I230,'Input data - MTBF'!$A$1:$F$303,3,FALSE)</f>
        <v>4380</v>
      </c>
      <c r="N230" s="889" t="str">
        <f>VLOOKUP(I230,'Input data - MTBF'!$A$1:$F$304,6,FALSE)</f>
        <v>R</v>
      </c>
      <c r="O230" s="108"/>
      <c r="P230" s="84"/>
      <c r="Q230" s="84"/>
      <c r="R230" s="100"/>
      <c r="S230" s="136"/>
      <c r="T230" s="84"/>
      <c r="U230" s="84"/>
      <c r="V230" s="87"/>
      <c r="W230" s="92"/>
      <c r="X230" s="84"/>
      <c r="Y230" s="85"/>
      <c r="Z230" s="84"/>
      <c r="AA230" s="87"/>
      <c r="AB230" s="94"/>
      <c r="AC230" s="84"/>
      <c r="AD230" s="84"/>
      <c r="AE230" s="100"/>
      <c r="AF230" s="136"/>
      <c r="AG230" s="84"/>
      <c r="AH230" s="84"/>
      <c r="AI230" s="87"/>
      <c r="AJ230" s="92"/>
      <c r="AK230" s="84"/>
      <c r="AL230" s="85"/>
      <c r="AM230" s="84"/>
      <c r="AN230" s="100"/>
      <c r="AO230" s="136"/>
      <c r="AP230" s="84"/>
      <c r="AQ230" s="84"/>
      <c r="AR230" s="143"/>
      <c r="AS230" s="547"/>
      <c r="AT230" s="84"/>
      <c r="AU230" s="84"/>
      <c r="AV230" s="84"/>
      <c r="AW230" s="100"/>
      <c r="AX230" s="136"/>
      <c r="AY230" s="85"/>
      <c r="AZ230" s="84"/>
      <c r="BA230" s="88" t="s">
        <v>9</v>
      </c>
      <c r="BB230" s="94"/>
      <c r="BC230" s="84"/>
      <c r="BD230" s="84"/>
      <c r="BE230" s="100"/>
      <c r="BF230" s="136"/>
      <c r="BG230" s="84"/>
      <c r="BH230" s="84"/>
      <c r="BI230" s="84"/>
      <c r="BJ230" s="87"/>
      <c r="BK230" s="92"/>
      <c r="BL230" s="536"/>
      <c r="BM230" s="535"/>
      <c r="BN230" s="93"/>
      <c r="BP230" s="11"/>
    </row>
    <row r="231" spans="1:68" ht="18.899999999999999" customHeight="1">
      <c r="A231" s="9"/>
      <c r="B231" s="8"/>
      <c r="C231" s="1037"/>
      <c r="D231" s="1037"/>
      <c r="E231" s="1037"/>
      <c r="F231" s="1037"/>
      <c r="G231" s="1097"/>
      <c r="H231" s="979"/>
      <c r="I231" s="362" t="s">
        <v>1134</v>
      </c>
      <c r="J231" s="573" t="s">
        <v>1135</v>
      </c>
      <c r="K231" s="583">
        <v>1131180</v>
      </c>
      <c r="L231" s="586" t="s">
        <v>339</v>
      </c>
      <c r="M231" s="586">
        <f>VLOOKUP(I231,'Input data - MTBF'!$A$1:$F$303,3,FALSE)</f>
        <v>292</v>
      </c>
      <c r="N231" s="889" t="str">
        <f>VLOOKUP(I231,'Input data - MTBF'!$A$1:$F$304,6,FALSE)</f>
        <v>R</v>
      </c>
      <c r="O231" s="108"/>
      <c r="P231" s="84"/>
      <c r="Q231" s="84"/>
      <c r="R231" s="100"/>
      <c r="S231" s="136"/>
      <c r="T231" s="84"/>
      <c r="U231" s="84" t="s">
        <v>353</v>
      </c>
      <c r="V231" s="87"/>
      <c r="W231" s="92"/>
      <c r="X231" s="84"/>
      <c r="Y231" s="85"/>
      <c r="Z231" s="84"/>
      <c r="AA231" s="87"/>
      <c r="AB231" s="94"/>
      <c r="AC231" s="84"/>
      <c r="AD231" s="84"/>
      <c r="AE231" s="100"/>
      <c r="AF231" s="136"/>
      <c r="AG231" s="84"/>
      <c r="AH231" s="84"/>
      <c r="AI231" s="87"/>
      <c r="AJ231" s="92"/>
      <c r="AK231" s="84"/>
      <c r="AL231" s="85"/>
      <c r="AM231" s="84"/>
      <c r="AN231" s="100"/>
      <c r="AO231" s="136"/>
      <c r="AP231" s="84"/>
      <c r="AQ231" s="84"/>
      <c r="AR231" s="143"/>
      <c r="AS231" s="547"/>
      <c r="AT231" s="84"/>
      <c r="AU231" s="84"/>
      <c r="AV231" s="84"/>
      <c r="AW231" s="100"/>
      <c r="AX231" s="136"/>
      <c r="AY231" s="85"/>
      <c r="AZ231" s="84"/>
      <c r="BA231" s="88"/>
      <c r="BB231" s="94"/>
      <c r="BC231" s="84"/>
      <c r="BD231" s="84"/>
      <c r="BE231" s="100"/>
      <c r="BF231" s="136"/>
      <c r="BG231" s="84"/>
      <c r="BH231" s="84"/>
      <c r="BI231" s="84"/>
      <c r="BJ231" s="87"/>
      <c r="BK231" s="92"/>
      <c r="BL231" s="536"/>
      <c r="BM231" s="535"/>
      <c r="BN231" s="93"/>
      <c r="BP231" s="11"/>
    </row>
    <row r="232" spans="1:68" ht="18.899999999999999" customHeight="1">
      <c r="A232" s="9"/>
      <c r="B232" s="8"/>
      <c r="C232" s="1037"/>
      <c r="D232" s="1037"/>
      <c r="E232" s="1037"/>
      <c r="F232" s="1037"/>
      <c r="G232" s="1097"/>
      <c r="H232" s="979"/>
      <c r="I232" s="490" t="s">
        <v>1141</v>
      </c>
      <c r="J232" s="589" t="s">
        <v>883</v>
      </c>
      <c r="K232" s="583">
        <v>1131180</v>
      </c>
      <c r="L232" s="611" t="s">
        <v>339</v>
      </c>
      <c r="M232" s="611">
        <f>VLOOKUP(I232,'Input data - MTBF'!$A$1:$F$303,3,FALSE)</f>
        <v>673.84615380000002</v>
      </c>
      <c r="N232" s="889" t="str">
        <f>VLOOKUP(I232,'Input data - MTBF'!$A$1:$F$304,6,FALSE)</f>
        <v>P</v>
      </c>
      <c r="O232" s="124"/>
      <c r="P232" s="125"/>
      <c r="Q232" s="125"/>
      <c r="R232" s="126"/>
      <c r="S232" s="144"/>
      <c r="T232" s="125"/>
      <c r="U232" s="125"/>
      <c r="V232" s="148"/>
      <c r="W232" s="552" t="s">
        <v>7</v>
      </c>
      <c r="X232" s="125"/>
      <c r="Y232" s="553"/>
      <c r="Z232" s="125"/>
      <c r="AA232" s="148"/>
      <c r="AB232" s="127"/>
      <c r="AC232" s="125"/>
      <c r="AD232" s="125"/>
      <c r="AE232" s="126"/>
      <c r="AF232" s="144"/>
      <c r="AG232" s="125"/>
      <c r="AH232" s="125"/>
      <c r="AI232" s="148"/>
      <c r="AJ232" s="552"/>
      <c r="AK232" s="125"/>
      <c r="AL232" s="553"/>
      <c r="AM232" s="125"/>
      <c r="AN232" s="126"/>
      <c r="AO232" s="144"/>
      <c r="AP232" s="125"/>
      <c r="AQ232" s="125"/>
      <c r="AR232" s="783"/>
      <c r="AS232" s="681"/>
      <c r="AT232" s="125"/>
      <c r="AU232" s="125"/>
      <c r="AV232" s="125"/>
      <c r="AW232" s="126"/>
      <c r="AX232" s="144"/>
      <c r="AY232" s="553"/>
      <c r="AZ232" s="125"/>
      <c r="BA232" s="793"/>
      <c r="BB232" s="127"/>
      <c r="BC232" s="125" t="s">
        <v>9</v>
      </c>
      <c r="BD232" s="125"/>
      <c r="BE232" s="126"/>
      <c r="BF232" s="144"/>
      <c r="BG232" s="125"/>
      <c r="BH232" s="125"/>
      <c r="BI232" s="125"/>
      <c r="BJ232" s="148"/>
      <c r="BK232" s="552"/>
      <c r="BL232" s="616"/>
      <c r="BM232" s="556"/>
      <c r="BN232" s="128"/>
      <c r="BP232" s="11"/>
    </row>
    <row r="233" spans="1:68" ht="18.899999999999999" customHeight="1" thickBot="1">
      <c r="A233" s="9"/>
      <c r="B233" s="8"/>
      <c r="C233" s="1037"/>
      <c r="D233" s="1037"/>
      <c r="E233" s="1037"/>
      <c r="F233" s="1037"/>
      <c r="G233" s="1090"/>
      <c r="H233" s="965"/>
      <c r="I233" s="350" t="s">
        <v>597</v>
      </c>
      <c r="J233" s="576" t="s">
        <v>744</v>
      </c>
      <c r="K233" s="584">
        <v>1131804</v>
      </c>
      <c r="L233" s="560" t="s">
        <v>339</v>
      </c>
      <c r="M233" s="560">
        <f>VLOOKUP(I233,'Input data - MTBF'!$A$1:$F$303,3,FALSE)</f>
        <v>84.230769230000007</v>
      </c>
      <c r="N233" s="889" t="str">
        <f>VLOOKUP(I233,'Input data - MTBF'!$A$1:$F$304,6,FALSE)</f>
        <v>P</v>
      </c>
      <c r="O233" s="110"/>
      <c r="P233" s="97"/>
      <c r="Q233" s="97"/>
      <c r="R233" s="102"/>
      <c r="S233" s="137" t="s">
        <v>354</v>
      </c>
      <c r="T233" s="97"/>
      <c r="U233" s="97"/>
      <c r="V233" s="141"/>
      <c r="W233" s="121"/>
      <c r="X233" s="97"/>
      <c r="Y233" s="106"/>
      <c r="Z233" s="97"/>
      <c r="AA233" s="141"/>
      <c r="AB233" s="96"/>
      <c r="AC233" s="97"/>
      <c r="AD233" s="97"/>
      <c r="AE233" s="102"/>
      <c r="AF233" s="137"/>
      <c r="AG233" s="97"/>
      <c r="AH233" s="97"/>
      <c r="AI233" s="141"/>
      <c r="AJ233" s="121"/>
      <c r="AK233" s="97"/>
      <c r="AL233" s="106"/>
      <c r="AM233" s="97"/>
      <c r="AN233" s="102"/>
      <c r="AO233" s="137"/>
      <c r="AP233" s="97"/>
      <c r="AQ233" s="97" t="s">
        <v>7</v>
      </c>
      <c r="AR233" s="785"/>
      <c r="AS233" s="632"/>
      <c r="AT233" s="97"/>
      <c r="AU233" s="97"/>
      <c r="AV233" s="97"/>
      <c r="AW233" s="102"/>
      <c r="AX233" s="137"/>
      <c r="AY233" s="106"/>
      <c r="AZ233" s="97"/>
      <c r="BA233" s="149"/>
      <c r="BB233" s="96"/>
      <c r="BC233" s="97"/>
      <c r="BD233" s="97"/>
      <c r="BE233" s="102"/>
      <c r="BF233" s="137"/>
      <c r="BG233" s="97"/>
      <c r="BH233" s="97"/>
      <c r="BI233" s="97"/>
      <c r="BJ233" s="141"/>
      <c r="BK233" s="121"/>
      <c r="BL233" s="545"/>
      <c r="BM233" s="615"/>
      <c r="BN233" s="98"/>
      <c r="BP233" s="11"/>
    </row>
    <row r="234" spans="1:68" ht="18.899999999999999" customHeight="1">
      <c r="A234" s="9"/>
      <c r="B234" s="8"/>
      <c r="C234" s="1037"/>
      <c r="D234" s="1037"/>
      <c r="E234" s="1037"/>
      <c r="F234" s="1037"/>
      <c r="G234" s="1087" t="s">
        <v>591</v>
      </c>
      <c r="H234" s="963"/>
      <c r="I234" s="372" t="s">
        <v>685</v>
      </c>
      <c r="J234" s="572" t="s">
        <v>747</v>
      </c>
      <c r="K234" s="592">
        <v>1131804</v>
      </c>
      <c r="L234" s="561" t="s">
        <v>339</v>
      </c>
      <c r="M234" s="561">
        <f>VLOOKUP(I234,'Input data - MTBF'!$A$1:$F$303,3,FALSE)</f>
        <v>365</v>
      </c>
      <c r="N234" s="889" t="str">
        <f>VLOOKUP(I234,'Input data - MTBF'!$A$1:$F$304,6,FALSE)</f>
        <v>P</v>
      </c>
      <c r="O234" s="115"/>
      <c r="P234" s="116"/>
      <c r="Q234" s="116"/>
      <c r="R234" s="117"/>
      <c r="S234" s="150" t="s">
        <v>354</v>
      </c>
      <c r="T234" s="116"/>
      <c r="U234" s="116"/>
      <c r="V234" s="147"/>
      <c r="W234" s="739"/>
      <c r="X234" s="116"/>
      <c r="Y234" s="684"/>
      <c r="Z234" s="116"/>
      <c r="AA234" s="147"/>
      <c r="AB234" s="118"/>
      <c r="AC234" s="116"/>
      <c r="AD234" s="116"/>
      <c r="AE234" s="117"/>
      <c r="AF234" s="150"/>
      <c r="AG234" s="116"/>
      <c r="AH234" s="116"/>
      <c r="AI234" s="147"/>
      <c r="AJ234" s="739"/>
      <c r="AK234" s="116"/>
      <c r="AL234" s="684"/>
      <c r="AM234" s="116"/>
      <c r="AN234" s="117"/>
      <c r="AO234" s="150"/>
      <c r="AP234" s="116"/>
      <c r="AQ234" s="116" t="s">
        <v>7</v>
      </c>
      <c r="AR234" s="786"/>
      <c r="AS234" s="683"/>
      <c r="AT234" s="116"/>
      <c r="AU234" s="116"/>
      <c r="AV234" s="116"/>
      <c r="AW234" s="117"/>
      <c r="AX234" s="150"/>
      <c r="AY234" s="684"/>
      <c r="AZ234" s="116"/>
      <c r="BA234" s="745"/>
      <c r="BB234" s="118"/>
      <c r="BC234" s="116"/>
      <c r="BD234" s="116"/>
      <c r="BE234" s="117"/>
      <c r="BF234" s="150"/>
      <c r="BG234" s="116"/>
      <c r="BH234" s="116"/>
      <c r="BI234" s="116"/>
      <c r="BJ234" s="147"/>
      <c r="BK234" s="739"/>
      <c r="BL234" s="588"/>
      <c r="BM234" s="740"/>
      <c r="BN234" s="119"/>
      <c r="BP234" s="11"/>
    </row>
    <row r="235" spans="1:68" ht="18.899999999999999" customHeight="1">
      <c r="A235" s="9"/>
      <c r="B235" s="8"/>
      <c r="C235" s="1037"/>
      <c r="D235" s="1037"/>
      <c r="E235" s="1037"/>
      <c r="F235" s="1037"/>
      <c r="G235" s="1088"/>
      <c r="H235" s="964"/>
      <c r="I235" s="362" t="s">
        <v>595</v>
      </c>
      <c r="J235" s="573" t="s">
        <v>748</v>
      </c>
      <c r="K235" s="593">
        <v>1131804</v>
      </c>
      <c r="L235" s="559" t="s">
        <v>339</v>
      </c>
      <c r="M235" s="559">
        <f>VLOOKUP(I235,'Input data - MTBF'!$A$1:$F$303,3,FALSE)</f>
        <v>486.66666670000001</v>
      </c>
      <c r="N235" s="889" t="str">
        <f>VLOOKUP(I235,'Input data - MTBF'!$A$1:$F$304,6,FALSE)</f>
        <v>R</v>
      </c>
      <c r="O235" s="108"/>
      <c r="P235" s="84"/>
      <c r="Q235" s="84"/>
      <c r="R235" s="100"/>
      <c r="S235" s="136"/>
      <c r="T235" s="84"/>
      <c r="U235" s="84"/>
      <c r="V235" s="87"/>
      <c r="W235" s="92"/>
      <c r="X235" s="84"/>
      <c r="Y235" s="85"/>
      <c r="Z235" s="84"/>
      <c r="AA235" s="87"/>
      <c r="AB235" s="94"/>
      <c r="AC235" s="84"/>
      <c r="AD235" s="84"/>
      <c r="AE235" s="100"/>
      <c r="AF235" s="136"/>
      <c r="AG235" s="84"/>
      <c r="AH235" s="84"/>
      <c r="AI235" s="87"/>
      <c r="AJ235" s="92"/>
      <c r="AK235" s="84"/>
      <c r="AL235" s="85"/>
      <c r="AM235" s="84"/>
      <c r="AN235" s="100"/>
      <c r="AO235" s="136"/>
      <c r="AP235" s="84"/>
      <c r="AQ235" s="84"/>
      <c r="AR235" s="143"/>
      <c r="AS235" s="547"/>
      <c r="AT235" s="84"/>
      <c r="AU235" s="84"/>
      <c r="AV235" s="84" t="s">
        <v>9</v>
      </c>
      <c r="AW235" s="100"/>
      <c r="AX235" s="136"/>
      <c r="AY235" s="85"/>
      <c r="AZ235" s="84"/>
      <c r="BA235" s="88"/>
      <c r="BB235" s="94"/>
      <c r="BC235" s="84"/>
      <c r="BD235" s="84"/>
      <c r="BE235" s="100"/>
      <c r="BF235" s="136"/>
      <c r="BG235" s="84"/>
      <c r="BH235" s="84"/>
      <c r="BI235" s="84"/>
      <c r="BJ235" s="87"/>
      <c r="BK235" s="92"/>
      <c r="BL235" s="536"/>
      <c r="BM235" s="535"/>
      <c r="BN235" s="93"/>
      <c r="BP235" s="11"/>
    </row>
    <row r="236" spans="1:68" ht="18.899999999999999" customHeight="1" thickBot="1">
      <c r="A236" s="9"/>
      <c r="B236" s="8"/>
      <c r="C236" s="1037"/>
      <c r="D236" s="1037"/>
      <c r="E236" s="1037"/>
      <c r="F236" s="1037"/>
      <c r="G236" s="1090"/>
      <c r="H236" s="965"/>
      <c r="I236" s="350" t="s">
        <v>912</v>
      </c>
      <c r="J236" s="576" t="s">
        <v>957</v>
      </c>
      <c r="K236" s="584">
        <v>1131804</v>
      </c>
      <c r="L236" s="560" t="s">
        <v>339</v>
      </c>
      <c r="M236" s="560">
        <f>VLOOKUP(I236,'Input data - MTBF'!$A$1:$F$303,3,FALSE)</f>
        <v>1251.4285709999999</v>
      </c>
      <c r="N236" s="889" t="str">
        <f>VLOOKUP(I236,'Input data - MTBF'!$A$1:$F$304,6,FALSE)</f>
        <v>R</v>
      </c>
      <c r="O236" s="124"/>
      <c r="P236" s="125"/>
      <c r="Q236" s="125"/>
      <c r="R236" s="126"/>
      <c r="S236" s="144"/>
      <c r="T236" s="125"/>
      <c r="U236" s="125"/>
      <c r="V236" s="148"/>
      <c r="W236" s="552"/>
      <c r="X236" s="125"/>
      <c r="Y236" s="553"/>
      <c r="Z236" s="125"/>
      <c r="AA236" s="148"/>
      <c r="AB236" s="127"/>
      <c r="AC236" s="125"/>
      <c r="AD236" s="125"/>
      <c r="AE236" s="126"/>
      <c r="AF236" s="144"/>
      <c r="AG236" s="125"/>
      <c r="AH236" s="125"/>
      <c r="AI236" s="148"/>
      <c r="AJ236" s="552"/>
      <c r="AK236" s="125"/>
      <c r="AL236" s="553"/>
      <c r="AM236" s="125"/>
      <c r="AN236" s="126"/>
      <c r="AO236" s="144"/>
      <c r="AP236" s="125"/>
      <c r="AQ236" s="125"/>
      <c r="AR236" s="783" t="s">
        <v>9</v>
      </c>
      <c r="AS236" s="681"/>
      <c r="AT236" s="125"/>
      <c r="AU236" s="125"/>
      <c r="AV236" s="125"/>
      <c r="AW236" s="126"/>
      <c r="AX236" s="144"/>
      <c r="AY236" s="553"/>
      <c r="AZ236" s="125"/>
      <c r="BA236" s="793"/>
      <c r="BB236" s="127"/>
      <c r="BC236" s="125"/>
      <c r="BD236" s="125"/>
      <c r="BE236" s="126"/>
      <c r="BF236" s="144"/>
      <c r="BG236" s="125"/>
      <c r="BH236" s="125"/>
      <c r="BI236" s="125"/>
      <c r="BJ236" s="148"/>
      <c r="BK236" s="552"/>
      <c r="BL236" s="616"/>
      <c r="BM236" s="556"/>
      <c r="BN236" s="128"/>
      <c r="BP236" s="11"/>
    </row>
    <row r="237" spans="1:68" ht="18.899999999999999" customHeight="1">
      <c r="A237" s="9"/>
      <c r="B237" s="8"/>
      <c r="C237" s="1037"/>
      <c r="D237" s="1037"/>
      <c r="E237" s="1037"/>
      <c r="F237" s="1037"/>
      <c r="G237" s="1096"/>
      <c r="H237" s="982"/>
      <c r="I237" s="453" t="s">
        <v>590</v>
      </c>
      <c r="J237" s="1001" t="s">
        <v>745</v>
      </c>
      <c r="K237" s="772">
        <v>1131804</v>
      </c>
      <c r="L237" s="586" t="s">
        <v>339</v>
      </c>
      <c r="M237" s="586">
        <f>VLOOKUP(I237,'Input data - MTBF'!$A$1:$F$303,3,FALSE)</f>
        <v>99.545454550000002</v>
      </c>
      <c r="N237" s="889" t="str">
        <f>VLOOKUP(I237,'Input data - MTBF'!$A$1:$F$304,6,FALSE)</f>
        <v>P</v>
      </c>
      <c r="O237" s="115"/>
      <c r="P237" s="116"/>
      <c r="Q237" s="116"/>
      <c r="R237" s="117"/>
      <c r="S237" s="150"/>
      <c r="T237" s="116"/>
      <c r="U237" s="116"/>
      <c r="V237" s="147"/>
      <c r="W237" s="739"/>
      <c r="X237" s="116"/>
      <c r="Y237" s="684"/>
      <c r="Z237" s="116"/>
      <c r="AA237" s="147"/>
      <c r="AB237" s="118"/>
      <c r="AC237" s="116"/>
      <c r="AD237" s="116"/>
      <c r="AE237" s="117"/>
      <c r="AF237" s="150"/>
      <c r="AG237" s="116"/>
      <c r="AH237" s="116"/>
      <c r="AI237" s="147"/>
      <c r="AJ237" s="739"/>
      <c r="AK237" s="116"/>
      <c r="AL237" s="684" t="s">
        <v>7</v>
      </c>
      <c r="AM237" s="116"/>
      <c r="AN237" s="117"/>
      <c r="AO237" s="150"/>
      <c r="AP237" s="116"/>
      <c r="AQ237" s="116"/>
      <c r="AR237" s="786"/>
      <c r="AS237" s="683"/>
      <c r="AT237" s="116"/>
      <c r="AU237" s="116"/>
      <c r="AV237" s="116"/>
      <c r="AW237" s="117"/>
      <c r="AX237" s="150"/>
      <c r="AY237" s="684"/>
      <c r="AZ237" s="116"/>
      <c r="BA237" s="745"/>
      <c r="BB237" s="118"/>
      <c r="BC237" s="116"/>
      <c r="BD237" s="116"/>
      <c r="BE237" s="117"/>
      <c r="BF237" s="150"/>
      <c r="BG237" s="116"/>
      <c r="BH237" s="116"/>
      <c r="BI237" s="116"/>
      <c r="BJ237" s="147" t="s">
        <v>7</v>
      </c>
      <c r="BK237" s="739"/>
      <c r="BL237" s="588"/>
      <c r="BM237" s="740"/>
      <c r="BN237" s="119"/>
      <c r="BP237" s="11"/>
    </row>
    <row r="238" spans="1:68" ht="18.899999999999999" customHeight="1">
      <c r="A238" s="9"/>
      <c r="B238" s="8"/>
      <c r="C238" s="1037"/>
      <c r="D238" s="1037"/>
      <c r="E238" s="1037"/>
      <c r="F238" s="1037"/>
      <c r="G238" s="1088"/>
      <c r="H238" s="964"/>
      <c r="I238" s="362" t="s">
        <v>586</v>
      </c>
      <c r="J238" s="574" t="s">
        <v>745</v>
      </c>
      <c r="K238" s="607">
        <v>1131804</v>
      </c>
      <c r="L238" s="559" t="s">
        <v>339</v>
      </c>
      <c r="M238" s="559">
        <f>VLOOKUP(I238,'Input data - MTBF'!$A$1:$F$303,3,FALSE)</f>
        <v>94.193548390000004</v>
      </c>
      <c r="N238" s="889" t="str">
        <f>VLOOKUP(I238,'Input data - MTBF'!$A$1:$F$304,6,FALSE)</f>
        <v>P</v>
      </c>
      <c r="O238" s="108"/>
      <c r="P238" s="84"/>
      <c r="Q238" s="84"/>
      <c r="R238" s="100"/>
      <c r="S238" s="136"/>
      <c r="T238" s="84"/>
      <c r="U238" s="84"/>
      <c r="V238" s="87"/>
      <c r="W238" s="92"/>
      <c r="X238" s="84"/>
      <c r="Y238" s="85"/>
      <c r="Z238" s="84"/>
      <c r="AA238" s="87" t="s">
        <v>7</v>
      </c>
      <c r="AB238" s="94"/>
      <c r="AC238" s="84"/>
      <c r="AD238" s="84"/>
      <c r="AE238" s="100"/>
      <c r="AF238" s="136"/>
      <c r="AG238" s="84"/>
      <c r="AH238" s="84"/>
      <c r="AI238" s="87"/>
      <c r="AJ238" s="92"/>
      <c r="AK238" s="84"/>
      <c r="AL238" s="85"/>
      <c r="AM238" s="84"/>
      <c r="AN238" s="100"/>
      <c r="AO238" s="136"/>
      <c r="AP238" s="84"/>
      <c r="AQ238" s="84"/>
      <c r="AR238" s="143"/>
      <c r="AS238" s="547"/>
      <c r="AT238" s="84"/>
      <c r="AU238" s="84"/>
      <c r="AV238" s="84"/>
      <c r="AW238" s="100"/>
      <c r="AX238" s="136"/>
      <c r="AY238" s="85" t="s">
        <v>7</v>
      </c>
      <c r="AZ238" s="84"/>
      <c r="BA238" s="88"/>
      <c r="BB238" s="94"/>
      <c r="BC238" s="84"/>
      <c r="BD238" s="84"/>
      <c r="BE238" s="100"/>
      <c r="BF238" s="136"/>
      <c r="BG238" s="84"/>
      <c r="BH238" s="84"/>
      <c r="BI238" s="84"/>
      <c r="BJ238" s="87"/>
      <c r="BK238" s="92"/>
      <c r="BL238" s="536"/>
      <c r="BM238" s="535"/>
      <c r="BN238" s="93"/>
      <c r="BP238" s="11"/>
    </row>
    <row r="239" spans="1:68" ht="18.899999999999999" customHeight="1">
      <c r="A239" s="9"/>
      <c r="B239" s="8"/>
      <c r="C239" s="1037"/>
      <c r="D239" s="1037"/>
      <c r="E239" s="1037"/>
      <c r="F239" s="1037"/>
      <c r="G239" s="1088"/>
      <c r="H239" s="964"/>
      <c r="I239" s="362" t="s">
        <v>946</v>
      </c>
      <c r="J239" s="573" t="s">
        <v>1059</v>
      </c>
      <c r="K239" s="268">
        <v>1131120</v>
      </c>
      <c r="L239" s="559" t="s">
        <v>339</v>
      </c>
      <c r="M239" s="559">
        <f>VLOOKUP(I239,'Input data - MTBF'!$A$1:$F$303,3,FALSE)</f>
        <v>8760</v>
      </c>
      <c r="N239" s="889" t="str">
        <f>VLOOKUP(I239,'Input data - MTBF'!$A$1:$F$304,6,FALSE)</f>
        <v>R</v>
      </c>
      <c r="O239" s="108"/>
      <c r="P239" s="84"/>
      <c r="Q239" s="84"/>
      <c r="R239" s="100"/>
      <c r="S239" s="136"/>
      <c r="T239" s="84"/>
      <c r="U239" s="84"/>
      <c r="V239" s="87"/>
      <c r="W239" s="92"/>
      <c r="X239" s="84"/>
      <c r="Y239" s="85"/>
      <c r="Z239" s="84"/>
      <c r="AA239" s="87"/>
      <c r="AB239" s="94"/>
      <c r="AC239" s="84" t="s">
        <v>9</v>
      </c>
      <c r="AD239" s="84"/>
      <c r="AE239" s="100"/>
      <c r="AF239" s="136"/>
      <c r="AG239" s="84"/>
      <c r="AH239" s="84"/>
      <c r="AI239" s="87"/>
      <c r="AJ239" s="92"/>
      <c r="AK239" s="84"/>
      <c r="AL239" s="85"/>
      <c r="AM239" s="84"/>
      <c r="AN239" s="100"/>
      <c r="AO239" s="136"/>
      <c r="AP239" s="84"/>
      <c r="AQ239" s="84"/>
      <c r="AR239" s="143"/>
      <c r="AS239" s="547"/>
      <c r="AT239" s="84"/>
      <c r="AU239" s="84"/>
      <c r="AV239" s="84"/>
      <c r="AW239" s="100"/>
      <c r="AX239" s="136"/>
      <c r="AY239" s="85"/>
      <c r="AZ239" s="84"/>
      <c r="BA239" s="88"/>
      <c r="BB239" s="94"/>
      <c r="BC239" s="84"/>
      <c r="BD239" s="84"/>
      <c r="BE239" s="100"/>
      <c r="BF239" s="136"/>
      <c r="BG239" s="84"/>
      <c r="BH239" s="84"/>
      <c r="BI239" s="84"/>
      <c r="BJ239" s="87"/>
      <c r="BK239" s="92"/>
      <c r="BL239" s="536"/>
      <c r="BM239" s="535"/>
      <c r="BN239" s="93"/>
      <c r="BP239" s="11"/>
    </row>
    <row r="240" spans="1:68" ht="18.899999999999999" customHeight="1">
      <c r="A240" s="9"/>
      <c r="B240" s="8"/>
      <c r="C240" s="1037"/>
      <c r="D240" s="1037"/>
      <c r="E240" s="1037"/>
      <c r="F240" s="1037"/>
      <c r="G240" s="1088"/>
      <c r="H240" s="964"/>
      <c r="I240" s="362" t="s">
        <v>557</v>
      </c>
      <c r="J240" s="573" t="s">
        <v>770</v>
      </c>
      <c r="K240" s="268">
        <v>1131120</v>
      </c>
      <c r="L240" s="559" t="s">
        <v>339</v>
      </c>
      <c r="M240" s="559">
        <f>VLOOKUP(I240,'Input data - MTBF'!$A$1:$F$303,3,FALSE)</f>
        <v>380.86956520000001</v>
      </c>
      <c r="N240" s="889" t="str">
        <f>VLOOKUP(I240,'Input data - MTBF'!$A$1:$F$304,6,FALSE)</f>
        <v>P</v>
      </c>
      <c r="O240" s="108"/>
      <c r="P240" s="84"/>
      <c r="Q240" s="84"/>
      <c r="R240" s="100"/>
      <c r="S240" s="136"/>
      <c r="T240" s="84"/>
      <c r="U240" s="84"/>
      <c r="V240" s="87"/>
      <c r="W240" s="92"/>
      <c r="X240" s="84"/>
      <c r="Y240" s="85"/>
      <c r="Z240" s="84"/>
      <c r="AA240" s="87"/>
      <c r="AB240" s="94"/>
      <c r="AC240" s="84"/>
      <c r="AD240" s="84"/>
      <c r="AE240" s="100"/>
      <c r="AF240" s="136"/>
      <c r="AG240" s="84"/>
      <c r="AH240" s="84"/>
      <c r="AI240" s="87"/>
      <c r="AJ240" s="92" t="s">
        <v>7</v>
      </c>
      <c r="AK240" s="84"/>
      <c r="AL240" s="85"/>
      <c r="AM240" s="84"/>
      <c r="AN240" s="100"/>
      <c r="AO240" s="136"/>
      <c r="AP240" s="84"/>
      <c r="AQ240" s="84"/>
      <c r="AR240" s="143"/>
      <c r="AS240" s="547"/>
      <c r="AT240" s="84"/>
      <c r="AU240" s="84"/>
      <c r="AV240" s="84"/>
      <c r="AW240" s="100"/>
      <c r="AX240" s="136"/>
      <c r="AY240" s="85"/>
      <c r="AZ240" s="84"/>
      <c r="BA240" s="88"/>
      <c r="BB240" s="94"/>
      <c r="BC240" s="84"/>
      <c r="BD240" s="84"/>
      <c r="BE240" s="100"/>
      <c r="BF240" s="136"/>
      <c r="BG240" s="84"/>
      <c r="BH240" s="84" t="s">
        <v>7</v>
      </c>
      <c r="BI240" s="84"/>
      <c r="BJ240" s="87"/>
      <c r="BK240" s="92"/>
      <c r="BL240" s="536"/>
      <c r="BM240" s="535"/>
      <c r="BN240" s="93"/>
      <c r="BP240" s="11"/>
    </row>
    <row r="241" spans="1:68" ht="18.899999999999999" customHeight="1">
      <c r="A241" s="9"/>
      <c r="B241" s="8"/>
      <c r="C241" s="1037"/>
      <c r="D241" s="1037"/>
      <c r="E241" s="1037"/>
      <c r="F241" s="1037"/>
      <c r="G241" s="1088"/>
      <c r="H241" s="964"/>
      <c r="I241" s="362" t="s">
        <v>556</v>
      </c>
      <c r="J241" s="573" t="s">
        <v>770</v>
      </c>
      <c r="K241" s="268">
        <v>1131120</v>
      </c>
      <c r="L241" s="559" t="s">
        <v>339</v>
      </c>
      <c r="M241" s="559">
        <f>VLOOKUP(I241,'Input data - MTBF'!$A$1:$F$303,3,FALSE)</f>
        <v>151.03448280000001</v>
      </c>
      <c r="N241" s="889" t="str">
        <f>VLOOKUP(I241,'Input data - MTBF'!$A$1:$F$304,6,FALSE)</f>
        <v>P</v>
      </c>
      <c r="O241" s="108"/>
      <c r="P241" s="84"/>
      <c r="Q241" s="84"/>
      <c r="R241" s="100"/>
      <c r="S241" s="136"/>
      <c r="T241" s="84"/>
      <c r="U241" s="84"/>
      <c r="V241" s="87"/>
      <c r="W241" s="92"/>
      <c r="X241" s="84" t="s">
        <v>7</v>
      </c>
      <c r="Y241" s="85"/>
      <c r="Z241" s="84"/>
      <c r="AA241" s="87"/>
      <c r="AB241" s="94"/>
      <c r="AC241" s="84"/>
      <c r="AD241" s="84"/>
      <c r="AE241" s="100"/>
      <c r="AF241" s="136"/>
      <c r="AG241" s="84"/>
      <c r="AH241" s="84"/>
      <c r="AI241" s="87"/>
      <c r="AJ241" s="92"/>
      <c r="AK241" s="84"/>
      <c r="AL241" s="85"/>
      <c r="AM241" s="84"/>
      <c r="AN241" s="100"/>
      <c r="AO241" s="136"/>
      <c r="AP241" s="84"/>
      <c r="AQ241" s="84"/>
      <c r="AR241" s="143"/>
      <c r="AS241" s="547"/>
      <c r="AT241" s="84"/>
      <c r="AU241" s="84"/>
      <c r="AV241" s="84" t="s">
        <v>7</v>
      </c>
      <c r="AW241" s="100"/>
      <c r="AX241" s="136"/>
      <c r="AY241" s="85"/>
      <c r="AZ241" s="84"/>
      <c r="BA241" s="88"/>
      <c r="BB241" s="94"/>
      <c r="BC241" s="84"/>
      <c r="BD241" s="84"/>
      <c r="BE241" s="100"/>
      <c r="BF241" s="136"/>
      <c r="BG241" s="84"/>
      <c r="BH241" s="84"/>
      <c r="BI241" s="84"/>
      <c r="BJ241" s="87"/>
      <c r="BK241" s="92"/>
      <c r="BL241" s="536"/>
      <c r="BM241" s="535"/>
      <c r="BN241" s="93"/>
      <c r="BP241" s="11"/>
    </row>
    <row r="242" spans="1:68" ht="18.899999999999999" customHeight="1">
      <c r="A242" s="9"/>
      <c r="B242" s="8"/>
      <c r="C242" s="1037"/>
      <c r="D242" s="1037"/>
      <c r="E242" s="1037"/>
      <c r="F242" s="1037"/>
      <c r="G242" s="1088"/>
      <c r="H242" s="964"/>
      <c r="I242" s="362" t="s">
        <v>555</v>
      </c>
      <c r="J242" s="573" t="s">
        <v>770</v>
      </c>
      <c r="K242" s="268">
        <v>1131120</v>
      </c>
      <c r="L242" s="559" t="s">
        <v>339</v>
      </c>
      <c r="M242" s="559">
        <f>VLOOKUP(I242,'Input data - MTBF'!$A$1:$F$303,3,FALSE)</f>
        <v>203.7209302</v>
      </c>
      <c r="N242" s="889" t="str">
        <f>VLOOKUP(I242,'Input data - MTBF'!$A$1:$F$304,6,FALSE)</f>
        <v>P</v>
      </c>
      <c r="O242" s="108"/>
      <c r="P242" s="84"/>
      <c r="Q242" s="84"/>
      <c r="R242" s="100"/>
      <c r="S242" s="136"/>
      <c r="T242" s="84"/>
      <c r="U242" s="84"/>
      <c r="V242" s="87"/>
      <c r="W242" s="92"/>
      <c r="X242" s="84"/>
      <c r="Y242" s="85"/>
      <c r="Z242" s="84"/>
      <c r="AA242" s="87"/>
      <c r="AB242" s="94"/>
      <c r="AC242" s="84"/>
      <c r="AD242" s="84"/>
      <c r="AE242" s="100"/>
      <c r="AF242" s="136"/>
      <c r="AG242" s="84"/>
      <c r="AH242" s="84"/>
      <c r="AI242" s="87"/>
      <c r="AJ242" s="92"/>
      <c r="AK242" s="84" t="s">
        <v>7</v>
      </c>
      <c r="AL242" s="85"/>
      <c r="AM242" s="84"/>
      <c r="AN242" s="100"/>
      <c r="AO242" s="136"/>
      <c r="AP242" s="84"/>
      <c r="AQ242" s="84"/>
      <c r="AR242" s="143"/>
      <c r="AS242" s="547"/>
      <c r="AT242" s="84"/>
      <c r="AU242" s="84"/>
      <c r="AV242" s="84"/>
      <c r="AW242" s="100"/>
      <c r="AX242" s="136"/>
      <c r="AY242" s="85"/>
      <c r="AZ242" s="84"/>
      <c r="BA242" s="88"/>
      <c r="BB242" s="94"/>
      <c r="BC242" s="84"/>
      <c r="BD242" s="84"/>
      <c r="BE242" s="100"/>
      <c r="BF242" s="136"/>
      <c r="BG242" s="84"/>
      <c r="BH242" s="84"/>
      <c r="BI242" s="84" t="s">
        <v>7</v>
      </c>
      <c r="BJ242" s="87"/>
      <c r="BK242" s="92"/>
      <c r="BL242" s="536"/>
      <c r="BM242" s="535"/>
      <c r="BN242" s="93"/>
      <c r="BP242" s="11"/>
    </row>
    <row r="243" spans="1:68" ht="18.899999999999999" customHeight="1">
      <c r="A243" s="9"/>
      <c r="B243" s="8"/>
      <c r="C243" s="1037"/>
      <c r="D243" s="1037"/>
      <c r="E243" s="1037"/>
      <c r="F243" s="1037"/>
      <c r="G243" s="1088"/>
      <c r="H243" s="964"/>
      <c r="I243" s="362" t="s">
        <v>554</v>
      </c>
      <c r="J243" s="573" t="s">
        <v>770</v>
      </c>
      <c r="K243" s="268">
        <v>1131120</v>
      </c>
      <c r="L243" s="559" t="s">
        <v>339</v>
      </c>
      <c r="M243" s="559">
        <f>VLOOKUP(I243,'Input data - MTBF'!$A$1:$F$303,3,FALSE)</f>
        <v>438</v>
      </c>
      <c r="N243" s="889" t="str">
        <f>VLOOKUP(I243,'Input data - MTBF'!$A$1:$F$304,6,FALSE)</f>
        <v>P</v>
      </c>
      <c r="O243" s="108"/>
      <c r="P243" s="84"/>
      <c r="Q243" s="84"/>
      <c r="R243" s="100"/>
      <c r="S243" s="136"/>
      <c r="T243" s="84"/>
      <c r="U243" s="84"/>
      <c r="V243" s="87"/>
      <c r="W243" s="92"/>
      <c r="X243" s="84"/>
      <c r="Y243" s="85" t="s">
        <v>7</v>
      </c>
      <c r="Z243" s="84"/>
      <c r="AA243" s="87"/>
      <c r="AB243" s="94"/>
      <c r="AC243" s="84"/>
      <c r="AD243" s="84"/>
      <c r="AE243" s="100"/>
      <c r="AF243" s="136"/>
      <c r="AG243" s="84"/>
      <c r="AH243" s="84"/>
      <c r="AI243" s="87"/>
      <c r="AJ243" s="92"/>
      <c r="AK243" s="84"/>
      <c r="AL243" s="85"/>
      <c r="AM243" s="84"/>
      <c r="AN243" s="100"/>
      <c r="AO243" s="136"/>
      <c r="AP243" s="84"/>
      <c r="AQ243" s="84"/>
      <c r="AR243" s="143"/>
      <c r="AS243" s="547"/>
      <c r="AT243" s="84"/>
      <c r="AU243" s="84"/>
      <c r="AV243" s="84"/>
      <c r="AW243" s="100" t="s">
        <v>7</v>
      </c>
      <c r="AX243" s="136"/>
      <c r="AY243" s="85"/>
      <c r="AZ243" s="84"/>
      <c r="BA243" s="88"/>
      <c r="BB243" s="94"/>
      <c r="BC243" s="84"/>
      <c r="BD243" s="84"/>
      <c r="BE243" s="100"/>
      <c r="BF243" s="136"/>
      <c r="BG243" s="84"/>
      <c r="BH243" s="84"/>
      <c r="BI243" s="84"/>
      <c r="BJ243" s="87"/>
      <c r="BK243" s="92"/>
      <c r="BL243" s="536"/>
      <c r="BM243" s="535"/>
      <c r="BN243" s="93"/>
      <c r="BP243" s="11"/>
    </row>
    <row r="244" spans="1:68" ht="18.899999999999999" customHeight="1">
      <c r="A244" s="9"/>
      <c r="B244" s="8"/>
      <c r="C244" s="1037"/>
      <c r="D244" s="1037"/>
      <c r="E244" s="1037"/>
      <c r="F244" s="1037"/>
      <c r="G244" s="1088"/>
      <c r="H244" s="964"/>
      <c r="I244" s="362" t="s">
        <v>550</v>
      </c>
      <c r="J244" s="573" t="s">
        <v>772</v>
      </c>
      <c r="K244" s="268">
        <v>1131120</v>
      </c>
      <c r="L244" s="559" t="s">
        <v>339</v>
      </c>
      <c r="M244" s="559">
        <f>VLOOKUP(I244,'Input data - MTBF'!$A$1:$F$303,3,FALSE)</f>
        <v>730</v>
      </c>
      <c r="N244" s="889" t="str">
        <f>VLOOKUP(I244,'Input data - MTBF'!$A$1:$F$304,6,FALSE)</f>
        <v>P</v>
      </c>
      <c r="O244" s="108"/>
      <c r="P244" s="84"/>
      <c r="Q244" s="84"/>
      <c r="R244" s="100"/>
      <c r="S244" s="136"/>
      <c r="T244" s="84"/>
      <c r="U244" s="84"/>
      <c r="V244" s="87"/>
      <c r="W244" s="92"/>
      <c r="X244" s="84"/>
      <c r="Y244" s="85"/>
      <c r="Z244" s="84" t="s">
        <v>7</v>
      </c>
      <c r="AA244" s="87"/>
      <c r="AB244" s="94"/>
      <c r="AC244" s="84"/>
      <c r="AD244" s="84"/>
      <c r="AE244" s="100"/>
      <c r="AF244" s="136"/>
      <c r="AG244" s="84"/>
      <c r="AH244" s="84"/>
      <c r="AI244" s="87"/>
      <c r="AJ244" s="92"/>
      <c r="AK244" s="84"/>
      <c r="AL244" s="85"/>
      <c r="AM244" s="84"/>
      <c r="AN244" s="100"/>
      <c r="AO244" s="136"/>
      <c r="AP244" s="84"/>
      <c r="AQ244" s="84"/>
      <c r="AR244" s="143"/>
      <c r="AS244" s="547"/>
      <c r="AT244" s="84"/>
      <c r="AU244" s="84"/>
      <c r="AV244" s="84"/>
      <c r="AW244" s="100"/>
      <c r="AX244" s="136" t="s">
        <v>7</v>
      </c>
      <c r="AY244" s="85"/>
      <c r="AZ244" s="84"/>
      <c r="BA244" s="88"/>
      <c r="BB244" s="94"/>
      <c r="BC244" s="84"/>
      <c r="BD244" s="84"/>
      <c r="BE244" s="100"/>
      <c r="BF244" s="136"/>
      <c r="BG244" s="84"/>
      <c r="BH244" s="84"/>
      <c r="BI244" s="84"/>
      <c r="BJ244" s="87"/>
      <c r="BK244" s="92"/>
      <c r="BL244" s="536"/>
      <c r="BM244" s="535"/>
      <c r="BN244" s="93"/>
      <c r="BP244" s="11"/>
    </row>
    <row r="245" spans="1:68" ht="18.899999999999999" customHeight="1">
      <c r="A245" s="9"/>
      <c r="B245" s="8"/>
      <c r="C245" s="1037"/>
      <c r="D245" s="1037"/>
      <c r="E245" s="1037"/>
      <c r="F245" s="1037"/>
      <c r="G245" s="1089"/>
      <c r="H245" s="966"/>
      <c r="I245" s="362" t="s">
        <v>547</v>
      </c>
      <c r="J245" s="573" t="s">
        <v>773</v>
      </c>
      <c r="K245" s="268">
        <v>1131120</v>
      </c>
      <c r="L245" s="559" t="s">
        <v>339</v>
      </c>
      <c r="M245" s="559">
        <f>VLOOKUP(I245,'Input data - MTBF'!$A$1:$F$303,3,FALSE)</f>
        <v>438</v>
      </c>
      <c r="N245" s="889" t="str">
        <f>VLOOKUP(I245,'Input data - MTBF'!$A$1:$F$304,6,FALSE)</f>
        <v>P</v>
      </c>
      <c r="O245" s="108"/>
      <c r="P245" s="84"/>
      <c r="Q245" s="84"/>
      <c r="R245" s="100"/>
      <c r="S245" s="136"/>
      <c r="T245" s="84"/>
      <c r="U245" s="84"/>
      <c r="V245" s="87"/>
      <c r="W245" s="92"/>
      <c r="X245" s="84"/>
      <c r="Y245" s="85"/>
      <c r="Z245" s="84"/>
      <c r="AA245" s="87"/>
      <c r="AB245" s="94"/>
      <c r="AC245" s="84"/>
      <c r="AD245" s="84"/>
      <c r="AE245" s="100"/>
      <c r="AF245" s="136"/>
      <c r="AG245" s="84"/>
      <c r="AH245" s="84"/>
      <c r="AI245" s="87"/>
      <c r="AJ245" s="92"/>
      <c r="AK245" s="84"/>
      <c r="AL245" s="85"/>
      <c r="AM245" s="84" t="s">
        <v>7</v>
      </c>
      <c r="AN245" s="100"/>
      <c r="AO245" s="136"/>
      <c r="AP245" s="84"/>
      <c r="AQ245" s="84"/>
      <c r="AR245" s="143"/>
      <c r="AS245" s="547"/>
      <c r="AT245" s="84"/>
      <c r="AU245" s="84"/>
      <c r="AV245" s="84"/>
      <c r="AW245" s="100"/>
      <c r="AX245" s="136"/>
      <c r="AY245" s="85"/>
      <c r="AZ245" s="84"/>
      <c r="BA245" s="88"/>
      <c r="BB245" s="94"/>
      <c r="BC245" s="84"/>
      <c r="BD245" s="84"/>
      <c r="BE245" s="100"/>
      <c r="BF245" s="136"/>
      <c r="BG245" s="84"/>
      <c r="BH245" s="84"/>
      <c r="BI245" s="84"/>
      <c r="BJ245" s="87"/>
      <c r="BK245" s="92" t="s">
        <v>7</v>
      </c>
      <c r="BL245" s="536"/>
      <c r="BM245" s="535"/>
      <c r="BN245" s="93"/>
      <c r="BP245" s="11"/>
    </row>
    <row r="246" spans="1:68" ht="18.899999999999999" customHeight="1">
      <c r="A246" s="9"/>
      <c r="B246" s="8"/>
      <c r="C246" s="1037"/>
      <c r="D246" s="1037"/>
      <c r="E246" s="1037"/>
      <c r="F246" s="1037"/>
      <c r="G246" s="1089"/>
      <c r="H246" s="966"/>
      <c r="I246" s="405" t="s">
        <v>546</v>
      </c>
      <c r="J246" s="575" t="s">
        <v>774</v>
      </c>
      <c r="K246" s="268">
        <v>1131120</v>
      </c>
      <c r="L246" s="559" t="s">
        <v>339</v>
      </c>
      <c r="M246" s="559">
        <f>VLOOKUP(I246,'Input data - MTBF'!$A$1:$F$303,3,FALSE)</f>
        <v>199.0909091</v>
      </c>
      <c r="N246" s="889" t="str">
        <f>VLOOKUP(I246,'Input data - MTBF'!$A$1:$F$304,6,FALSE)</f>
        <v>P</v>
      </c>
      <c r="O246" s="108"/>
      <c r="P246" s="84"/>
      <c r="Q246" s="84"/>
      <c r="R246" s="100"/>
      <c r="S246" s="136"/>
      <c r="T246" s="84"/>
      <c r="U246" s="84"/>
      <c r="V246" s="87"/>
      <c r="W246" s="92"/>
      <c r="X246" s="84"/>
      <c r="Y246" s="85"/>
      <c r="Z246" s="84"/>
      <c r="AA246" s="87"/>
      <c r="AB246" s="94"/>
      <c r="AC246" s="84"/>
      <c r="AD246" s="84"/>
      <c r="AE246" s="100"/>
      <c r="AF246" s="136"/>
      <c r="AG246" s="84"/>
      <c r="AH246" s="84"/>
      <c r="AI246" s="87"/>
      <c r="AJ246" s="92"/>
      <c r="AK246" s="84"/>
      <c r="AL246" s="85"/>
      <c r="AM246" s="84" t="s">
        <v>7</v>
      </c>
      <c r="AN246" s="100"/>
      <c r="AO246" s="136"/>
      <c r="AP246" s="84"/>
      <c r="AQ246" s="84"/>
      <c r="AR246" s="143"/>
      <c r="AS246" s="547"/>
      <c r="AT246" s="84"/>
      <c r="AU246" s="84"/>
      <c r="AV246" s="84"/>
      <c r="AW246" s="100"/>
      <c r="AX246" s="136"/>
      <c r="AY246" s="85"/>
      <c r="AZ246" s="84"/>
      <c r="BA246" s="88"/>
      <c r="BB246" s="94"/>
      <c r="BC246" s="84"/>
      <c r="BD246" s="84"/>
      <c r="BE246" s="100"/>
      <c r="BF246" s="136"/>
      <c r="BG246" s="84"/>
      <c r="BH246" s="84"/>
      <c r="BI246" s="84"/>
      <c r="BJ246" s="87"/>
      <c r="BK246" s="92" t="s">
        <v>7</v>
      </c>
      <c r="BL246" s="536"/>
      <c r="BM246" s="535"/>
      <c r="BN246" s="93"/>
      <c r="BP246" s="11"/>
    </row>
    <row r="247" spans="1:68" ht="18.899999999999999" customHeight="1">
      <c r="A247" s="9"/>
      <c r="B247" s="8"/>
      <c r="C247" s="1037"/>
      <c r="D247" s="1037"/>
      <c r="E247" s="1037"/>
      <c r="F247" s="1037"/>
      <c r="G247" s="1089"/>
      <c r="H247" s="966"/>
      <c r="I247" s="405" t="s">
        <v>676</v>
      </c>
      <c r="J247" s="575" t="s">
        <v>775</v>
      </c>
      <c r="K247" s="268">
        <v>1131120</v>
      </c>
      <c r="L247" s="559" t="s">
        <v>339</v>
      </c>
      <c r="M247" s="559">
        <f>VLOOKUP(I247,'Input data - MTBF'!$A$1:$F$303,3,FALSE)</f>
        <v>1460</v>
      </c>
      <c r="N247" s="889" t="str">
        <f>VLOOKUP(I247,'Input data - MTBF'!$A$1:$F$304,6,FALSE)</f>
        <v>R</v>
      </c>
      <c r="O247" s="108"/>
      <c r="P247" s="84"/>
      <c r="Q247" s="84"/>
      <c r="R247" s="100"/>
      <c r="S247" s="136"/>
      <c r="T247" s="84"/>
      <c r="U247" s="84"/>
      <c r="V247" s="87"/>
      <c r="W247" s="92"/>
      <c r="X247" s="84"/>
      <c r="Y247" s="85"/>
      <c r="Z247" s="84"/>
      <c r="AA247" s="87" t="s">
        <v>9</v>
      </c>
      <c r="AB247" s="94"/>
      <c r="AC247" s="84"/>
      <c r="AD247" s="84"/>
      <c r="AE247" s="100"/>
      <c r="AF247" s="136"/>
      <c r="AG247" s="84"/>
      <c r="AH247" s="84"/>
      <c r="AI247" s="87"/>
      <c r="AJ247" s="92"/>
      <c r="AK247" s="84"/>
      <c r="AL247" s="85"/>
      <c r="AM247" s="84"/>
      <c r="AN247" s="100"/>
      <c r="AO247" s="136"/>
      <c r="AP247" s="84"/>
      <c r="AQ247" s="84"/>
      <c r="AR247" s="143"/>
      <c r="AS247" s="547"/>
      <c r="AT247" s="84"/>
      <c r="AU247" s="84"/>
      <c r="AV247" s="84"/>
      <c r="AW247" s="100"/>
      <c r="AX247" s="136"/>
      <c r="AY247" s="85"/>
      <c r="AZ247" s="84"/>
      <c r="BA247" s="88"/>
      <c r="BB247" s="94"/>
      <c r="BC247" s="84"/>
      <c r="BD247" s="84"/>
      <c r="BE247" s="100"/>
      <c r="BF247" s="136"/>
      <c r="BG247" s="84"/>
      <c r="BH247" s="84"/>
      <c r="BI247" s="84"/>
      <c r="BJ247" s="87"/>
      <c r="BK247" s="92"/>
      <c r="BL247" s="536"/>
      <c r="BM247" s="535"/>
      <c r="BN247" s="93"/>
      <c r="BP247" s="11"/>
    </row>
    <row r="248" spans="1:68" ht="18.899999999999999" customHeight="1">
      <c r="A248" s="9"/>
      <c r="B248" s="8"/>
      <c r="C248" s="1037"/>
      <c r="D248" s="1037"/>
      <c r="E248" s="1037"/>
      <c r="F248" s="1037"/>
      <c r="G248" s="1089"/>
      <c r="H248" s="966"/>
      <c r="I248" s="405" t="s">
        <v>674</v>
      </c>
      <c r="J248" s="575" t="s">
        <v>776</v>
      </c>
      <c r="K248" s="268">
        <v>1131120</v>
      </c>
      <c r="L248" s="559" t="s">
        <v>339</v>
      </c>
      <c r="M248" s="559">
        <f>VLOOKUP(I248,'Input data - MTBF'!$A$1:$F$303,3,FALSE)</f>
        <v>1251.4285709999999</v>
      </c>
      <c r="N248" s="889" t="str">
        <f>VLOOKUP(I248,'Input data - MTBF'!$A$1:$F$304,6,FALSE)</f>
        <v>R</v>
      </c>
      <c r="O248" s="108"/>
      <c r="P248" s="84"/>
      <c r="Q248" s="84"/>
      <c r="R248" s="100"/>
      <c r="S248" s="136"/>
      <c r="T248" s="84"/>
      <c r="U248" s="84"/>
      <c r="V248" s="87"/>
      <c r="W248" s="92"/>
      <c r="X248" s="84"/>
      <c r="Y248" s="85"/>
      <c r="Z248" s="84"/>
      <c r="AA248" s="87"/>
      <c r="AB248" s="94"/>
      <c r="AC248" s="84"/>
      <c r="AD248" s="84"/>
      <c r="AE248" s="100"/>
      <c r="AF248" s="136"/>
      <c r="AG248" s="84"/>
      <c r="AH248" s="84"/>
      <c r="AI248" s="87"/>
      <c r="AJ248" s="92"/>
      <c r="AK248" s="84"/>
      <c r="AL248" s="85"/>
      <c r="AM248" s="84"/>
      <c r="AN248" s="100"/>
      <c r="AO248" s="136"/>
      <c r="AP248" s="84"/>
      <c r="AQ248" s="84"/>
      <c r="AR248" s="143"/>
      <c r="AS248" s="547"/>
      <c r="AT248" s="84"/>
      <c r="AU248" s="84"/>
      <c r="AV248" s="84"/>
      <c r="AW248" s="100" t="s">
        <v>9</v>
      </c>
      <c r="AX248" s="136"/>
      <c r="AY248" s="85"/>
      <c r="AZ248" s="84"/>
      <c r="BA248" s="88"/>
      <c r="BB248" s="94"/>
      <c r="BC248" s="84"/>
      <c r="BD248" s="84"/>
      <c r="BE248" s="100"/>
      <c r="BF248" s="136"/>
      <c r="BG248" s="84"/>
      <c r="BH248" s="84"/>
      <c r="BI248" s="84"/>
      <c r="BJ248" s="87"/>
      <c r="BK248" s="92"/>
      <c r="BL248" s="536"/>
      <c r="BM248" s="535"/>
      <c r="BN248" s="93"/>
      <c r="BP248" s="11"/>
    </row>
    <row r="249" spans="1:68" ht="18.899999999999999" customHeight="1">
      <c r="A249" s="9"/>
      <c r="B249" s="8"/>
      <c r="C249" s="1037"/>
      <c r="D249" s="1037"/>
      <c r="E249" s="1037"/>
      <c r="F249" s="1037"/>
      <c r="G249" s="1089"/>
      <c r="H249" s="966"/>
      <c r="I249" s="405" t="s">
        <v>544</v>
      </c>
      <c r="J249" s="575" t="s">
        <v>778</v>
      </c>
      <c r="K249" s="268">
        <v>1131120</v>
      </c>
      <c r="L249" s="559" t="s">
        <v>339</v>
      </c>
      <c r="M249" s="559">
        <f>VLOOKUP(I249,'Input data - MTBF'!$A$1:$F$303,3,FALSE)</f>
        <v>8760</v>
      </c>
      <c r="N249" s="889" t="str">
        <f>VLOOKUP(I249,'Input data - MTBF'!$A$1:$F$304,6,FALSE)</f>
        <v>R</v>
      </c>
      <c r="O249" s="124"/>
      <c r="P249" s="125"/>
      <c r="Q249" s="125"/>
      <c r="R249" s="126"/>
      <c r="S249" s="144"/>
      <c r="T249" s="125"/>
      <c r="U249" s="125"/>
      <c r="V249" s="148"/>
      <c r="W249" s="552"/>
      <c r="X249" s="125"/>
      <c r="Y249" s="553"/>
      <c r="Z249" s="125"/>
      <c r="AA249" s="148"/>
      <c r="AB249" s="127"/>
      <c r="AC249" s="125"/>
      <c r="AD249" s="125"/>
      <c r="AE249" s="126"/>
      <c r="AF249" s="144"/>
      <c r="AG249" s="125"/>
      <c r="AH249" s="125"/>
      <c r="AI249" s="148"/>
      <c r="AJ249" s="552"/>
      <c r="AK249" s="125"/>
      <c r="AL249" s="553"/>
      <c r="AM249" s="125"/>
      <c r="AN249" s="126"/>
      <c r="AO249" s="144"/>
      <c r="AP249" s="125"/>
      <c r="AQ249" s="125"/>
      <c r="AR249" s="783"/>
      <c r="AS249" s="681"/>
      <c r="AT249" s="125"/>
      <c r="AU249" s="125"/>
      <c r="AV249" s="125"/>
      <c r="AW249" s="126"/>
      <c r="AX249" s="144"/>
      <c r="AY249" s="553"/>
      <c r="AZ249" s="125"/>
      <c r="BA249" s="793"/>
      <c r="BB249" s="118"/>
      <c r="BC249" s="125"/>
      <c r="BD249" s="125"/>
      <c r="BE249" s="126"/>
      <c r="BF249" s="144"/>
      <c r="BG249" s="125"/>
      <c r="BH249" s="125"/>
      <c r="BI249" s="125"/>
      <c r="BJ249" s="148"/>
      <c r="BK249" s="552" t="s">
        <v>9</v>
      </c>
      <c r="BL249" s="616"/>
      <c r="BM249" s="556"/>
      <c r="BN249" s="128"/>
      <c r="BP249" s="11"/>
    </row>
    <row r="250" spans="1:68" ht="18.899999999999999" customHeight="1">
      <c r="A250" s="9"/>
      <c r="B250" s="8"/>
      <c r="C250" s="1037"/>
      <c r="D250" s="1037"/>
      <c r="E250" s="1037"/>
      <c r="F250" s="1037"/>
      <c r="G250" s="1089"/>
      <c r="H250" s="966"/>
      <c r="I250" s="405" t="s">
        <v>1013</v>
      </c>
      <c r="J250" s="575" t="s">
        <v>764</v>
      </c>
      <c r="K250" s="268">
        <v>1131120</v>
      </c>
      <c r="L250" s="559" t="s">
        <v>339</v>
      </c>
      <c r="M250" s="559">
        <f>VLOOKUP(I250,'Input data - MTBF'!$A$1:$F$303,3,FALSE)</f>
        <v>515.29411760000005</v>
      </c>
      <c r="N250" s="889" t="str">
        <f>VLOOKUP(I250,'Input data - MTBF'!$A$1:$F$304,6,FALSE)</f>
        <v>P</v>
      </c>
      <c r="O250" s="124"/>
      <c r="P250" s="125"/>
      <c r="Q250" s="125"/>
      <c r="R250" s="126"/>
      <c r="S250" s="144"/>
      <c r="T250" s="125"/>
      <c r="U250" s="125"/>
      <c r="V250" s="148"/>
      <c r="W250" s="552"/>
      <c r="X250" s="125"/>
      <c r="Y250" s="553"/>
      <c r="Z250" s="125"/>
      <c r="AA250" s="148"/>
      <c r="AB250" s="127" t="s">
        <v>7</v>
      </c>
      <c r="AC250" s="125"/>
      <c r="AD250" s="125"/>
      <c r="AE250" s="126"/>
      <c r="AF250" s="144"/>
      <c r="AG250" s="125"/>
      <c r="AH250" s="125"/>
      <c r="AI250" s="148"/>
      <c r="AJ250" s="552"/>
      <c r="AK250" s="125"/>
      <c r="AL250" s="553"/>
      <c r="AM250" s="125"/>
      <c r="AN250" s="126"/>
      <c r="AO250" s="144"/>
      <c r="AP250" s="125"/>
      <c r="AQ250" s="125"/>
      <c r="AR250" s="783"/>
      <c r="AS250" s="681"/>
      <c r="AT250" s="125"/>
      <c r="AU250" s="125"/>
      <c r="AV250" s="125"/>
      <c r="AW250" s="126"/>
      <c r="AX250" s="144"/>
      <c r="AY250" s="553"/>
      <c r="AZ250" s="125" t="s">
        <v>7</v>
      </c>
      <c r="BA250" s="793"/>
      <c r="BB250" s="127"/>
      <c r="BC250" s="125"/>
      <c r="BD250" s="125"/>
      <c r="BE250" s="126"/>
      <c r="BF250" s="144"/>
      <c r="BG250" s="125"/>
      <c r="BH250" s="125"/>
      <c r="BI250" s="125"/>
      <c r="BJ250" s="148"/>
      <c r="BK250" s="552"/>
      <c r="BL250" s="616"/>
      <c r="BM250" s="556"/>
      <c r="BN250" s="128"/>
      <c r="BP250" s="11"/>
    </row>
    <row r="251" spans="1:68" ht="18.899999999999999" customHeight="1" thickBot="1">
      <c r="A251" s="9"/>
      <c r="B251" s="8"/>
      <c r="C251" s="1037"/>
      <c r="D251" s="1037"/>
      <c r="E251" s="1037"/>
      <c r="F251" s="1037"/>
      <c r="G251" s="1090"/>
      <c r="H251" s="965"/>
      <c r="I251" s="350" t="s">
        <v>907</v>
      </c>
      <c r="J251" s="576" t="s">
        <v>953</v>
      </c>
      <c r="K251" s="206">
        <v>1131120</v>
      </c>
      <c r="L251" s="560" t="s">
        <v>339</v>
      </c>
      <c r="M251" s="560">
        <f>VLOOKUP(I251,'Input data - MTBF'!$A$1:$F$303,3,FALSE)</f>
        <v>730</v>
      </c>
      <c r="N251" s="889" t="str">
        <f>VLOOKUP(I251,'Input data - MTBF'!$A$1:$F$304,6,FALSE)</f>
        <v>P</v>
      </c>
      <c r="O251" s="110"/>
      <c r="P251" s="97"/>
      <c r="Q251" s="97"/>
      <c r="R251" s="102"/>
      <c r="S251" s="137"/>
      <c r="T251" s="97"/>
      <c r="U251" s="97"/>
      <c r="V251" s="141"/>
      <c r="W251" s="121"/>
      <c r="X251" s="97"/>
      <c r="Y251" s="106"/>
      <c r="Z251" s="97"/>
      <c r="AA251" s="141"/>
      <c r="AB251" s="96" t="s">
        <v>7</v>
      </c>
      <c r="AC251" s="97"/>
      <c r="AD251" s="97"/>
      <c r="AE251" s="102"/>
      <c r="AF251" s="137"/>
      <c r="AG251" s="97"/>
      <c r="AH251" s="97"/>
      <c r="AI251" s="141"/>
      <c r="AJ251" s="121" t="s">
        <v>7</v>
      </c>
      <c r="AK251" s="97"/>
      <c r="AL251" s="106"/>
      <c r="AM251" s="97"/>
      <c r="AN251" s="102"/>
      <c r="AO251" s="137"/>
      <c r="AP251" s="97"/>
      <c r="AQ251" s="97"/>
      <c r="AR251" s="785"/>
      <c r="AS251" s="632"/>
      <c r="AT251" s="97"/>
      <c r="AU251" s="97"/>
      <c r="AV251" s="97"/>
      <c r="AW251" s="102"/>
      <c r="AX251" s="137"/>
      <c r="AY251" s="106"/>
      <c r="AZ251" s="97"/>
      <c r="BA251" s="149"/>
      <c r="BB251" s="96"/>
      <c r="BC251" s="97"/>
      <c r="BD251" s="97"/>
      <c r="BE251" s="102"/>
      <c r="BF251" s="137"/>
      <c r="BG251" s="97"/>
      <c r="BH251" s="97" t="s">
        <v>7</v>
      </c>
      <c r="BI251" s="97"/>
      <c r="BJ251" s="141"/>
      <c r="BK251" s="121"/>
      <c r="BL251" s="545"/>
      <c r="BM251" s="615"/>
      <c r="BN251" s="98"/>
      <c r="BP251" s="11"/>
    </row>
    <row r="252" spans="1:68" ht="18.899999999999999" customHeight="1">
      <c r="A252" s="9"/>
      <c r="B252" s="8"/>
      <c r="C252" s="1037"/>
      <c r="D252" s="1037"/>
      <c r="E252" s="1037"/>
      <c r="F252" s="1037"/>
      <c r="G252" s="1091" t="s">
        <v>527</v>
      </c>
      <c r="H252" s="963"/>
      <c r="I252" s="372" t="s">
        <v>543</v>
      </c>
      <c r="J252" s="992" t="s">
        <v>777</v>
      </c>
      <c r="K252" s="208">
        <v>1131120</v>
      </c>
      <c r="L252" s="561" t="s">
        <v>339</v>
      </c>
      <c r="M252" s="561">
        <f>VLOOKUP(I252,'Input data - MTBF'!$A$1:$F$303,3,FALSE)</f>
        <v>236.75675680000001</v>
      </c>
      <c r="N252" s="889" t="str">
        <f>VLOOKUP(I252,'Input data - MTBF'!$A$1:$F$304,6,FALSE)</f>
        <v>P</v>
      </c>
      <c r="O252" s="115"/>
      <c r="P252" s="116" t="s">
        <v>354</v>
      </c>
      <c r="Q252" s="116"/>
      <c r="R252" s="117"/>
      <c r="S252" s="150"/>
      <c r="T252" s="116"/>
      <c r="U252" s="116"/>
      <c r="V252" s="147"/>
      <c r="W252" s="739"/>
      <c r="X252" s="116"/>
      <c r="Y252" s="684"/>
      <c r="Z252" s="116"/>
      <c r="AA252" s="147"/>
      <c r="AB252" s="118"/>
      <c r="AC252" s="116"/>
      <c r="AD252" s="116"/>
      <c r="AE252" s="117"/>
      <c r="AF252" s="150"/>
      <c r="AG252" s="116"/>
      <c r="AH252" s="116"/>
      <c r="AI252" s="147"/>
      <c r="AJ252" s="739"/>
      <c r="AK252" s="116"/>
      <c r="AL252" s="684"/>
      <c r="AM252" s="116"/>
      <c r="AN252" s="117" t="s">
        <v>7</v>
      </c>
      <c r="AO252" s="150"/>
      <c r="AP252" s="116"/>
      <c r="AQ252" s="116"/>
      <c r="AR252" s="786"/>
      <c r="AS252" s="683"/>
      <c r="AT252" s="116"/>
      <c r="AU252" s="116"/>
      <c r="AV252" s="116"/>
      <c r="AW252" s="117"/>
      <c r="AX252" s="150"/>
      <c r="AY252" s="684"/>
      <c r="AZ252" s="116"/>
      <c r="BA252" s="745"/>
      <c r="BB252" s="118"/>
      <c r="BC252" s="116"/>
      <c r="BD252" s="116"/>
      <c r="BE252" s="117"/>
      <c r="BF252" s="150"/>
      <c r="BG252" s="116"/>
      <c r="BH252" s="116"/>
      <c r="BI252" s="116"/>
      <c r="BJ252" s="147"/>
      <c r="BK252" s="739"/>
      <c r="BL252" s="588"/>
      <c r="BM252" s="740"/>
      <c r="BN252" s="119"/>
      <c r="BP252" s="11"/>
    </row>
    <row r="253" spans="1:68" ht="18.899999999999999" customHeight="1">
      <c r="A253" s="9"/>
      <c r="B253" s="8"/>
      <c r="C253" s="1037"/>
      <c r="D253" s="1037"/>
      <c r="E253" s="1037"/>
      <c r="F253" s="1037"/>
      <c r="G253" s="1092"/>
      <c r="H253" s="964"/>
      <c r="I253" s="362" t="s">
        <v>526</v>
      </c>
      <c r="J253" s="993" t="s">
        <v>806</v>
      </c>
      <c r="K253" s="268">
        <v>1131810</v>
      </c>
      <c r="L253" s="559" t="s">
        <v>339</v>
      </c>
      <c r="M253" s="559">
        <f>VLOOKUP(I253,'Input data - MTBF'!$A$1:$F$303,3,FALSE)</f>
        <v>156.42857140000001</v>
      </c>
      <c r="N253" s="889" t="str">
        <f>VLOOKUP(I253,'Input data - MTBF'!$A$1:$F$304,6,FALSE)</f>
        <v>P</v>
      </c>
      <c r="O253" s="108"/>
      <c r="P253" s="84"/>
      <c r="Q253" s="84"/>
      <c r="R253" s="100"/>
      <c r="S253" s="136"/>
      <c r="T253" s="84"/>
      <c r="U253" s="84"/>
      <c r="V253" s="87"/>
      <c r="W253" s="92"/>
      <c r="X253" s="84"/>
      <c r="Y253" s="85"/>
      <c r="Z253" s="84" t="s">
        <v>7</v>
      </c>
      <c r="AA253" s="87"/>
      <c r="AB253" s="94"/>
      <c r="AC253" s="84"/>
      <c r="AD253" s="84"/>
      <c r="AE253" s="100"/>
      <c r="AF253" s="136"/>
      <c r="AG253" s="84"/>
      <c r="AH253" s="84"/>
      <c r="AI253" s="87"/>
      <c r="AJ253" s="92"/>
      <c r="AK253" s="84"/>
      <c r="AL253" s="85"/>
      <c r="AM253" s="84"/>
      <c r="AN253" s="100"/>
      <c r="AO253" s="136"/>
      <c r="AP253" s="84"/>
      <c r="AQ253" s="84"/>
      <c r="AR253" s="143"/>
      <c r="AS253" s="547"/>
      <c r="AT253" s="84"/>
      <c r="AU253" s="84"/>
      <c r="AV253" s="84"/>
      <c r="AW253" s="100"/>
      <c r="AX253" s="136" t="s">
        <v>7</v>
      </c>
      <c r="AY253" s="85"/>
      <c r="AZ253" s="84"/>
      <c r="BA253" s="88"/>
      <c r="BB253" s="94"/>
      <c r="BC253" s="84"/>
      <c r="BD253" s="84"/>
      <c r="BE253" s="100"/>
      <c r="BF253" s="136"/>
      <c r="BG253" s="84"/>
      <c r="BH253" s="84"/>
      <c r="BI253" s="84"/>
      <c r="BJ253" s="87"/>
      <c r="BK253" s="92"/>
      <c r="BL253" s="536"/>
      <c r="BM253" s="535"/>
      <c r="BN253" s="93"/>
      <c r="BP253" s="11"/>
    </row>
    <row r="254" spans="1:68" ht="18.899999999999999" customHeight="1">
      <c r="A254" s="9"/>
      <c r="B254" s="8"/>
      <c r="C254" s="1037"/>
      <c r="D254" s="1037"/>
      <c r="E254" s="1037"/>
      <c r="F254" s="1037"/>
      <c r="G254" s="1092"/>
      <c r="H254" s="964"/>
      <c r="I254" s="362" t="s">
        <v>524</v>
      </c>
      <c r="J254" s="993" t="s">
        <v>806</v>
      </c>
      <c r="K254" s="268">
        <v>1131810</v>
      </c>
      <c r="L254" s="559" t="s">
        <v>339</v>
      </c>
      <c r="M254" s="559">
        <f>VLOOKUP(I254,'Input data - MTBF'!$A$1:$F$303,3,FALSE)</f>
        <v>417.14285710000001</v>
      </c>
      <c r="N254" s="889" t="str">
        <f>VLOOKUP(I254,'Input data - MTBF'!$A$1:$F$304,6,FALSE)</f>
        <v>P</v>
      </c>
      <c r="O254" s="108"/>
      <c r="P254" s="84"/>
      <c r="Q254" s="84"/>
      <c r="R254" s="100"/>
      <c r="S254" s="136"/>
      <c r="T254" s="84"/>
      <c r="U254" s="84"/>
      <c r="V254" s="87"/>
      <c r="W254" s="92"/>
      <c r="X254" s="84"/>
      <c r="Y254" s="85"/>
      <c r="Z254" s="84"/>
      <c r="AA254" s="87" t="s">
        <v>7</v>
      </c>
      <c r="AB254" s="94"/>
      <c r="AC254" s="84"/>
      <c r="AD254" s="84"/>
      <c r="AE254" s="100"/>
      <c r="AF254" s="136"/>
      <c r="AG254" s="84"/>
      <c r="AH254" s="84"/>
      <c r="AI254" s="87"/>
      <c r="AJ254" s="92"/>
      <c r="AK254" s="84"/>
      <c r="AL254" s="85"/>
      <c r="AM254" s="84"/>
      <c r="AN254" s="100"/>
      <c r="AO254" s="136"/>
      <c r="AP254" s="84"/>
      <c r="AQ254" s="84"/>
      <c r="AR254" s="143"/>
      <c r="AS254" s="547"/>
      <c r="AT254" s="84"/>
      <c r="AU254" s="84"/>
      <c r="AV254" s="84"/>
      <c r="AW254" s="100"/>
      <c r="AX254" s="136"/>
      <c r="AY254" s="85" t="s">
        <v>7</v>
      </c>
      <c r="AZ254" s="84"/>
      <c r="BA254" s="88"/>
      <c r="BB254" s="94"/>
      <c r="BC254" s="84"/>
      <c r="BD254" s="84"/>
      <c r="BE254" s="100"/>
      <c r="BF254" s="136"/>
      <c r="BG254" s="84"/>
      <c r="BH254" s="84"/>
      <c r="BI254" s="84"/>
      <c r="BJ254" s="87"/>
      <c r="BK254" s="92"/>
      <c r="BL254" s="536"/>
      <c r="BM254" s="535"/>
      <c r="BN254" s="93"/>
      <c r="BP254" s="11"/>
    </row>
    <row r="255" spans="1:68" ht="18.899999999999999" customHeight="1">
      <c r="A255" s="9"/>
      <c r="B255" s="8"/>
      <c r="C255" s="1037"/>
      <c r="D255" s="1037"/>
      <c r="E255" s="1037"/>
      <c r="F255" s="1037"/>
      <c r="G255" s="1092"/>
      <c r="H255" s="964"/>
      <c r="I255" s="362" t="s">
        <v>522</v>
      </c>
      <c r="J255" s="993" t="s">
        <v>806</v>
      </c>
      <c r="K255" s="268">
        <v>1131810</v>
      </c>
      <c r="L255" s="559" t="s">
        <v>339</v>
      </c>
      <c r="M255" s="559">
        <f>VLOOKUP(I255,'Input data - MTBF'!$A$1:$F$303,3,FALSE)</f>
        <v>162.2222222</v>
      </c>
      <c r="N255" s="889" t="str">
        <f>VLOOKUP(I255,'Input data - MTBF'!$A$1:$F$304,6,FALSE)</f>
        <v>P</v>
      </c>
      <c r="O255" s="108"/>
      <c r="P255" s="84"/>
      <c r="Q255" s="84"/>
      <c r="R255" s="100"/>
      <c r="S255" s="136"/>
      <c r="T255" s="84"/>
      <c r="U255" s="84"/>
      <c r="V255" s="87"/>
      <c r="W255" s="92"/>
      <c r="X255" s="84"/>
      <c r="Y255" s="85"/>
      <c r="Z255" s="84"/>
      <c r="AA255" s="87" t="s">
        <v>7</v>
      </c>
      <c r="AB255" s="94"/>
      <c r="AC255" s="84"/>
      <c r="AD255" s="84"/>
      <c r="AE255" s="100"/>
      <c r="AF255" s="136"/>
      <c r="AG255" s="84"/>
      <c r="AH255" s="84"/>
      <c r="AI255" s="87"/>
      <c r="AJ255" s="92"/>
      <c r="AK255" s="84"/>
      <c r="AL255" s="85"/>
      <c r="AM255" s="84"/>
      <c r="AN255" s="100"/>
      <c r="AO255" s="136"/>
      <c r="AP255" s="84"/>
      <c r="AQ255" s="84"/>
      <c r="AR255" s="143"/>
      <c r="AS255" s="547"/>
      <c r="AT255" s="84"/>
      <c r="AU255" s="84"/>
      <c r="AV255" s="84"/>
      <c r="AW255" s="100"/>
      <c r="AX255" s="136"/>
      <c r="AY255" s="85" t="s">
        <v>7</v>
      </c>
      <c r="AZ255" s="84"/>
      <c r="BA255" s="88"/>
      <c r="BB255" s="94"/>
      <c r="BC255" s="84"/>
      <c r="BD255" s="84"/>
      <c r="BE255" s="100"/>
      <c r="BF255" s="136"/>
      <c r="BG255" s="84"/>
      <c r="BH255" s="84"/>
      <c r="BI255" s="84"/>
      <c r="BJ255" s="87"/>
      <c r="BK255" s="92"/>
      <c r="BL255" s="536"/>
      <c r="BM255" s="535"/>
      <c r="BN255" s="93"/>
      <c r="BP255" s="11"/>
    </row>
    <row r="256" spans="1:68" ht="18.899999999999999" customHeight="1">
      <c r="A256" s="9"/>
      <c r="B256" s="8"/>
      <c r="C256" s="1037"/>
      <c r="D256" s="1037"/>
      <c r="E256" s="1037"/>
      <c r="F256" s="1037"/>
      <c r="G256" s="1098"/>
      <c r="H256" s="966"/>
      <c r="I256" s="362" t="s">
        <v>520</v>
      </c>
      <c r="J256" s="994" t="s">
        <v>807</v>
      </c>
      <c r="K256" s="268">
        <v>1131810</v>
      </c>
      <c r="L256" s="559" t="s">
        <v>339</v>
      </c>
      <c r="M256" s="559">
        <f>VLOOKUP(I256,'Input data - MTBF'!$A$1:$F$303,3,FALSE)</f>
        <v>547.5</v>
      </c>
      <c r="N256" s="889" t="str">
        <f>VLOOKUP(I256,'Input data - MTBF'!$A$1:$F$304,6,FALSE)</f>
        <v>R</v>
      </c>
      <c r="O256" s="124"/>
      <c r="P256" s="125"/>
      <c r="Q256" s="125"/>
      <c r="R256" s="126"/>
      <c r="S256" s="144"/>
      <c r="T256" s="125"/>
      <c r="U256" s="125"/>
      <c r="V256" s="148"/>
      <c r="W256" s="552"/>
      <c r="X256" s="125"/>
      <c r="Y256" s="553"/>
      <c r="Z256" s="125"/>
      <c r="AA256" s="148"/>
      <c r="AB256" s="127"/>
      <c r="AC256" s="125"/>
      <c r="AD256" s="125"/>
      <c r="AE256" s="126"/>
      <c r="AF256" s="144"/>
      <c r="AG256" s="125"/>
      <c r="AH256" s="125"/>
      <c r="AI256" s="148"/>
      <c r="AJ256" s="552"/>
      <c r="AK256" s="125"/>
      <c r="AL256" s="553" t="s">
        <v>9</v>
      </c>
      <c r="AM256" s="125"/>
      <c r="AN256" s="126"/>
      <c r="AO256" s="144"/>
      <c r="AP256" s="125"/>
      <c r="AQ256" s="125"/>
      <c r="AR256" s="783"/>
      <c r="AS256" s="681"/>
      <c r="AT256" s="125"/>
      <c r="AU256" s="125"/>
      <c r="AV256" s="125"/>
      <c r="AW256" s="126"/>
      <c r="AX256" s="144"/>
      <c r="AY256" s="553"/>
      <c r="AZ256" s="125"/>
      <c r="BA256" s="793"/>
      <c r="BB256" s="127"/>
      <c r="BC256" s="125"/>
      <c r="BD256" s="125"/>
      <c r="BE256" s="126"/>
      <c r="BF256" s="144"/>
      <c r="BG256" s="125"/>
      <c r="BH256" s="125"/>
      <c r="BI256" s="125"/>
      <c r="BJ256" s="148"/>
      <c r="BK256" s="552"/>
      <c r="BL256" s="616"/>
      <c r="BM256" s="556"/>
      <c r="BN256" s="128"/>
      <c r="BP256" s="11"/>
    </row>
    <row r="257" spans="1:68" ht="18.899999999999999" customHeight="1">
      <c r="A257" s="9"/>
      <c r="B257" s="8"/>
      <c r="C257" s="1037"/>
      <c r="D257" s="1037"/>
      <c r="E257" s="1037"/>
      <c r="F257" s="1037"/>
      <c r="G257" s="1098"/>
      <c r="H257" s="966"/>
      <c r="I257" s="362" t="s">
        <v>997</v>
      </c>
      <c r="J257" s="994" t="s">
        <v>998</v>
      </c>
      <c r="K257" s="268">
        <v>1131810</v>
      </c>
      <c r="L257" s="559" t="s">
        <v>339</v>
      </c>
      <c r="M257" s="559">
        <f>VLOOKUP(I257,'Input data - MTBF'!$A$1:$F$303,3,FALSE)</f>
        <v>8760</v>
      </c>
      <c r="N257" s="889" t="str">
        <f>VLOOKUP(I257,'Input data - MTBF'!$A$1:$F$304,6,FALSE)</f>
        <v>R</v>
      </c>
      <c r="O257" s="124"/>
      <c r="P257" s="125"/>
      <c r="Q257" s="125"/>
      <c r="R257" s="126"/>
      <c r="S257" s="144"/>
      <c r="T257" s="125"/>
      <c r="U257" s="125"/>
      <c r="V257" s="148"/>
      <c r="W257" s="552"/>
      <c r="X257" s="125"/>
      <c r="Y257" s="553"/>
      <c r="Z257" s="125"/>
      <c r="AA257" s="148"/>
      <c r="AB257" s="127"/>
      <c r="AC257" s="125"/>
      <c r="AD257" s="125"/>
      <c r="AE257" s="126"/>
      <c r="AF257" s="144"/>
      <c r="AG257" s="125"/>
      <c r="AH257" s="125"/>
      <c r="AI257" s="148"/>
      <c r="AJ257" s="552"/>
      <c r="AK257" s="125"/>
      <c r="AL257" s="553"/>
      <c r="AM257" s="125"/>
      <c r="AN257" s="126"/>
      <c r="AO257" s="144"/>
      <c r="AP257" s="125"/>
      <c r="AQ257" s="125"/>
      <c r="AR257" s="783"/>
      <c r="AS257" s="681"/>
      <c r="AT257" s="125"/>
      <c r="AU257" s="125"/>
      <c r="AV257" s="125"/>
      <c r="AW257" s="126"/>
      <c r="AX257" s="144"/>
      <c r="AY257" s="553"/>
      <c r="AZ257" s="125"/>
      <c r="BA257" s="793"/>
      <c r="BB257" s="127"/>
      <c r="BC257" s="125"/>
      <c r="BD257" s="125"/>
      <c r="BE257" s="126"/>
      <c r="BF257" s="144"/>
      <c r="BG257" s="125"/>
      <c r="BH257" s="125"/>
      <c r="BI257" s="125"/>
      <c r="BJ257" s="148" t="s">
        <v>9</v>
      </c>
      <c r="BK257" s="552"/>
      <c r="BL257" s="616"/>
      <c r="BM257" s="556"/>
      <c r="BN257" s="128"/>
      <c r="BP257" s="11"/>
    </row>
    <row r="258" spans="1:68" ht="18.899999999999999" customHeight="1" thickBot="1">
      <c r="A258" s="9"/>
      <c r="B258" s="8"/>
      <c r="C258" s="1037"/>
      <c r="D258" s="1037"/>
      <c r="E258" s="1037"/>
      <c r="F258" s="1037"/>
      <c r="G258" s="1093"/>
      <c r="H258" s="966"/>
      <c r="I258" s="362" t="s">
        <v>913</v>
      </c>
      <c r="J258" s="995" t="s">
        <v>958</v>
      </c>
      <c r="K258" s="206">
        <v>1131810</v>
      </c>
      <c r="L258" s="560" t="s">
        <v>339</v>
      </c>
      <c r="M258" s="560">
        <f>VLOOKUP(I258,'Input data - MTBF'!$A$1:$F$303,3,FALSE)</f>
        <v>4380</v>
      </c>
      <c r="N258" s="889" t="str">
        <f>VLOOKUP(I258,'Input data - MTBF'!$A$1:$F$304,6,FALSE)</f>
        <v>R</v>
      </c>
      <c r="O258" s="124"/>
      <c r="P258" s="125"/>
      <c r="Q258" s="125"/>
      <c r="R258" s="126"/>
      <c r="S258" s="144"/>
      <c r="T258" s="125"/>
      <c r="U258" s="125"/>
      <c r="V258" s="148"/>
      <c r="W258" s="552"/>
      <c r="X258" s="125"/>
      <c r="Y258" s="553"/>
      <c r="Z258" s="125"/>
      <c r="AA258" s="148"/>
      <c r="AB258" s="127"/>
      <c r="AC258" s="125"/>
      <c r="AD258" s="125"/>
      <c r="AE258" s="126"/>
      <c r="AF258" s="144"/>
      <c r="AG258" s="125"/>
      <c r="AH258" s="125"/>
      <c r="AI258" s="148"/>
      <c r="AJ258" s="552"/>
      <c r="AK258" s="125"/>
      <c r="AL258" s="553"/>
      <c r="AM258" s="125"/>
      <c r="AN258" s="126"/>
      <c r="AO258" s="144"/>
      <c r="AP258" s="125"/>
      <c r="AQ258" s="125"/>
      <c r="AR258" s="783"/>
      <c r="AS258" s="681"/>
      <c r="AT258" s="125"/>
      <c r="AU258" s="125"/>
      <c r="AV258" s="125"/>
      <c r="AW258" s="126"/>
      <c r="AX258" s="144"/>
      <c r="AY258" s="553"/>
      <c r="AZ258" s="125"/>
      <c r="BA258" s="793"/>
      <c r="BB258" s="127"/>
      <c r="BC258" s="125"/>
      <c r="BD258" s="125"/>
      <c r="BE258" s="126"/>
      <c r="BF258" s="144"/>
      <c r="BG258" s="125"/>
      <c r="BH258" s="125"/>
      <c r="BI258" s="125"/>
      <c r="BJ258" s="148" t="s">
        <v>9</v>
      </c>
      <c r="BK258" s="552"/>
      <c r="BL258" s="616"/>
      <c r="BM258" s="556"/>
      <c r="BN258" s="128"/>
      <c r="BP258" s="11"/>
    </row>
    <row r="259" spans="1:68" ht="18.899999999999999" customHeight="1">
      <c r="A259" s="9"/>
      <c r="B259" s="8"/>
      <c r="C259" s="1037"/>
      <c r="D259" s="1037"/>
      <c r="E259" s="1037"/>
      <c r="F259" s="1037"/>
      <c r="G259" s="1099" t="s">
        <v>1016</v>
      </c>
      <c r="H259" s="983"/>
      <c r="I259" s="372" t="s">
        <v>896</v>
      </c>
      <c r="J259" s="572" t="s">
        <v>897</v>
      </c>
      <c r="K259" s="208">
        <v>1131810</v>
      </c>
      <c r="L259" s="585" t="s">
        <v>339</v>
      </c>
      <c r="M259" s="585">
        <f>VLOOKUP(I259,'Input data - MTBF'!$A$1:$F$303,3,FALSE)</f>
        <v>625.7142857</v>
      </c>
      <c r="N259" s="889" t="str">
        <f>VLOOKUP(I259,'Input data - MTBF'!$A$1:$F$304,6,FALSE)</f>
        <v>R</v>
      </c>
      <c r="O259" s="298"/>
      <c r="P259" s="304"/>
      <c r="Q259" s="304"/>
      <c r="R259" s="306"/>
      <c r="S259" s="307"/>
      <c r="T259" s="304"/>
      <c r="U259" s="304"/>
      <c r="V259" s="291"/>
      <c r="W259" s="567"/>
      <c r="X259" s="304"/>
      <c r="Y259" s="568"/>
      <c r="Z259" s="304"/>
      <c r="AA259" s="291"/>
      <c r="AB259" s="305"/>
      <c r="AC259" s="304"/>
      <c r="AD259" s="304"/>
      <c r="AE259" s="306"/>
      <c r="AF259" s="307"/>
      <c r="AG259" s="304"/>
      <c r="AH259" s="304"/>
      <c r="AI259" s="291"/>
      <c r="AJ259" s="567"/>
      <c r="AK259" s="304"/>
      <c r="AL259" s="568"/>
      <c r="AM259" s="304" t="s">
        <v>9</v>
      </c>
      <c r="AN259" s="306"/>
      <c r="AO259" s="307"/>
      <c r="AP259" s="304"/>
      <c r="AQ259" s="304"/>
      <c r="AR259" s="789"/>
      <c r="AS259" s="791"/>
      <c r="AT259" s="304"/>
      <c r="AU259" s="304"/>
      <c r="AV259" s="304"/>
      <c r="AW259" s="306"/>
      <c r="AX259" s="304"/>
      <c r="AY259" s="568"/>
      <c r="AZ259" s="304"/>
      <c r="BA259" s="795"/>
      <c r="BB259" s="305"/>
      <c r="BC259" s="304"/>
      <c r="BD259" s="304"/>
      <c r="BE259" s="306"/>
      <c r="BF259" s="307"/>
      <c r="BG259" s="304"/>
      <c r="BH259" s="304"/>
      <c r="BI259" s="304"/>
      <c r="BJ259" s="291"/>
      <c r="BK259" s="567"/>
      <c r="BL259" s="617"/>
      <c r="BM259" s="571"/>
      <c r="BN259" s="292"/>
      <c r="BP259" s="11"/>
    </row>
    <row r="260" spans="1:68" ht="18.899999999999999" customHeight="1">
      <c r="A260" s="9"/>
      <c r="B260" s="8"/>
      <c r="C260" s="1037"/>
      <c r="D260" s="1037"/>
      <c r="E260" s="1037"/>
      <c r="F260" s="1037"/>
      <c r="G260" s="1097"/>
      <c r="H260" s="979"/>
      <c r="I260" s="362" t="s">
        <v>1006</v>
      </c>
      <c r="J260" s="573" t="s">
        <v>1017</v>
      </c>
      <c r="K260" s="607">
        <v>1132320</v>
      </c>
      <c r="L260" s="586" t="s">
        <v>339</v>
      </c>
      <c r="M260" s="586">
        <f>VLOOKUP(I260,'Input data - MTBF'!$A$1:$F$303,3,FALSE)</f>
        <v>4380</v>
      </c>
      <c r="N260" s="889" t="str">
        <f>VLOOKUP(I260,'Input data - MTBF'!$A$1:$F$304,6,FALSE)</f>
        <v>R</v>
      </c>
      <c r="O260" s="124"/>
      <c r="P260" s="125"/>
      <c r="Q260" s="125"/>
      <c r="R260" s="126"/>
      <c r="S260" s="144"/>
      <c r="T260" s="125"/>
      <c r="U260" s="125"/>
      <c r="V260" s="148"/>
      <c r="W260" s="552"/>
      <c r="X260" s="125"/>
      <c r="Y260" s="553"/>
      <c r="Z260" s="125"/>
      <c r="AA260" s="148"/>
      <c r="AB260" s="127"/>
      <c r="AC260" s="84"/>
      <c r="AD260" s="125"/>
      <c r="AE260" s="126"/>
      <c r="AF260" s="144"/>
      <c r="AG260" s="125"/>
      <c r="AH260" s="125"/>
      <c r="AI260" s="148"/>
      <c r="AJ260" s="552"/>
      <c r="AK260" s="125"/>
      <c r="AL260" s="553"/>
      <c r="AM260" s="125"/>
      <c r="AN260" s="126"/>
      <c r="AO260" s="144"/>
      <c r="AP260" s="125"/>
      <c r="AQ260" s="125"/>
      <c r="AR260" s="783"/>
      <c r="AS260" s="681"/>
      <c r="AT260" s="125"/>
      <c r="AU260" s="125"/>
      <c r="AV260" s="125"/>
      <c r="AW260" s="126"/>
      <c r="AX260" s="553"/>
      <c r="AY260" s="553"/>
      <c r="AZ260" s="125"/>
      <c r="BA260" s="793"/>
      <c r="BB260" s="127"/>
      <c r="BC260" s="125"/>
      <c r="BD260" s="125"/>
      <c r="BE260" s="126"/>
      <c r="BF260" s="144"/>
      <c r="BG260" s="125"/>
      <c r="BH260" s="125"/>
      <c r="BI260" s="125"/>
      <c r="BJ260" s="148" t="s">
        <v>9</v>
      </c>
      <c r="BK260" s="552"/>
      <c r="BL260" s="616"/>
      <c r="BM260" s="556"/>
      <c r="BN260" s="128"/>
      <c r="BP260" s="11"/>
    </row>
    <row r="261" spans="1:68" ht="18.899999999999999" customHeight="1" thickBot="1">
      <c r="A261" s="9"/>
      <c r="B261" s="8"/>
      <c r="C261" s="1037"/>
      <c r="D261" s="1037"/>
      <c r="E261" s="1037"/>
      <c r="F261" s="1037"/>
      <c r="G261" s="1100"/>
      <c r="H261" s="984"/>
      <c r="I261" s="350" t="s">
        <v>1007</v>
      </c>
      <c r="J261" s="590" t="s">
        <v>1018</v>
      </c>
      <c r="K261" s="609">
        <v>1132320</v>
      </c>
      <c r="L261" s="560" t="s">
        <v>339</v>
      </c>
      <c r="M261" s="560">
        <f>VLOOKUP(I261,'Input data - MTBF'!$A$1:$F$303,3,FALSE)</f>
        <v>8760</v>
      </c>
      <c r="N261" s="889" t="str">
        <f>VLOOKUP(I261,'Input data - MTBF'!$A$1:$F$304,6,FALSE)</f>
        <v>R</v>
      </c>
      <c r="O261" s="110"/>
      <c r="P261" s="97"/>
      <c r="Q261" s="97"/>
      <c r="R261" s="102"/>
      <c r="S261" s="137"/>
      <c r="T261" s="97"/>
      <c r="U261" s="97"/>
      <c r="V261" s="141"/>
      <c r="W261" s="121"/>
      <c r="X261" s="97"/>
      <c r="Y261" s="106"/>
      <c r="Z261" s="97"/>
      <c r="AA261" s="141"/>
      <c r="AB261" s="96"/>
      <c r="AC261" s="97"/>
      <c r="AD261" s="97"/>
      <c r="AE261" s="102"/>
      <c r="AF261" s="137"/>
      <c r="AG261" s="97"/>
      <c r="AH261" s="97"/>
      <c r="AI261" s="141"/>
      <c r="AJ261" s="121"/>
      <c r="AK261" s="97"/>
      <c r="AL261" s="106"/>
      <c r="AM261" s="97"/>
      <c r="AN261" s="102"/>
      <c r="AO261" s="137"/>
      <c r="AP261" s="97"/>
      <c r="AQ261" s="97"/>
      <c r="AR261" s="785"/>
      <c r="AS261" s="632"/>
      <c r="AT261" s="97"/>
      <c r="AU261" s="97"/>
      <c r="AV261" s="97"/>
      <c r="AW261" s="102"/>
      <c r="AX261" s="106"/>
      <c r="AY261" s="106"/>
      <c r="AZ261" s="97"/>
      <c r="BA261" s="149"/>
      <c r="BB261" s="96"/>
      <c r="BC261" s="97"/>
      <c r="BD261" s="97"/>
      <c r="BE261" s="102"/>
      <c r="BF261" s="137"/>
      <c r="BG261" s="97"/>
      <c r="BH261" s="97" t="s">
        <v>9</v>
      </c>
      <c r="BI261" s="97"/>
      <c r="BJ261" s="141"/>
      <c r="BK261" s="121"/>
      <c r="BL261" s="545"/>
      <c r="BM261" s="615"/>
      <c r="BN261" s="98"/>
      <c r="BP261" s="11"/>
    </row>
    <row r="262" spans="1:68" ht="18.899999999999999" customHeight="1" thickBot="1">
      <c r="A262" s="9"/>
      <c r="B262" s="8"/>
      <c r="C262" s="1037"/>
      <c r="D262" s="1037"/>
      <c r="E262" s="1037"/>
      <c r="F262" s="1037"/>
      <c r="G262" s="798" t="s">
        <v>1049</v>
      </c>
      <c r="H262" s="979"/>
      <c r="I262" s="490" t="s">
        <v>1008</v>
      </c>
      <c r="J262" s="589" t="s">
        <v>1019</v>
      </c>
      <c r="K262" s="1004">
        <v>1132320</v>
      </c>
      <c r="L262" s="611" t="s">
        <v>339</v>
      </c>
      <c r="M262" s="611">
        <f>VLOOKUP(I262,'Input data - MTBF'!$A$1:$F$303,3,FALSE)</f>
        <v>2190</v>
      </c>
      <c r="N262" s="889" t="str">
        <f>VLOOKUP(I262,'Input data - MTBF'!$A$1:$F$304,6,FALSE)</f>
        <v>R</v>
      </c>
      <c r="O262" s="621"/>
      <c r="P262" s="622"/>
      <c r="Q262" s="622"/>
      <c r="R262" s="623"/>
      <c r="S262" s="311"/>
      <c r="T262" s="622"/>
      <c r="U262" s="622"/>
      <c r="V262" s="624"/>
      <c r="W262" s="625"/>
      <c r="X262" s="622"/>
      <c r="Y262" s="626"/>
      <c r="Z262" s="622"/>
      <c r="AA262" s="624"/>
      <c r="AB262" s="627"/>
      <c r="AC262" s="622"/>
      <c r="AD262" s="622"/>
      <c r="AE262" s="623"/>
      <c r="AF262" s="311"/>
      <c r="AG262" s="622"/>
      <c r="AH262" s="622"/>
      <c r="AI262" s="624"/>
      <c r="AJ262" s="625"/>
      <c r="AK262" s="622"/>
      <c r="AL262" s="626"/>
      <c r="AM262" s="622"/>
      <c r="AN262" s="623"/>
      <c r="AO262" s="311"/>
      <c r="AP262" s="622"/>
      <c r="AQ262" s="622"/>
      <c r="AR262" s="788"/>
      <c r="AS262" s="790"/>
      <c r="AT262" s="622"/>
      <c r="AU262" s="622"/>
      <c r="AV262" s="622"/>
      <c r="AW262" s="623"/>
      <c r="AX262" s="628"/>
      <c r="AY262" s="626"/>
      <c r="AZ262" s="622"/>
      <c r="BA262" s="794"/>
      <c r="BB262" s="627"/>
      <c r="BC262" s="622"/>
      <c r="BD262" s="622"/>
      <c r="BE262" s="623"/>
      <c r="BF262" s="311"/>
      <c r="BG262" s="622"/>
      <c r="BH262" s="622" t="s">
        <v>9</v>
      </c>
      <c r="BI262" s="622"/>
      <c r="BJ262" s="624"/>
      <c r="BK262" s="625"/>
      <c r="BL262" s="649"/>
      <c r="BM262" s="650"/>
      <c r="BN262" s="651"/>
      <c r="BP262" s="11"/>
    </row>
    <row r="263" spans="1:68" ht="18.899999999999999" customHeight="1">
      <c r="A263" s="9"/>
      <c r="B263" s="8"/>
      <c r="C263" s="1037"/>
      <c r="D263" s="1037"/>
      <c r="E263" s="1037"/>
      <c r="F263" s="1037"/>
      <c r="G263" s="1099" t="s">
        <v>1054</v>
      </c>
      <c r="H263" s="983"/>
      <c r="I263" s="372" t="s">
        <v>1025</v>
      </c>
      <c r="J263" s="572" t="s">
        <v>1050</v>
      </c>
      <c r="K263" s="208">
        <v>1132410</v>
      </c>
      <c r="L263" s="585" t="s">
        <v>339</v>
      </c>
      <c r="M263" s="585">
        <f>VLOOKUP(I263,'Input data - MTBF'!$A$1:$F$303,3,FALSE)</f>
        <v>8760</v>
      </c>
      <c r="N263" s="889" t="str">
        <f>VLOOKUP(I263,'Input data - MTBF'!$A$1:$F$304,6,FALSE)</f>
        <v>R</v>
      </c>
      <c r="O263" s="122"/>
      <c r="P263" s="90"/>
      <c r="Q263" s="90"/>
      <c r="R263" s="99"/>
      <c r="S263" s="135"/>
      <c r="T263" s="90"/>
      <c r="U263" s="90"/>
      <c r="V263" s="146"/>
      <c r="W263" s="89"/>
      <c r="X263" s="90"/>
      <c r="Y263" s="104"/>
      <c r="Z263" s="90"/>
      <c r="AA263" s="146"/>
      <c r="AB263" s="103"/>
      <c r="AC263" s="90" t="s">
        <v>9</v>
      </c>
      <c r="AD263" s="90"/>
      <c r="AE263" s="99"/>
      <c r="AF263" s="135"/>
      <c r="AG263" s="90"/>
      <c r="AH263" s="90"/>
      <c r="AI263" s="146"/>
      <c r="AJ263" s="89"/>
      <c r="AK263" s="90"/>
      <c r="AL263" s="104"/>
      <c r="AM263" s="90"/>
      <c r="AN263" s="99"/>
      <c r="AO263" s="135"/>
      <c r="AP263" s="90"/>
      <c r="AQ263" s="90"/>
      <c r="AR263" s="787"/>
      <c r="AS263" s="633"/>
      <c r="AT263" s="90"/>
      <c r="AU263" s="90"/>
      <c r="AV263" s="90"/>
      <c r="AW263" s="99"/>
      <c r="AX263" s="135"/>
      <c r="AY263" s="104"/>
      <c r="AZ263" s="90"/>
      <c r="BA263" s="142"/>
      <c r="BB263" s="103"/>
      <c r="BC263" s="90"/>
      <c r="BD263" s="90"/>
      <c r="BE263" s="99"/>
      <c r="BF263" s="135"/>
      <c r="BG263" s="90"/>
      <c r="BH263" s="90"/>
      <c r="BI263" s="90"/>
      <c r="BJ263" s="146"/>
      <c r="BK263" s="89"/>
      <c r="BL263" s="544"/>
      <c r="BM263" s="738"/>
      <c r="BN263" s="91"/>
      <c r="BP263" s="11"/>
    </row>
    <row r="264" spans="1:68" ht="18.899999999999999" customHeight="1">
      <c r="A264" s="9"/>
      <c r="B264" s="8"/>
      <c r="C264" s="1037"/>
      <c r="D264" s="1037"/>
      <c r="E264" s="1037"/>
      <c r="F264" s="1037"/>
      <c r="G264" s="1097"/>
      <c r="H264" s="979"/>
      <c r="I264" s="362" t="s">
        <v>920</v>
      </c>
      <c r="J264" s="573" t="s">
        <v>962</v>
      </c>
      <c r="K264" s="607">
        <v>1132395</v>
      </c>
      <c r="L264" s="586" t="s">
        <v>339</v>
      </c>
      <c r="M264" s="586">
        <f>VLOOKUP(I264,'Input data - MTBF'!$A$1:$F$303,3,FALSE)</f>
        <v>8760</v>
      </c>
      <c r="N264" s="889" t="str">
        <f>VLOOKUP(I264,'Input data - MTBF'!$A$1:$F$304,6,FALSE)</f>
        <v>K</v>
      </c>
      <c r="O264" s="108"/>
      <c r="P264" s="84"/>
      <c r="Q264" s="84"/>
      <c r="R264" s="100"/>
      <c r="S264" s="136"/>
      <c r="T264" s="84"/>
      <c r="U264" s="84"/>
      <c r="V264" s="87"/>
      <c r="W264" s="92"/>
      <c r="X264" s="84"/>
      <c r="Y264" s="85"/>
      <c r="Z264" s="84" t="s">
        <v>5</v>
      </c>
      <c r="AA264" s="87"/>
      <c r="AB264" s="94"/>
      <c r="AC264" s="84"/>
      <c r="AD264" s="84"/>
      <c r="AE264" s="100"/>
      <c r="AF264" s="136"/>
      <c r="AG264" s="84"/>
      <c r="AH264" s="84"/>
      <c r="AI264" s="87"/>
      <c r="AJ264" s="92"/>
      <c r="AK264" s="84"/>
      <c r="AL264" s="85"/>
      <c r="AM264" s="84" t="s">
        <v>5</v>
      </c>
      <c r="AN264" s="100"/>
      <c r="AO264" s="136"/>
      <c r="AP264" s="84"/>
      <c r="AQ264" s="84"/>
      <c r="AR264" s="143"/>
      <c r="AS264" s="547"/>
      <c r="AT264" s="84"/>
      <c r="AU264" s="84"/>
      <c r="AV264" s="84"/>
      <c r="AW264" s="100"/>
      <c r="AX264" s="136"/>
      <c r="AY264" s="85" t="s">
        <v>5</v>
      </c>
      <c r="AZ264" s="84"/>
      <c r="BA264" s="88"/>
      <c r="BB264" s="94"/>
      <c r="BC264" s="84"/>
      <c r="BD264" s="84"/>
      <c r="BE264" s="100"/>
      <c r="BF264" s="136"/>
      <c r="BG264" s="84"/>
      <c r="BH264" s="84"/>
      <c r="BI264" s="84"/>
      <c r="BJ264" s="87"/>
      <c r="BK264" s="92" t="s">
        <v>5</v>
      </c>
      <c r="BL264" s="536"/>
      <c r="BM264" s="535"/>
      <c r="BN264" s="93"/>
      <c r="BP264" s="11"/>
    </row>
    <row r="265" spans="1:68" ht="18.899999999999999" customHeight="1">
      <c r="A265" s="9"/>
      <c r="B265" s="8"/>
      <c r="C265" s="1037"/>
      <c r="D265" s="1037"/>
      <c r="E265" s="1037"/>
      <c r="F265" s="1037"/>
      <c r="G265" s="1097"/>
      <c r="H265" s="979"/>
      <c r="I265" s="362" t="s">
        <v>921</v>
      </c>
      <c r="J265" s="573" t="s">
        <v>961</v>
      </c>
      <c r="K265" s="607">
        <v>1132395</v>
      </c>
      <c r="L265" s="586" t="s">
        <v>339</v>
      </c>
      <c r="M265" s="586">
        <f>VLOOKUP(I265,'Input data - MTBF'!$A$1:$F$303,3,FALSE)</f>
        <v>8760</v>
      </c>
      <c r="N265" s="889" t="str">
        <f>VLOOKUP(I265,'Input data - MTBF'!$A$1:$F$304,6,FALSE)</f>
        <v>R</v>
      </c>
      <c r="O265" s="108"/>
      <c r="P265" s="84"/>
      <c r="Q265" s="84"/>
      <c r="R265" s="100"/>
      <c r="S265" s="136"/>
      <c r="T265" s="84"/>
      <c r="U265" s="84"/>
      <c r="V265" s="87"/>
      <c r="W265" s="92"/>
      <c r="X265" s="84"/>
      <c r="Y265" s="85"/>
      <c r="Z265" s="84"/>
      <c r="AA265" s="87"/>
      <c r="AB265" s="94"/>
      <c r="AC265" s="84"/>
      <c r="AD265" s="84"/>
      <c r="AE265" s="100"/>
      <c r="AF265" s="136"/>
      <c r="AG265" s="84"/>
      <c r="AH265" s="84"/>
      <c r="AI265" s="87"/>
      <c r="AJ265" s="92"/>
      <c r="AK265" s="84"/>
      <c r="AL265" s="85" t="s">
        <v>9</v>
      </c>
      <c r="AM265" s="84"/>
      <c r="AN265" s="100"/>
      <c r="AO265" s="136"/>
      <c r="AP265" s="84"/>
      <c r="AQ265" s="84"/>
      <c r="AR265" s="143"/>
      <c r="AS265" s="547"/>
      <c r="AT265" s="84"/>
      <c r="AU265" s="84"/>
      <c r="AV265" s="84"/>
      <c r="AW265" s="100"/>
      <c r="AX265" s="136"/>
      <c r="AY265" s="85"/>
      <c r="AZ265" s="84"/>
      <c r="BA265" s="88"/>
      <c r="BB265" s="94"/>
      <c r="BC265" s="84"/>
      <c r="BD265" s="84"/>
      <c r="BE265" s="100"/>
      <c r="BF265" s="136"/>
      <c r="BG265" s="84"/>
      <c r="BH265" s="84"/>
      <c r="BI265" s="84"/>
      <c r="BJ265" s="87"/>
      <c r="BK265" s="92"/>
      <c r="BL265" s="536"/>
      <c r="BM265" s="535"/>
      <c r="BN265" s="93"/>
      <c r="BP265" s="11"/>
    </row>
    <row r="266" spans="1:68" ht="18.899999999999999" customHeight="1">
      <c r="A266" s="9"/>
      <c r="B266" s="8"/>
      <c r="C266" s="1037"/>
      <c r="D266" s="1037"/>
      <c r="E266" s="1037"/>
      <c r="F266" s="1037"/>
      <c r="G266" s="1097"/>
      <c r="H266" s="979"/>
      <c r="I266" s="362" t="s">
        <v>922</v>
      </c>
      <c r="J266" s="573" t="s">
        <v>963</v>
      </c>
      <c r="K266" s="607">
        <v>1131395</v>
      </c>
      <c r="L266" s="586" t="s">
        <v>339</v>
      </c>
      <c r="M266" s="586">
        <f>VLOOKUP(I266,'Input data - MTBF'!$A$1:$F$303,3,FALSE)</f>
        <v>8760</v>
      </c>
      <c r="N266" s="889" t="str">
        <f>VLOOKUP(I266,'Input data - MTBF'!$A$1:$F$304,6,FALSE)</f>
        <v>R</v>
      </c>
      <c r="O266" s="108"/>
      <c r="P266" s="84"/>
      <c r="Q266" s="84"/>
      <c r="R266" s="100"/>
      <c r="S266" s="136"/>
      <c r="T266" s="84"/>
      <c r="U266" s="84"/>
      <c r="V266" s="87"/>
      <c r="W266" s="92"/>
      <c r="X266" s="84"/>
      <c r="Y266" s="85"/>
      <c r="Z266" s="84"/>
      <c r="AA266" s="87"/>
      <c r="AB266" s="94"/>
      <c r="AC266" s="84"/>
      <c r="AD266" s="84"/>
      <c r="AE266" s="100"/>
      <c r="AF266" s="136"/>
      <c r="AG266" s="84"/>
      <c r="AH266" s="84"/>
      <c r="AI266" s="87"/>
      <c r="AJ266" s="92"/>
      <c r="AK266" s="84"/>
      <c r="AL266" s="85"/>
      <c r="AM266" s="84"/>
      <c r="AN266" s="100" t="s">
        <v>9</v>
      </c>
      <c r="AO266" s="136"/>
      <c r="AP266" s="84"/>
      <c r="AQ266" s="84"/>
      <c r="AR266" s="143"/>
      <c r="AS266" s="547"/>
      <c r="AT266" s="84"/>
      <c r="AU266" s="84"/>
      <c r="AV266" s="84"/>
      <c r="AW266" s="100"/>
      <c r="AX266" s="136"/>
      <c r="AY266" s="85"/>
      <c r="AZ266" s="84"/>
      <c r="BA266" s="88"/>
      <c r="BB266" s="94"/>
      <c r="BC266" s="84"/>
      <c r="BD266" s="84"/>
      <c r="BE266" s="100"/>
      <c r="BF266" s="136"/>
      <c r="BG266" s="84"/>
      <c r="BH266" s="84"/>
      <c r="BI266" s="84"/>
      <c r="BJ266" s="87"/>
      <c r="BK266" s="92"/>
      <c r="BL266" s="536"/>
      <c r="BM266" s="535"/>
      <c r="BN266" s="93"/>
      <c r="BP266" s="11"/>
    </row>
    <row r="267" spans="1:68" ht="18.899999999999999" customHeight="1" thickBot="1">
      <c r="A267" s="9"/>
      <c r="B267" s="8"/>
      <c r="C267" s="1037"/>
      <c r="D267" s="1037"/>
      <c r="E267" s="1037"/>
      <c r="F267" s="1037"/>
      <c r="G267" s="1100"/>
      <c r="H267" s="984"/>
      <c r="I267" s="350" t="s">
        <v>923</v>
      </c>
      <c r="J267" s="576" t="s">
        <v>1055</v>
      </c>
      <c r="K267" s="609">
        <v>1131395</v>
      </c>
      <c r="L267" s="560" t="s">
        <v>339</v>
      </c>
      <c r="M267" s="560">
        <f>VLOOKUP(I267,'Input data - MTBF'!$A$1:$F$303,3,FALSE)</f>
        <v>8760</v>
      </c>
      <c r="N267" s="889" t="str">
        <f>VLOOKUP(I267,'Input data - MTBF'!$A$1:$F$304,6,FALSE)</f>
        <v>R</v>
      </c>
      <c r="O267" s="110"/>
      <c r="P267" s="97"/>
      <c r="Q267" s="97"/>
      <c r="R267" s="102"/>
      <c r="S267" s="137"/>
      <c r="T267" s="97"/>
      <c r="U267" s="97"/>
      <c r="V267" s="141"/>
      <c r="W267" s="121"/>
      <c r="X267" s="97"/>
      <c r="Y267" s="106"/>
      <c r="Z267" s="97"/>
      <c r="AA267" s="141"/>
      <c r="AB267" s="96"/>
      <c r="AC267" s="97"/>
      <c r="AD267" s="97"/>
      <c r="AE267" s="102"/>
      <c r="AF267" s="137"/>
      <c r="AG267" s="97"/>
      <c r="AH267" s="97"/>
      <c r="AI267" s="141"/>
      <c r="AJ267" s="121"/>
      <c r="AK267" s="97"/>
      <c r="AL267" s="106" t="s">
        <v>9</v>
      </c>
      <c r="AM267" s="97"/>
      <c r="AN267" s="102"/>
      <c r="AO267" s="137"/>
      <c r="AP267" s="97"/>
      <c r="AQ267" s="97"/>
      <c r="AR267" s="785"/>
      <c r="AS267" s="632"/>
      <c r="AT267" s="97"/>
      <c r="AU267" s="97"/>
      <c r="AV267" s="97"/>
      <c r="AW267" s="102"/>
      <c r="AX267" s="137"/>
      <c r="AY267" s="106"/>
      <c r="AZ267" s="97"/>
      <c r="BA267" s="149"/>
      <c r="BB267" s="96"/>
      <c r="BC267" s="97"/>
      <c r="BD267" s="97"/>
      <c r="BE267" s="102"/>
      <c r="BF267" s="137"/>
      <c r="BG267" s="97"/>
      <c r="BH267" s="97"/>
      <c r="BI267" s="97"/>
      <c r="BJ267" s="141"/>
      <c r="BK267" s="121"/>
      <c r="BL267" s="545"/>
      <c r="BM267" s="615"/>
      <c r="BN267" s="98"/>
      <c r="BP267" s="11"/>
    </row>
    <row r="268" spans="1:68" ht="18.899999999999999" customHeight="1">
      <c r="A268" s="9"/>
      <c r="B268" s="8"/>
      <c r="C268" s="1037"/>
      <c r="D268" s="1037"/>
      <c r="E268" s="1037"/>
      <c r="F268" s="1037"/>
      <c r="G268" s="1099" t="s">
        <v>1029</v>
      </c>
      <c r="H268" s="983"/>
      <c r="I268" s="372" t="s">
        <v>924</v>
      </c>
      <c r="J268" s="572" t="s">
        <v>964</v>
      </c>
      <c r="K268" s="767">
        <v>1131395</v>
      </c>
      <c r="L268" s="585" t="s">
        <v>339</v>
      </c>
      <c r="M268" s="585">
        <f>VLOOKUP(I268,'Input data - MTBF'!$A$1:$F$303,3,FALSE)</f>
        <v>8760</v>
      </c>
      <c r="N268" s="889" t="str">
        <f>VLOOKUP(I268,'Input data - MTBF'!$A$1:$F$304,6,FALSE)</f>
        <v>R</v>
      </c>
      <c r="O268" s="298"/>
      <c r="P268" s="304"/>
      <c r="Q268" s="304"/>
      <c r="R268" s="306"/>
      <c r="S268" s="307"/>
      <c r="T268" s="304"/>
      <c r="U268" s="304"/>
      <c r="V268" s="291"/>
      <c r="W268" s="567"/>
      <c r="X268" s="304"/>
      <c r="Y268" s="568"/>
      <c r="Z268" s="304"/>
      <c r="AA268" s="291"/>
      <c r="AB268" s="305"/>
      <c r="AC268" s="304"/>
      <c r="AD268" s="304"/>
      <c r="AE268" s="306"/>
      <c r="AF268" s="307"/>
      <c r="AG268" s="304"/>
      <c r="AH268" s="304"/>
      <c r="AI268" s="291"/>
      <c r="AJ268" s="567"/>
      <c r="AK268" s="304"/>
      <c r="AL268" s="568"/>
      <c r="AM268" s="304"/>
      <c r="AN268" s="306" t="s">
        <v>9</v>
      </c>
      <c r="AO268" s="307"/>
      <c r="AP268" s="304"/>
      <c r="AQ268" s="304"/>
      <c r="AR268" s="789"/>
      <c r="AS268" s="791"/>
      <c r="AT268" s="304"/>
      <c r="AU268" s="304"/>
      <c r="AV268" s="304"/>
      <c r="AW268" s="306"/>
      <c r="AX268" s="307"/>
      <c r="AY268" s="568"/>
      <c r="AZ268" s="304"/>
      <c r="BA268" s="795"/>
      <c r="BB268" s="305"/>
      <c r="BC268" s="304"/>
      <c r="BD268" s="304"/>
      <c r="BE268" s="306"/>
      <c r="BF268" s="307"/>
      <c r="BG268" s="304"/>
      <c r="BH268" s="304"/>
      <c r="BI268" s="304"/>
      <c r="BJ268" s="291"/>
      <c r="BK268" s="567"/>
      <c r="BL268" s="617"/>
      <c r="BM268" s="571"/>
      <c r="BN268" s="292"/>
      <c r="BP268" s="11"/>
    </row>
    <row r="269" spans="1:68" ht="18.899999999999999" customHeight="1">
      <c r="A269" s="9"/>
      <c r="B269" s="8"/>
      <c r="C269" s="1037"/>
      <c r="D269" s="1037"/>
      <c r="E269" s="1037"/>
      <c r="F269" s="1037"/>
      <c r="G269" s="1097"/>
      <c r="H269" s="979"/>
      <c r="I269" s="770" t="s">
        <v>900</v>
      </c>
      <c r="J269" s="577" t="s">
        <v>947</v>
      </c>
      <c r="K269" s="186">
        <v>1132395</v>
      </c>
      <c r="L269" s="768" t="s">
        <v>339</v>
      </c>
      <c r="M269" s="768">
        <f>VLOOKUP(I269,'Input data - MTBF'!$A$1:$F$303,3,FALSE)</f>
        <v>8760</v>
      </c>
      <c r="N269" s="889" t="str">
        <f>VLOOKUP(I269,'Input data - MTBF'!$A$1:$F$304,6,FALSE)</f>
        <v>R</v>
      </c>
      <c r="O269" s="108"/>
      <c r="P269" s="84"/>
      <c r="Q269" s="84"/>
      <c r="R269" s="100"/>
      <c r="S269" s="136"/>
      <c r="T269" s="84"/>
      <c r="U269" s="84"/>
      <c r="V269" s="87"/>
      <c r="W269" s="92"/>
      <c r="X269" s="84"/>
      <c r="Y269" s="85"/>
      <c r="Z269" s="84"/>
      <c r="AA269" s="87"/>
      <c r="AB269" s="94"/>
      <c r="AC269" s="84"/>
      <c r="AD269" s="84"/>
      <c r="AE269" s="100"/>
      <c r="AF269" s="136"/>
      <c r="AG269" s="84"/>
      <c r="AH269" s="84"/>
      <c r="AI269" s="87"/>
      <c r="AJ269" s="92"/>
      <c r="AK269" s="84"/>
      <c r="AL269" s="85"/>
      <c r="AM269" s="84"/>
      <c r="AN269" s="100"/>
      <c r="AO269" s="136"/>
      <c r="AP269" s="84"/>
      <c r="AQ269" s="84"/>
      <c r="AR269" s="143"/>
      <c r="AS269" s="547"/>
      <c r="AT269" s="84"/>
      <c r="AU269" s="84"/>
      <c r="AV269" s="84"/>
      <c r="AW269" s="100"/>
      <c r="AX269" s="136"/>
      <c r="AY269" s="85"/>
      <c r="AZ269" s="84"/>
      <c r="BA269" s="88"/>
      <c r="BB269" s="94"/>
      <c r="BC269" s="84"/>
      <c r="BD269" s="84"/>
      <c r="BE269" s="100"/>
      <c r="BF269" s="136"/>
      <c r="BG269" s="84"/>
      <c r="BH269" s="84" t="s">
        <v>9</v>
      </c>
      <c r="BI269" s="84"/>
      <c r="BJ269" s="87"/>
      <c r="BK269" s="92"/>
      <c r="BL269" s="536"/>
      <c r="BM269" s="535"/>
      <c r="BN269" s="93"/>
      <c r="BP269" s="11"/>
    </row>
    <row r="270" spans="1:68" ht="18.899999999999999" customHeight="1">
      <c r="A270" s="9"/>
      <c r="B270" s="8"/>
      <c r="C270" s="1037"/>
      <c r="D270" s="1037"/>
      <c r="E270" s="1037"/>
      <c r="F270" s="1037"/>
      <c r="G270" s="1097"/>
      <c r="H270" s="979"/>
      <c r="I270" s="770" t="s">
        <v>902</v>
      </c>
      <c r="J270" s="577" t="s">
        <v>949</v>
      </c>
      <c r="K270" s="767">
        <v>1132390</v>
      </c>
      <c r="L270" s="768" t="s">
        <v>339</v>
      </c>
      <c r="M270" s="768">
        <f>VLOOKUP(I270,'Input data - MTBF'!$A$1:$F$303,3,FALSE)</f>
        <v>8760</v>
      </c>
      <c r="N270" s="889" t="str">
        <f>VLOOKUP(I270,'Input data - MTBF'!$A$1:$F$304,6,FALSE)</f>
        <v>R</v>
      </c>
      <c r="O270" s="108"/>
      <c r="P270" s="84"/>
      <c r="Q270" s="84"/>
      <c r="R270" s="100"/>
      <c r="S270" s="136"/>
      <c r="T270" s="84"/>
      <c r="U270" s="84"/>
      <c r="V270" s="87"/>
      <c r="W270" s="94"/>
      <c r="X270" s="84"/>
      <c r="Y270" s="84"/>
      <c r="Z270" s="84"/>
      <c r="AA270" s="87"/>
      <c r="AB270" s="94"/>
      <c r="AC270" s="84"/>
      <c r="AD270" s="84"/>
      <c r="AE270" s="100"/>
      <c r="AF270" s="136"/>
      <c r="AG270" s="84"/>
      <c r="AH270" s="84"/>
      <c r="AI270" s="87"/>
      <c r="AJ270" s="94"/>
      <c r="AK270" s="84"/>
      <c r="AL270" s="84"/>
      <c r="AM270" s="84"/>
      <c r="AN270" s="100"/>
      <c r="AO270" s="136"/>
      <c r="AP270" s="84"/>
      <c r="AQ270" s="84"/>
      <c r="AR270" s="87"/>
      <c r="AS270" s="94"/>
      <c r="AT270" s="84"/>
      <c r="AU270" s="84"/>
      <c r="AV270" s="84"/>
      <c r="AW270" s="100"/>
      <c r="AX270" s="136"/>
      <c r="AY270" s="84"/>
      <c r="AZ270" s="84"/>
      <c r="BA270" s="87"/>
      <c r="BB270" s="94"/>
      <c r="BC270" s="84"/>
      <c r="BD270" s="84"/>
      <c r="BE270" s="100"/>
      <c r="BF270" s="136"/>
      <c r="BG270" s="84" t="s">
        <v>9</v>
      </c>
      <c r="BH270" s="84"/>
      <c r="BI270" s="84"/>
      <c r="BJ270" s="87"/>
      <c r="BK270" s="94"/>
      <c r="BL270" s="536"/>
      <c r="BM270" s="536"/>
      <c r="BN270" s="93"/>
      <c r="BP270" s="11"/>
    </row>
    <row r="271" spans="1:68" ht="18.899999999999999" customHeight="1">
      <c r="A271" s="9"/>
      <c r="B271" s="8"/>
      <c r="C271" s="1037"/>
      <c r="D271" s="1037"/>
      <c r="E271" s="1037"/>
      <c r="F271" s="1037"/>
      <c r="G271" s="1097"/>
      <c r="H271" s="979"/>
      <c r="I271" s="770" t="s">
        <v>903</v>
      </c>
      <c r="J271" s="577" t="s">
        <v>950</v>
      </c>
      <c r="K271" s="767">
        <v>1132390</v>
      </c>
      <c r="L271" s="768" t="s">
        <v>339</v>
      </c>
      <c r="M271" s="768">
        <f>VLOOKUP(I271,'Input data - MTBF'!$A$1:$F$303,3,FALSE)</f>
        <v>8760</v>
      </c>
      <c r="N271" s="889" t="str">
        <f>VLOOKUP(I271,'Input data - MTBF'!$A$1:$F$304,6,FALSE)</f>
        <v>R</v>
      </c>
      <c r="O271" s="108"/>
      <c r="P271" s="84"/>
      <c r="Q271" s="84"/>
      <c r="R271" s="100"/>
      <c r="S271" s="136"/>
      <c r="T271" s="84"/>
      <c r="U271" s="84"/>
      <c r="V271" s="87"/>
      <c r="W271" s="94"/>
      <c r="X271" s="84"/>
      <c r="Y271" s="84"/>
      <c r="Z271" s="84"/>
      <c r="AA271" s="87"/>
      <c r="AB271" s="94"/>
      <c r="AC271" s="84"/>
      <c r="AD271" s="84"/>
      <c r="AE271" s="100"/>
      <c r="AF271" s="136"/>
      <c r="AG271" s="84"/>
      <c r="AH271" s="84"/>
      <c r="AI271" s="87"/>
      <c r="AJ271" s="94"/>
      <c r="AK271" s="84"/>
      <c r="AL271" s="84"/>
      <c r="AM271" s="84"/>
      <c r="AN271" s="100"/>
      <c r="AO271" s="136"/>
      <c r="AP271" s="84"/>
      <c r="AQ271" s="84"/>
      <c r="AR271" s="87"/>
      <c r="AS271" s="94"/>
      <c r="AT271" s="84"/>
      <c r="AU271" s="84"/>
      <c r="AV271" s="84"/>
      <c r="AW271" s="100"/>
      <c r="AX271" s="136"/>
      <c r="AY271" s="84"/>
      <c r="AZ271" s="84"/>
      <c r="BA271" s="87"/>
      <c r="BB271" s="94"/>
      <c r="BC271" s="84"/>
      <c r="BD271" s="84"/>
      <c r="BE271" s="100"/>
      <c r="BF271" s="136"/>
      <c r="BG271" s="84" t="s">
        <v>9</v>
      </c>
      <c r="BH271" s="84"/>
      <c r="BI271" s="84"/>
      <c r="BJ271" s="87"/>
      <c r="BK271" s="94"/>
      <c r="BL271" s="536"/>
      <c r="BM271" s="536"/>
      <c r="BN271" s="93"/>
      <c r="BP271" s="11"/>
    </row>
    <row r="272" spans="1:68" ht="18.899999999999999" customHeight="1">
      <c r="A272" s="9"/>
      <c r="B272" s="8"/>
      <c r="C272" s="1037"/>
      <c r="D272" s="1037"/>
      <c r="E272" s="1037"/>
      <c r="F272" s="1037"/>
      <c r="G272" s="1097"/>
      <c r="H272" s="979"/>
      <c r="I272" s="770" t="s">
        <v>904</v>
      </c>
      <c r="J272" s="577" t="s">
        <v>951</v>
      </c>
      <c r="K272" s="186">
        <v>1132395</v>
      </c>
      <c r="L272" s="768" t="s">
        <v>339</v>
      </c>
      <c r="M272" s="768">
        <f>VLOOKUP(I272,'Input data - MTBF'!$A$1:$F$303,3,FALSE)</f>
        <v>8760</v>
      </c>
      <c r="N272" s="889" t="str">
        <f>VLOOKUP(I272,'Input data - MTBF'!$A$1:$F$304,6,FALSE)</f>
        <v>R</v>
      </c>
      <c r="O272" s="108"/>
      <c r="P272" s="84"/>
      <c r="Q272" s="84"/>
      <c r="R272" s="100"/>
      <c r="S272" s="136"/>
      <c r="T272" s="84"/>
      <c r="U272" s="84"/>
      <c r="V272" s="87"/>
      <c r="W272" s="94"/>
      <c r="X272" s="84"/>
      <c r="Y272" s="84"/>
      <c r="Z272" s="84"/>
      <c r="AA272" s="87"/>
      <c r="AB272" s="94"/>
      <c r="AC272" s="84"/>
      <c r="AD272" s="84"/>
      <c r="AE272" s="100"/>
      <c r="AF272" s="136"/>
      <c r="AG272" s="84"/>
      <c r="AH272" s="84"/>
      <c r="AI272" s="87"/>
      <c r="AJ272" s="94"/>
      <c r="AK272" s="84"/>
      <c r="AL272" s="84"/>
      <c r="AM272" s="84"/>
      <c r="AN272" s="100"/>
      <c r="AO272" s="136"/>
      <c r="AP272" s="84"/>
      <c r="AQ272" s="84"/>
      <c r="AR272" s="87"/>
      <c r="AS272" s="94"/>
      <c r="AT272" s="84"/>
      <c r="AU272" s="84"/>
      <c r="AV272" s="84"/>
      <c r="AW272" s="100"/>
      <c r="AX272" s="136"/>
      <c r="AY272" s="84"/>
      <c r="AZ272" s="84"/>
      <c r="BA272" s="87"/>
      <c r="BB272" s="94"/>
      <c r="BC272" s="84"/>
      <c r="BD272" s="84"/>
      <c r="BE272" s="100" t="s">
        <v>9</v>
      </c>
      <c r="BF272" s="136"/>
      <c r="BG272" s="84"/>
      <c r="BH272" s="84"/>
      <c r="BI272" s="84"/>
      <c r="BJ272" s="87"/>
      <c r="BK272" s="94"/>
      <c r="BL272" s="536"/>
      <c r="BM272" s="536"/>
      <c r="BN272" s="93"/>
      <c r="BP272" s="11"/>
    </row>
    <row r="273" spans="1:68" ht="18.899999999999999" customHeight="1">
      <c r="A273" s="9"/>
      <c r="B273" s="8"/>
      <c r="C273" s="1037"/>
      <c r="D273" s="1037"/>
      <c r="E273" s="1037"/>
      <c r="F273" s="1037"/>
      <c r="G273" s="1097"/>
      <c r="H273" s="979"/>
      <c r="I273" s="770" t="s">
        <v>905</v>
      </c>
      <c r="J273" s="577" t="s">
        <v>952</v>
      </c>
      <c r="K273" s="186">
        <v>1132395</v>
      </c>
      <c r="L273" s="768" t="s">
        <v>339</v>
      </c>
      <c r="M273" s="768">
        <f>VLOOKUP(I273,'Input data - MTBF'!$A$1:$F$303,3,FALSE)</f>
        <v>8760</v>
      </c>
      <c r="N273" s="889" t="str">
        <f>VLOOKUP(I273,'Input data - MTBF'!$A$1:$F$304,6,FALSE)</f>
        <v>R</v>
      </c>
      <c r="O273" s="108"/>
      <c r="P273" s="84"/>
      <c r="Q273" s="84"/>
      <c r="R273" s="100"/>
      <c r="S273" s="136"/>
      <c r="T273" s="84"/>
      <c r="U273" s="84"/>
      <c r="V273" s="87"/>
      <c r="W273" s="94"/>
      <c r="X273" s="84"/>
      <c r="Y273" s="84"/>
      <c r="Z273" s="84"/>
      <c r="AA273" s="87"/>
      <c r="AB273" s="94"/>
      <c r="AC273" s="84"/>
      <c r="AD273" s="84"/>
      <c r="AE273" s="100"/>
      <c r="AF273" s="136"/>
      <c r="AG273" s="84"/>
      <c r="AH273" s="84"/>
      <c r="AI273" s="87"/>
      <c r="AJ273" s="94"/>
      <c r="AK273" s="84"/>
      <c r="AL273" s="84"/>
      <c r="AM273" s="84"/>
      <c r="AN273" s="100"/>
      <c r="AO273" s="136"/>
      <c r="AP273" s="84"/>
      <c r="AQ273" s="84"/>
      <c r="AR273" s="87"/>
      <c r="AS273" s="94"/>
      <c r="AT273" s="84"/>
      <c r="AU273" s="84"/>
      <c r="AV273" s="84"/>
      <c r="AW273" s="100"/>
      <c r="AX273" s="136"/>
      <c r="AY273" s="84"/>
      <c r="AZ273" s="84"/>
      <c r="BA273" s="87"/>
      <c r="BB273" s="94"/>
      <c r="BC273" s="84"/>
      <c r="BD273" s="84"/>
      <c r="BE273" s="100"/>
      <c r="BF273" s="136"/>
      <c r="BG273" s="84"/>
      <c r="BH273" s="84" t="s">
        <v>9</v>
      </c>
      <c r="BI273" s="84"/>
      <c r="BJ273" s="87"/>
      <c r="BK273" s="94"/>
      <c r="BL273" s="536"/>
      <c r="BM273" s="536"/>
      <c r="BN273" s="93"/>
      <c r="BP273" s="11"/>
    </row>
    <row r="274" spans="1:68" ht="18.899999999999999" customHeight="1">
      <c r="A274" s="9"/>
      <c r="B274" s="8"/>
      <c r="C274" s="1037"/>
      <c r="D274" s="1037"/>
      <c r="E274" s="1037"/>
      <c r="F274" s="1037"/>
      <c r="G274" s="1097"/>
      <c r="H274" s="979"/>
      <c r="I274" s="770" t="s">
        <v>906</v>
      </c>
      <c r="J274" s="577" t="s">
        <v>1035</v>
      </c>
      <c r="K274" s="186">
        <v>1132395</v>
      </c>
      <c r="L274" s="768" t="s">
        <v>339</v>
      </c>
      <c r="M274" s="768">
        <f>VLOOKUP(I274,'Input data - MTBF'!$A$1:$F$303,3,FALSE)</f>
        <v>8760</v>
      </c>
      <c r="N274" s="889" t="str">
        <f>VLOOKUP(I274,'Input data - MTBF'!$A$1:$F$304,6,FALSE)</f>
        <v>R</v>
      </c>
      <c r="O274" s="108"/>
      <c r="P274" s="84"/>
      <c r="Q274" s="84"/>
      <c r="R274" s="100"/>
      <c r="S274" s="136"/>
      <c r="T274" s="84"/>
      <c r="U274" s="84"/>
      <c r="V274" s="87"/>
      <c r="W274" s="94"/>
      <c r="X274" s="84"/>
      <c r="Y274" s="84"/>
      <c r="Z274" s="84"/>
      <c r="AA274" s="87"/>
      <c r="AB274" s="94"/>
      <c r="AC274" s="84"/>
      <c r="AD274" s="84"/>
      <c r="AE274" s="100"/>
      <c r="AF274" s="136"/>
      <c r="AG274" s="84"/>
      <c r="AH274" s="84"/>
      <c r="AI274" s="87"/>
      <c r="AJ274" s="94"/>
      <c r="AK274" s="84"/>
      <c r="AL274" s="84"/>
      <c r="AM274" s="84"/>
      <c r="AN274" s="100"/>
      <c r="AO274" s="136"/>
      <c r="AP274" s="84"/>
      <c r="AQ274" s="84"/>
      <c r="AR274" s="87"/>
      <c r="AS274" s="94"/>
      <c r="AT274" s="84"/>
      <c r="AU274" s="84"/>
      <c r="AV274" s="84"/>
      <c r="AW274" s="100"/>
      <c r="AX274" s="136"/>
      <c r="AY274" s="84"/>
      <c r="AZ274" s="84"/>
      <c r="BA274" s="87"/>
      <c r="BB274" s="94"/>
      <c r="BC274" s="84"/>
      <c r="BD274" s="84"/>
      <c r="BE274" s="100"/>
      <c r="BF274" s="136"/>
      <c r="BG274" s="84"/>
      <c r="BH274" s="84" t="s">
        <v>9</v>
      </c>
      <c r="BI274" s="84"/>
      <c r="BJ274" s="87"/>
      <c r="BK274" s="94"/>
      <c r="BL274" s="536"/>
      <c r="BM274" s="536"/>
      <c r="BN274" s="93"/>
      <c r="BP274" s="11"/>
    </row>
    <row r="275" spans="1:68" ht="18.899999999999999" customHeight="1">
      <c r="A275" s="9"/>
      <c r="B275" s="8"/>
      <c r="C275" s="1037"/>
      <c r="D275" s="1037"/>
      <c r="E275" s="1037"/>
      <c r="F275" s="1037"/>
      <c r="G275" s="1097"/>
      <c r="H275" s="979"/>
      <c r="I275" s="770" t="s">
        <v>1028</v>
      </c>
      <c r="J275" s="577" t="s">
        <v>1058</v>
      </c>
      <c r="K275" s="767">
        <v>1131818</v>
      </c>
      <c r="L275" s="768" t="s">
        <v>339</v>
      </c>
      <c r="M275" s="768">
        <f>VLOOKUP(I275,'Input data - MTBF'!$A$1:$F$303,3,FALSE)</f>
        <v>8760</v>
      </c>
      <c r="N275" s="889" t="str">
        <f>VLOOKUP(I275,'Input data - MTBF'!$A$1:$F$304,6,FALSE)</f>
        <v>R</v>
      </c>
      <c r="O275" s="108"/>
      <c r="P275" s="84"/>
      <c r="Q275" s="84"/>
      <c r="R275" s="100"/>
      <c r="S275" s="136"/>
      <c r="T275" s="84"/>
      <c r="U275" s="84"/>
      <c r="V275" s="87"/>
      <c r="W275" s="94"/>
      <c r="X275" s="84"/>
      <c r="Y275" s="84"/>
      <c r="Z275" s="84"/>
      <c r="AA275" s="87"/>
      <c r="AB275" s="94"/>
      <c r="AC275" s="84"/>
      <c r="AD275" s="84"/>
      <c r="AE275" s="100"/>
      <c r="AF275" s="136"/>
      <c r="AG275" s="84"/>
      <c r="AH275" s="84"/>
      <c r="AI275" s="87"/>
      <c r="AJ275" s="94"/>
      <c r="AK275" s="84"/>
      <c r="AL275" s="84"/>
      <c r="AM275" s="84"/>
      <c r="AN275" s="100"/>
      <c r="AO275" s="136"/>
      <c r="AP275" s="84"/>
      <c r="AQ275" s="84"/>
      <c r="AR275" s="87"/>
      <c r="AS275" s="94"/>
      <c r="AT275" s="84"/>
      <c r="AU275" s="84"/>
      <c r="AV275" s="84"/>
      <c r="AW275" s="100"/>
      <c r="AX275" s="136"/>
      <c r="AY275" s="84"/>
      <c r="AZ275" s="84"/>
      <c r="BA275" s="87"/>
      <c r="BB275" s="94"/>
      <c r="BC275" s="84"/>
      <c r="BD275" s="84"/>
      <c r="BE275" s="100"/>
      <c r="BF275" s="136"/>
      <c r="BG275" s="84"/>
      <c r="BH275" s="84"/>
      <c r="BI275" s="84"/>
      <c r="BJ275" s="87"/>
      <c r="BK275" s="94" t="s">
        <v>9</v>
      </c>
      <c r="BL275" s="536"/>
      <c r="BM275" s="536"/>
      <c r="BN275" s="93"/>
      <c r="BP275" s="11"/>
    </row>
    <row r="276" spans="1:68" ht="18.899999999999999" customHeight="1">
      <c r="A276" s="9"/>
      <c r="B276" s="8"/>
      <c r="C276" s="1037"/>
      <c r="D276" s="1037"/>
      <c r="E276" s="1037"/>
      <c r="F276" s="1037"/>
      <c r="G276" s="1097"/>
      <c r="H276" s="979"/>
      <c r="I276" s="770" t="s">
        <v>1060</v>
      </c>
      <c r="J276" s="577" t="s">
        <v>1061</v>
      </c>
      <c r="K276" s="767">
        <v>1131818</v>
      </c>
      <c r="L276" s="768" t="s">
        <v>339</v>
      </c>
      <c r="M276" s="768">
        <f>VLOOKUP(I276,'Input data - MTBF'!$A$1:$F$303,3,FALSE)</f>
        <v>8760</v>
      </c>
      <c r="N276" s="889" t="str">
        <f>VLOOKUP(I276,'Input data - MTBF'!$A$1:$F$304,6,FALSE)</f>
        <v>R</v>
      </c>
      <c r="O276" s="108"/>
      <c r="P276" s="84"/>
      <c r="Q276" s="84"/>
      <c r="R276" s="100"/>
      <c r="S276" s="136"/>
      <c r="T276" s="84"/>
      <c r="U276" s="84"/>
      <c r="V276" s="87"/>
      <c r="W276" s="94"/>
      <c r="X276" s="84"/>
      <c r="Y276" s="84"/>
      <c r="Z276" s="84"/>
      <c r="AA276" s="87"/>
      <c r="AB276" s="94"/>
      <c r="AC276" s="84"/>
      <c r="AD276" s="84"/>
      <c r="AE276" s="100"/>
      <c r="AF276" s="136"/>
      <c r="AG276" s="84" t="s">
        <v>9</v>
      </c>
      <c r="AH276" s="84"/>
      <c r="AI276" s="87"/>
      <c r="AJ276" s="94"/>
      <c r="AK276" s="84"/>
      <c r="AL276" s="84"/>
      <c r="AM276" s="84"/>
      <c r="AN276" s="100"/>
      <c r="AO276" s="136"/>
      <c r="AP276" s="84"/>
      <c r="AQ276" s="84"/>
      <c r="AR276" s="87"/>
      <c r="AS276" s="94"/>
      <c r="AT276" s="84"/>
      <c r="AU276" s="84"/>
      <c r="AV276" s="84"/>
      <c r="AW276" s="100"/>
      <c r="AX276" s="136"/>
      <c r="AY276" s="84"/>
      <c r="AZ276" s="84"/>
      <c r="BA276" s="87"/>
      <c r="BB276" s="94"/>
      <c r="BC276" s="84"/>
      <c r="BD276" s="84"/>
      <c r="BE276" s="100"/>
      <c r="BF276" s="136"/>
      <c r="BG276" s="84"/>
      <c r="BH276" s="84"/>
      <c r="BI276" s="84"/>
      <c r="BJ276" s="87"/>
      <c r="BK276" s="94"/>
      <c r="BL276" s="536"/>
      <c r="BM276" s="536"/>
      <c r="BN276" s="93"/>
      <c r="BP276" s="11"/>
    </row>
    <row r="277" spans="1:68" ht="18.899999999999999" customHeight="1" thickBot="1">
      <c r="A277" s="9"/>
      <c r="B277" s="8"/>
      <c r="C277" s="1037"/>
      <c r="D277" s="1037"/>
      <c r="E277" s="1037"/>
      <c r="F277" s="1037"/>
      <c r="G277" s="1100"/>
      <c r="H277" s="984"/>
      <c r="I277" s="350" t="s">
        <v>909</v>
      </c>
      <c r="J277" s="576" t="s">
        <v>956</v>
      </c>
      <c r="K277" s="186">
        <v>1132395</v>
      </c>
      <c r="L277" s="560" t="s">
        <v>339</v>
      </c>
      <c r="M277" s="560">
        <f>VLOOKUP(I277,'Input data - MTBF'!$A$1:$F$303,3,FALSE)</f>
        <v>4380</v>
      </c>
      <c r="N277" s="889" t="str">
        <f>VLOOKUP(I277,'Input data - MTBF'!$A$1:$F$304,6,FALSE)</f>
        <v>R</v>
      </c>
      <c r="O277" s="110"/>
      <c r="P277" s="97"/>
      <c r="Q277" s="97"/>
      <c r="R277" s="102"/>
      <c r="S277" s="137"/>
      <c r="T277" s="97"/>
      <c r="U277" s="97"/>
      <c r="V277" s="141"/>
      <c r="W277" s="96"/>
      <c r="X277" s="97"/>
      <c r="Y277" s="97"/>
      <c r="Z277" s="97"/>
      <c r="AA277" s="141"/>
      <c r="AB277" s="96"/>
      <c r="AC277" s="97"/>
      <c r="AD277" s="97"/>
      <c r="AE277" s="102"/>
      <c r="AF277" s="137"/>
      <c r="AG277" s="97"/>
      <c r="AH277" s="97"/>
      <c r="AI277" s="141" t="s">
        <v>9</v>
      </c>
      <c r="AJ277" s="96"/>
      <c r="AK277" s="97"/>
      <c r="AL277" s="97"/>
      <c r="AM277" s="97"/>
      <c r="AN277" s="102"/>
      <c r="AO277" s="137"/>
      <c r="AP277" s="97"/>
      <c r="AQ277" s="97"/>
      <c r="AR277" s="141"/>
      <c r="AS277" s="96"/>
      <c r="AT277" s="97"/>
      <c r="AU277" s="97"/>
      <c r="AV277" s="97"/>
      <c r="AW277" s="102"/>
      <c r="AX277" s="137"/>
      <c r="AY277" s="97"/>
      <c r="AZ277" s="97"/>
      <c r="BA277" s="141"/>
      <c r="BB277" s="96"/>
      <c r="BC277" s="97"/>
      <c r="BD277" s="97"/>
      <c r="BE277" s="102"/>
      <c r="BF277" s="137"/>
      <c r="BG277" s="97"/>
      <c r="BH277" s="97"/>
      <c r="BI277" s="97"/>
      <c r="BJ277" s="141"/>
      <c r="BK277" s="96"/>
      <c r="BL277" s="545"/>
      <c r="BM277" s="545"/>
      <c r="BN277" s="98"/>
      <c r="BP277" s="11"/>
    </row>
    <row r="278" spans="1:68" ht="18.899999999999999" customHeight="1">
      <c r="A278" s="9"/>
      <c r="B278" s="8"/>
      <c r="C278" s="1037"/>
      <c r="D278" s="1037"/>
      <c r="E278" s="1037"/>
      <c r="F278" s="1037"/>
      <c r="G278" s="1013" t="s">
        <v>508</v>
      </c>
      <c r="H278" s="976"/>
      <c r="I278" s="372" t="s">
        <v>1020</v>
      </c>
      <c r="J278" s="572" t="s">
        <v>947</v>
      </c>
      <c r="K278" s="557">
        <f>VLOOKUP(I278,'[1]PM Schedule'!$H$12:$J$339,3,0)</f>
        <v>1132390</v>
      </c>
      <c r="L278" s="561" t="s">
        <v>339</v>
      </c>
      <c r="M278" s="561">
        <f>VLOOKUP(I278,'Input data - MTBF'!$A$1:$F$303,3,FALSE)</f>
        <v>8760</v>
      </c>
      <c r="N278" s="889" t="str">
        <f>VLOOKUP(I278,'Input data - MTBF'!$A$1:$F$304,6,FALSE)</f>
        <v>R</v>
      </c>
      <c r="O278" s="122"/>
      <c r="P278" s="90"/>
      <c r="Q278" s="90"/>
      <c r="R278" s="99"/>
      <c r="S278" s="103"/>
      <c r="T278" s="90"/>
      <c r="U278" s="90"/>
      <c r="V278" s="99"/>
      <c r="W278" s="89"/>
      <c r="X278" s="90"/>
      <c r="Y278" s="104"/>
      <c r="Z278" s="90"/>
      <c r="AA278" s="146"/>
      <c r="AB278" s="103"/>
      <c r="AC278" s="90"/>
      <c r="AD278" s="90"/>
      <c r="AE278" s="99"/>
      <c r="AF278" s="135"/>
      <c r="AG278" s="90"/>
      <c r="AH278" s="90"/>
      <c r="AI278" s="146"/>
      <c r="AJ278" s="89"/>
      <c r="AK278" s="90"/>
      <c r="AL278" s="104"/>
      <c r="AM278" s="90"/>
      <c r="AN278" s="99"/>
      <c r="AO278" s="135"/>
      <c r="AP278" s="90"/>
      <c r="AQ278" s="90"/>
      <c r="AR278" s="787"/>
      <c r="AS278" s="633"/>
      <c r="AT278" s="90"/>
      <c r="AU278" s="90"/>
      <c r="AV278" s="90"/>
      <c r="AW278" s="99"/>
      <c r="AX278" s="135"/>
      <c r="AY278" s="104"/>
      <c r="AZ278" s="90"/>
      <c r="BA278" s="142"/>
      <c r="BB278" s="103"/>
      <c r="BC278" s="90"/>
      <c r="BD278" s="90"/>
      <c r="BE278" s="99" t="s">
        <v>9</v>
      </c>
      <c r="BF278" s="135"/>
      <c r="BG278" s="90"/>
      <c r="BH278" s="90"/>
      <c r="BI278" s="90"/>
      <c r="BJ278" s="146"/>
      <c r="BK278" s="89"/>
      <c r="BL278" s="544"/>
      <c r="BM278" s="738"/>
      <c r="BN278" s="91"/>
      <c r="BP278" s="11"/>
    </row>
    <row r="279" spans="1:68" ht="18.899999999999999" customHeight="1">
      <c r="A279" s="9"/>
      <c r="B279" s="8"/>
      <c r="C279" s="1037"/>
      <c r="D279" s="1037"/>
      <c r="E279" s="1037"/>
      <c r="F279" s="1037"/>
      <c r="G279" s="1014"/>
      <c r="H279" s="288"/>
      <c r="I279" s="362" t="s">
        <v>655</v>
      </c>
      <c r="J279" s="573" t="s">
        <v>708</v>
      </c>
      <c r="K279" s="524">
        <v>1131821</v>
      </c>
      <c r="L279" s="559" t="s">
        <v>1</v>
      </c>
      <c r="M279" s="559">
        <f>VLOOKUP(I279,'Input data - MTBF'!$A$1:$F$303,3,FALSE)</f>
        <v>486.66666670000001</v>
      </c>
      <c r="N279" s="889" t="str">
        <f>VLOOKUP(I279,'Input data - MTBF'!$A$1:$F$304,6,FALSE)</f>
        <v>P</v>
      </c>
      <c r="O279" s="108"/>
      <c r="P279" s="84"/>
      <c r="Q279" s="84" t="s">
        <v>354</v>
      </c>
      <c r="R279" s="100"/>
      <c r="S279" s="94"/>
      <c r="T279" s="84"/>
      <c r="U279" s="84"/>
      <c r="V279" s="100"/>
      <c r="W279" s="92"/>
      <c r="X279" s="84"/>
      <c r="Y279" s="85"/>
      <c r="Z279" s="84"/>
      <c r="AA279" s="87"/>
      <c r="AB279" s="94"/>
      <c r="AC279" s="84"/>
      <c r="AD279" s="84"/>
      <c r="AE279" s="100"/>
      <c r="AF279" s="136"/>
      <c r="AG279" s="84"/>
      <c r="AH279" s="84"/>
      <c r="AI279" s="87"/>
      <c r="AJ279" s="92"/>
      <c r="AK279" s="84"/>
      <c r="AL279" s="85"/>
      <c r="AM279" s="84"/>
      <c r="AN279" s="100"/>
      <c r="AO279" s="136" t="s">
        <v>7</v>
      </c>
      <c r="AP279" s="84"/>
      <c r="AQ279" s="84"/>
      <c r="AR279" s="87"/>
      <c r="AS279" s="94"/>
      <c r="AT279" s="84"/>
      <c r="AU279" s="84"/>
      <c r="AV279" s="84"/>
      <c r="AW279" s="100"/>
      <c r="AX279" s="136"/>
      <c r="AY279" s="85"/>
      <c r="AZ279" s="84"/>
      <c r="BA279" s="88"/>
      <c r="BB279" s="94"/>
      <c r="BC279" s="84"/>
      <c r="BD279" s="84"/>
      <c r="BE279" s="100"/>
      <c r="BF279" s="136"/>
      <c r="BG279" s="84"/>
      <c r="BH279" s="84"/>
      <c r="BI279" s="84"/>
      <c r="BJ279" s="87"/>
      <c r="BK279" s="92"/>
      <c r="BL279" s="536"/>
      <c r="BM279" s="535"/>
      <c r="BN279" s="93"/>
      <c r="BP279" s="11"/>
    </row>
    <row r="280" spans="1:68" ht="18.899999999999999" customHeight="1">
      <c r="A280" s="9"/>
      <c r="B280" s="8"/>
      <c r="C280" s="1037"/>
      <c r="D280" s="1037"/>
      <c r="E280" s="1037"/>
      <c r="F280" s="1037"/>
      <c r="G280" s="1014"/>
      <c r="H280" s="288"/>
      <c r="I280" s="362" t="s">
        <v>651</v>
      </c>
      <c r="J280" s="573" t="s">
        <v>710</v>
      </c>
      <c r="K280" s="524">
        <v>1131821</v>
      </c>
      <c r="L280" s="559" t="s">
        <v>1</v>
      </c>
      <c r="M280" s="559">
        <f>VLOOKUP(I280,'Input data - MTBF'!$A$1:$F$303,3,FALSE)</f>
        <v>257.64705880000002</v>
      </c>
      <c r="N280" s="889" t="str">
        <f>VLOOKUP(I280,'Input data - MTBF'!$A$1:$F$304,6,FALSE)</f>
        <v>K</v>
      </c>
      <c r="O280" s="108"/>
      <c r="P280" s="84"/>
      <c r="Q280" s="84"/>
      <c r="R280" s="100" t="s">
        <v>342</v>
      </c>
      <c r="S280" s="94"/>
      <c r="T280" s="84"/>
      <c r="U280" s="84"/>
      <c r="V280" s="100"/>
      <c r="W280" s="92"/>
      <c r="X280" s="84"/>
      <c r="Y280" s="85"/>
      <c r="Z280" s="84"/>
      <c r="AA280" s="87"/>
      <c r="AB280" s="94"/>
      <c r="AC280" s="84"/>
      <c r="AD280" s="84" t="s">
        <v>5</v>
      </c>
      <c r="AE280" s="100"/>
      <c r="AF280" s="136"/>
      <c r="AG280" s="84"/>
      <c r="AH280" s="84"/>
      <c r="AI280" s="87"/>
      <c r="AJ280" s="92"/>
      <c r="AK280" s="84"/>
      <c r="AL280" s="85"/>
      <c r="AM280" s="84"/>
      <c r="AN280" s="100"/>
      <c r="AO280" s="136"/>
      <c r="AP280" s="84" t="s">
        <v>5</v>
      </c>
      <c r="AQ280" s="84"/>
      <c r="AR280" s="87"/>
      <c r="AS280" s="94"/>
      <c r="AT280" s="84"/>
      <c r="AU280" s="84"/>
      <c r="AV280" s="84"/>
      <c r="AW280" s="100"/>
      <c r="AX280" s="136"/>
      <c r="AY280" s="85"/>
      <c r="AZ280" s="84"/>
      <c r="BA280" s="88"/>
      <c r="BB280" s="94" t="s">
        <v>5</v>
      </c>
      <c r="BC280" s="84"/>
      <c r="BD280" s="84"/>
      <c r="BE280" s="100"/>
      <c r="BF280" s="136"/>
      <c r="BG280" s="84"/>
      <c r="BH280" s="84"/>
      <c r="BI280" s="84"/>
      <c r="BJ280" s="87"/>
      <c r="BK280" s="92"/>
      <c r="BL280" s="536"/>
      <c r="BM280" s="535"/>
      <c r="BN280" s="93"/>
      <c r="BP280" s="11"/>
    </row>
    <row r="281" spans="1:68" ht="18.899999999999999" customHeight="1">
      <c r="A281" s="9"/>
      <c r="B281" s="8"/>
      <c r="C281" s="1037"/>
      <c r="D281" s="1037"/>
      <c r="E281" s="1037"/>
      <c r="F281" s="1037"/>
      <c r="G281" s="1014"/>
      <c r="H281" s="288"/>
      <c r="I281" s="362" t="s">
        <v>649</v>
      </c>
      <c r="J281" s="573" t="s">
        <v>711</v>
      </c>
      <c r="K281" s="524">
        <v>1131821</v>
      </c>
      <c r="L281" s="559" t="s">
        <v>1</v>
      </c>
      <c r="M281" s="559">
        <f>VLOOKUP(I281,'Input data - MTBF'!$A$1:$F$303,3,FALSE)</f>
        <v>168.46153849999999</v>
      </c>
      <c r="N281" s="889" t="str">
        <f>VLOOKUP(I281,'Input data - MTBF'!$A$1:$F$304,6,FALSE)</f>
        <v>K</v>
      </c>
      <c r="O281" s="108"/>
      <c r="P281" s="84"/>
      <c r="Q281" s="84"/>
      <c r="R281" s="100"/>
      <c r="S281" s="94" t="s">
        <v>342</v>
      </c>
      <c r="T281" s="84"/>
      <c r="U281" s="84"/>
      <c r="V281" s="100"/>
      <c r="W281" s="92"/>
      <c r="X281" s="84"/>
      <c r="Y281" s="85"/>
      <c r="Z281" s="84"/>
      <c r="AA281" s="87"/>
      <c r="AB281" s="94"/>
      <c r="AC281" s="84"/>
      <c r="AD281" s="84"/>
      <c r="AE281" s="100" t="s">
        <v>5</v>
      </c>
      <c r="AF281" s="136"/>
      <c r="AG281" s="84"/>
      <c r="AH281" s="84"/>
      <c r="AI281" s="87"/>
      <c r="AJ281" s="92"/>
      <c r="AK281" s="84"/>
      <c r="AL281" s="85"/>
      <c r="AM281" s="84"/>
      <c r="AN281" s="100"/>
      <c r="AO281" s="136"/>
      <c r="AP281" s="84"/>
      <c r="AQ281" s="84" t="s">
        <v>7</v>
      </c>
      <c r="AR281" s="87"/>
      <c r="AS281" s="94"/>
      <c r="AT281" s="84"/>
      <c r="AU281" s="84"/>
      <c r="AV281" s="84"/>
      <c r="AW281" s="100"/>
      <c r="AX281" s="136"/>
      <c r="AY281" s="85"/>
      <c r="AZ281" s="84"/>
      <c r="BA281" s="88"/>
      <c r="BB281" s="94"/>
      <c r="BC281" s="84" t="s">
        <v>5</v>
      </c>
      <c r="BD281" s="84"/>
      <c r="BE281" s="100"/>
      <c r="BF281" s="136"/>
      <c r="BG281" s="84"/>
      <c r="BH281" s="84"/>
      <c r="BI281" s="84"/>
      <c r="BJ281" s="87"/>
      <c r="BK281" s="92"/>
      <c r="BL281" s="536"/>
      <c r="BM281" s="535"/>
      <c r="BN281" s="93"/>
      <c r="BP281" s="11"/>
    </row>
    <row r="282" spans="1:68" ht="18.899999999999999" customHeight="1">
      <c r="A282" s="9"/>
      <c r="B282" s="8"/>
      <c r="C282" s="1037"/>
      <c r="D282" s="1037"/>
      <c r="E282" s="1037"/>
      <c r="F282" s="1037"/>
      <c r="G282" s="1014"/>
      <c r="H282" s="288"/>
      <c r="I282" s="362" t="s">
        <v>647</v>
      </c>
      <c r="J282" s="573" t="s">
        <v>712</v>
      </c>
      <c r="K282" s="524">
        <v>1131821</v>
      </c>
      <c r="L282" s="559" t="s">
        <v>1</v>
      </c>
      <c r="M282" s="559">
        <f>VLOOKUP(I282,'Input data - MTBF'!$A$1:$F$303,3,FALSE)</f>
        <v>2190</v>
      </c>
      <c r="N282" s="889" t="str">
        <f>VLOOKUP(I282,'Input data - MTBF'!$A$1:$F$304,6,FALSE)</f>
        <v>K</v>
      </c>
      <c r="O282" s="108"/>
      <c r="P282" s="84"/>
      <c r="Q282" s="84"/>
      <c r="R282" s="100"/>
      <c r="S282" s="94"/>
      <c r="T282" s="84" t="s">
        <v>342</v>
      </c>
      <c r="U282" s="84"/>
      <c r="V282" s="100"/>
      <c r="W282" s="92"/>
      <c r="X282" s="84"/>
      <c r="Y282" s="85"/>
      <c r="Z282" s="84"/>
      <c r="AA282" s="87"/>
      <c r="AB282" s="94"/>
      <c r="AC282" s="84"/>
      <c r="AD282" s="84"/>
      <c r="AE282" s="100"/>
      <c r="AF282" s="136" t="s">
        <v>5</v>
      </c>
      <c r="AG282" s="84"/>
      <c r="AH282" s="84"/>
      <c r="AI282" s="87"/>
      <c r="AJ282" s="92"/>
      <c r="AK282" s="84"/>
      <c r="AL282" s="85"/>
      <c r="AM282" s="84"/>
      <c r="AN282" s="100"/>
      <c r="AO282" s="136"/>
      <c r="AP282" s="84"/>
      <c r="AQ282" s="84"/>
      <c r="AR282" s="87" t="s">
        <v>5</v>
      </c>
      <c r="AS282" s="94"/>
      <c r="AT282" s="84"/>
      <c r="AU282" s="84"/>
      <c r="AV282" s="84"/>
      <c r="AW282" s="100"/>
      <c r="AX282" s="136"/>
      <c r="AY282" s="85"/>
      <c r="AZ282" s="84"/>
      <c r="BA282" s="88"/>
      <c r="BB282" s="94"/>
      <c r="BC282" s="84"/>
      <c r="BD282" s="84" t="s">
        <v>5</v>
      </c>
      <c r="BE282" s="100"/>
      <c r="BF282" s="136" t="s">
        <v>371</v>
      </c>
      <c r="BG282" s="84"/>
      <c r="BH282" s="84"/>
      <c r="BI282" s="84"/>
      <c r="BJ282" s="87"/>
      <c r="BK282" s="92"/>
      <c r="BL282" s="536"/>
      <c r="BM282" s="535"/>
      <c r="BN282" s="93"/>
      <c r="BP282" s="11"/>
    </row>
    <row r="283" spans="1:68" ht="18.899999999999999" customHeight="1">
      <c r="A283" s="9"/>
      <c r="B283" s="8"/>
      <c r="C283" s="1037"/>
      <c r="D283" s="1037"/>
      <c r="E283" s="1037"/>
      <c r="F283" s="1037"/>
      <c r="G283" s="1014"/>
      <c r="H283" s="288"/>
      <c r="I283" s="362" t="s">
        <v>645</v>
      </c>
      <c r="J283" s="573" t="s">
        <v>713</v>
      </c>
      <c r="K283" s="524">
        <v>1131821</v>
      </c>
      <c r="L283" s="559" t="s">
        <v>1</v>
      </c>
      <c r="M283" s="559">
        <f>VLOOKUP(I283,'Input data - MTBF'!$A$1:$F$303,3,FALSE)</f>
        <v>876</v>
      </c>
      <c r="N283" s="889" t="str">
        <f>VLOOKUP(I283,'Input data - MTBF'!$A$1:$F$304,6,FALSE)</f>
        <v>K</v>
      </c>
      <c r="O283" s="108"/>
      <c r="P283" s="84"/>
      <c r="Q283" s="84"/>
      <c r="R283" s="100"/>
      <c r="S283" s="94" t="s">
        <v>342</v>
      </c>
      <c r="T283" s="84"/>
      <c r="U283" s="84"/>
      <c r="V283" s="100"/>
      <c r="W283" s="92"/>
      <c r="X283" s="84"/>
      <c r="Y283" s="85"/>
      <c r="Z283" s="84"/>
      <c r="AA283" s="87"/>
      <c r="AB283" s="94"/>
      <c r="AC283" s="84"/>
      <c r="AD283" s="84"/>
      <c r="AE283" s="881" t="s">
        <v>5</v>
      </c>
      <c r="AF283" s="136"/>
      <c r="AG283" s="84"/>
      <c r="AH283" s="84"/>
      <c r="AI283" s="87"/>
      <c r="AJ283" s="92"/>
      <c r="AK283" s="84"/>
      <c r="AL283" s="85"/>
      <c r="AM283" s="84"/>
      <c r="AN283" s="100"/>
      <c r="AO283" s="136"/>
      <c r="AP283" s="84"/>
      <c r="AQ283" s="84" t="s">
        <v>5</v>
      </c>
      <c r="AR283" s="87"/>
      <c r="AS283" s="94"/>
      <c r="AT283" s="84"/>
      <c r="AU283" s="84"/>
      <c r="AV283" s="84"/>
      <c r="AW283" s="100"/>
      <c r="AX283" s="136"/>
      <c r="AY283" s="85"/>
      <c r="AZ283" s="84"/>
      <c r="BA283" s="88"/>
      <c r="BB283" s="94"/>
      <c r="BC283" s="84" t="s">
        <v>5</v>
      </c>
      <c r="BD283" s="84"/>
      <c r="BE283" s="100"/>
      <c r="BF283" s="136"/>
      <c r="BG283" s="84"/>
      <c r="BH283" s="84"/>
      <c r="BI283" s="84"/>
      <c r="BJ283" s="87"/>
      <c r="BK283" s="92"/>
      <c r="BL283" s="536"/>
      <c r="BM283" s="535"/>
      <c r="BN283" s="93"/>
      <c r="BP283" s="11"/>
    </row>
    <row r="284" spans="1:68" ht="18.899999999999999" customHeight="1">
      <c r="A284" s="9"/>
      <c r="B284" s="8"/>
      <c r="C284" s="1037"/>
      <c r="D284" s="1037"/>
      <c r="E284" s="1037"/>
      <c r="F284" s="1037"/>
      <c r="G284" s="1014"/>
      <c r="H284" s="288"/>
      <c r="I284" s="362" t="s">
        <v>910</v>
      </c>
      <c r="J284" s="573" t="s">
        <v>1065</v>
      </c>
      <c r="K284" s="524">
        <v>1131195</v>
      </c>
      <c r="L284" s="559" t="s">
        <v>1</v>
      </c>
      <c r="M284" s="559">
        <f>VLOOKUP(I284,'Input data - MTBF'!$A$1:$F$303,3,FALSE)</f>
        <v>8760</v>
      </c>
      <c r="N284" s="889" t="str">
        <f>VLOOKUP(I284,'Input data - MTBF'!$A$1:$F$304,6,FALSE)</f>
        <v>R</v>
      </c>
      <c r="O284" s="108"/>
      <c r="P284" s="84"/>
      <c r="Q284" s="84"/>
      <c r="R284" s="100"/>
      <c r="S284" s="94"/>
      <c r="T284" s="84"/>
      <c r="U284" s="84"/>
      <c r="V284" s="100"/>
      <c r="W284" s="92"/>
      <c r="X284" s="84"/>
      <c r="Y284" s="85"/>
      <c r="Z284" s="84"/>
      <c r="AA284" s="87"/>
      <c r="AB284" s="94"/>
      <c r="AC284" s="84"/>
      <c r="AD284" s="84"/>
      <c r="AE284" s="100"/>
      <c r="AF284" s="136"/>
      <c r="AG284" s="84"/>
      <c r="AH284" s="84" t="s">
        <v>9</v>
      </c>
      <c r="AI284" s="87"/>
      <c r="AJ284" s="92"/>
      <c r="AK284" s="84"/>
      <c r="AL284" s="85"/>
      <c r="AM284" s="84"/>
      <c r="AN284" s="100"/>
      <c r="AO284" s="136"/>
      <c r="AP284" s="84"/>
      <c r="AQ284" s="84"/>
      <c r="AR284" s="87"/>
      <c r="AS284" s="94"/>
      <c r="AT284" s="84"/>
      <c r="AU284" s="84"/>
      <c r="AV284" s="84"/>
      <c r="AW284" s="100"/>
      <c r="AX284" s="136"/>
      <c r="AY284" s="85"/>
      <c r="AZ284" s="84"/>
      <c r="BA284" s="88"/>
      <c r="BB284" s="94"/>
      <c r="BC284" s="84"/>
      <c r="BD284" s="84"/>
      <c r="BE284" s="100"/>
      <c r="BF284" s="136"/>
      <c r="BG284" s="84"/>
      <c r="BH284" s="84"/>
      <c r="BI284" s="84"/>
      <c r="BJ284" s="87"/>
      <c r="BK284" s="92"/>
      <c r="BL284" s="536"/>
      <c r="BM284" s="535"/>
      <c r="BN284" s="93"/>
      <c r="BP284" s="11"/>
    </row>
    <row r="285" spans="1:68" ht="18.899999999999999" customHeight="1">
      <c r="A285" s="9"/>
      <c r="B285" s="8"/>
      <c r="C285" s="1037"/>
      <c r="D285" s="1037"/>
      <c r="E285" s="1037"/>
      <c r="F285" s="1037"/>
      <c r="G285" s="1014"/>
      <c r="H285" s="288"/>
      <c r="I285" s="362" t="s">
        <v>1009</v>
      </c>
      <c r="J285" s="573" t="s">
        <v>1031</v>
      </c>
      <c r="K285" s="524">
        <v>1131195</v>
      </c>
      <c r="L285" s="559" t="s">
        <v>1</v>
      </c>
      <c r="M285" s="559">
        <f>VLOOKUP(I285,'Input data - MTBF'!$A$1:$F$303,3,FALSE)</f>
        <v>4380</v>
      </c>
      <c r="N285" s="889" t="str">
        <f>VLOOKUP(I285,'Input data - MTBF'!$A$1:$F$304,6,FALSE)</f>
        <v>R</v>
      </c>
      <c r="O285" s="108"/>
      <c r="P285" s="84"/>
      <c r="Q285" s="84"/>
      <c r="R285" s="100"/>
      <c r="S285" s="94"/>
      <c r="T285" s="84"/>
      <c r="U285" s="84"/>
      <c r="V285" s="100"/>
      <c r="W285" s="92"/>
      <c r="X285" s="84"/>
      <c r="Y285" s="85"/>
      <c r="Z285" s="84"/>
      <c r="AA285" s="87"/>
      <c r="AB285" s="94"/>
      <c r="AC285" s="84"/>
      <c r="AD285" s="84" t="s">
        <v>9</v>
      </c>
      <c r="AE285" s="100"/>
      <c r="AF285" s="136"/>
      <c r="AG285" s="84"/>
      <c r="AH285" s="84"/>
      <c r="AI285" s="87"/>
      <c r="AJ285" s="92"/>
      <c r="AK285" s="84"/>
      <c r="AL285" s="85"/>
      <c r="AM285" s="84"/>
      <c r="AN285" s="100"/>
      <c r="AO285" s="136"/>
      <c r="AP285" s="84"/>
      <c r="AQ285" s="84"/>
      <c r="AR285" s="87"/>
      <c r="AS285" s="94"/>
      <c r="AT285" s="84"/>
      <c r="AU285" s="84"/>
      <c r="AV285" s="84"/>
      <c r="AW285" s="100"/>
      <c r="AX285" s="136"/>
      <c r="AY285" s="85"/>
      <c r="AZ285" s="84"/>
      <c r="BA285" s="88"/>
      <c r="BB285" s="94"/>
      <c r="BC285" s="84"/>
      <c r="BD285" s="84"/>
      <c r="BE285" s="100"/>
      <c r="BF285" s="136"/>
      <c r="BG285" s="84"/>
      <c r="BH285" s="84"/>
      <c r="BI285" s="84"/>
      <c r="BJ285" s="87"/>
      <c r="BK285" s="92"/>
      <c r="BL285" s="536"/>
      <c r="BM285" s="535"/>
      <c r="BN285" s="93"/>
      <c r="BP285" s="11"/>
    </row>
    <row r="286" spans="1:68" ht="18.75" customHeight="1">
      <c r="A286" s="9"/>
      <c r="B286" s="8"/>
      <c r="C286" s="1037"/>
      <c r="D286" s="1037"/>
      <c r="E286" s="1037"/>
      <c r="F286" s="1037"/>
      <c r="G286" s="1014"/>
      <c r="H286" s="288"/>
      <c r="I286" s="362" t="s">
        <v>1010</v>
      </c>
      <c r="J286" s="573" t="s">
        <v>1030</v>
      </c>
      <c r="K286" s="524">
        <v>1131195</v>
      </c>
      <c r="L286" s="559" t="s">
        <v>1</v>
      </c>
      <c r="M286" s="559">
        <f>VLOOKUP(I286,'Input data - MTBF'!$A$1:$F$303,3,FALSE)</f>
        <v>8760</v>
      </c>
      <c r="N286" s="889" t="str">
        <f>VLOOKUP(I286,'Input data - MTBF'!$A$1:$F$304,6,FALSE)</f>
        <v>R</v>
      </c>
      <c r="O286" s="108"/>
      <c r="P286" s="84"/>
      <c r="Q286" s="84"/>
      <c r="R286" s="100"/>
      <c r="S286" s="94"/>
      <c r="T286" s="84"/>
      <c r="U286" s="84" t="s">
        <v>353</v>
      </c>
      <c r="V286" s="100"/>
      <c r="W286" s="92"/>
      <c r="X286" s="84"/>
      <c r="Y286" s="85"/>
      <c r="Z286" s="84"/>
      <c r="AA286" s="87"/>
      <c r="AB286" s="94"/>
      <c r="AC286" s="84"/>
      <c r="AD286" s="84"/>
      <c r="AE286" s="100"/>
      <c r="AF286" s="136"/>
      <c r="AG286" s="84"/>
      <c r="AH286" s="84"/>
      <c r="AI286" s="87"/>
      <c r="AJ286" s="92"/>
      <c r="AK286" s="84"/>
      <c r="AL286" s="85"/>
      <c r="AM286" s="84"/>
      <c r="AN286" s="100"/>
      <c r="AO286" s="136"/>
      <c r="AP286" s="84"/>
      <c r="AQ286" s="84"/>
      <c r="AR286" s="87"/>
      <c r="AS286" s="94"/>
      <c r="AT286" s="84"/>
      <c r="AU286" s="84"/>
      <c r="AV286" s="84"/>
      <c r="AW286" s="100"/>
      <c r="AX286" s="136"/>
      <c r="AY286" s="85"/>
      <c r="AZ286" s="84"/>
      <c r="BA286" s="88"/>
      <c r="BB286" s="94"/>
      <c r="BC286" s="84"/>
      <c r="BD286" s="84"/>
      <c r="BE286" s="100"/>
      <c r="BF286" s="136"/>
      <c r="BG286" s="84"/>
      <c r="BH286" s="84"/>
      <c r="BI286" s="84"/>
      <c r="BJ286" s="87"/>
      <c r="BK286" s="92"/>
      <c r="BL286" s="536"/>
      <c r="BM286" s="535"/>
      <c r="BN286" s="93"/>
      <c r="BP286" s="11"/>
    </row>
    <row r="287" spans="1:68" ht="18.75" customHeight="1">
      <c r="A287" s="9"/>
      <c r="B287" s="8"/>
      <c r="C287" s="1037"/>
      <c r="D287" s="1037"/>
      <c r="E287" s="1037"/>
      <c r="F287" s="1037"/>
      <c r="G287" s="1014"/>
      <c r="H287" s="288"/>
      <c r="I287" s="362" t="s">
        <v>1063</v>
      </c>
      <c r="J287" s="573" t="s">
        <v>1064</v>
      </c>
      <c r="K287" s="524">
        <v>1131195</v>
      </c>
      <c r="L287" s="559" t="s">
        <v>1</v>
      </c>
      <c r="M287" s="559">
        <f>VLOOKUP(I287,'Input data - MTBF'!$A$1:$F$303,3,FALSE)</f>
        <v>8760</v>
      </c>
      <c r="N287" s="889" t="str">
        <f>VLOOKUP(I287,'Input data - MTBF'!$A$1:$F$304,6,FALSE)</f>
        <v>R</v>
      </c>
      <c r="O287" s="108"/>
      <c r="P287" s="84"/>
      <c r="Q287" s="84"/>
      <c r="R287" s="100"/>
      <c r="S287" s="94"/>
      <c r="T287" s="84"/>
      <c r="U287" s="84"/>
      <c r="V287" s="100"/>
      <c r="W287" s="92"/>
      <c r="X287" s="84"/>
      <c r="Y287" s="85"/>
      <c r="Z287" s="84"/>
      <c r="AA287" s="87"/>
      <c r="AB287" s="94"/>
      <c r="AC287" s="84"/>
      <c r="AD287" s="84"/>
      <c r="AE287" s="100"/>
      <c r="AF287" s="136"/>
      <c r="AG287" s="84"/>
      <c r="AH287" s="84"/>
      <c r="AI287" s="87" t="s">
        <v>9</v>
      </c>
      <c r="AJ287" s="92"/>
      <c r="AK287" s="84"/>
      <c r="AL287" s="85"/>
      <c r="AM287" s="84"/>
      <c r="AN287" s="100"/>
      <c r="AO287" s="136"/>
      <c r="AP287" s="84"/>
      <c r="AQ287" s="84"/>
      <c r="AR287" s="87"/>
      <c r="AS287" s="94"/>
      <c r="AT287" s="84"/>
      <c r="AU287" s="84"/>
      <c r="AV287" s="84"/>
      <c r="AW287" s="100"/>
      <c r="AX287" s="136"/>
      <c r="AY287" s="85"/>
      <c r="AZ287" s="84"/>
      <c r="BA287" s="88"/>
      <c r="BB287" s="94"/>
      <c r="BC287" s="84"/>
      <c r="BD287" s="84"/>
      <c r="BE287" s="100"/>
      <c r="BF287" s="136"/>
      <c r="BG287" s="84"/>
      <c r="BH287" s="84"/>
      <c r="BI287" s="84"/>
      <c r="BJ287" s="87"/>
      <c r="BK287" s="92"/>
      <c r="BL287" s="536"/>
      <c r="BM287" s="535"/>
      <c r="BN287" s="93"/>
      <c r="BP287" s="11"/>
    </row>
    <row r="288" spans="1:68" ht="18.75" customHeight="1">
      <c r="A288" s="9"/>
      <c r="B288" s="8"/>
      <c r="C288" s="1037"/>
      <c r="D288" s="1037"/>
      <c r="E288" s="1037"/>
      <c r="F288" s="1037"/>
      <c r="G288" s="1014"/>
      <c r="H288" s="288"/>
      <c r="I288" s="362" t="s">
        <v>1004</v>
      </c>
      <c r="J288" s="573" t="s">
        <v>1033</v>
      </c>
      <c r="K288" s="524">
        <v>1132360</v>
      </c>
      <c r="L288" s="559" t="s">
        <v>1</v>
      </c>
      <c r="M288" s="559">
        <f>VLOOKUP(I288,'Input data - MTBF'!$A$1:$F$303,3,FALSE)</f>
        <v>8760</v>
      </c>
      <c r="N288" s="889" t="str">
        <f>VLOOKUP(I288,'Input data - MTBF'!$A$1:$F$304,6,FALSE)</f>
        <v>R</v>
      </c>
      <c r="O288" s="108"/>
      <c r="P288" s="84"/>
      <c r="Q288" s="84"/>
      <c r="R288" s="100"/>
      <c r="S288" s="94"/>
      <c r="T288" s="84"/>
      <c r="U288" s="84"/>
      <c r="V288" s="100"/>
      <c r="W288" s="92"/>
      <c r="X288" s="84"/>
      <c r="Y288" s="85"/>
      <c r="Z288" s="84"/>
      <c r="AA288" s="87"/>
      <c r="AB288" s="94"/>
      <c r="AC288" s="84"/>
      <c r="AD288" s="84"/>
      <c r="AE288" s="100"/>
      <c r="AF288" s="136"/>
      <c r="AG288" s="84"/>
      <c r="AH288" s="84"/>
      <c r="AI288" s="87" t="s">
        <v>9</v>
      </c>
      <c r="AJ288" s="92"/>
      <c r="AK288" s="84"/>
      <c r="AL288" s="85"/>
      <c r="AM288" s="84"/>
      <c r="AN288" s="100"/>
      <c r="AO288" s="136"/>
      <c r="AP288" s="84"/>
      <c r="AQ288" s="84"/>
      <c r="AR288" s="87"/>
      <c r="AS288" s="94"/>
      <c r="AT288" s="84"/>
      <c r="AU288" s="84"/>
      <c r="AV288" s="84"/>
      <c r="AW288" s="100"/>
      <c r="AX288" s="136"/>
      <c r="AY288" s="85"/>
      <c r="AZ288" s="84"/>
      <c r="BA288" s="88"/>
      <c r="BB288" s="94"/>
      <c r="BC288" s="84"/>
      <c r="BD288" s="84"/>
      <c r="BE288" s="100"/>
      <c r="BF288" s="136"/>
      <c r="BG288" s="84"/>
      <c r="BH288" s="84"/>
      <c r="BI288" s="84"/>
      <c r="BJ288" s="87"/>
      <c r="BK288" s="92"/>
      <c r="BL288" s="536"/>
      <c r="BM288" s="535"/>
      <c r="BN288" s="93"/>
      <c r="BP288" s="11"/>
    </row>
    <row r="289" spans="1:68" ht="18.75" customHeight="1">
      <c r="A289" s="9"/>
      <c r="B289" s="8"/>
      <c r="C289" s="1037"/>
      <c r="D289" s="1037"/>
      <c r="E289" s="1037"/>
      <c r="F289" s="1037"/>
      <c r="G289" s="1014"/>
      <c r="H289" s="288"/>
      <c r="I289" s="362" t="s">
        <v>643</v>
      </c>
      <c r="J289" s="573" t="s">
        <v>725</v>
      </c>
      <c r="K289" s="186">
        <v>1131195</v>
      </c>
      <c r="L289" s="559" t="s">
        <v>1</v>
      </c>
      <c r="M289" s="559">
        <f>VLOOKUP(I289,'Input data - MTBF'!$A$1:$F$303,3,FALSE)</f>
        <v>1251.4285709999999</v>
      </c>
      <c r="N289" s="889" t="str">
        <f>VLOOKUP(I289,'Input data - MTBF'!$A$1:$F$304,6,FALSE)</f>
        <v>R</v>
      </c>
      <c r="O289" s="108"/>
      <c r="P289" s="84"/>
      <c r="Q289" s="84"/>
      <c r="R289" s="100"/>
      <c r="S289" s="94"/>
      <c r="T289" s="84"/>
      <c r="U289" s="84"/>
      <c r="V289" s="100"/>
      <c r="W289" s="92"/>
      <c r="X289" s="84"/>
      <c r="Y289" s="85"/>
      <c r="Z289" s="84"/>
      <c r="AA289" s="87"/>
      <c r="AB289" s="94"/>
      <c r="AC289" s="84"/>
      <c r="AD289" s="84"/>
      <c r="AE289" s="100"/>
      <c r="AF289" s="136" t="s">
        <v>9</v>
      </c>
      <c r="AG289" s="84"/>
      <c r="AH289" s="84"/>
      <c r="AI289" s="87"/>
      <c r="AJ289" s="92"/>
      <c r="AK289" s="84"/>
      <c r="AL289" s="85"/>
      <c r="AM289" s="84"/>
      <c r="AN289" s="100"/>
      <c r="AO289" s="136"/>
      <c r="AP289" s="84"/>
      <c r="AQ289" s="84"/>
      <c r="AR289" s="87"/>
      <c r="AS289" s="94"/>
      <c r="AT289" s="84"/>
      <c r="AU289" s="84"/>
      <c r="AV289" s="84"/>
      <c r="AW289" s="100"/>
      <c r="AX289" s="136"/>
      <c r="AY289" s="85"/>
      <c r="AZ289" s="84"/>
      <c r="BA289" s="88"/>
      <c r="BB289" s="94"/>
      <c r="BC289" s="84"/>
      <c r="BD289" s="84"/>
      <c r="BE289" s="100"/>
      <c r="BF289" s="136"/>
      <c r="BG289" s="84"/>
      <c r="BH289" s="84"/>
      <c r="BI289" s="84"/>
      <c r="BJ289" s="87"/>
      <c r="BK289" s="92"/>
      <c r="BL289" s="536"/>
      <c r="BM289" s="535"/>
      <c r="BN289" s="93"/>
      <c r="BP289" s="11"/>
    </row>
    <row r="290" spans="1:68" ht="18.899999999999999" customHeight="1">
      <c r="A290" s="9"/>
      <c r="B290" s="8"/>
      <c r="C290" s="1037"/>
      <c r="D290" s="1037"/>
      <c r="E290" s="1037"/>
      <c r="F290" s="1037"/>
      <c r="G290" s="1014"/>
      <c r="H290" s="288"/>
      <c r="I290" s="362" t="s">
        <v>642</v>
      </c>
      <c r="J290" s="573" t="s">
        <v>725</v>
      </c>
      <c r="K290" s="186">
        <v>1131195</v>
      </c>
      <c r="L290" s="559" t="s">
        <v>1</v>
      </c>
      <c r="M290" s="559">
        <f>VLOOKUP(I290,'Input data - MTBF'!$A$1:$F$303,3,FALSE)</f>
        <v>1460</v>
      </c>
      <c r="N290" s="889" t="str">
        <f>VLOOKUP(I290,'Input data - MTBF'!$A$1:$F$304,6,FALSE)</f>
        <v>R</v>
      </c>
      <c r="O290" s="108"/>
      <c r="P290" s="84"/>
      <c r="Q290" s="84"/>
      <c r="R290" s="100"/>
      <c r="S290" s="94"/>
      <c r="T290" s="84"/>
      <c r="U290" s="84"/>
      <c r="V290" s="100"/>
      <c r="W290" s="92"/>
      <c r="X290" s="84"/>
      <c r="Y290" s="85"/>
      <c r="Z290" s="84"/>
      <c r="AA290" s="87"/>
      <c r="AB290" s="94"/>
      <c r="AC290" s="84"/>
      <c r="AD290" s="84"/>
      <c r="AE290" s="100"/>
      <c r="AF290" s="136" t="s">
        <v>9</v>
      </c>
      <c r="AG290" s="84"/>
      <c r="AH290" s="84"/>
      <c r="AI290" s="87"/>
      <c r="AJ290" s="92"/>
      <c r="AK290" s="84"/>
      <c r="AL290" s="85"/>
      <c r="AM290" s="84"/>
      <c r="AN290" s="100"/>
      <c r="AO290" s="136"/>
      <c r="AP290" s="84"/>
      <c r="AQ290" s="84"/>
      <c r="AR290" s="87"/>
      <c r="AS290" s="94"/>
      <c r="AT290" s="84"/>
      <c r="AU290" s="84"/>
      <c r="AV290" s="84"/>
      <c r="AW290" s="100"/>
      <c r="AX290" s="136"/>
      <c r="AY290" s="85"/>
      <c r="AZ290" s="84"/>
      <c r="BA290" s="88"/>
      <c r="BB290" s="94"/>
      <c r="BC290" s="84"/>
      <c r="BD290" s="84"/>
      <c r="BE290" s="100"/>
      <c r="BF290" s="136"/>
      <c r="BG290" s="84"/>
      <c r="BH290" s="84"/>
      <c r="BI290" s="84"/>
      <c r="BJ290" s="87"/>
      <c r="BK290" s="92"/>
      <c r="BL290" s="536"/>
      <c r="BM290" s="535"/>
      <c r="BN290" s="93"/>
      <c r="BP290" s="11"/>
    </row>
    <row r="291" spans="1:68" ht="18.899999999999999" customHeight="1">
      <c r="A291" s="9"/>
      <c r="B291" s="8"/>
      <c r="C291" s="1037"/>
      <c r="D291" s="1037"/>
      <c r="E291" s="1037"/>
      <c r="F291" s="1037"/>
      <c r="G291" s="1014"/>
      <c r="H291" s="288"/>
      <c r="I291" s="362" t="s">
        <v>640</v>
      </c>
      <c r="J291" s="573" t="s">
        <v>732</v>
      </c>
      <c r="K291" s="186">
        <v>1131195</v>
      </c>
      <c r="L291" s="559" t="s">
        <v>1</v>
      </c>
      <c r="M291" s="559">
        <f>VLOOKUP(I291,'Input data - MTBF'!$A$1:$F$303,3,FALSE)</f>
        <v>973.33333330000005</v>
      </c>
      <c r="N291" s="889" t="str">
        <f>VLOOKUP(I291,'Input data - MTBF'!$A$1:$F$304,6,FALSE)</f>
        <v>R</v>
      </c>
      <c r="O291" s="108"/>
      <c r="P291" s="84"/>
      <c r="Q291" s="84"/>
      <c r="R291" s="100"/>
      <c r="S291" s="94"/>
      <c r="T291" s="84"/>
      <c r="U291" s="84"/>
      <c r="V291" s="100"/>
      <c r="W291" s="92"/>
      <c r="X291" s="84"/>
      <c r="Y291" s="85"/>
      <c r="Z291" s="84"/>
      <c r="AA291" s="87"/>
      <c r="AB291" s="94"/>
      <c r="AC291" s="84"/>
      <c r="AD291" s="84"/>
      <c r="AE291" s="100"/>
      <c r="AF291" s="136"/>
      <c r="AG291" s="84"/>
      <c r="AH291" s="84"/>
      <c r="AI291" s="87"/>
      <c r="AJ291" s="92"/>
      <c r="AK291" s="84"/>
      <c r="AL291" s="85"/>
      <c r="AM291" s="84"/>
      <c r="AN291" s="100"/>
      <c r="AO291" s="136"/>
      <c r="AP291" s="84"/>
      <c r="AQ291" s="84"/>
      <c r="AR291" s="87"/>
      <c r="AS291" s="94"/>
      <c r="AT291" s="84"/>
      <c r="AU291" s="84"/>
      <c r="AV291" s="84"/>
      <c r="AW291" s="100"/>
      <c r="AX291" s="136"/>
      <c r="AY291" s="85"/>
      <c r="AZ291" s="84"/>
      <c r="BA291" s="88"/>
      <c r="BB291" s="94"/>
      <c r="BC291" s="84"/>
      <c r="BD291" s="84" t="s">
        <v>9</v>
      </c>
      <c r="BE291" s="100"/>
      <c r="BF291" s="136"/>
      <c r="BG291" s="84"/>
      <c r="BH291" s="84"/>
      <c r="BI291" s="84"/>
      <c r="BJ291" s="87"/>
      <c r="BK291" s="92"/>
      <c r="BL291" s="536"/>
      <c r="BM291" s="535"/>
      <c r="BN291" s="93"/>
      <c r="BP291" s="11"/>
    </row>
    <row r="292" spans="1:68" ht="18.899999999999999" customHeight="1">
      <c r="A292" s="9"/>
      <c r="B292" s="8"/>
      <c r="C292" s="1037"/>
      <c r="D292" s="1037"/>
      <c r="E292" s="1037"/>
      <c r="F292" s="1037"/>
      <c r="G292" s="1014"/>
      <c r="H292" s="288"/>
      <c r="I292" s="362" t="s">
        <v>638</v>
      </c>
      <c r="J292" s="573" t="s">
        <v>735</v>
      </c>
      <c r="K292" s="524">
        <v>1131195</v>
      </c>
      <c r="L292" s="559" t="s">
        <v>1</v>
      </c>
      <c r="M292" s="559">
        <f>VLOOKUP(I292,'Input data - MTBF'!$A$1:$F$303,3,FALSE)</f>
        <v>1095</v>
      </c>
      <c r="N292" s="889" t="str">
        <f>VLOOKUP(I292,'Input data - MTBF'!$A$1:$F$304,6,FALSE)</f>
        <v>R</v>
      </c>
      <c r="O292" s="108"/>
      <c r="P292" s="84"/>
      <c r="Q292" s="84"/>
      <c r="R292" s="100"/>
      <c r="S292" s="94"/>
      <c r="T292" s="84"/>
      <c r="U292" s="84"/>
      <c r="V292" s="100"/>
      <c r="W292" s="92"/>
      <c r="X292" s="84"/>
      <c r="Y292" s="85"/>
      <c r="Z292" s="84"/>
      <c r="AA292" s="87"/>
      <c r="AB292" s="94"/>
      <c r="AC292" s="84"/>
      <c r="AD292" s="84"/>
      <c r="AE292" s="100"/>
      <c r="AF292" s="136"/>
      <c r="AG292" s="84"/>
      <c r="AH292" s="84"/>
      <c r="AI292" s="87"/>
      <c r="AJ292" s="92"/>
      <c r="AK292" s="84"/>
      <c r="AL292" s="85"/>
      <c r="AM292" s="84"/>
      <c r="AN292" s="100"/>
      <c r="AO292" s="136"/>
      <c r="AP292" s="84"/>
      <c r="AQ292" s="84"/>
      <c r="AR292" s="87"/>
      <c r="AS292" s="94"/>
      <c r="AT292" s="84"/>
      <c r="AU292" s="84"/>
      <c r="AV292" s="84"/>
      <c r="AW292" s="100"/>
      <c r="AX292" s="136"/>
      <c r="AY292" s="85"/>
      <c r="AZ292" s="84"/>
      <c r="BA292" s="88"/>
      <c r="BB292" s="94"/>
      <c r="BC292" s="84"/>
      <c r="BD292" s="84"/>
      <c r="BE292" s="100"/>
      <c r="BF292" s="136" t="s">
        <v>9</v>
      </c>
      <c r="BG292" s="84"/>
      <c r="BH292" s="84"/>
      <c r="BI292" s="84"/>
      <c r="BJ292" s="87"/>
      <c r="BK292" s="92"/>
      <c r="BL292" s="536"/>
      <c r="BM292" s="535"/>
      <c r="BN292" s="93"/>
      <c r="BP292" s="11"/>
    </row>
    <row r="293" spans="1:68" ht="18.899999999999999" customHeight="1">
      <c r="A293" s="9"/>
      <c r="B293" s="8"/>
      <c r="C293" s="1037"/>
      <c r="D293" s="1037"/>
      <c r="E293" s="1037"/>
      <c r="F293" s="1037"/>
      <c r="G293" s="1014"/>
      <c r="H293" s="288"/>
      <c r="I293" s="362" t="s">
        <v>608</v>
      </c>
      <c r="J293" s="574" t="s">
        <v>729</v>
      </c>
      <c r="K293" s="186">
        <v>1131195</v>
      </c>
      <c r="L293" s="559" t="s">
        <v>1</v>
      </c>
      <c r="M293" s="559">
        <f>VLOOKUP(I293,'Input data - MTBF'!$A$1:$F$303,3,FALSE)</f>
        <v>350.4</v>
      </c>
      <c r="N293" s="889" t="str">
        <f>VLOOKUP(I293,'Input data - MTBF'!$A$1:$F$304,6,FALSE)</f>
        <v>P</v>
      </c>
      <c r="O293" s="108"/>
      <c r="P293" s="84"/>
      <c r="Q293" s="84"/>
      <c r="R293" s="100"/>
      <c r="S293" s="94"/>
      <c r="T293" s="84" t="s">
        <v>354</v>
      </c>
      <c r="U293" s="84"/>
      <c r="V293" s="100"/>
      <c r="W293" s="92"/>
      <c r="X293" s="84"/>
      <c r="Y293" s="85"/>
      <c r="Z293" s="84"/>
      <c r="AA293" s="87"/>
      <c r="AB293" s="94"/>
      <c r="AC293" s="84"/>
      <c r="AD293" s="84"/>
      <c r="AE293" s="100"/>
      <c r="AF293" s="136"/>
      <c r="AG293" s="84"/>
      <c r="AH293" s="84"/>
      <c r="AI293" s="87"/>
      <c r="AJ293" s="92"/>
      <c r="AK293" s="84"/>
      <c r="AL293" s="85"/>
      <c r="AM293" s="84"/>
      <c r="AN293" s="100"/>
      <c r="AO293" s="136"/>
      <c r="AP293" s="84"/>
      <c r="AQ293" s="84"/>
      <c r="AR293" s="87" t="s">
        <v>7</v>
      </c>
      <c r="AS293" s="94"/>
      <c r="AT293" s="84"/>
      <c r="AU293" s="84"/>
      <c r="AV293" s="84"/>
      <c r="AW293" s="100"/>
      <c r="AX293" s="136"/>
      <c r="AY293" s="85"/>
      <c r="AZ293" s="84"/>
      <c r="BA293" s="88"/>
      <c r="BB293" s="94"/>
      <c r="BC293" s="84"/>
      <c r="BD293" s="84"/>
      <c r="BE293" s="100"/>
      <c r="BF293" s="136"/>
      <c r="BG293" s="84"/>
      <c r="BH293" s="84"/>
      <c r="BI293" s="84"/>
      <c r="BJ293" s="87"/>
      <c r="BK293" s="92"/>
      <c r="BL293" s="536"/>
      <c r="BM293" s="535"/>
      <c r="BN293" s="93"/>
      <c r="BP293" s="11"/>
    </row>
    <row r="294" spans="1:68" ht="18.899999999999999" customHeight="1">
      <c r="A294" s="9"/>
      <c r="B294" s="8"/>
      <c r="C294" s="1037"/>
      <c r="D294" s="1037"/>
      <c r="E294" s="1037"/>
      <c r="F294" s="1037"/>
      <c r="G294" s="1014"/>
      <c r="H294" s="288"/>
      <c r="I294" s="362" t="s">
        <v>607</v>
      </c>
      <c r="J294" s="573" t="s">
        <v>729</v>
      </c>
      <c r="K294" s="186">
        <v>1131195</v>
      </c>
      <c r="L294" s="559" t="s">
        <v>1</v>
      </c>
      <c r="M294" s="559">
        <f>VLOOKUP(I294,'Input data - MTBF'!$A$1:$F$303,3,FALSE)</f>
        <v>336.92307690000001</v>
      </c>
      <c r="N294" s="889" t="str">
        <f>VLOOKUP(I294,'Input data - MTBF'!$A$1:$F$304,6,FALSE)</f>
        <v>P</v>
      </c>
      <c r="O294" s="108"/>
      <c r="P294" s="84"/>
      <c r="Q294" s="84"/>
      <c r="R294" s="100"/>
      <c r="S294" s="94"/>
      <c r="T294" s="84" t="s">
        <v>354</v>
      </c>
      <c r="U294" s="84"/>
      <c r="V294" s="100"/>
      <c r="W294" s="92"/>
      <c r="X294" s="84"/>
      <c r="Y294" s="85"/>
      <c r="Z294" s="84"/>
      <c r="AA294" s="87"/>
      <c r="AB294" s="94"/>
      <c r="AC294" s="84"/>
      <c r="AD294" s="84"/>
      <c r="AE294" s="100"/>
      <c r="AF294" s="136"/>
      <c r="AG294" s="84"/>
      <c r="AH294" s="84"/>
      <c r="AI294" s="87"/>
      <c r="AJ294" s="92"/>
      <c r="AK294" s="84"/>
      <c r="AL294" s="85"/>
      <c r="AM294" s="84"/>
      <c r="AN294" s="100"/>
      <c r="AO294" s="136"/>
      <c r="AP294" s="84"/>
      <c r="AQ294" s="84"/>
      <c r="AR294" s="87" t="s">
        <v>7</v>
      </c>
      <c r="AS294" s="94"/>
      <c r="AT294" s="84"/>
      <c r="AU294" s="84"/>
      <c r="AV294" s="84"/>
      <c r="AW294" s="100"/>
      <c r="AX294" s="136"/>
      <c r="AY294" s="85"/>
      <c r="AZ294" s="84"/>
      <c r="BA294" s="88"/>
      <c r="BB294" s="94"/>
      <c r="BC294" s="84"/>
      <c r="BD294" s="84"/>
      <c r="BE294" s="100"/>
      <c r="BF294" s="136"/>
      <c r="BG294" s="84"/>
      <c r="BH294" s="84"/>
      <c r="BI294" s="84"/>
      <c r="BJ294" s="87"/>
      <c r="BK294" s="92"/>
      <c r="BL294" s="536"/>
      <c r="BM294" s="535"/>
      <c r="BN294" s="93"/>
      <c r="BP294" s="11"/>
    </row>
    <row r="295" spans="1:68" ht="18.899999999999999" customHeight="1">
      <c r="A295" s="9"/>
      <c r="B295" s="8"/>
      <c r="C295" s="1037"/>
      <c r="D295" s="1037"/>
      <c r="E295" s="1037"/>
      <c r="F295" s="1037"/>
      <c r="G295" s="1014"/>
      <c r="H295" s="288"/>
      <c r="I295" s="362" t="s">
        <v>606</v>
      </c>
      <c r="J295" s="574" t="s">
        <v>730</v>
      </c>
      <c r="K295" s="186">
        <v>1131195</v>
      </c>
      <c r="L295" s="559" t="s">
        <v>1</v>
      </c>
      <c r="M295" s="559">
        <f>VLOOKUP(I295,'Input data - MTBF'!$A$1:$F$303,3,FALSE)</f>
        <v>336.92307690000001</v>
      </c>
      <c r="N295" s="889" t="str">
        <f>VLOOKUP(I295,'Input data - MTBF'!$A$1:$F$304,6,FALSE)</f>
        <v>P</v>
      </c>
      <c r="O295" s="108"/>
      <c r="P295" s="84"/>
      <c r="Q295" s="84"/>
      <c r="R295" s="100"/>
      <c r="S295" s="94"/>
      <c r="T295" s="84" t="s">
        <v>354</v>
      </c>
      <c r="U295" s="84"/>
      <c r="V295" s="100"/>
      <c r="W295" s="92"/>
      <c r="X295" s="84"/>
      <c r="Y295" s="85"/>
      <c r="Z295" s="84"/>
      <c r="AA295" s="87"/>
      <c r="AB295" s="94"/>
      <c r="AC295" s="84"/>
      <c r="AD295" s="84"/>
      <c r="AE295" s="100"/>
      <c r="AF295" s="136"/>
      <c r="AG295" s="84"/>
      <c r="AH295" s="84"/>
      <c r="AI295" s="87"/>
      <c r="AJ295" s="92"/>
      <c r="AK295" s="84"/>
      <c r="AL295" s="85"/>
      <c r="AM295" s="84"/>
      <c r="AN295" s="100"/>
      <c r="AO295" s="136"/>
      <c r="AP295" s="84"/>
      <c r="AQ295" s="84"/>
      <c r="AR295" s="87" t="s">
        <v>7</v>
      </c>
      <c r="AS295" s="94"/>
      <c r="AT295" s="84"/>
      <c r="AU295" s="84"/>
      <c r="AV295" s="84"/>
      <c r="AW295" s="100"/>
      <c r="AX295" s="136"/>
      <c r="AY295" s="85"/>
      <c r="AZ295" s="84"/>
      <c r="BA295" s="88"/>
      <c r="BB295" s="94"/>
      <c r="BC295" s="84"/>
      <c r="BD295" s="84"/>
      <c r="BE295" s="100"/>
      <c r="BF295" s="136"/>
      <c r="BG295" s="84"/>
      <c r="BH295" s="84"/>
      <c r="BI295" s="84"/>
      <c r="BJ295" s="87"/>
      <c r="BK295" s="92"/>
      <c r="BL295" s="536"/>
      <c r="BM295" s="535"/>
      <c r="BN295" s="93"/>
      <c r="BP295" s="11"/>
    </row>
    <row r="296" spans="1:68" ht="18.899999999999999" customHeight="1">
      <c r="A296" s="9"/>
      <c r="B296" s="8"/>
      <c r="C296" s="1037"/>
      <c r="D296" s="1037"/>
      <c r="E296" s="1037"/>
      <c r="F296" s="1037"/>
      <c r="G296" s="1014"/>
      <c r="H296" s="288"/>
      <c r="I296" s="362" t="s">
        <v>605</v>
      </c>
      <c r="J296" s="573" t="s">
        <v>731</v>
      </c>
      <c r="K296" s="186">
        <v>1131195</v>
      </c>
      <c r="L296" s="559" t="s">
        <v>1</v>
      </c>
      <c r="M296" s="559">
        <f>VLOOKUP(I296,'Input data - MTBF'!$A$1:$F$303,3,FALSE)</f>
        <v>547.5</v>
      </c>
      <c r="N296" s="889" t="str">
        <f>VLOOKUP(I296,'Input data - MTBF'!$A$1:$F$304,6,FALSE)</f>
        <v>P</v>
      </c>
      <c r="O296" s="108"/>
      <c r="P296" s="84"/>
      <c r="Q296" s="84"/>
      <c r="R296" s="100"/>
      <c r="S296" s="94"/>
      <c r="T296" s="84"/>
      <c r="U296" s="84"/>
      <c r="V296" s="100"/>
      <c r="W296" s="92"/>
      <c r="X296" s="84"/>
      <c r="Y296" s="85"/>
      <c r="Z296" s="84"/>
      <c r="AA296" s="87"/>
      <c r="AB296" s="94"/>
      <c r="AC296" s="84"/>
      <c r="AD296" s="84"/>
      <c r="AE296" s="100"/>
      <c r="AF296" s="136"/>
      <c r="AG296" s="84" t="s">
        <v>7</v>
      </c>
      <c r="AH296" s="84"/>
      <c r="AI296" s="87"/>
      <c r="AJ296" s="92"/>
      <c r="AK296" s="84"/>
      <c r="AL296" s="85"/>
      <c r="AM296" s="84"/>
      <c r="AN296" s="100"/>
      <c r="AO296" s="136"/>
      <c r="AP296" s="84"/>
      <c r="AQ296" s="84"/>
      <c r="AR296" s="87"/>
      <c r="AS296" s="94"/>
      <c r="AT296" s="84"/>
      <c r="AU296" s="84"/>
      <c r="AV296" s="84"/>
      <c r="AW296" s="100"/>
      <c r="AX296" s="136"/>
      <c r="AY296" s="85"/>
      <c r="AZ296" s="84"/>
      <c r="BA296" s="88"/>
      <c r="BB296" s="94"/>
      <c r="BC296" s="84"/>
      <c r="BD296" s="84"/>
      <c r="BE296" s="100" t="s">
        <v>7</v>
      </c>
      <c r="BF296" s="136"/>
      <c r="BG296" s="84"/>
      <c r="BH296" s="84"/>
      <c r="BI296" s="84"/>
      <c r="BJ296" s="87"/>
      <c r="BK296" s="92"/>
      <c r="BL296" s="536"/>
      <c r="BM296" s="535"/>
      <c r="BN296" s="93"/>
      <c r="BP296" s="11"/>
    </row>
    <row r="297" spans="1:68" ht="18.899999999999999" customHeight="1">
      <c r="A297" s="9"/>
      <c r="B297" s="8"/>
      <c r="C297" s="1037"/>
      <c r="D297" s="1037"/>
      <c r="E297" s="1037"/>
      <c r="F297" s="1037"/>
      <c r="G297" s="1014"/>
      <c r="H297" s="288"/>
      <c r="I297" s="362" t="s">
        <v>632</v>
      </c>
      <c r="J297" s="573" t="s">
        <v>734</v>
      </c>
      <c r="K297" s="524">
        <v>1131195</v>
      </c>
      <c r="L297" s="559" t="s">
        <v>1</v>
      </c>
      <c r="M297" s="559">
        <f>VLOOKUP(I297,'Input data - MTBF'!$A$1:$F$303,3,FALSE)</f>
        <v>730</v>
      </c>
      <c r="N297" s="889" t="str">
        <f>VLOOKUP(I297,'Input data - MTBF'!$A$1:$F$304,6,FALSE)</f>
        <v>P</v>
      </c>
      <c r="O297" s="108"/>
      <c r="P297" s="84"/>
      <c r="Q297" s="84"/>
      <c r="R297" s="100"/>
      <c r="S297" s="94"/>
      <c r="T297" s="84"/>
      <c r="U297" s="84" t="s">
        <v>354</v>
      </c>
      <c r="V297" s="100"/>
      <c r="W297" s="92"/>
      <c r="X297" s="84"/>
      <c r="Y297" s="85"/>
      <c r="Z297" s="84"/>
      <c r="AA297" s="87"/>
      <c r="AB297" s="94"/>
      <c r="AC297" s="84"/>
      <c r="AD297" s="84"/>
      <c r="AE297" s="100"/>
      <c r="AF297" s="136"/>
      <c r="AG297" s="84"/>
      <c r="AH297" s="84"/>
      <c r="AI297" s="87"/>
      <c r="AJ297" s="94"/>
      <c r="AK297" s="84"/>
      <c r="AL297" s="85"/>
      <c r="AM297" s="84"/>
      <c r="AN297" s="101"/>
      <c r="AO297" s="136"/>
      <c r="AP297" s="84"/>
      <c r="AQ297" s="84"/>
      <c r="AR297" s="87"/>
      <c r="AS297" s="94" t="s">
        <v>7</v>
      </c>
      <c r="AT297" s="84"/>
      <c r="AU297" s="84"/>
      <c r="AV297" s="84"/>
      <c r="AW297" s="100"/>
      <c r="AX297" s="136"/>
      <c r="AY297" s="84"/>
      <c r="AZ297" s="84"/>
      <c r="BA297" s="88"/>
      <c r="BB297" s="94"/>
      <c r="BC297" s="84"/>
      <c r="BD297" s="84"/>
      <c r="BE297" s="100"/>
      <c r="BF297" s="136"/>
      <c r="BG297" s="84"/>
      <c r="BH297" s="84"/>
      <c r="BI297" s="84"/>
      <c r="BJ297" s="87"/>
      <c r="BK297" s="92"/>
      <c r="BL297" s="536"/>
      <c r="BM297" s="535"/>
      <c r="BN297" s="93"/>
      <c r="BP297" s="11"/>
    </row>
    <row r="298" spans="1:68" ht="18.899999999999999" customHeight="1">
      <c r="A298" s="9"/>
      <c r="B298" s="8"/>
      <c r="C298" s="1037"/>
      <c r="D298" s="1037"/>
      <c r="E298" s="1037"/>
      <c r="F298" s="1037"/>
      <c r="G298" s="1014"/>
      <c r="H298" s="288"/>
      <c r="I298" s="362" t="s">
        <v>604</v>
      </c>
      <c r="J298" s="573" t="s">
        <v>736</v>
      </c>
      <c r="K298" s="524">
        <v>1131195</v>
      </c>
      <c r="L298" s="559" t="s">
        <v>1</v>
      </c>
      <c r="M298" s="559">
        <f>VLOOKUP(I298,'Input data - MTBF'!$A$1:$F$303,3,FALSE)</f>
        <v>365</v>
      </c>
      <c r="N298" s="889" t="str">
        <f>VLOOKUP(I298,'Input data - MTBF'!$A$1:$F$304,6,FALSE)</f>
        <v>P</v>
      </c>
      <c r="O298" s="108"/>
      <c r="P298" s="84"/>
      <c r="Q298" s="84"/>
      <c r="R298" s="100"/>
      <c r="S298" s="94"/>
      <c r="T298" s="84"/>
      <c r="U298" s="84" t="s">
        <v>354</v>
      </c>
      <c r="V298" s="100"/>
      <c r="W298" s="94"/>
      <c r="X298" s="85"/>
      <c r="Y298" s="84"/>
      <c r="Z298" s="85"/>
      <c r="AA298" s="87"/>
      <c r="AB298" s="94"/>
      <c r="AC298" s="84"/>
      <c r="AD298" s="84"/>
      <c r="AE298" s="100"/>
      <c r="AF298" s="136"/>
      <c r="AG298" s="84"/>
      <c r="AH298" s="84"/>
      <c r="AI298" s="87"/>
      <c r="AJ298" s="92"/>
      <c r="AK298" s="84"/>
      <c r="AL298" s="85"/>
      <c r="AM298" s="84"/>
      <c r="AN298" s="100"/>
      <c r="AO298" s="136"/>
      <c r="AP298" s="84"/>
      <c r="AQ298" s="84"/>
      <c r="AR298" s="87"/>
      <c r="AS298" s="94" t="s">
        <v>7</v>
      </c>
      <c r="AT298" s="84"/>
      <c r="AU298" s="84"/>
      <c r="AV298" s="85"/>
      <c r="AW298" s="100"/>
      <c r="AX298" s="138"/>
      <c r="AY298" s="84"/>
      <c r="AZ298" s="84"/>
      <c r="BA298" s="87"/>
      <c r="BB298" s="94"/>
      <c r="BC298" s="84"/>
      <c r="BD298" s="84"/>
      <c r="BE298" s="100"/>
      <c r="BF298" s="136"/>
      <c r="BG298" s="84"/>
      <c r="BH298" s="84"/>
      <c r="BI298" s="84"/>
      <c r="BJ298" s="87"/>
      <c r="BK298" s="92"/>
      <c r="BL298" s="536"/>
      <c r="BM298" s="535"/>
      <c r="BN298" s="93"/>
      <c r="BP298" s="11"/>
    </row>
    <row r="299" spans="1:68" ht="18.899999999999999" customHeight="1">
      <c r="A299" s="9"/>
      <c r="B299" s="8"/>
      <c r="C299" s="1037"/>
      <c r="D299" s="1037"/>
      <c r="E299" s="1037"/>
      <c r="F299" s="1037"/>
      <c r="G299" s="1014"/>
      <c r="H299" s="288"/>
      <c r="I299" s="362" t="s">
        <v>629</v>
      </c>
      <c r="J299" s="573" t="s">
        <v>738</v>
      </c>
      <c r="K299" s="524">
        <v>1131195</v>
      </c>
      <c r="L299" s="559" t="s">
        <v>1</v>
      </c>
      <c r="M299" s="559">
        <f>VLOOKUP(I299,'Input data - MTBF'!$A$1:$F$303,3,FALSE)</f>
        <v>730</v>
      </c>
      <c r="N299" s="889" t="str">
        <f>VLOOKUP(I299,'Input data - MTBF'!$A$1:$F$304,6,FALSE)</f>
        <v>P</v>
      </c>
      <c r="O299" s="108"/>
      <c r="P299" s="84"/>
      <c r="Q299" s="84" t="s">
        <v>354</v>
      </c>
      <c r="R299" s="100"/>
      <c r="S299" s="94"/>
      <c r="T299" s="84"/>
      <c r="U299" s="84"/>
      <c r="V299" s="100"/>
      <c r="W299" s="92"/>
      <c r="X299" s="84"/>
      <c r="Y299" s="85"/>
      <c r="Z299" s="84"/>
      <c r="AA299" s="87"/>
      <c r="AB299" s="94"/>
      <c r="AC299" s="84"/>
      <c r="AD299" s="84"/>
      <c r="AE299" s="100"/>
      <c r="AF299" s="136"/>
      <c r="AG299" s="84"/>
      <c r="AH299" s="84"/>
      <c r="AI299" s="87"/>
      <c r="AJ299" s="94"/>
      <c r="AK299" s="84"/>
      <c r="AL299" s="85"/>
      <c r="AM299" s="84"/>
      <c r="AN299" s="101"/>
      <c r="AO299" s="136" t="s">
        <v>7</v>
      </c>
      <c r="AP299" s="84"/>
      <c r="AQ299" s="84"/>
      <c r="AR299" s="87"/>
      <c r="AS299" s="94"/>
      <c r="AT299" s="84"/>
      <c r="AU299" s="84"/>
      <c r="AV299" s="84"/>
      <c r="AW299" s="100"/>
      <c r="AX299" s="136"/>
      <c r="AY299" s="84"/>
      <c r="AZ299" s="84"/>
      <c r="BA299" s="88"/>
      <c r="BB299" s="94"/>
      <c r="BC299" s="84"/>
      <c r="BD299" s="84"/>
      <c r="BE299" s="100"/>
      <c r="BF299" s="136"/>
      <c r="BG299" s="84"/>
      <c r="BH299" s="84"/>
      <c r="BI299" s="84"/>
      <c r="BJ299" s="87"/>
      <c r="BK299" s="92"/>
      <c r="BL299" s="536"/>
      <c r="BM299" s="535"/>
      <c r="BN299" s="93"/>
      <c r="BP299" s="11"/>
    </row>
    <row r="300" spans="1:68" ht="18.899999999999999" customHeight="1">
      <c r="A300" s="9"/>
      <c r="B300" s="8"/>
      <c r="C300" s="1037"/>
      <c r="D300" s="1037"/>
      <c r="E300" s="1037"/>
      <c r="F300" s="1037"/>
      <c r="G300" s="1014"/>
      <c r="H300" s="288"/>
      <c r="I300" s="362" t="s">
        <v>627</v>
      </c>
      <c r="J300" s="573" t="s">
        <v>739</v>
      </c>
      <c r="K300" s="524">
        <v>1131195</v>
      </c>
      <c r="L300" s="559" t="s">
        <v>1</v>
      </c>
      <c r="M300" s="559">
        <f>VLOOKUP(I300,'Input data - MTBF'!$A$1:$F$303,3,FALSE)</f>
        <v>796.36363640000002</v>
      </c>
      <c r="N300" s="889" t="str">
        <f>VLOOKUP(I300,'Input data - MTBF'!$A$1:$F$304,6,FALSE)</f>
        <v>P</v>
      </c>
      <c r="O300" s="108"/>
      <c r="P300" s="84"/>
      <c r="Q300" s="84"/>
      <c r="R300" s="100" t="s">
        <v>354</v>
      </c>
      <c r="S300" s="94"/>
      <c r="T300" s="84"/>
      <c r="U300" s="84"/>
      <c r="V300" s="100"/>
      <c r="W300" s="94"/>
      <c r="X300" s="84"/>
      <c r="Y300" s="84"/>
      <c r="Z300" s="84"/>
      <c r="AA300" s="88"/>
      <c r="AB300" s="94"/>
      <c r="AC300" s="85"/>
      <c r="AD300" s="84"/>
      <c r="AE300" s="100"/>
      <c r="AF300" s="136"/>
      <c r="AG300" s="84"/>
      <c r="AH300" s="84"/>
      <c r="AI300" s="87"/>
      <c r="AJ300" s="94"/>
      <c r="AK300" s="84"/>
      <c r="AL300" s="84"/>
      <c r="AM300" s="84"/>
      <c r="AN300" s="100"/>
      <c r="AO300" s="136"/>
      <c r="AP300" s="85" t="s">
        <v>7</v>
      </c>
      <c r="AQ300" s="84"/>
      <c r="AR300" s="87"/>
      <c r="AS300" s="94"/>
      <c r="AT300" s="84"/>
      <c r="AU300" s="84"/>
      <c r="AV300" s="84"/>
      <c r="AW300" s="100"/>
      <c r="AX300" s="136"/>
      <c r="AY300" s="85"/>
      <c r="AZ300" s="84"/>
      <c r="BA300" s="88"/>
      <c r="BB300" s="94"/>
      <c r="BC300" s="84"/>
      <c r="BD300" s="84"/>
      <c r="BE300" s="100"/>
      <c r="BF300" s="136"/>
      <c r="BG300" s="84"/>
      <c r="BH300" s="84"/>
      <c r="BI300" s="84"/>
      <c r="BJ300" s="87"/>
      <c r="BK300" s="92"/>
      <c r="BL300" s="536"/>
      <c r="BM300" s="535"/>
      <c r="BN300" s="93"/>
      <c r="BP300" s="11"/>
    </row>
    <row r="301" spans="1:68" ht="18.899999999999999" customHeight="1">
      <c r="A301" s="9"/>
      <c r="B301" s="8"/>
      <c r="C301" s="1037"/>
      <c r="D301" s="1037"/>
      <c r="E301" s="1037"/>
      <c r="F301" s="1037"/>
      <c r="G301" s="1014"/>
      <c r="H301" s="288"/>
      <c r="I301" s="362" t="s">
        <v>625</v>
      </c>
      <c r="J301" s="574" t="s">
        <v>727</v>
      </c>
      <c r="K301" s="186">
        <v>1131195</v>
      </c>
      <c r="L301" s="559" t="s">
        <v>1</v>
      </c>
      <c r="M301" s="559">
        <f>VLOOKUP(I301,'Input data - MTBF'!$A$1:$F$303,3,FALSE)</f>
        <v>1460</v>
      </c>
      <c r="N301" s="889" t="str">
        <f>VLOOKUP(I301,'Input data - MTBF'!$A$1:$F$304,6,FALSE)</f>
        <v>P</v>
      </c>
      <c r="O301" s="108"/>
      <c r="P301" s="84"/>
      <c r="Q301" s="84"/>
      <c r="R301" s="100"/>
      <c r="S301" s="94"/>
      <c r="T301" s="84"/>
      <c r="U301" s="84"/>
      <c r="V301" s="100"/>
      <c r="W301" s="92"/>
      <c r="X301" s="84"/>
      <c r="Y301" s="85"/>
      <c r="Z301" s="84"/>
      <c r="AA301" s="87"/>
      <c r="AB301" s="94"/>
      <c r="AC301" s="84"/>
      <c r="AD301" s="84" t="s">
        <v>7</v>
      </c>
      <c r="AE301" s="100"/>
      <c r="AF301" s="136"/>
      <c r="AG301" s="84"/>
      <c r="AH301" s="84"/>
      <c r="AI301" s="87"/>
      <c r="AJ301" s="92"/>
      <c r="AK301" s="84"/>
      <c r="AL301" s="85"/>
      <c r="AM301" s="84"/>
      <c r="AN301" s="100"/>
      <c r="AO301" s="136"/>
      <c r="AP301" s="84"/>
      <c r="AQ301" s="84"/>
      <c r="AR301" s="87"/>
      <c r="AS301" s="94"/>
      <c r="AT301" s="84"/>
      <c r="AU301" s="84"/>
      <c r="AV301" s="84"/>
      <c r="AW301" s="100"/>
      <c r="AX301" s="136"/>
      <c r="AY301" s="85"/>
      <c r="AZ301" s="84"/>
      <c r="BA301" s="88"/>
      <c r="BB301" s="94" t="s">
        <v>7</v>
      </c>
      <c r="BC301" s="84"/>
      <c r="BD301" s="84"/>
      <c r="BE301" s="100"/>
      <c r="BF301" s="136"/>
      <c r="BG301" s="84"/>
      <c r="BH301" s="84"/>
      <c r="BI301" s="84"/>
      <c r="BJ301" s="87"/>
      <c r="BK301" s="92"/>
      <c r="BL301" s="536"/>
      <c r="BM301" s="535"/>
      <c r="BN301" s="93"/>
      <c r="BP301" s="11"/>
    </row>
    <row r="302" spans="1:68" ht="18.899999999999999" customHeight="1">
      <c r="A302" s="9"/>
      <c r="B302" s="8"/>
      <c r="C302" s="1037"/>
      <c r="D302" s="1037"/>
      <c r="E302" s="1037"/>
      <c r="F302" s="1037"/>
      <c r="G302" s="1014"/>
      <c r="H302" s="288"/>
      <c r="I302" s="362" t="s">
        <v>1011</v>
      </c>
      <c r="J302" s="574" t="s">
        <v>1045</v>
      </c>
      <c r="K302" s="524">
        <v>1131195</v>
      </c>
      <c r="L302" s="559" t="s">
        <v>1</v>
      </c>
      <c r="M302" s="559">
        <f>VLOOKUP(I302,'Input data - MTBF'!$A$1:$F$303,3,FALSE)</f>
        <v>8760</v>
      </c>
      <c r="N302" s="889" t="str">
        <f>VLOOKUP(I302,'Input data - MTBF'!$A$1:$F$304,6,FALSE)</f>
        <v>R</v>
      </c>
      <c r="O302" s="108"/>
      <c r="P302" s="84"/>
      <c r="Q302" s="84"/>
      <c r="R302" s="100"/>
      <c r="S302" s="94"/>
      <c r="T302" s="84"/>
      <c r="U302" s="84"/>
      <c r="V302" s="100"/>
      <c r="W302" s="92"/>
      <c r="X302" s="84"/>
      <c r="Y302" s="85"/>
      <c r="Z302" s="84"/>
      <c r="AA302" s="87"/>
      <c r="AB302" s="94"/>
      <c r="AC302" s="84"/>
      <c r="AD302" s="84"/>
      <c r="AE302" s="100"/>
      <c r="AF302" s="136"/>
      <c r="AG302" s="84"/>
      <c r="AH302" s="84"/>
      <c r="AI302" s="87" t="s">
        <v>9</v>
      </c>
      <c r="AJ302" s="92"/>
      <c r="AK302" s="84"/>
      <c r="AL302" s="85"/>
      <c r="AM302" s="84"/>
      <c r="AN302" s="100"/>
      <c r="AO302" s="136"/>
      <c r="AP302" s="84"/>
      <c r="AQ302" s="84"/>
      <c r="AR302" s="87"/>
      <c r="AS302" s="94"/>
      <c r="AT302" s="84"/>
      <c r="AU302" s="84"/>
      <c r="AV302" s="84"/>
      <c r="AW302" s="100"/>
      <c r="AX302" s="136"/>
      <c r="AY302" s="85"/>
      <c r="AZ302" s="84"/>
      <c r="BA302" s="88"/>
      <c r="BB302" s="94"/>
      <c r="BC302" s="84"/>
      <c r="BD302" s="84"/>
      <c r="BE302" s="100"/>
      <c r="BF302" s="136"/>
      <c r="BG302" s="84"/>
      <c r="BH302" s="84"/>
      <c r="BI302" s="84"/>
      <c r="BJ302" s="87"/>
      <c r="BK302" s="92"/>
      <c r="BL302" s="536"/>
      <c r="BM302" s="535"/>
      <c r="BN302" s="93"/>
      <c r="BP302" s="11"/>
    </row>
    <row r="303" spans="1:68" ht="18.899999999999999" customHeight="1">
      <c r="A303" s="9"/>
      <c r="B303" s="8"/>
      <c r="C303" s="1037"/>
      <c r="D303" s="1037"/>
      <c r="E303" s="1037"/>
      <c r="F303" s="1037"/>
      <c r="G303" s="1014"/>
      <c r="H303" s="288"/>
      <c r="I303" s="362" t="s">
        <v>1005</v>
      </c>
      <c r="J303" s="574" t="s">
        <v>1044</v>
      </c>
      <c r="K303" s="524">
        <v>1132300</v>
      </c>
      <c r="L303" s="559" t="s">
        <v>1</v>
      </c>
      <c r="M303" s="559">
        <f>VLOOKUP(I303,'Input data - MTBF'!$A$1:$F$303,3,FALSE)</f>
        <v>1752</v>
      </c>
      <c r="N303" s="889" t="str">
        <f>VLOOKUP(I303,'Input data - MTBF'!$A$1:$F$304,6,FALSE)</f>
        <v>R</v>
      </c>
      <c r="O303" s="108"/>
      <c r="P303" s="84"/>
      <c r="Q303" s="84"/>
      <c r="R303" s="100"/>
      <c r="S303" s="94"/>
      <c r="T303" s="84"/>
      <c r="U303" s="84"/>
      <c r="V303" s="100"/>
      <c r="W303" s="92"/>
      <c r="X303" s="84"/>
      <c r="Y303" s="85"/>
      <c r="Z303" s="84"/>
      <c r="AA303" s="87"/>
      <c r="AB303" s="94"/>
      <c r="AC303" s="84"/>
      <c r="AD303" s="84"/>
      <c r="AE303" s="100"/>
      <c r="AF303" s="136"/>
      <c r="AG303" s="84"/>
      <c r="AH303" s="84"/>
      <c r="AI303" s="87"/>
      <c r="AJ303" s="92" t="s">
        <v>9</v>
      </c>
      <c r="AK303" s="84"/>
      <c r="AL303" s="85"/>
      <c r="AM303" s="84"/>
      <c r="AN303" s="100"/>
      <c r="AO303" s="136"/>
      <c r="AP303" s="84"/>
      <c r="AQ303" s="84"/>
      <c r="AR303" s="87"/>
      <c r="AS303" s="94"/>
      <c r="AT303" s="84"/>
      <c r="AU303" s="84"/>
      <c r="AV303" s="84"/>
      <c r="AW303" s="100"/>
      <c r="AX303" s="136"/>
      <c r="AY303" s="85"/>
      <c r="AZ303" s="84"/>
      <c r="BA303" s="88"/>
      <c r="BB303" s="94"/>
      <c r="BC303" s="84"/>
      <c r="BD303" s="84"/>
      <c r="BE303" s="100"/>
      <c r="BF303" s="136"/>
      <c r="BG303" s="84"/>
      <c r="BH303" s="84"/>
      <c r="BI303" s="84"/>
      <c r="BJ303" s="87"/>
      <c r="BK303" s="92"/>
      <c r="BL303" s="536"/>
      <c r="BM303" s="535"/>
      <c r="BN303" s="93"/>
      <c r="BP303" s="11"/>
    </row>
    <row r="304" spans="1:68" ht="18.899999999999999" customHeight="1">
      <c r="A304" s="9"/>
      <c r="B304" s="8"/>
      <c r="C304" s="1037"/>
      <c r="D304" s="1037"/>
      <c r="E304" s="1037"/>
      <c r="F304" s="1037"/>
      <c r="G304" s="1014"/>
      <c r="H304" s="288"/>
      <c r="I304" s="362" t="s">
        <v>623</v>
      </c>
      <c r="J304" s="574" t="s">
        <v>726</v>
      </c>
      <c r="K304" s="186">
        <v>1131195</v>
      </c>
      <c r="L304" s="559" t="s">
        <v>1</v>
      </c>
      <c r="M304" s="559">
        <f>VLOOKUP(I304,'Input data - MTBF'!$A$1:$F$303,3,FALSE)</f>
        <v>2190</v>
      </c>
      <c r="N304" s="889" t="str">
        <f>VLOOKUP(I304,'Input data - MTBF'!$A$1:$F$304,6,FALSE)</f>
        <v>R</v>
      </c>
      <c r="O304" s="108"/>
      <c r="P304" s="84"/>
      <c r="Q304" s="84"/>
      <c r="R304" s="100"/>
      <c r="S304" s="94"/>
      <c r="T304" s="84"/>
      <c r="U304" s="84"/>
      <c r="V304" s="100"/>
      <c r="W304" s="92"/>
      <c r="X304" s="84"/>
      <c r="Y304" s="85"/>
      <c r="Z304" s="84"/>
      <c r="AA304" s="87"/>
      <c r="AB304" s="94"/>
      <c r="AC304" s="84"/>
      <c r="AD304" s="84"/>
      <c r="AE304" s="100"/>
      <c r="AF304" s="136"/>
      <c r="AG304" s="84"/>
      <c r="AH304" s="84"/>
      <c r="AI304" s="87"/>
      <c r="AJ304" s="92"/>
      <c r="AK304" s="84"/>
      <c r="AL304" s="85"/>
      <c r="AM304" s="84"/>
      <c r="AN304" s="100"/>
      <c r="AO304" s="136"/>
      <c r="AP304" s="84"/>
      <c r="AQ304" s="84"/>
      <c r="AR304" s="87"/>
      <c r="AS304" s="94"/>
      <c r="AT304" s="84"/>
      <c r="AU304" s="84"/>
      <c r="AV304" s="84"/>
      <c r="AW304" s="100"/>
      <c r="AX304" s="136"/>
      <c r="AY304" s="85"/>
      <c r="AZ304" s="84"/>
      <c r="BA304" s="88"/>
      <c r="BB304" s="94" t="s">
        <v>9</v>
      </c>
      <c r="BC304" s="84"/>
      <c r="BD304" s="84"/>
      <c r="BE304" s="100"/>
      <c r="BF304" s="136"/>
      <c r="BG304" s="84"/>
      <c r="BH304" s="84"/>
      <c r="BI304" s="84"/>
      <c r="BJ304" s="87"/>
      <c r="BK304" s="92"/>
      <c r="BL304" s="536"/>
      <c r="BM304" s="535"/>
      <c r="BN304" s="93"/>
      <c r="BP304" s="11"/>
    </row>
    <row r="305" spans="1:68" ht="18.899999999999999" customHeight="1">
      <c r="A305" s="9"/>
      <c r="B305" s="8"/>
      <c r="C305" s="1037"/>
      <c r="D305" s="1037"/>
      <c r="E305" s="1037"/>
      <c r="F305" s="1037"/>
      <c r="G305" s="1014"/>
      <c r="H305" s="288"/>
      <c r="I305" s="362" t="s">
        <v>621</v>
      </c>
      <c r="J305" s="573" t="s">
        <v>728</v>
      </c>
      <c r="K305" s="186">
        <v>1131195</v>
      </c>
      <c r="L305" s="559" t="s">
        <v>1</v>
      </c>
      <c r="M305" s="559">
        <f>VLOOKUP(I305,'Input data - MTBF'!$A$1:$F$303,3,FALSE)</f>
        <v>876</v>
      </c>
      <c r="N305" s="889" t="str">
        <f>VLOOKUP(I305,'Input data - MTBF'!$A$1:$F$304,6,FALSE)</f>
        <v>R</v>
      </c>
      <c r="O305" s="108"/>
      <c r="P305" s="84"/>
      <c r="Q305" s="84"/>
      <c r="R305" s="100"/>
      <c r="S305" s="94"/>
      <c r="T305" s="84"/>
      <c r="U305" s="84"/>
      <c r="V305" s="100"/>
      <c r="W305" s="92"/>
      <c r="X305" s="84"/>
      <c r="Y305" s="85"/>
      <c r="Z305" s="84"/>
      <c r="AA305" s="87"/>
      <c r="AB305" s="94"/>
      <c r="AC305" s="84"/>
      <c r="AD305" s="84"/>
      <c r="AE305" s="100"/>
      <c r="AF305" s="136"/>
      <c r="AG305" s="84"/>
      <c r="AH305" s="84"/>
      <c r="AI305" s="87"/>
      <c r="AJ305" s="94"/>
      <c r="AK305" s="84" t="s">
        <v>9</v>
      </c>
      <c r="AL305" s="84"/>
      <c r="AM305" s="85"/>
      <c r="AN305" s="100"/>
      <c r="AO305" s="138"/>
      <c r="AP305" s="84"/>
      <c r="AQ305" s="84"/>
      <c r="AR305" s="87"/>
      <c r="AS305" s="94"/>
      <c r="AT305" s="84"/>
      <c r="AU305" s="84"/>
      <c r="AV305" s="84"/>
      <c r="AW305" s="100"/>
      <c r="AX305" s="136"/>
      <c r="AY305" s="84"/>
      <c r="AZ305" s="84"/>
      <c r="BA305" s="87"/>
      <c r="BB305" s="92"/>
      <c r="BC305" s="84"/>
      <c r="BD305" s="84"/>
      <c r="BE305" s="100"/>
      <c r="BF305" s="136"/>
      <c r="BG305" s="84"/>
      <c r="BH305" s="84"/>
      <c r="BI305" s="84"/>
      <c r="BJ305" s="87"/>
      <c r="BK305" s="92"/>
      <c r="BL305" s="536"/>
      <c r="BM305" s="535"/>
      <c r="BN305" s="93"/>
      <c r="BP305" s="11"/>
    </row>
    <row r="306" spans="1:68" ht="18.899999999999999" customHeight="1">
      <c r="A306" s="9"/>
      <c r="B306" s="8"/>
      <c r="C306" s="1037"/>
      <c r="D306" s="1037"/>
      <c r="E306" s="1037"/>
      <c r="F306" s="1037"/>
      <c r="G306" s="1014"/>
      <c r="H306" s="288"/>
      <c r="I306" s="362" t="s">
        <v>619</v>
      </c>
      <c r="J306" s="573" t="s">
        <v>731</v>
      </c>
      <c r="K306" s="186">
        <v>1131195</v>
      </c>
      <c r="L306" s="559" t="s">
        <v>1</v>
      </c>
      <c r="M306" s="559">
        <f>VLOOKUP(I306,'Input data - MTBF'!$A$1:$F$303,3,FALSE)</f>
        <v>380.86956520000001</v>
      </c>
      <c r="N306" s="889" t="str">
        <f>VLOOKUP(I306,'Input data - MTBF'!$A$1:$F$304,6,FALSE)</f>
        <v>P</v>
      </c>
      <c r="O306" s="108"/>
      <c r="P306" s="84"/>
      <c r="Q306" s="84"/>
      <c r="R306" s="100"/>
      <c r="S306" s="94"/>
      <c r="T306" s="84"/>
      <c r="U306" s="84"/>
      <c r="V306" s="100"/>
      <c r="W306" s="94"/>
      <c r="X306" s="84"/>
      <c r="Y306" s="84"/>
      <c r="Z306" s="85"/>
      <c r="AA306" s="87"/>
      <c r="AB306" s="92"/>
      <c r="AC306" s="84"/>
      <c r="AD306" s="84"/>
      <c r="AE306" s="100"/>
      <c r="AF306" s="136"/>
      <c r="AG306" s="84"/>
      <c r="AH306" s="84" t="s">
        <v>7</v>
      </c>
      <c r="AI306" s="87"/>
      <c r="AJ306" s="94"/>
      <c r="AK306" s="84"/>
      <c r="AL306" s="85"/>
      <c r="AM306" s="84"/>
      <c r="AN306" s="101"/>
      <c r="AO306" s="136"/>
      <c r="AP306" s="84"/>
      <c r="AQ306" s="84"/>
      <c r="AR306" s="87"/>
      <c r="AS306" s="94"/>
      <c r="AT306" s="84"/>
      <c r="AU306" s="84"/>
      <c r="AV306" s="84"/>
      <c r="AW306" s="100"/>
      <c r="AX306" s="138"/>
      <c r="AY306" s="84"/>
      <c r="AZ306" s="85"/>
      <c r="BA306" s="87"/>
      <c r="BB306" s="94"/>
      <c r="BC306" s="84"/>
      <c r="BD306" s="84"/>
      <c r="BE306" s="100"/>
      <c r="BF306" s="136" t="s">
        <v>7</v>
      </c>
      <c r="BG306" s="84"/>
      <c r="BH306" s="84"/>
      <c r="BI306" s="84"/>
      <c r="BJ306" s="87"/>
      <c r="BK306" s="92"/>
      <c r="BL306" s="536"/>
      <c r="BM306" s="535"/>
      <c r="BN306" s="93"/>
      <c r="BP306" s="11"/>
    </row>
    <row r="307" spans="1:68" ht="18.899999999999999" customHeight="1">
      <c r="A307" s="9"/>
      <c r="B307" s="8"/>
      <c r="C307" s="1037"/>
      <c r="D307" s="1037"/>
      <c r="E307" s="1037"/>
      <c r="F307" s="1037"/>
      <c r="G307" s="1014"/>
      <c r="H307" s="288"/>
      <c r="I307" s="362" t="s">
        <v>617</v>
      </c>
      <c r="J307" s="573" t="s">
        <v>733</v>
      </c>
      <c r="K307" s="186">
        <v>1131195</v>
      </c>
      <c r="L307" s="559" t="s">
        <v>1</v>
      </c>
      <c r="M307" s="559">
        <f>VLOOKUP(I307,'Input data - MTBF'!$A$1:$F$303,3,FALSE)</f>
        <v>796.36363640000002</v>
      </c>
      <c r="N307" s="889" t="str">
        <f>VLOOKUP(I307,'Input data - MTBF'!$A$1:$F$304,6,FALSE)</f>
        <v>P</v>
      </c>
      <c r="O307" s="108"/>
      <c r="P307" s="84"/>
      <c r="Q307" s="84"/>
      <c r="R307" s="100"/>
      <c r="S307" s="94"/>
      <c r="T307" s="84"/>
      <c r="U307" s="84"/>
      <c r="V307" s="100" t="s">
        <v>354</v>
      </c>
      <c r="W307" s="94"/>
      <c r="X307" s="84"/>
      <c r="Y307" s="84"/>
      <c r="Z307" s="84"/>
      <c r="AA307" s="87"/>
      <c r="AB307" s="94"/>
      <c r="AC307" s="85"/>
      <c r="AD307" s="84"/>
      <c r="AE307" s="101"/>
      <c r="AF307" s="136"/>
      <c r="AG307" s="84"/>
      <c r="AH307" s="84"/>
      <c r="AI307" s="87"/>
      <c r="AJ307" s="94"/>
      <c r="AK307" s="84"/>
      <c r="AL307" s="84"/>
      <c r="AM307" s="84"/>
      <c r="AN307" s="100"/>
      <c r="AO307" s="136"/>
      <c r="AP307" s="84"/>
      <c r="AQ307" s="84"/>
      <c r="AR307" s="88"/>
      <c r="AS307" s="94"/>
      <c r="AT307" s="84" t="s">
        <v>7</v>
      </c>
      <c r="AU307" s="84"/>
      <c r="AV307" s="84"/>
      <c r="AW307" s="100"/>
      <c r="AX307" s="136"/>
      <c r="AY307" s="85"/>
      <c r="AZ307" s="84"/>
      <c r="BA307" s="88"/>
      <c r="BB307" s="94"/>
      <c r="BC307" s="84"/>
      <c r="BD307" s="84"/>
      <c r="BE307" s="100"/>
      <c r="BF307" s="136"/>
      <c r="BG307" s="84"/>
      <c r="BH307" s="84"/>
      <c r="BI307" s="84"/>
      <c r="BJ307" s="87"/>
      <c r="BK307" s="92"/>
      <c r="BL307" s="536"/>
      <c r="BM307" s="535"/>
      <c r="BN307" s="93"/>
      <c r="BP307" s="11"/>
    </row>
    <row r="308" spans="1:68" ht="18.75" customHeight="1">
      <c r="A308" s="9"/>
      <c r="B308" s="8"/>
      <c r="C308" s="1037"/>
      <c r="D308" s="1037"/>
      <c r="E308" s="1037"/>
      <c r="F308" s="1037"/>
      <c r="G308" s="1014"/>
      <c r="H308" s="288"/>
      <c r="I308" s="405" t="s">
        <v>615</v>
      </c>
      <c r="J308" s="575" t="s">
        <v>742</v>
      </c>
      <c r="K308" s="186">
        <v>1131190</v>
      </c>
      <c r="L308" s="559" t="s">
        <v>1</v>
      </c>
      <c r="M308" s="559">
        <f>VLOOKUP(I308,'Input data - MTBF'!$A$1:$F$303,3,FALSE)</f>
        <v>730</v>
      </c>
      <c r="N308" s="889" t="str">
        <f>VLOOKUP(I308,'Input data - MTBF'!$A$1:$F$304,6,FALSE)</f>
        <v>R</v>
      </c>
      <c r="O308" s="108"/>
      <c r="P308" s="84"/>
      <c r="Q308" s="84"/>
      <c r="R308" s="100"/>
      <c r="S308" s="94"/>
      <c r="T308" s="84"/>
      <c r="U308" s="84"/>
      <c r="V308" s="100"/>
      <c r="W308" s="92"/>
      <c r="X308" s="84"/>
      <c r="Y308" s="85"/>
      <c r="Z308" s="84"/>
      <c r="AA308" s="87"/>
      <c r="AB308" s="94"/>
      <c r="AC308" s="84"/>
      <c r="AD308" s="84"/>
      <c r="AE308" s="100" t="s">
        <v>9</v>
      </c>
      <c r="AF308" s="136"/>
      <c r="AG308" s="84"/>
      <c r="AH308" s="84"/>
      <c r="AI308" s="87"/>
      <c r="AJ308" s="92"/>
      <c r="AK308" s="84"/>
      <c r="AL308" s="85"/>
      <c r="AM308" s="84"/>
      <c r="AN308" s="100"/>
      <c r="AO308" s="136"/>
      <c r="AP308" s="84"/>
      <c r="AQ308" s="84"/>
      <c r="AR308" s="87"/>
      <c r="AS308" s="94"/>
      <c r="AT308" s="84"/>
      <c r="AU308" s="84"/>
      <c r="AV308" s="84"/>
      <c r="AW308" s="100"/>
      <c r="AX308" s="136"/>
      <c r="AY308" s="85"/>
      <c r="AZ308" s="84"/>
      <c r="BA308" s="88"/>
      <c r="BB308" s="94"/>
      <c r="BC308" s="84"/>
      <c r="BD308" s="84"/>
      <c r="BE308" s="100"/>
      <c r="BF308" s="136"/>
      <c r="BG308" s="84"/>
      <c r="BH308" s="84"/>
      <c r="BI308" s="84"/>
      <c r="BJ308" s="87"/>
      <c r="BK308" s="92"/>
      <c r="BL308" s="536"/>
      <c r="BM308" s="535"/>
      <c r="BN308" s="93"/>
      <c r="BP308" s="11"/>
    </row>
    <row r="309" spans="1:68" ht="18.899999999999999" customHeight="1">
      <c r="A309" s="9"/>
      <c r="B309" s="8"/>
      <c r="C309" s="1037"/>
      <c r="D309" s="1037"/>
      <c r="E309" s="1037"/>
      <c r="F309" s="1037"/>
      <c r="G309" s="1014"/>
      <c r="H309" s="288"/>
      <c r="I309" s="405" t="s">
        <v>665</v>
      </c>
      <c r="J309" s="575" t="s">
        <v>740</v>
      </c>
      <c r="K309" s="186">
        <v>1131190</v>
      </c>
      <c r="L309" s="559" t="s">
        <v>1</v>
      </c>
      <c r="M309" s="559">
        <f>VLOOKUP(I309,'Input data - MTBF'!$A$1:$F$303,3,FALSE)</f>
        <v>8760</v>
      </c>
      <c r="N309" s="889" t="str">
        <f>VLOOKUP(I309,'Input data - MTBF'!$A$1:$F$304,6,FALSE)</f>
        <v>R</v>
      </c>
      <c r="O309" s="108"/>
      <c r="P309" s="84"/>
      <c r="Q309" s="84"/>
      <c r="R309" s="100"/>
      <c r="S309" s="94"/>
      <c r="T309" s="84"/>
      <c r="U309" s="84"/>
      <c r="V309" s="100"/>
      <c r="W309" s="92"/>
      <c r="X309" s="84"/>
      <c r="Y309" s="85"/>
      <c r="Z309" s="84"/>
      <c r="AA309" s="87"/>
      <c r="AB309" s="94"/>
      <c r="AC309" s="84"/>
      <c r="AD309" s="84"/>
      <c r="AE309" s="100" t="s">
        <v>9</v>
      </c>
      <c r="AF309" s="136"/>
      <c r="AG309" s="84"/>
      <c r="AH309" s="84"/>
      <c r="AI309" s="87"/>
      <c r="AJ309" s="92"/>
      <c r="AK309" s="84"/>
      <c r="AL309" s="85"/>
      <c r="AM309" s="84"/>
      <c r="AN309" s="100"/>
      <c r="AO309" s="136"/>
      <c r="AP309" s="84"/>
      <c r="AQ309" s="84"/>
      <c r="AR309" s="87"/>
      <c r="AS309" s="94"/>
      <c r="AT309" s="84"/>
      <c r="AU309" s="84"/>
      <c r="AV309" s="84"/>
      <c r="AW309" s="100"/>
      <c r="AX309" s="136"/>
      <c r="AY309" s="85"/>
      <c r="AZ309" s="84"/>
      <c r="BA309" s="88"/>
      <c r="BB309" s="94"/>
      <c r="BC309" s="84"/>
      <c r="BD309" s="84"/>
      <c r="BE309" s="100"/>
      <c r="BF309" s="136"/>
      <c r="BG309" s="84"/>
      <c r="BH309" s="84"/>
      <c r="BI309" s="84"/>
      <c r="BJ309" s="87"/>
      <c r="BK309" s="92"/>
      <c r="BL309" s="536"/>
      <c r="BM309" s="535"/>
      <c r="BN309" s="93"/>
      <c r="BP309" s="11"/>
    </row>
    <row r="310" spans="1:68" ht="18.899999999999999" customHeight="1">
      <c r="A310" s="9"/>
      <c r="B310" s="8"/>
      <c r="C310" s="1037"/>
      <c r="D310" s="1037"/>
      <c r="E310" s="1037"/>
      <c r="F310" s="1037"/>
      <c r="G310" s="1014"/>
      <c r="H310" s="288"/>
      <c r="I310" s="405" t="s">
        <v>613</v>
      </c>
      <c r="J310" s="575" t="s">
        <v>741</v>
      </c>
      <c r="K310" s="186">
        <v>1131190</v>
      </c>
      <c r="L310" s="559" t="s">
        <v>1</v>
      </c>
      <c r="M310" s="559">
        <f>VLOOKUP(I310,'Input data - MTBF'!$A$1:$F$303,3,FALSE)</f>
        <v>1095</v>
      </c>
      <c r="N310" s="889" t="str">
        <f>VLOOKUP(I310,'Input data - MTBF'!$A$1:$F$304,6,FALSE)</f>
        <v>R</v>
      </c>
      <c r="O310" s="108"/>
      <c r="P310" s="84"/>
      <c r="Q310" s="84"/>
      <c r="R310" s="100"/>
      <c r="S310" s="94"/>
      <c r="T310" s="84"/>
      <c r="U310" s="84"/>
      <c r="V310" s="100"/>
      <c r="W310" s="92"/>
      <c r="X310" s="84"/>
      <c r="Y310" s="85"/>
      <c r="Z310" s="84"/>
      <c r="AA310" s="87"/>
      <c r="AB310" s="94"/>
      <c r="AC310" s="84"/>
      <c r="AD310" s="84"/>
      <c r="AE310" s="100"/>
      <c r="AF310" s="136"/>
      <c r="AG310" s="84"/>
      <c r="AH310" s="84"/>
      <c r="AI310" s="87"/>
      <c r="AJ310" s="92"/>
      <c r="AK310" s="84"/>
      <c r="AL310" s="85"/>
      <c r="AM310" s="84"/>
      <c r="AN310" s="100"/>
      <c r="AO310" s="136"/>
      <c r="AP310" s="84"/>
      <c r="AQ310" s="84"/>
      <c r="AR310" s="87"/>
      <c r="AS310" s="94"/>
      <c r="AT310" s="84"/>
      <c r="AU310" s="84"/>
      <c r="AV310" s="84"/>
      <c r="AW310" s="100"/>
      <c r="AX310" s="136"/>
      <c r="AY310" s="85"/>
      <c r="AZ310" s="84"/>
      <c r="BA310" s="88"/>
      <c r="BB310" s="94"/>
      <c r="BC310" s="84"/>
      <c r="BD310" s="84"/>
      <c r="BE310" s="100"/>
      <c r="BF310" s="136" t="s">
        <v>9</v>
      </c>
      <c r="BG310" s="84"/>
      <c r="BH310" s="84"/>
      <c r="BI310" s="84"/>
      <c r="BJ310" s="87"/>
      <c r="BK310" s="92"/>
      <c r="BL310" s="536"/>
      <c r="BM310" s="535"/>
      <c r="BN310" s="93"/>
      <c r="BP310" s="11"/>
    </row>
    <row r="311" spans="1:68" ht="18.899999999999999" customHeight="1">
      <c r="A311" s="9"/>
      <c r="B311" s="8"/>
      <c r="C311" s="1037"/>
      <c r="D311" s="1037"/>
      <c r="E311" s="1037"/>
      <c r="F311" s="1037"/>
      <c r="G311" s="1014"/>
      <c r="H311" s="288"/>
      <c r="I311" s="405" t="s">
        <v>614</v>
      </c>
      <c r="J311" s="575" t="s">
        <v>743</v>
      </c>
      <c r="K311" s="186">
        <v>1131190</v>
      </c>
      <c r="L311" s="559" t="s">
        <v>1</v>
      </c>
      <c r="M311" s="559">
        <f>VLOOKUP(I311,'Input data - MTBF'!$A$1:$F$303,3,FALSE)</f>
        <v>8760</v>
      </c>
      <c r="N311" s="889" t="str">
        <f>VLOOKUP(I311,'Input data - MTBF'!$A$1:$F$304,6,FALSE)</f>
        <v>R</v>
      </c>
      <c r="O311" s="108"/>
      <c r="P311" s="84"/>
      <c r="Q311" s="84"/>
      <c r="R311" s="100"/>
      <c r="S311" s="94"/>
      <c r="T311" s="84"/>
      <c r="U311" s="84"/>
      <c r="V311" s="100"/>
      <c r="W311" s="92"/>
      <c r="X311" s="84"/>
      <c r="Y311" s="85"/>
      <c r="Z311" s="84"/>
      <c r="AA311" s="87"/>
      <c r="AB311" s="94"/>
      <c r="AC311" s="84"/>
      <c r="AD311" s="84"/>
      <c r="AE311" s="100"/>
      <c r="AF311" s="136"/>
      <c r="AG311" s="84"/>
      <c r="AH311" s="84"/>
      <c r="AI311" s="87" t="s">
        <v>9</v>
      </c>
      <c r="AJ311" s="92"/>
      <c r="AK311" s="84"/>
      <c r="AL311" s="85"/>
      <c r="AM311" s="84"/>
      <c r="AN311" s="100"/>
      <c r="AO311" s="136"/>
      <c r="AP311" s="84"/>
      <c r="AQ311" s="84"/>
      <c r="AR311" s="87"/>
      <c r="AS311" s="94"/>
      <c r="AT311" s="84"/>
      <c r="AU311" s="84"/>
      <c r="AV311" s="84"/>
      <c r="AW311" s="100"/>
      <c r="AX311" s="136"/>
      <c r="AY311" s="85"/>
      <c r="AZ311" s="84"/>
      <c r="BA311" s="88"/>
      <c r="BB311" s="94"/>
      <c r="BC311" s="84"/>
      <c r="BD311" s="84"/>
      <c r="BE311" s="100"/>
      <c r="BF311" s="136"/>
      <c r="BG311" s="84"/>
      <c r="BH311" s="84"/>
      <c r="BI311" s="84"/>
      <c r="BJ311" s="87"/>
      <c r="BK311" s="92"/>
      <c r="BL311" s="536"/>
      <c r="BM311" s="535"/>
      <c r="BN311" s="93"/>
      <c r="BP311" s="11"/>
    </row>
    <row r="312" spans="1:68" ht="18.899999999999999" customHeight="1" thickBot="1">
      <c r="A312" s="9"/>
      <c r="B312" s="8"/>
      <c r="C312" s="1037"/>
      <c r="D312" s="1037"/>
      <c r="E312" s="1037"/>
      <c r="F312" s="1037"/>
      <c r="G312" s="1014"/>
      <c r="H312" s="288"/>
      <c r="I312" s="350" t="s">
        <v>611</v>
      </c>
      <c r="J312" s="576" t="s">
        <v>737</v>
      </c>
      <c r="K312" s="558">
        <v>1131195</v>
      </c>
      <c r="L312" s="560" t="s">
        <v>1</v>
      </c>
      <c r="M312" s="560">
        <f>VLOOKUP(I312,'Input data - MTBF'!$A$1:$F$303,3,FALSE)</f>
        <v>4380</v>
      </c>
      <c r="N312" s="889" t="str">
        <f>VLOOKUP(I312,'Input data - MTBF'!$A$1:$F$304,6,FALSE)</f>
        <v>R</v>
      </c>
      <c r="O312" s="110"/>
      <c r="P312" s="97"/>
      <c r="Q312" s="97"/>
      <c r="R312" s="102"/>
      <c r="S312" s="96"/>
      <c r="T312" s="97"/>
      <c r="U312" s="97"/>
      <c r="V312" s="102"/>
      <c r="W312" s="121"/>
      <c r="X312" s="97"/>
      <c r="Y312" s="97"/>
      <c r="Z312" s="97"/>
      <c r="AA312" s="141"/>
      <c r="AB312" s="96"/>
      <c r="AC312" s="97"/>
      <c r="AD312" s="97"/>
      <c r="AE312" s="120"/>
      <c r="AF312" s="137"/>
      <c r="AG312" s="106"/>
      <c r="AH312" s="97"/>
      <c r="AI312" s="141"/>
      <c r="AJ312" s="96"/>
      <c r="AK312" s="97"/>
      <c r="AL312" s="97"/>
      <c r="AM312" s="97"/>
      <c r="AN312" s="102"/>
      <c r="AO312" s="137"/>
      <c r="AP312" s="97" t="s">
        <v>9</v>
      </c>
      <c r="AQ312" s="97"/>
      <c r="AR312" s="141"/>
      <c r="AS312" s="96"/>
      <c r="AT312" s="106"/>
      <c r="AU312" s="97"/>
      <c r="AV312" s="97"/>
      <c r="AW312" s="102"/>
      <c r="AX312" s="137"/>
      <c r="AY312" s="106"/>
      <c r="AZ312" s="97"/>
      <c r="BA312" s="149"/>
      <c r="BB312" s="96"/>
      <c r="BC312" s="97"/>
      <c r="BD312" s="97"/>
      <c r="BE312" s="102"/>
      <c r="BF312" s="137"/>
      <c r="BG312" s="97"/>
      <c r="BH312" s="97"/>
      <c r="BI312" s="97"/>
      <c r="BJ312" s="141"/>
      <c r="BK312" s="121"/>
      <c r="BL312" s="545"/>
      <c r="BM312" s="615"/>
      <c r="BN312" s="98"/>
      <c r="BP312" s="11"/>
    </row>
    <row r="313" spans="1:68" ht="18.899999999999999" customHeight="1" thickBot="1">
      <c r="A313" s="9"/>
      <c r="B313" s="8"/>
      <c r="C313" s="1037"/>
      <c r="D313" s="1037"/>
      <c r="E313" s="1037"/>
      <c r="F313" s="1037"/>
      <c r="G313" s="1076"/>
      <c r="H313" s="978"/>
      <c r="I313" s="692" t="s">
        <v>981</v>
      </c>
      <c r="J313" s="578" t="s">
        <v>603</v>
      </c>
      <c r="K313" s="189">
        <v>1131800</v>
      </c>
      <c r="L313" s="560" t="s">
        <v>1</v>
      </c>
      <c r="M313" s="560">
        <f>VLOOKUP(I313,'Input data - MTBF'!$A$1:$F$303,3,FALSE)</f>
        <v>8760</v>
      </c>
      <c r="N313" s="889" t="str">
        <f>VLOOKUP(I313,'Input data - MTBF'!$A$1:$F$304,6,FALSE)</f>
        <v>R</v>
      </c>
      <c r="O313" s="110"/>
      <c r="P313" s="97"/>
      <c r="Q313" s="97"/>
      <c r="R313" s="102"/>
      <c r="S313" s="139"/>
      <c r="T313" s="97"/>
      <c r="U313" s="97"/>
      <c r="V313" s="141"/>
      <c r="W313" s="96"/>
      <c r="X313" s="106"/>
      <c r="Y313" s="97"/>
      <c r="Z313" s="97"/>
      <c r="AA313" s="141"/>
      <c r="AB313" s="121"/>
      <c r="AC313" s="97"/>
      <c r="AD313" s="97"/>
      <c r="AE313" s="102"/>
      <c r="AF313" s="139"/>
      <c r="AG313" s="97"/>
      <c r="AH313" s="97"/>
      <c r="AI313" s="141"/>
      <c r="AJ313" s="96"/>
      <c r="AK313" s="106"/>
      <c r="AL313" s="97"/>
      <c r="AM313" s="97"/>
      <c r="AN313" s="102"/>
      <c r="AO313" s="139"/>
      <c r="AP313" s="97"/>
      <c r="AQ313" s="97"/>
      <c r="AR313" s="785"/>
      <c r="AS313" s="792"/>
      <c r="AT313" s="97"/>
      <c r="AU313" s="97"/>
      <c r="AV313" s="97"/>
      <c r="AW313" s="102"/>
      <c r="AX313" s="139"/>
      <c r="AY313" s="97"/>
      <c r="AZ313" s="97"/>
      <c r="BA313" s="149"/>
      <c r="BB313" s="96"/>
      <c r="BC313" s="97"/>
      <c r="BD313" s="136" t="s">
        <v>9</v>
      </c>
      <c r="BE313" s="120"/>
      <c r="BF313" s="137"/>
      <c r="BG313" s="97"/>
      <c r="BH313" s="97"/>
      <c r="BI313" s="97"/>
      <c r="BJ313" s="149"/>
      <c r="BK313" s="96"/>
      <c r="BL313" s="545"/>
      <c r="BM313" s="545"/>
      <c r="BN313" s="98"/>
      <c r="BP313" s="11"/>
    </row>
    <row r="314" spans="1:68" ht="13.8" thickBot="1"/>
    <row r="315" spans="1:68" ht="16.2" thickBot="1">
      <c r="A315" s="640"/>
      <c r="B315" s="634"/>
      <c r="C315" s="647"/>
      <c r="D315" s="647"/>
      <c r="E315" s="647"/>
      <c r="F315" s="647"/>
      <c r="G315" s="647"/>
      <c r="H315" s="647"/>
      <c r="I315" s="648"/>
      <c r="J315" s="1094" t="s">
        <v>29</v>
      </c>
      <c r="K315" s="1095"/>
      <c r="L315" s="1095"/>
      <c r="M315" s="1095"/>
      <c r="N315" s="1106"/>
      <c r="O315" s="562">
        <f t="shared" ref="O315:BN315" si="0">COUNTA(O12:O313)</f>
        <v>0</v>
      </c>
      <c r="P315" s="563">
        <f t="shared" si="0"/>
        <v>10</v>
      </c>
      <c r="Q315" s="563">
        <f t="shared" si="0"/>
        <v>10</v>
      </c>
      <c r="R315" s="564">
        <f t="shared" si="0"/>
        <v>11</v>
      </c>
      <c r="S315" s="562">
        <f t="shared" si="0"/>
        <v>12</v>
      </c>
      <c r="T315" s="563">
        <f t="shared" si="0"/>
        <v>11</v>
      </c>
      <c r="U315" s="563">
        <f t="shared" si="0"/>
        <v>12</v>
      </c>
      <c r="V315" s="564">
        <f t="shared" si="0"/>
        <v>11</v>
      </c>
      <c r="W315" s="562">
        <f t="shared" si="0"/>
        <v>11</v>
      </c>
      <c r="X315" s="563">
        <f t="shared" si="0"/>
        <v>11</v>
      </c>
      <c r="Y315" s="563">
        <f t="shared" si="0"/>
        <v>11</v>
      </c>
      <c r="Z315" s="564">
        <f t="shared" si="0"/>
        <v>11</v>
      </c>
      <c r="AA315" s="562">
        <f t="shared" si="0"/>
        <v>11</v>
      </c>
      <c r="AB315" s="563">
        <f t="shared" si="0"/>
        <v>12</v>
      </c>
      <c r="AC315" s="563">
        <f t="shared" si="0"/>
        <v>12</v>
      </c>
      <c r="AD315" s="563">
        <f t="shared" si="0"/>
        <v>12</v>
      </c>
      <c r="AE315" s="564">
        <f t="shared" si="0"/>
        <v>11</v>
      </c>
      <c r="AF315" s="565">
        <f t="shared" si="0"/>
        <v>12</v>
      </c>
      <c r="AG315" s="563">
        <f t="shared" si="0"/>
        <v>11</v>
      </c>
      <c r="AH315" s="563">
        <f t="shared" si="0"/>
        <v>10</v>
      </c>
      <c r="AI315" s="566">
        <f t="shared" si="0"/>
        <v>11</v>
      </c>
      <c r="AJ315" s="562">
        <f t="shared" si="0"/>
        <v>11</v>
      </c>
      <c r="AK315" s="563">
        <f t="shared" si="0"/>
        <v>10</v>
      </c>
      <c r="AL315" s="563">
        <f t="shared" si="0"/>
        <v>11</v>
      </c>
      <c r="AM315" s="564">
        <f t="shared" si="0"/>
        <v>11</v>
      </c>
      <c r="AN315" s="565">
        <f t="shared" si="0"/>
        <v>11</v>
      </c>
      <c r="AO315" s="563">
        <f t="shared" si="0"/>
        <v>11</v>
      </c>
      <c r="AP315" s="563">
        <f t="shared" si="0"/>
        <v>11</v>
      </c>
      <c r="AQ315" s="563">
        <f t="shared" si="0"/>
        <v>11</v>
      </c>
      <c r="AR315" s="566">
        <f t="shared" si="0"/>
        <v>12</v>
      </c>
      <c r="AS315" s="562">
        <f t="shared" si="0"/>
        <v>12</v>
      </c>
      <c r="AT315" s="563">
        <f t="shared" si="0"/>
        <v>11</v>
      </c>
      <c r="AU315" s="563">
        <f t="shared" si="0"/>
        <v>11</v>
      </c>
      <c r="AV315" s="564">
        <f t="shared" si="0"/>
        <v>11</v>
      </c>
      <c r="AW315" s="565">
        <f t="shared" si="0"/>
        <v>11</v>
      </c>
      <c r="AX315" s="563">
        <f t="shared" si="0"/>
        <v>11</v>
      </c>
      <c r="AY315" s="563">
        <f t="shared" si="0"/>
        <v>11</v>
      </c>
      <c r="AZ315" s="563">
        <f t="shared" si="0"/>
        <v>10</v>
      </c>
      <c r="BA315" s="566">
        <f t="shared" si="0"/>
        <v>12</v>
      </c>
      <c r="BB315" s="562">
        <f t="shared" si="0"/>
        <v>12</v>
      </c>
      <c r="BC315" s="563">
        <f t="shared" si="0"/>
        <v>12</v>
      </c>
      <c r="BD315" s="563">
        <f t="shared" si="0"/>
        <v>12</v>
      </c>
      <c r="BE315" s="564">
        <f t="shared" si="0"/>
        <v>11</v>
      </c>
      <c r="BF315" s="565">
        <f t="shared" si="0"/>
        <v>11</v>
      </c>
      <c r="BG315" s="563">
        <f t="shared" si="0"/>
        <v>11</v>
      </c>
      <c r="BH315" s="563">
        <f t="shared" si="0"/>
        <v>11</v>
      </c>
      <c r="BI315" s="566">
        <f t="shared" si="0"/>
        <v>11</v>
      </c>
      <c r="BJ315" s="565">
        <f t="shared" si="0"/>
        <v>10</v>
      </c>
      <c r="BK315" s="563">
        <f t="shared" si="0"/>
        <v>10</v>
      </c>
      <c r="BL315" s="563">
        <f t="shared" si="0"/>
        <v>0</v>
      </c>
      <c r="BM315" s="563">
        <f t="shared" si="0"/>
        <v>0</v>
      </c>
      <c r="BN315" s="564">
        <f t="shared" si="0"/>
        <v>0</v>
      </c>
    </row>
    <row r="316" spans="1:68" hidden="1">
      <c r="F316" s="18"/>
      <c r="G316" s="18"/>
      <c r="I316"/>
      <c r="J316"/>
      <c r="K316"/>
      <c r="L316"/>
      <c r="M316"/>
      <c r="N316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  <c r="AU316" s="18"/>
      <c r="AV316" s="18"/>
      <c r="AW316" s="18"/>
      <c r="AX316" s="18"/>
      <c r="AY316" s="18"/>
      <c r="AZ316" s="18"/>
      <c r="BA316" s="18"/>
      <c r="BB316" s="18"/>
      <c r="BC316" s="18"/>
      <c r="BD316" s="18"/>
      <c r="BE316" s="18"/>
      <c r="BF316" s="18"/>
      <c r="BG316" s="18"/>
      <c r="BH316" s="18"/>
      <c r="BI316" s="18"/>
      <c r="BJ316" s="18"/>
      <c r="BK316" s="18"/>
      <c r="BL316" s="18"/>
      <c r="BM316" s="18"/>
      <c r="BN316" s="18"/>
    </row>
    <row r="317" spans="1:68" hidden="1">
      <c r="F317" s="18"/>
      <c r="G317" s="18"/>
      <c r="I317"/>
      <c r="J317"/>
      <c r="K317"/>
      <c r="L317"/>
      <c r="M317"/>
      <c r="N317"/>
      <c r="O317" s="18">
        <v>1</v>
      </c>
      <c r="P317" s="18">
        <v>2</v>
      </c>
      <c r="Q317" s="18">
        <v>3</v>
      </c>
      <c r="R317" s="18">
        <v>4</v>
      </c>
      <c r="S317" s="18">
        <v>5</v>
      </c>
      <c r="T317" s="18">
        <v>6</v>
      </c>
      <c r="U317" s="18">
        <v>7</v>
      </c>
      <c r="V317" s="18">
        <v>8</v>
      </c>
      <c r="W317" s="18">
        <v>9</v>
      </c>
      <c r="X317" s="18">
        <v>10</v>
      </c>
      <c r="Y317" s="18">
        <v>11</v>
      </c>
      <c r="Z317" s="18">
        <v>12</v>
      </c>
      <c r="AA317" s="18">
        <v>13</v>
      </c>
      <c r="AB317" s="18">
        <v>14</v>
      </c>
      <c r="AC317" s="18">
        <v>15</v>
      </c>
      <c r="AD317" s="18">
        <v>16</v>
      </c>
      <c r="AE317" s="18">
        <v>17</v>
      </c>
      <c r="AF317" s="18">
        <v>18</v>
      </c>
      <c r="AG317" s="18">
        <v>19</v>
      </c>
      <c r="AH317" s="18">
        <v>20</v>
      </c>
      <c r="AI317" s="18">
        <v>21</v>
      </c>
      <c r="AJ317" s="18">
        <v>22</v>
      </c>
      <c r="AK317" s="18">
        <v>23</v>
      </c>
      <c r="AL317" s="18">
        <v>24</v>
      </c>
      <c r="AM317" s="18">
        <v>25</v>
      </c>
      <c r="AN317" s="18">
        <v>26</v>
      </c>
      <c r="AO317" s="18">
        <v>27</v>
      </c>
      <c r="AP317" s="18">
        <v>28</v>
      </c>
      <c r="AQ317" s="18">
        <v>29</v>
      </c>
      <c r="AR317" s="18">
        <v>30</v>
      </c>
      <c r="AS317" s="18">
        <v>31</v>
      </c>
      <c r="AT317" s="18">
        <v>32</v>
      </c>
      <c r="AU317" s="18">
        <v>33</v>
      </c>
      <c r="AV317" s="18">
        <v>34</v>
      </c>
      <c r="AW317" s="18">
        <v>35</v>
      </c>
      <c r="AX317" s="18">
        <v>36</v>
      </c>
      <c r="AY317" s="18">
        <v>37</v>
      </c>
      <c r="AZ317" s="18">
        <v>38</v>
      </c>
      <c r="BA317" s="18">
        <v>39</v>
      </c>
      <c r="BB317" s="18">
        <v>40</v>
      </c>
      <c r="BC317" s="18">
        <v>41</v>
      </c>
      <c r="BD317" s="18">
        <v>42</v>
      </c>
      <c r="BE317" s="18">
        <v>43</v>
      </c>
      <c r="BF317" s="18">
        <v>44</v>
      </c>
      <c r="BG317" s="18">
        <v>45</v>
      </c>
      <c r="BH317" s="18">
        <v>46</v>
      </c>
      <c r="BI317" s="18">
        <v>47</v>
      </c>
      <c r="BJ317" s="18">
        <v>48</v>
      </c>
      <c r="BK317" s="18">
        <v>49</v>
      </c>
      <c r="BL317" s="18">
        <v>50</v>
      </c>
      <c r="BM317" s="18">
        <v>51</v>
      </c>
      <c r="BN317" s="18">
        <v>52</v>
      </c>
    </row>
    <row r="318" spans="1:68" hidden="1">
      <c r="F318" s="18"/>
      <c r="G318" s="18"/>
      <c r="I318"/>
      <c r="J318"/>
      <c r="K318"/>
      <c r="L318"/>
      <c r="M318"/>
      <c r="N3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  <c r="AU318" s="18"/>
      <c r="AV318" s="18"/>
      <c r="AW318" s="18"/>
      <c r="AX318" s="18"/>
      <c r="AY318" s="18"/>
      <c r="AZ318" s="18"/>
      <c r="BA318" s="18"/>
      <c r="BB318" s="18"/>
      <c r="BC318" s="18"/>
      <c r="BD318" s="18"/>
      <c r="BE318" s="18"/>
      <c r="BF318" s="18"/>
      <c r="BG318" s="18"/>
      <c r="BH318" s="18"/>
      <c r="BI318" s="18"/>
      <c r="BJ318" s="18"/>
      <c r="BK318" s="18"/>
      <c r="BL318" s="18"/>
      <c r="BM318" s="18"/>
      <c r="BN318" s="18"/>
    </row>
    <row r="319" spans="1:68" hidden="1">
      <c r="F319" s="18"/>
      <c r="G319" s="18"/>
      <c r="I319"/>
      <c r="J319" s="212"/>
      <c r="K319"/>
      <c r="L319"/>
      <c r="M319"/>
      <c r="N319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  <c r="AU319" s="18"/>
      <c r="AV319" s="18"/>
      <c r="AW319" s="18"/>
      <c r="AX319" s="18"/>
      <c r="AY319" s="18"/>
      <c r="AZ319" s="18"/>
      <c r="BA319" s="18"/>
      <c r="BB319" s="18"/>
      <c r="BC319" s="18"/>
      <c r="BD319" s="18"/>
      <c r="BE319" s="18"/>
      <c r="BF319" s="18"/>
      <c r="BG319" s="18"/>
      <c r="BH319" s="18"/>
      <c r="BI319" s="18"/>
      <c r="BJ319" s="18"/>
      <c r="BK319" s="18"/>
      <c r="BL319" s="18"/>
      <c r="BM319" s="18"/>
      <c r="BN319" s="18"/>
    </row>
    <row r="320" spans="1:68" hidden="1">
      <c r="F320" s="18"/>
      <c r="G320" s="18"/>
      <c r="I320"/>
      <c r="J320"/>
      <c r="K320" s="212"/>
      <c r="L320" s="212"/>
      <c r="M320" s="212"/>
      <c r="N320" s="212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  <c r="AU320" s="18"/>
      <c r="AV320" s="18"/>
      <c r="AW320" s="18"/>
      <c r="AX320" s="18"/>
      <c r="AY320" s="18"/>
      <c r="AZ320" s="18"/>
      <c r="BA320" s="18"/>
      <c r="BB320" s="18"/>
      <c r="BC320" s="18"/>
      <c r="BD320" s="18"/>
      <c r="BE320" s="18"/>
      <c r="BF320" s="18"/>
      <c r="BG320" s="18"/>
      <c r="BH320" s="18"/>
      <c r="BI320" s="18"/>
      <c r="BJ320" s="18"/>
      <c r="BK320" s="18"/>
      <c r="BL320" s="18"/>
      <c r="BM320" s="18"/>
      <c r="BN320" s="18"/>
    </row>
    <row r="321" spans="6:66" hidden="1">
      <c r="F321" s="18"/>
      <c r="G321" s="18"/>
      <c r="I321"/>
      <c r="J321"/>
      <c r="K321"/>
      <c r="L321"/>
      <c r="M321"/>
      <c r="N321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  <c r="AU321" s="18"/>
      <c r="AV321" s="18"/>
      <c r="AW321" s="18"/>
      <c r="AX321" s="18"/>
      <c r="AY321" s="18"/>
      <c r="AZ321" s="18"/>
      <c r="BA321" s="18"/>
      <c r="BB321" s="18"/>
      <c r="BC321" s="18"/>
      <c r="BD321" s="18"/>
      <c r="BE321" s="18"/>
      <c r="BF321" s="18"/>
      <c r="BG321" s="18"/>
      <c r="BH321" s="18"/>
      <c r="BI321" s="18"/>
      <c r="BJ321" s="18"/>
      <c r="BK321" s="18"/>
      <c r="BL321" s="18"/>
      <c r="BM321" s="18"/>
      <c r="BN321" s="18"/>
    </row>
    <row r="322" spans="6:66" hidden="1">
      <c r="F322" s="18"/>
      <c r="G322" s="18"/>
      <c r="I322"/>
      <c r="J322"/>
      <c r="K322"/>
      <c r="L322"/>
      <c r="M322"/>
      <c r="N322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T322" s="18"/>
      <c r="AU322" s="18"/>
      <c r="AV322" s="18"/>
      <c r="AW322" s="18"/>
      <c r="AX322" s="18"/>
      <c r="AY322" s="18"/>
      <c r="AZ322" s="18"/>
      <c r="BA322" s="18"/>
      <c r="BB322" s="18"/>
      <c r="BC322" s="18"/>
      <c r="BD322" s="18"/>
      <c r="BE322" s="18"/>
      <c r="BF322" s="18"/>
      <c r="BG322" s="18"/>
      <c r="BH322" s="18"/>
      <c r="BI322" s="18"/>
      <c r="BJ322" s="18"/>
      <c r="BK322" s="18"/>
      <c r="BL322" s="18"/>
      <c r="BM322" s="18"/>
      <c r="BN322" s="18"/>
    </row>
    <row r="323" spans="6:66" hidden="1">
      <c r="F323" s="18"/>
      <c r="G323" s="18"/>
      <c r="I323"/>
      <c r="J323"/>
      <c r="K323"/>
      <c r="L323"/>
      <c r="M323"/>
      <c r="N323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T323" s="18"/>
      <c r="AU323" s="18"/>
      <c r="AV323" s="18"/>
      <c r="AW323" s="18"/>
      <c r="AX323" s="18"/>
      <c r="AY323" s="18"/>
      <c r="AZ323" s="18"/>
      <c r="BA323" s="18"/>
      <c r="BB323" s="18"/>
      <c r="BC323" s="18"/>
      <c r="BD323" s="18"/>
      <c r="BE323" s="18"/>
      <c r="BF323" s="18"/>
      <c r="BG323" s="18"/>
      <c r="BH323" s="18"/>
      <c r="BI323" s="18"/>
      <c r="BJ323" s="18"/>
      <c r="BK323" s="18"/>
      <c r="BL323" s="18"/>
      <c r="BM323" s="18"/>
      <c r="BN323" s="18"/>
    </row>
    <row r="324" spans="6:66" hidden="1">
      <c r="F324" s="18"/>
      <c r="G324" s="18"/>
      <c r="I324"/>
      <c r="J324"/>
      <c r="K324"/>
      <c r="L324"/>
      <c r="M324"/>
      <c r="N324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/>
      <c r="AU324" s="18"/>
      <c r="AV324" s="18"/>
      <c r="AW324" s="18"/>
      <c r="AX324" s="18"/>
      <c r="AY324" s="18"/>
      <c r="AZ324" s="18"/>
      <c r="BA324" s="18"/>
      <c r="BB324" s="18"/>
      <c r="BC324" s="18"/>
      <c r="BD324" s="18"/>
      <c r="BE324" s="18"/>
      <c r="BF324" s="18"/>
      <c r="BG324" s="18"/>
      <c r="BH324" s="18"/>
      <c r="BI324" s="18"/>
      <c r="BJ324" s="18"/>
      <c r="BK324" s="18"/>
      <c r="BL324" s="18"/>
      <c r="BM324" s="18"/>
      <c r="BN324" s="18"/>
    </row>
    <row r="325" spans="6:66" hidden="1">
      <c r="F325" s="18"/>
      <c r="G325" s="18"/>
      <c r="I325"/>
      <c r="J325"/>
      <c r="K325"/>
      <c r="L325"/>
      <c r="M325"/>
      <c r="N325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  <c r="AU325" s="18"/>
      <c r="AV325" s="18"/>
      <c r="AW325" s="18"/>
      <c r="AX325" s="18"/>
      <c r="AY325" s="18"/>
      <c r="AZ325" s="18"/>
      <c r="BA325" s="18"/>
      <c r="BB325" s="18"/>
      <c r="BC325" s="18"/>
      <c r="BD325" s="18"/>
      <c r="BE325" s="18"/>
      <c r="BF325" s="18"/>
      <c r="BG325" s="18"/>
      <c r="BH325" s="18"/>
      <c r="BI325" s="18"/>
      <c r="BJ325" s="18"/>
      <c r="BK325" s="18"/>
      <c r="BL325" s="18"/>
      <c r="BM325" s="18"/>
      <c r="BN325" s="18"/>
    </row>
    <row r="326" spans="6:66" hidden="1">
      <c r="F326" s="18"/>
      <c r="G326" s="18"/>
      <c r="I326"/>
      <c r="J326"/>
      <c r="K326"/>
      <c r="L326"/>
      <c r="M326"/>
      <c r="N326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T326" s="18"/>
      <c r="AU326" s="18"/>
      <c r="AV326" s="18"/>
      <c r="AW326" s="18"/>
      <c r="AX326" s="18"/>
      <c r="AY326" s="18"/>
      <c r="AZ326" s="18"/>
      <c r="BA326" s="18"/>
      <c r="BB326" s="18"/>
      <c r="BC326" s="18"/>
      <c r="BD326" s="18"/>
      <c r="BE326" s="18"/>
      <c r="BF326" s="18"/>
      <c r="BG326" s="18"/>
      <c r="BH326" s="18"/>
      <c r="BI326" s="18"/>
      <c r="BJ326" s="18"/>
      <c r="BK326" s="18"/>
      <c r="BL326" s="18"/>
      <c r="BM326" s="18"/>
      <c r="BN326" s="18"/>
    </row>
    <row r="327" spans="6:66" hidden="1">
      <c r="F327" s="18"/>
      <c r="G327" s="18"/>
      <c r="I327"/>
      <c r="J327"/>
      <c r="K327"/>
      <c r="L327"/>
      <c r="M327"/>
      <c r="N327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  <c r="BB327" s="18"/>
      <c r="BC327" s="18"/>
      <c r="BD327" s="18"/>
      <c r="BE327" s="18"/>
      <c r="BF327" s="18"/>
      <c r="BG327" s="18"/>
      <c r="BH327" s="18"/>
      <c r="BI327" s="18"/>
      <c r="BJ327" s="18"/>
      <c r="BK327" s="18"/>
      <c r="BL327" s="18"/>
      <c r="BM327" s="18"/>
      <c r="BN327" s="18"/>
    </row>
    <row r="328" spans="6:66" hidden="1">
      <c r="F328" s="18"/>
      <c r="G328" s="18"/>
      <c r="I328"/>
      <c r="J328"/>
      <c r="K328"/>
      <c r="L328"/>
      <c r="M328"/>
      <c r="N32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  <c r="BB328" s="18"/>
      <c r="BC328" s="18"/>
      <c r="BD328" s="18"/>
      <c r="BE328" s="18"/>
      <c r="BF328" s="18"/>
      <c r="BG328" s="18"/>
      <c r="BH328" s="18"/>
      <c r="BI328" s="18"/>
      <c r="BJ328" s="18"/>
      <c r="BK328" s="18"/>
      <c r="BL328" s="18"/>
      <c r="BM328" s="18"/>
      <c r="BN328" s="18"/>
    </row>
    <row r="329" spans="6:66" hidden="1">
      <c r="F329" s="18"/>
      <c r="G329" s="18"/>
      <c r="I329"/>
      <c r="J329"/>
      <c r="K329"/>
      <c r="L329"/>
      <c r="M329"/>
      <c r="N329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18"/>
      <c r="AV329" s="18"/>
      <c r="AW329" s="18"/>
      <c r="AX329" s="18"/>
      <c r="AY329" s="18"/>
      <c r="AZ329" s="18"/>
      <c r="BA329" s="18"/>
      <c r="BB329" s="18"/>
      <c r="BC329" s="18"/>
      <c r="BD329" s="18"/>
      <c r="BE329" s="18"/>
      <c r="BF329" s="18"/>
      <c r="BG329" s="18"/>
      <c r="BH329" s="18"/>
      <c r="BI329" s="18"/>
      <c r="BJ329" s="18"/>
      <c r="BK329" s="18"/>
      <c r="BL329" s="18"/>
      <c r="BM329" s="18"/>
      <c r="BN329" s="18"/>
    </row>
    <row r="330" spans="6:66"/>
    <row r="331" spans="6:66"/>
    <row r="332" spans="6:66"/>
    <row r="333" spans="6:66"/>
    <row r="334" spans="6:66"/>
    <row r="335" spans="6:66"/>
    <row r="336" spans="6:66"/>
    <row r="337" spans="14:14"/>
    <row r="338" spans="14:14" hidden="1">
      <c r="N338" s="635"/>
    </row>
    <row r="339" spans="14:14"/>
    <row r="340" spans="14:14"/>
    <row r="341" spans="14:14"/>
    <row r="342" spans="14:14"/>
    <row r="343" spans="14:14"/>
    <row r="344" spans="14:14"/>
  </sheetData>
  <autoFilter ref="I11:BN313" xr:uid="{30C3F28F-8B28-4102-96C5-D90135C579FE}">
    <sortState xmlns:xlrd2="http://schemas.microsoft.com/office/spreadsheetml/2017/richdata2" ref="I12:BN313">
      <sortCondition sortBy="cellColor" ref="I11" dxfId="1943"/>
    </sortState>
  </autoFilter>
  <mergeCells count="63">
    <mergeCell ref="G278:G313"/>
    <mergeCell ref="J315:N315"/>
    <mergeCell ref="G217:G226"/>
    <mergeCell ref="G229:G233"/>
    <mergeCell ref="G234:G236"/>
    <mergeCell ref="G237:G251"/>
    <mergeCell ref="G252:G258"/>
    <mergeCell ref="G259:G261"/>
    <mergeCell ref="G227:G228"/>
    <mergeCell ref="G160:G163"/>
    <mergeCell ref="G164:G174"/>
    <mergeCell ref="G263:G267"/>
    <mergeCell ref="G268:G277"/>
    <mergeCell ref="G176:G178"/>
    <mergeCell ref="G179:G183"/>
    <mergeCell ref="G184:G205"/>
    <mergeCell ref="C12:F313"/>
    <mergeCell ref="G12:G32"/>
    <mergeCell ref="G33:G59"/>
    <mergeCell ref="G60:G75"/>
    <mergeCell ref="G76:G87"/>
    <mergeCell ref="G88:G99"/>
    <mergeCell ref="G100:G113"/>
    <mergeCell ref="G126:G134"/>
    <mergeCell ref="G135:G137"/>
    <mergeCell ref="G138:G141"/>
    <mergeCell ref="G142:G145"/>
    <mergeCell ref="G206:G210"/>
    <mergeCell ref="G211:G216"/>
    <mergeCell ref="G153:G154"/>
    <mergeCell ref="G155:G156"/>
    <mergeCell ref="G157:G158"/>
    <mergeCell ref="G146:G152"/>
    <mergeCell ref="W9:AA9"/>
    <mergeCell ref="AB9:AE9"/>
    <mergeCell ref="AF9:AI9"/>
    <mergeCell ref="AJ9:AN9"/>
    <mergeCell ref="G115:G125"/>
    <mergeCell ref="A9:A10"/>
    <mergeCell ref="B9:B10"/>
    <mergeCell ref="I9:I10"/>
    <mergeCell ref="J9:J10"/>
    <mergeCell ref="K9:K10"/>
    <mergeCell ref="I1:BN1"/>
    <mergeCell ref="C4:F5"/>
    <mergeCell ref="K4:N4"/>
    <mergeCell ref="O4:S4"/>
    <mergeCell ref="K5:N5"/>
    <mergeCell ref="O5:S5"/>
    <mergeCell ref="I2:BN2"/>
    <mergeCell ref="K3:BA3"/>
    <mergeCell ref="I8:BN8"/>
    <mergeCell ref="L9:L10"/>
    <mergeCell ref="M9:M10"/>
    <mergeCell ref="N9:N10"/>
    <mergeCell ref="BK9:BN9"/>
    <mergeCell ref="O9:R9"/>
    <mergeCell ref="S9:V9"/>
    <mergeCell ref="AS9:AW9"/>
    <mergeCell ref="AX9:BA9"/>
    <mergeCell ref="BB9:BE9"/>
    <mergeCell ref="BF9:BJ9"/>
    <mergeCell ref="AO9:AR9"/>
  </mergeCells>
  <conditionalFormatting sqref="N12:N313">
    <cfRule type="containsText" dxfId="575" priority="43" operator="containsText" text="K">
      <formula>NOT(ISERROR(SEARCH("K",N12)))</formula>
    </cfRule>
    <cfRule type="containsText" dxfId="574" priority="41" operator="containsText" text="R">
      <formula>NOT(ISERROR(SEARCH("R",N12)))</formula>
    </cfRule>
    <cfRule type="containsText" dxfId="573" priority="42" operator="containsText" text="P">
      <formula>NOT(ISERROR(SEARCH("P",N12)))</formula>
    </cfRule>
  </conditionalFormatting>
  <conditionalFormatting sqref="O27:P28 R27:AA28 O38:BK47 O48:O51 U48:U51 O52:BN70 O75:BN84 AT85:BN85 AU86:BN86 O278:BM312 BN278:BN313">
    <cfRule type="cellIs" dxfId="572" priority="844" stopIfTrue="1" operator="equal">
      <formula>"K"</formula>
    </cfRule>
    <cfRule type="cellIs" dxfId="571" priority="845" stopIfTrue="1" operator="equal">
      <formula>"M"</formula>
    </cfRule>
    <cfRule type="cellIs" dxfId="570" priority="843" stopIfTrue="1" operator="equal">
      <formula>"P"</formula>
    </cfRule>
  </conditionalFormatting>
  <conditionalFormatting sqref="O27:P28 R27:BN28 O29:BN70 O75:BN84 AT85:BN85 AU86:BN86 O184:BN258">
    <cfRule type="endsWith" dxfId="569" priority="545" operator="endsWith" text="W">
      <formula>RIGHT(O27,LEN("W"))="W"</formula>
    </cfRule>
  </conditionalFormatting>
  <conditionalFormatting sqref="O71:W74 Y71:BN74">
    <cfRule type="endsWith" dxfId="568" priority="234" operator="endsWith" text="N">
      <formula>RIGHT(O71,LEN("N"))="N"</formula>
    </cfRule>
    <cfRule type="endsWith" dxfId="567" priority="235" operator="endsWith" text="W">
      <formula>RIGHT(O71,LEN("W"))="W"</formula>
    </cfRule>
    <cfRule type="cellIs" dxfId="566" priority="236" stopIfTrue="1" operator="equal">
      <formula>"R"</formula>
    </cfRule>
    <cfRule type="cellIs" dxfId="565" priority="237" stopIfTrue="1" operator="equal">
      <formula>"P"</formula>
    </cfRule>
    <cfRule type="cellIs" dxfId="564" priority="239" stopIfTrue="1" operator="equal">
      <formula>"M"</formula>
    </cfRule>
    <cfRule type="cellIs" dxfId="563" priority="238" stopIfTrue="1" operator="equal">
      <formula>"K"</formula>
    </cfRule>
  </conditionalFormatting>
  <conditionalFormatting sqref="O178:AC178">
    <cfRule type="cellIs" dxfId="562" priority="459" stopIfTrue="1" operator="equal">
      <formula>"M"</formula>
    </cfRule>
    <cfRule type="cellIs" dxfId="561" priority="456" stopIfTrue="1" operator="equal">
      <formula>"R"</formula>
    </cfRule>
    <cfRule type="cellIs" dxfId="560" priority="457" stopIfTrue="1" operator="equal">
      <formula>"P"</formula>
    </cfRule>
    <cfRule type="cellIs" dxfId="559" priority="458" stopIfTrue="1" operator="equal">
      <formula>"K"</formula>
    </cfRule>
  </conditionalFormatting>
  <conditionalFormatting sqref="O183:AC183">
    <cfRule type="cellIs" dxfId="558" priority="434" stopIfTrue="1" operator="equal">
      <formula>"R"</formula>
    </cfRule>
    <cfRule type="cellIs" dxfId="557" priority="435" stopIfTrue="1" operator="equal">
      <formula>"P"</formula>
    </cfRule>
    <cfRule type="cellIs" dxfId="556" priority="436" stopIfTrue="1" operator="equal">
      <formula>"K"</formula>
    </cfRule>
    <cfRule type="cellIs" dxfId="555" priority="437" stopIfTrue="1" operator="equal">
      <formula>"M"</formula>
    </cfRule>
  </conditionalFormatting>
  <conditionalFormatting sqref="O178:AP178 O176:BN177 AS178:BN178">
    <cfRule type="endsWith" priority="454" operator="endsWith" text="N">
      <formula>RIGHT(O176,LEN("N"))="N"</formula>
    </cfRule>
  </conditionalFormatting>
  <conditionalFormatting sqref="O178:AP178 AS178:BN178">
    <cfRule type="endsWith" dxfId="554" priority="455" operator="endsWith" text="W">
      <formula>RIGHT(O178,LEN("W"))="W"</formula>
    </cfRule>
  </conditionalFormatting>
  <conditionalFormatting sqref="O183:AP183 AS183:BN183 O179:BN180 O181:AO182 AQ181:BN182">
    <cfRule type="endsWith" priority="432" operator="endsWith" text="N">
      <formula>RIGHT(O179,LEN("N"))="N"</formula>
    </cfRule>
  </conditionalFormatting>
  <conditionalFormatting sqref="O183:AP183 AS183:BN183">
    <cfRule type="endsWith" dxfId="553" priority="433" operator="endsWith" text="W">
      <formula>RIGHT(O183,LEN("W"))="W"</formula>
    </cfRule>
  </conditionalFormatting>
  <conditionalFormatting sqref="O85:AS86">
    <cfRule type="endsWith" dxfId="552" priority="50" operator="endsWith" text="N">
      <formula>RIGHT(O85,LEN("N"))="N"</formula>
    </cfRule>
    <cfRule type="endsWith" dxfId="551" priority="51" operator="endsWith" text="W">
      <formula>RIGHT(O85,LEN("W"))="W"</formula>
    </cfRule>
    <cfRule type="cellIs" dxfId="550" priority="52" stopIfTrue="1" operator="equal">
      <formula>"R"</formula>
    </cfRule>
    <cfRule type="cellIs" dxfId="549" priority="53" stopIfTrue="1" operator="equal">
      <formula>"P"</formula>
    </cfRule>
    <cfRule type="cellIs" dxfId="548" priority="54" stopIfTrue="1" operator="equal">
      <formula>"K"</formula>
    </cfRule>
    <cfRule type="cellIs" dxfId="547" priority="55" stopIfTrue="1" operator="equal">
      <formula>"M"</formula>
    </cfRule>
  </conditionalFormatting>
  <conditionalFormatting sqref="O313:BC313 BE313:BM313">
    <cfRule type="cellIs" dxfId="546" priority="743" stopIfTrue="1" operator="equal">
      <formula>"P"</formula>
    </cfRule>
    <cfRule type="cellIs" dxfId="545" priority="745" stopIfTrue="1" operator="equal">
      <formula>"M"</formula>
    </cfRule>
    <cfRule type="cellIs" dxfId="544" priority="744" stopIfTrue="1" operator="equal">
      <formula>"K"</formula>
    </cfRule>
    <cfRule type="cellIs" dxfId="543" priority="742" stopIfTrue="1" operator="equal">
      <formula>"R"</formula>
    </cfRule>
  </conditionalFormatting>
  <conditionalFormatting sqref="O135:BI141">
    <cfRule type="endsWith" dxfId="542" priority="335" operator="endsWith" text="W">
      <formula>RIGHT(O135,LEN("W"))="W"</formula>
    </cfRule>
    <cfRule type="cellIs" dxfId="541" priority="339" stopIfTrue="1" operator="equal">
      <formula>"M"</formula>
    </cfRule>
    <cfRule type="cellIs" dxfId="540" priority="338" stopIfTrue="1" operator="equal">
      <formula>"K"</formula>
    </cfRule>
    <cfRule type="cellIs" dxfId="539" priority="337" stopIfTrue="1" operator="equal">
      <formula>"P"</formula>
    </cfRule>
    <cfRule type="cellIs" dxfId="538" priority="336" stopIfTrue="1" operator="equal">
      <formula>"R"</formula>
    </cfRule>
    <cfRule type="endsWith" dxfId="537" priority="334" operator="endsWith" text="N">
      <formula>RIGHT(O135,LEN("N"))="N"</formula>
    </cfRule>
  </conditionalFormatting>
  <conditionalFormatting sqref="O138:BI138 O139:AM141 AO139:AY141 BA139:BI141">
    <cfRule type="endsWith" dxfId="536" priority="328" operator="endsWith" text="N">
      <formula>RIGHT(O138,LEN("N"))="N"</formula>
    </cfRule>
    <cfRule type="cellIs" dxfId="535" priority="330" stopIfTrue="1" operator="equal">
      <formula>"R"</formula>
    </cfRule>
    <cfRule type="cellIs" dxfId="534" priority="333" stopIfTrue="1" operator="equal">
      <formula>"M"</formula>
    </cfRule>
    <cfRule type="cellIs" dxfId="533" priority="332" stopIfTrue="1" operator="equal">
      <formula>"K"</formula>
    </cfRule>
    <cfRule type="cellIs" dxfId="532" priority="331" stopIfTrue="1" operator="equal">
      <formula>"P"</formula>
    </cfRule>
    <cfRule type="endsWith" dxfId="531" priority="329" operator="endsWith" text="W">
      <formula>RIGHT(O138,LEN("W"))="W"</formula>
    </cfRule>
  </conditionalFormatting>
  <conditionalFormatting sqref="O176:BI177 BK176:BN177 AE178:AO178">
    <cfRule type="cellIs" dxfId="530" priority="465" stopIfTrue="1" operator="equal">
      <formula>"P"</formula>
    </cfRule>
    <cfRule type="cellIs" dxfId="529" priority="466" stopIfTrue="1" operator="equal">
      <formula>"K"</formula>
    </cfRule>
    <cfRule type="cellIs" dxfId="528" priority="467" stopIfTrue="1" operator="equal">
      <formula>"M"</formula>
    </cfRule>
  </conditionalFormatting>
  <conditionalFormatting sqref="O179:BI180 BK179:BN182 O181:AO182 AQ181:BI182 AE183:AO183">
    <cfRule type="cellIs" dxfId="527" priority="443" stopIfTrue="1" operator="equal">
      <formula>"P"</formula>
    </cfRule>
    <cfRule type="cellIs" dxfId="526" priority="445" stopIfTrue="1" operator="equal">
      <formula>"M"</formula>
    </cfRule>
    <cfRule type="cellIs" dxfId="525" priority="444" stopIfTrue="1" operator="equal">
      <formula>"K"</formula>
    </cfRule>
  </conditionalFormatting>
  <conditionalFormatting sqref="O146:BJ149">
    <cfRule type="cellIs" dxfId="524" priority="149" stopIfTrue="1" operator="equal">
      <formula>"M"</formula>
    </cfRule>
    <cfRule type="cellIs" dxfId="523" priority="146" stopIfTrue="1" operator="equal">
      <formula>"R"</formula>
    </cfRule>
    <cfRule type="cellIs" dxfId="522" priority="148" stopIfTrue="1" operator="equal">
      <formula>"K"</formula>
    </cfRule>
    <cfRule type="endsWith" dxfId="521" priority="144" operator="endsWith" text="N">
      <formula>RIGHT(O146,LEN("N"))="N"</formula>
    </cfRule>
    <cfRule type="endsWith" dxfId="520" priority="145" operator="endsWith" text="W">
      <formula>RIGHT(O146,LEN("W"))="W"</formula>
    </cfRule>
    <cfRule type="cellIs" dxfId="519" priority="147" stopIfTrue="1" operator="equal">
      <formula>"P"</formula>
    </cfRule>
  </conditionalFormatting>
  <conditionalFormatting sqref="O12:BN17 O18:AP18 AR18:BN18 O19:BN22 O23:AA26">
    <cfRule type="cellIs" dxfId="518" priority="787" stopIfTrue="1" operator="equal">
      <formula>"P"</formula>
    </cfRule>
    <cfRule type="cellIs" dxfId="517" priority="786" stopIfTrue="1" operator="equal">
      <formula>"R"</formula>
    </cfRule>
    <cfRule type="cellIs" dxfId="516" priority="789" stopIfTrue="1" operator="equal">
      <formula>"M"</formula>
    </cfRule>
    <cfRule type="cellIs" dxfId="515" priority="788" stopIfTrue="1" operator="equal">
      <formula>"K"</formula>
    </cfRule>
  </conditionalFormatting>
  <conditionalFormatting sqref="O12:BN17 O18:AP18 AR18:BN18 O19:BN26">
    <cfRule type="endsWith" dxfId="514" priority="45" operator="endsWith" text="W">
      <formula>RIGHT(O12,LEN("W"))="W"</formula>
    </cfRule>
    <cfRule type="endsWith" dxfId="513" priority="44" operator="endsWith" text="N">
      <formula>RIGHT(O12,LEN("N"))="N"</formula>
    </cfRule>
  </conditionalFormatting>
  <conditionalFormatting sqref="O29:BN70 O184:BN258 O27:P28 R27:BN28 O75:BN84 AT85:BN85 AU86:BN86">
    <cfRule type="endsWith" dxfId="512" priority="544" operator="endsWith" text="N">
      <formula>RIGHT(O27,LEN("N"))="N"</formula>
    </cfRule>
  </conditionalFormatting>
  <conditionalFormatting sqref="O87:BN134">
    <cfRule type="cellIs" dxfId="511" priority="8" stopIfTrue="1" operator="equal">
      <formula>"P"</formula>
    </cfRule>
    <cfRule type="cellIs" dxfId="510" priority="10" stopIfTrue="1" operator="equal">
      <formula>"M"</formula>
    </cfRule>
    <cfRule type="cellIs" dxfId="509" priority="9" stopIfTrue="1" operator="equal">
      <formula>"K"</formula>
    </cfRule>
    <cfRule type="endsWith" dxfId="508" priority="5" operator="endsWith" text="N">
      <formula>RIGHT(O87,LEN("N"))="N"</formula>
    </cfRule>
    <cfRule type="endsWith" dxfId="507" priority="6" operator="endsWith" text="W">
      <formula>RIGHT(O87,LEN("W"))="W"</formula>
    </cfRule>
    <cfRule type="cellIs" dxfId="506" priority="7" stopIfTrue="1" operator="equal">
      <formula>"R"</formula>
    </cfRule>
  </conditionalFormatting>
  <conditionalFormatting sqref="O142:BN145">
    <cfRule type="endsWith" dxfId="505" priority="84" operator="endsWith" text="W">
      <formula>RIGHT(O142,LEN("W"))="W"</formula>
    </cfRule>
    <cfRule type="cellIs" dxfId="504" priority="88" stopIfTrue="1" operator="equal">
      <formula>"M"</formula>
    </cfRule>
    <cfRule type="cellIs" dxfId="503" priority="85" stopIfTrue="1" operator="equal">
      <formula>"R"</formula>
    </cfRule>
    <cfRule type="cellIs" dxfId="502" priority="87" stopIfTrue="1" operator="equal">
      <formula>"K"</formula>
    </cfRule>
    <cfRule type="cellIs" dxfId="501" priority="86" stopIfTrue="1" operator="equal">
      <formula>"P"</formula>
    </cfRule>
    <cfRule type="endsWith" dxfId="500" priority="83" operator="endsWith" text="N">
      <formula>RIGHT(O142,LEN("N"))="N"</formula>
    </cfRule>
  </conditionalFormatting>
  <conditionalFormatting sqref="O155:BN175">
    <cfRule type="cellIs" dxfId="499" priority="397" stopIfTrue="1" operator="equal">
      <formula>"M"</formula>
    </cfRule>
    <cfRule type="cellIs" dxfId="498" priority="396" stopIfTrue="1" operator="equal">
      <formula>"K"</formula>
    </cfRule>
    <cfRule type="cellIs" dxfId="497" priority="395" stopIfTrue="1" operator="equal">
      <formula>"P"</formula>
    </cfRule>
    <cfRule type="cellIs" dxfId="496" priority="394" stopIfTrue="1" operator="equal">
      <formula>"R"</formula>
    </cfRule>
    <cfRule type="endsWith" dxfId="495" priority="392" operator="endsWith" text="N">
      <formula>RIGHT(O155,LEN("N"))="N"</formula>
    </cfRule>
  </conditionalFormatting>
  <conditionalFormatting sqref="O155:BN177">
    <cfRule type="endsWith" dxfId="494" priority="393" operator="endsWith" text="W">
      <formula>RIGHT(O155,LEN("W"))="W"</formula>
    </cfRule>
  </conditionalFormatting>
  <conditionalFormatting sqref="O179:BN182">
    <cfRule type="endsWith" dxfId="493" priority="305" operator="endsWith" text="W">
      <formula>RIGHT(O179,LEN("W"))="W"</formula>
    </cfRule>
  </conditionalFormatting>
  <conditionalFormatting sqref="O184:BN258">
    <cfRule type="cellIs" dxfId="492" priority="741" stopIfTrue="1" operator="equal">
      <formula>"M"</formula>
    </cfRule>
    <cfRule type="cellIs" dxfId="491" priority="740" stopIfTrue="1" operator="equal">
      <formula>"K"</formula>
    </cfRule>
    <cfRule type="cellIs" dxfId="490" priority="738" stopIfTrue="1" operator="equal">
      <formula>"R"</formula>
    </cfRule>
    <cfRule type="cellIs" dxfId="489" priority="739" stopIfTrue="1" operator="equal">
      <formula>"P"</formula>
    </cfRule>
  </conditionalFormatting>
  <conditionalFormatting sqref="O259:BN277">
    <cfRule type="cellIs" dxfId="488" priority="258" stopIfTrue="1" operator="equal">
      <formula>"K"</formula>
    </cfRule>
    <cfRule type="cellIs" dxfId="487" priority="257" stopIfTrue="1" operator="equal">
      <formula>"P"</formula>
    </cfRule>
    <cfRule type="cellIs" dxfId="486" priority="256" stopIfTrue="1" operator="equal">
      <formula>"R"</formula>
    </cfRule>
    <cfRule type="cellIs" dxfId="485" priority="259" stopIfTrue="1" operator="equal">
      <formula>"M"</formula>
    </cfRule>
  </conditionalFormatting>
  <conditionalFormatting sqref="O259:BN313">
    <cfRule type="endsWith" dxfId="484" priority="254" operator="endsWith" text="N">
      <formula>RIGHT(O259,LEN("N"))="N"</formula>
    </cfRule>
    <cfRule type="endsWith" dxfId="483" priority="255" operator="endsWith" text="W">
      <formula>RIGHT(O259,LEN("W"))="W"</formula>
    </cfRule>
  </conditionalFormatting>
  <conditionalFormatting sqref="P51:Q51 S51:AC51">
    <cfRule type="cellIs" dxfId="482" priority="554" stopIfTrue="1" operator="equal">
      <formula>"R"</formula>
    </cfRule>
    <cfRule type="cellIs" dxfId="481" priority="557" stopIfTrue="1" operator="equal">
      <formula>"M"</formula>
    </cfRule>
    <cfRule type="cellIs" dxfId="480" priority="556" stopIfTrue="1" operator="equal">
      <formula>"K"</formula>
    </cfRule>
    <cfRule type="cellIs" dxfId="479" priority="555" stopIfTrue="1" operator="equal">
      <formula>"P"</formula>
    </cfRule>
  </conditionalFormatting>
  <conditionalFormatting sqref="P11:W11 Y11:BN11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8:BK50 AQ51:BK51">
    <cfRule type="cellIs" dxfId="478" priority="549" stopIfTrue="1" operator="equal">
      <formula>"M"</formula>
    </cfRule>
    <cfRule type="cellIs" dxfId="477" priority="548" stopIfTrue="1" operator="equal">
      <formula>"K"</formula>
    </cfRule>
    <cfRule type="cellIs" dxfId="476" priority="546" stopIfTrue="1" operator="equal">
      <formula>"R"</formula>
    </cfRule>
    <cfRule type="cellIs" dxfId="475" priority="547" stopIfTrue="1" operator="equal">
      <formula>"P"</formula>
    </cfRule>
  </conditionalFormatting>
  <conditionalFormatting sqref="Q330:BG330">
    <cfRule type="cellIs" dxfId="474" priority="99" operator="greaterThan">
      <formula>3</formula>
    </cfRule>
  </conditionalFormatting>
  <conditionalFormatting sqref="R51">
    <cfRule type="cellIs" dxfId="473" priority="541" stopIfTrue="1" operator="equal">
      <formula>"P"</formula>
    </cfRule>
    <cfRule type="cellIs" dxfId="472" priority="540" stopIfTrue="1" operator="equal">
      <formula>"R"</formula>
    </cfRule>
    <cfRule type="cellIs" dxfId="471" priority="543" stopIfTrue="1" operator="equal">
      <formula>"M"</formula>
    </cfRule>
    <cfRule type="cellIs" dxfId="470" priority="542" stopIfTrue="1" operator="equal">
      <formula>"K"</formula>
    </cfRule>
  </conditionalFormatting>
  <conditionalFormatting sqref="T41">
    <cfRule type="cellIs" dxfId="469" priority="296" stopIfTrue="1" operator="equal">
      <formula>"R"</formula>
    </cfRule>
    <cfRule type="cellIs" dxfId="468" priority="297" stopIfTrue="1" operator="equal">
      <formula>"P"</formula>
    </cfRule>
    <cfRule type="cellIs" dxfId="467" priority="298" stopIfTrue="1" operator="equal">
      <formula>"K"</formula>
    </cfRule>
    <cfRule type="cellIs" dxfId="466" priority="299" stopIfTrue="1" operator="equal">
      <formula>"M"</formula>
    </cfRule>
  </conditionalFormatting>
  <conditionalFormatting sqref="T45">
    <cfRule type="cellIs" dxfId="465" priority="287" stopIfTrue="1" operator="equal">
      <formula>"M"</formula>
    </cfRule>
    <cfRule type="cellIs" dxfId="464" priority="290" stopIfTrue="1" operator="equal">
      <formula>"K"</formula>
    </cfRule>
    <cfRule type="cellIs" dxfId="463" priority="291" stopIfTrue="1" operator="equal">
      <formula>"M"</formula>
    </cfRule>
    <cfRule type="cellIs" dxfId="462" priority="286" stopIfTrue="1" operator="equal">
      <formula>"K"</formula>
    </cfRule>
    <cfRule type="cellIs" dxfId="461" priority="284" stopIfTrue="1" operator="equal">
      <formula>"R"</formula>
    </cfRule>
    <cfRule type="cellIs" dxfId="460" priority="285" stopIfTrue="1" operator="equal">
      <formula>"P"</formula>
    </cfRule>
    <cfRule type="cellIs" dxfId="459" priority="289" stopIfTrue="1" operator="equal">
      <formula>"P"</formula>
    </cfRule>
    <cfRule type="cellIs" dxfId="458" priority="288" stopIfTrue="1" operator="equal">
      <formula>"R"</formula>
    </cfRule>
  </conditionalFormatting>
  <conditionalFormatting sqref="T41:U41">
    <cfRule type="cellIs" dxfId="457" priority="130" stopIfTrue="1" operator="equal">
      <formula>"K"</formula>
    </cfRule>
    <cfRule type="cellIs" dxfId="456" priority="131" stopIfTrue="1" operator="equal">
      <formula>"M"</formula>
    </cfRule>
    <cfRule type="cellIs" dxfId="455" priority="129" stopIfTrue="1" operator="equal">
      <formula>"P"</formula>
    </cfRule>
    <cfRule type="cellIs" dxfId="454" priority="128" stopIfTrue="1" operator="equal">
      <formula>"R"</formula>
    </cfRule>
  </conditionalFormatting>
  <conditionalFormatting sqref="U42:U44">
    <cfRule type="cellIs" dxfId="453" priority="121" stopIfTrue="1" operator="equal">
      <formula>"P"</formula>
    </cfRule>
    <cfRule type="cellIs" dxfId="452" priority="120" stopIfTrue="1" operator="equal">
      <formula>"R"</formula>
    </cfRule>
    <cfRule type="cellIs" dxfId="451" priority="123" stopIfTrue="1" operator="equal">
      <formula>"M"</formula>
    </cfRule>
    <cfRule type="cellIs" dxfId="450" priority="122" stopIfTrue="1" operator="equal">
      <formula>"K"</formula>
    </cfRule>
  </conditionalFormatting>
  <conditionalFormatting sqref="U48:U51 O27:P28 R27:AA28 O38:BK47 O48:O51 O52:BN70 O75:BN84 AT85:BN85 AU86:BN86 O278:BM312 BN278:BN313">
    <cfRule type="cellIs" dxfId="449" priority="842" stopIfTrue="1" operator="equal">
      <formula>"R"</formula>
    </cfRule>
  </conditionalFormatting>
  <conditionalFormatting sqref="U50">
    <cfRule type="cellIs" dxfId="448" priority="246" stopIfTrue="1" operator="equal">
      <formula>"R"</formula>
    </cfRule>
    <cfRule type="cellIs" dxfId="447" priority="247" stopIfTrue="1" operator="equal">
      <formula>"P"</formula>
    </cfRule>
    <cfRule type="cellIs" dxfId="446" priority="248" stopIfTrue="1" operator="equal">
      <formula>"K"</formula>
    </cfRule>
    <cfRule type="cellIs" dxfId="445" priority="250" stopIfTrue="1" operator="equal">
      <formula>"R"</formula>
    </cfRule>
    <cfRule type="cellIs" dxfId="444" priority="251" stopIfTrue="1" operator="equal">
      <formula>"P"</formula>
    </cfRule>
    <cfRule type="cellIs" dxfId="443" priority="252" stopIfTrue="1" operator="equal">
      <formula>"K"</formula>
    </cfRule>
    <cfRule type="cellIs" dxfId="442" priority="249" stopIfTrue="1" operator="equal">
      <formula>"M"</formula>
    </cfRule>
    <cfRule type="cellIs" dxfId="441" priority="253" stopIfTrue="1" operator="equal">
      <formula>"M"</formula>
    </cfRule>
  </conditionalFormatting>
  <conditionalFormatting sqref="U185:U186">
    <cfRule type="cellIs" dxfId="440" priority="68" stopIfTrue="1" operator="equal">
      <formula>"K"</formula>
    </cfRule>
    <cfRule type="cellIs" dxfId="439" priority="67" stopIfTrue="1" operator="equal">
      <formula>"P"</formula>
    </cfRule>
    <cfRule type="cellIs" dxfId="438" priority="66" stopIfTrue="1" operator="equal">
      <formula>"R"</formula>
    </cfRule>
    <cfRule type="cellIs" dxfId="437" priority="69" stopIfTrue="1" operator="equal">
      <formula>"M"</formula>
    </cfRule>
  </conditionalFormatting>
  <conditionalFormatting sqref="U197">
    <cfRule type="cellIs" dxfId="436" priority="71" stopIfTrue="1" operator="equal">
      <formula>"P"</formula>
    </cfRule>
    <cfRule type="cellIs" dxfId="435" priority="73" stopIfTrue="1" operator="equal">
      <formula>"M"</formula>
    </cfRule>
    <cfRule type="cellIs" dxfId="434" priority="74" stopIfTrue="1" operator="equal">
      <formula>"R"</formula>
    </cfRule>
    <cfRule type="cellIs" dxfId="433" priority="75" stopIfTrue="1" operator="equal">
      <formula>"P"</formula>
    </cfRule>
    <cfRule type="cellIs" dxfId="432" priority="76" stopIfTrue="1" operator="equal">
      <formula>"K"</formula>
    </cfRule>
    <cfRule type="cellIs" dxfId="431" priority="77" stopIfTrue="1" operator="equal">
      <formula>"M"</formula>
    </cfRule>
    <cfRule type="cellIs" dxfId="430" priority="72" stopIfTrue="1" operator="equal">
      <formula>"K"</formula>
    </cfRule>
    <cfRule type="cellIs" dxfId="429" priority="70" stopIfTrue="1" operator="equal">
      <formula>"R"</formula>
    </cfRule>
  </conditionalFormatting>
  <conditionalFormatting sqref="V48:V54">
    <cfRule type="cellIs" dxfId="428" priority="110" stopIfTrue="1" operator="equal">
      <formula>"K"</formula>
    </cfRule>
    <cfRule type="cellIs" dxfId="427" priority="109" stopIfTrue="1" operator="equal">
      <formula>"P"</formula>
    </cfRule>
    <cfRule type="cellIs" dxfId="426" priority="108" stopIfTrue="1" operator="equal">
      <formula>"R"</formula>
    </cfRule>
    <cfRule type="cellIs" dxfId="425" priority="111" stopIfTrue="1" operator="equal">
      <formula>"M"</formula>
    </cfRule>
  </conditionalFormatting>
  <conditionalFormatting sqref="V58:V60">
    <cfRule type="cellIs" dxfId="424" priority="385" stopIfTrue="1" operator="equal">
      <formula>"P"</formula>
    </cfRule>
    <cfRule type="cellIs" dxfId="423" priority="384" stopIfTrue="1" operator="equal">
      <formula>"R"</formula>
    </cfRule>
    <cfRule type="cellIs" dxfId="422" priority="387" stopIfTrue="1" operator="equal">
      <formula>"M"</formula>
    </cfRule>
    <cfRule type="cellIs" dxfId="421" priority="386" stopIfTrue="1" operator="equal">
      <formula>"K"</formula>
    </cfRule>
  </conditionalFormatting>
  <conditionalFormatting sqref="X11">
    <cfRule type="cellIs" dxfId="420" priority="58" stopIfTrue="1" operator="equal">
      <formula>"R"</formula>
    </cfRule>
    <cfRule type="endsWith" dxfId="419" priority="56" operator="endsWith" text="N">
      <formula>RIGHT(X11,LEN("N"))="N"</formula>
    </cfRule>
    <cfRule type="endsWith" dxfId="418" priority="57" operator="endsWith" text="W">
      <formula>RIGHT(X11,LEN("W"))="W"</formula>
    </cfRule>
    <cfRule type="cellIs" dxfId="417" priority="59" stopIfTrue="1" operator="equal">
      <formula>"P"</formula>
    </cfRule>
    <cfRule type="cellIs" dxfId="416" priority="60" stopIfTrue="1" operator="equal">
      <formula>"K"</formula>
    </cfRule>
    <cfRule type="cellIs" dxfId="415" priority="61" stopIfTrue="1" operator="equal">
      <formula>"M"</formula>
    </cfRule>
  </conditionalFormatting>
  <conditionalFormatting sqref="X71">
    <cfRule type="cellIs" dxfId="414" priority="202" stopIfTrue="1" operator="equal">
      <formula>"R"</formula>
    </cfRule>
    <cfRule type="cellIs" dxfId="413" priority="205" stopIfTrue="1" operator="equal">
      <formula>"M"</formula>
    </cfRule>
    <cfRule type="cellIs" dxfId="412" priority="210" stopIfTrue="1" operator="equal">
      <formula>"K"</formula>
    </cfRule>
    <cfRule type="cellIs" dxfId="411" priority="204" stopIfTrue="1" operator="equal">
      <formula>"K"</formula>
    </cfRule>
    <cfRule type="endsWith" dxfId="410" priority="206" operator="endsWith" text="N">
      <formula>RIGHT(X71,LEN("N"))="N"</formula>
    </cfRule>
    <cfRule type="endsWith" dxfId="409" priority="207" operator="endsWith" text="W">
      <formula>RIGHT(X71,LEN("W"))="W"</formula>
    </cfRule>
    <cfRule type="cellIs" dxfId="408" priority="208" stopIfTrue="1" operator="equal">
      <formula>"R"</formula>
    </cfRule>
    <cfRule type="cellIs" dxfId="407" priority="209" stopIfTrue="1" operator="equal">
      <formula>"P"</formula>
    </cfRule>
    <cfRule type="cellIs" dxfId="406" priority="211" stopIfTrue="1" operator="equal">
      <formula>"M"</formula>
    </cfRule>
    <cfRule type="cellIs" dxfId="405" priority="212" stopIfTrue="1" operator="equal">
      <formula>"R"</formula>
    </cfRule>
    <cfRule type="cellIs" dxfId="404" priority="213" stopIfTrue="1" operator="equal">
      <formula>"P"</formula>
    </cfRule>
    <cfRule type="cellIs" dxfId="403" priority="214" stopIfTrue="1" operator="equal">
      <formula>"K"</formula>
    </cfRule>
    <cfRule type="cellIs" dxfId="402" priority="215" stopIfTrue="1" operator="equal">
      <formula>"M"</formula>
    </cfRule>
    <cfRule type="cellIs" dxfId="401" priority="203" stopIfTrue="1" operator="equal">
      <formula>"P"</formula>
    </cfRule>
  </conditionalFormatting>
  <conditionalFormatting sqref="X71:X72">
    <cfRule type="cellIs" dxfId="400" priority="197" stopIfTrue="1" operator="equal">
      <formula>"M"</formula>
    </cfRule>
    <cfRule type="cellIs" dxfId="399" priority="196" stopIfTrue="1" operator="equal">
      <formula>"K"</formula>
    </cfRule>
    <cfRule type="cellIs" dxfId="398" priority="195" stopIfTrue="1" operator="equal">
      <formula>"P"</formula>
    </cfRule>
    <cfRule type="cellIs" dxfId="397" priority="194" stopIfTrue="1" operator="equal">
      <formula>"R"</formula>
    </cfRule>
  </conditionalFormatting>
  <conditionalFormatting sqref="X72">
    <cfRule type="cellIs" dxfId="396" priority="190" stopIfTrue="1" operator="equal">
      <formula>"R"</formula>
    </cfRule>
    <cfRule type="endsWith" dxfId="395" priority="189" operator="endsWith" text="W">
      <formula>RIGHT(X72,LEN("W"))="W"</formula>
    </cfRule>
    <cfRule type="cellIs" dxfId="394" priority="184" stopIfTrue="1" operator="equal">
      <formula>"R"</formula>
    </cfRule>
    <cfRule type="cellIs" dxfId="393" priority="186" stopIfTrue="1" operator="equal">
      <formula>"K"</formula>
    </cfRule>
    <cfRule type="cellIs" dxfId="392" priority="191" stopIfTrue="1" operator="equal">
      <formula>"P"</formula>
    </cfRule>
    <cfRule type="endsWith" dxfId="391" priority="188" operator="endsWith" text="N">
      <formula>RIGHT(X72,LEN("N"))="N"</formula>
    </cfRule>
    <cfRule type="cellIs" dxfId="390" priority="187" stopIfTrue="1" operator="equal">
      <formula>"M"</formula>
    </cfRule>
    <cfRule type="cellIs" dxfId="389" priority="185" stopIfTrue="1" operator="equal">
      <formula>"P"</formula>
    </cfRule>
    <cfRule type="cellIs" dxfId="388" priority="193" stopIfTrue="1" operator="equal">
      <formula>"M"</formula>
    </cfRule>
    <cfRule type="cellIs" dxfId="387" priority="192" stopIfTrue="1" operator="equal">
      <formula>"K"</formula>
    </cfRule>
  </conditionalFormatting>
  <conditionalFormatting sqref="X72:X74">
    <cfRule type="cellIs" dxfId="386" priority="176" stopIfTrue="1" operator="equal">
      <formula>"R"</formula>
    </cfRule>
    <cfRule type="cellIs" dxfId="385" priority="177" stopIfTrue="1" operator="equal">
      <formula>"P"</formula>
    </cfRule>
    <cfRule type="cellIs" dxfId="384" priority="179" stopIfTrue="1" operator="equal">
      <formula>"M"</formula>
    </cfRule>
    <cfRule type="cellIs" dxfId="383" priority="178" stopIfTrue="1" operator="equal">
      <formula>"K"</formula>
    </cfRule>
  </conditionalFormatting>
  <conditionalFormatting sqref="X73">
    <cfRule type="cellIs" dxfId="382" priority="162" stopIfTrue="1" operator="equal">
      <formula>"R"</formula>
    </cfRule>
    <cfRule type="endsWith" dxfId="381" priority="170" operator="endsWith" text="N">
      <formula>RIGHT(X73,LEN("N"))="N"</formula>
    </cfRule>
    <cfRule type="endsWith" dxfId="380" priority="171" operator="endsWith" text="W">
      <formula>RIGHT(X73,LEN("W"))="W"</formula>
    </cfRule>
    <cfRule type="cellIs" dxfId="379" priority="175" stopIfTrue="1" operator="equal">
      <formula>"M"</formula>
    </cfRule>
    <cfRule type="cellIs" dxfId="378" priority="174" stopIfTrue="1" operator="equal">
      <formula>"K"</formula>
    </cfRule>
    <cfRule type="cellIs" dxfId="377" priority="173" stopIfTrue="1" operator="equal">
      <formula>"P"</formula>
    </cfRule>
    <cfRule type="cellIs" dxfId="376" priority="172" stopIfTrue="1" operator="equal">
      <formula>"R"</formula>
    </cfRule>
    <cfRule type="cellIs" dxfId="375" priority="163" stopIfTrue="1" operator="equal">
      <formula>"P"</formula>
    </cfRule>
    <cfRule type="cellIs" dxfId="374" priority="164" stopIfTrue="1" operator="equal">
      <formula>"K"</formula>
    </cfRule>
    <cfRule type="cellIs" dxfId="373" priority="165" stopIfTrue="1" operator="equal">
      <formula>"M"</formula>
    </cfRule>
    <cfRule type="cellIs" dxfId="372" priority="166" stopIfTrue="1" operator="equal">
      <formula>"R"</formula>
    </cfRule>
    <cfRule type="cellIs" dxfId="371" priority="167" stopIfTrue="1" operator="equal">
      <formula>"P"</formula>
    </cfRule>
    <cfRule type="cellIs" dxfId="370" priority="168" stopIfTrue="1" operator="equal">
      <formula>"K"</formula>
    </cfRule>
    <cfRule type="cellIs" dxfId="369" priority="169" stopIfTrue="1" operator="equal">
      <formula>"M"</formula>
    </cfRule>
  </conditionalFormatting>
  <conditionalFormatting sqref="X74">
    <cfRule type="cellIs" dxfId="368" priority="223" stopIfTrue="1" operator="equal">
      <formula>"M"</formula>
    </cfRule>
    <cfRule type="endsWith" dxfId="367" priority="224" operator="endsWith" text="N">
      <formula>RIGHT(X74,LEN("N"))="N"</formula>
    </cfRule>
    <cfRule type="endsWith" dxfId="366" priority="225" operator="endsWith" text="W">
      <formula>RIGHT(X74,LEN("W"))="W"</formula>
    </cfRule>
    <cfRule type="cellIs" dxfId="365" priority="221" stopIfTrue="1" operator="equal">
      <formula>"P"</formula>
    </cfRule>
    <cfRule type="cellIs" dxfId="364" priority="227" stopIfTrue="1" operator="equal">
      <formula>"P"</formula>
    </cfRule>
    <cfRule type="cellIs" dxfId="363" priority="228" stopIfTrue="1" operator="equal">
      <formula>"K"</formula>
    </cfRule>
    <cfRule type="cellIs" dxfId="362" priority="229" stopIfTrue="1" operator="equal">
      <formula>"M"</formula>
    </cfRule>
    <cfRule type="cellIs" dxfId="361" priority="230" stopIfTrue="1" operator="equal">
      <formula>"R"</formula>
    </cfRule>
    <cfRule type="cellIs" dxfId="360" priority="231" stopIfTrue="1" operator="equal">
      <formula>"P"</formula>
    </cfRule>
    <cfRule type="cellIs" dxfId="359" priority="232" stopIfTrue="1" operator="equal">
      <formula>"K"</formula>
    </cfRule>
    <cfRule type="cellIs" dxfId="358" priority="233" stopIfTrue="1" operator="equal">
      <formula>"M"</formula>
    </cfRule>
    <cfRule type="cellIs" dxfId="357" priority="226" stopIfTrue="1" operator="equal">
      <formula>"R"</formula>
    </cfRule>
    <cfRule type="cellIs" dxfId="356" priority="222" stopIfTrue="1" operator="equal">
      <formula>"K"</formula>
    </cfRule>
    <cfRule type="cellIs" dxfId="355" priority="220" stopIfTrue="1" operator="equal">
      <formula>"R"</formula>
    </cfRule>
  </conditionalFormatting>
  <conditionalFormatting sqref="X191">
    <cfRule type="cellIs" dxfId="354" priority="65" stopIfTrue="1" operator="equal">
      <formula>"M"</formula>
    </cfRule>
    <cfRule type="cellIs" dxfId="353" priority="64" stopIfTrue="1" operator="equal">
      <formula>"K"</formula>
    </cfRule>
    <cfRule type="cellIs" dxfId="352" priority="62" stopIfTrue="1" operator="equal">
      <formula>"R"</formula>
    </cfRule>
    <cfRule type="cellIs" dxfId="351" priority="63" stopIfTrue="1" operator="equal">
      <formula>"P"</formula>
    </cfRule>
  </conditionalFormatting>
  <conditionalFormatting sqref="AB23:BK37">
    <cfRule type="cellIs" dxfId="350" priority="558" stopIfTrue="1" operator="equal">
      <formula>"R"</formula>
    </cfRule>
    <cfRule type="cellIs" dxfId="349" priority="559" stopIfTrue="1" operator="equal">
      <formula>"P"</formula>
    </cfRule>
    <cfRule type="cellIs" dxfId="348" priority="560" stopIfTrue="1" operator="equal">
      <formula>"K"</formula>
    </cfRule>
    <cfRule type="cellIs" dxfId="347" priority="561" stopIfTrue="1" operator="equal">
      <formula>"M"</formula>
    </cfRule>
  </conditionalFormatting>
  <conditionalFormatting sqref="AD51">
    <cfRule type="cellIs" dxfId="346" priority="538" stopIfTrue="1" operator="equal">
      <formula>"K"</formula>
    </cfRule>
    <cfRule type="cellIs" dxfId="345" priority="537" stopIfTrue="1" operator="equal">
      <formula>"P"</formula>
    </cfRule>
    <cfRule type="cellIs" dxfId="344" priority="536" stopIfTrue="1" operator="equal">
      <formula>"R"</formula>
    </cfRule>
    <cfRule type="cellIs" dxfId="343" priority="539" stopIfTrue="1" operator="equal">
      <formula>"M"</formula>
    </cfRule>
  </conditionalFormatting>
  <conditionalFormatting sqref="AE51:AO51">
    <cfRule type="cellIs" dxfId="342" priority="550" stopIfTrue="1" operator="equal">
      <formula>"R"</formula>
    </cfRule>
    <cfRule type="cellIs" dxfId="341" priority="551" stopIfTrue="1" operator="equal">
      <formula>"P"</formula>
    </cfRule>
    <cfRule type="cellIs" dxfId="340" priority="552" stopIfTrue="1" operator="equal">
      <formula>"K"</formula>
    </cfRule>
    <cfRule type="cellIs" dxfId="339" priority="553" stopIfTrue="1" operator="equal">
      <formula>"M"</formula>
    </cfRule>
  </conditionalFormatting>
  <conditionalFormatting sqref="AE178:AO178 O176:BI177 BK176:BN177">
    <cfRule type="cellIs" dxfId="338" priority="464" stopIfTrue="1" operator="equal">
      <formula>"R"</formula>
    </cfRule>
  </conditionalFormatting>
  <conditionalFormatting sqref="AE183:AO183 O179:BI180 BK179:BN182 O181:AO182 AQ181:BI182">
    <cfRule type="cellIs" dxfId="337" priority="442" stopIfTrue="1" operator="equal">
      <formula>"R"</formula>
    </cfRule>
  </conditionalFormatting>
  <conditionalFormatting sqref="AI143">
    <cfRule type="cellIs" dxfId="336" priority="141" stopIfTrue="1" operator="equal">
      <formula>"P"</formula>
    </cfRule>
    <cfRule type="cellIs" dxfId="335" priority="140" stopIfTrue="1" operator="equal">
      <formula>"R"</formula>
    </cfRule>
    <cfRule type="endsWith" dxfId="334" priority="139" operator="endsWith" text="W">
      <formula>RIGHT(AI143,LEN("W"))="W"</formula>
    </cfRule>
    <cfRule type="endsWith" dxfId="333" priority="138" operator="endsWith" text="N">
      <formula>RIGHT(AI143,LEN("N"))="N"</formula>
    </cfRule>
    <cfRule type="cellIs" dxfId="332" priority="142" stopIfTrue="1" operator="equal">
      <formula>"K"</formula>
    </cfRule>
    <cfRule type="cellIs" dxfId="331" priority="143" stopIfTrue="1" operator="equal">
      <formula>"M"</formula>
    </cfRule>
  </conditionalFormatting>
  <conditionalFormatting sqref="AN139">
    <cfRule type="cellIs" dxfId="330" priority="327" stopIfTrue="1" operator="equal">
      <formula>"M"</formula>
    </cfRule>
    <cfRule type="endsWith" dxfId="329" priority="322" operator="endsWith" text="N">
      <formula>RIGHT(AN139,LEN("N"))="N"</formula>
    </cfRule>
    <cfRule type="endsWith" dxfId="328" priority="323" operator="endsWith" text="W">
      <formula>RIGHT(AN139,LEN("W"))="W"</formula>
    </cfRule>
    <cfRule type="cellIs" dxfId="327" priority="324" stopIfTrue="1" operator="equal">
      <formula>"R"</formula>
    </cfRule>
    <cfRule type="cellIs" dxfId="326" priority="326" stopIfTrue="1" operator="equal">
      <formula>"K"</formula>
    </cfRule>
    <cfRule type="cellIs" dxfId="325" priority="325" stopIfTrue="1" operator="equal">
      <formula>"P"</formula>
    </cfRule>
  </conditionalFormatting>
  <conditionalFormatting sqref="AN150">
    <cfRule type="endsWith" dxfId="324" priority="492" operator="endsWith" text="N">
      <formula>RIGHT(AN150,LEN("N"))="N"</formula>
    </cfRule>
    <cfRule type="endsWith" dxfId="323" priority="493" operator="endsWith" text="W">
      <formula>RIGHT(AN150,LEN("W"))="W"</formula>
    </cfRule>
    <cfRule type="cellIs" dxfId="322" priority="494" stopIfTrue="1" operator="equal">
      <formula>"R"</formula>
    </cfRule>
    <cfRule type="cellIs" dxfId="321" priority="495" stopIfTrue="1" operator="equal">
      <formula>"P"</formula>
    </cfRule>
    <cfRule type="cellIs" dxfId="320" priority="497" stopIfTrue="1" operator="equal">
      <formula>"M"</formula>
    </cfRule>
    <cfRule type="cellIs" dxfId="319" priority="496" stopIfTrue="1" operator="equal">
      <formula>"K"</formula>
    </cfRule>
  </conditionalFormatting>
  <conditionalFormatting sqref="AP47">
    <cfRule type="cellIs" dxfId="318" priority="486" stopIfTrue="1" operator="equal">
      <formula>"K"</formula>
    </cfRule>
    <cfRule type="cellIs" dxfId="317" priority="484" stopIfTrue="1" operator="equal">
      <formula>"R"</formula>
    </cfRule>
    <cfRule type="cellIs" dxfId="316" priority="485" stopIfTrue="1" operator="equal">
      <formula>"P"</formula>
    </cfRule>
    <cfRule type="cellIs" dxfId="315" priority="487" stopIfTrue="1" operator="equal">
      <formula>"M"</formula>
    </cfRule>
  </conditionalFormatting>
  <conditionalFormatting sqref="AP47:AP51">
    <cfRule type="cellIs" dxfId="314" priority="489" stopIfTrue="1" operator="equal">
      <formula>"P"</formula>
    </cfRule>
    <cfRule type="cellIs" dxfId="313" priority="490" stopIfTrue="1" operator="equal">
      <formula>"K"</formula>
    </cfRule>
    <cfRule type="cellIs" dxfId="312" priority="491" stopIfTrue="1" operator="equal">
      <formula>"M"</formula>
    </cfRule>
    <cfRule type="cellIs" dxfId="311" priority="488" stopIfTrue="1" operator="equal">
      <formula>"R"</formula>
    </cfRule>
  </conditionalFormatting>
  <conditionalFormatting sqref="AP178">
    <cfRule type="cellIs" dxfId="310" priority="453" stopIfTrue="1" operator="equal">
      <formula>"M"</formula>
    </cfRule>
    <cfRule type="cellIs" dxfId="309" priority="451" stopIfTrue="1" operator="equal">
      <formula>"P"</formula>
    </cfRule>
    <cfRule type="cellIs" dxfId="308" priority="450" stopIfTrue="1" operator="equal">
      <formula>"R"</formula>
    </cfRule>
    <cfRule type="cellIs" dxfId="307" priority="452" stopIfTrue="1" operator="equal">
      <formula>"K"</formula>
    </cfRule>
  </conditionalFormatting>
  <conditionalFormatting sqref="AP181:AP182">
    <cfRule type="endsWith" dxfId="306" priority="304" operator="endsWith" text="N">
      <formula>RIGHT(AP181,LEN("N"))="N"</formula>
    </cfRule>
  </conditionalFormatting>
  <conditionalFormatting sqref="AP181:AP183">
    <cfRule type="cellIs" dxfId="305" priority="308" stopIfTrue="1" operator="equal">
      <formula>"K"</formula>
    </cfRule>
    <cfRule type="cellIs" dxfId="304" priority="309" stopIfTrue="1" operator="equal">
      <formula>"M"</formula>
    </cfRule>
    <cfRule type="cellIs" dxfId="303" priority="306" stopIfTrue="1" operator="equal">
      <formula>"R"</formula>
    </cfRule>
    <cfRule type="cellIs" dxfId="302" priority="307" stopIfTrue="1" operator="equal">
      <formula>"P"</formula>
    </cfRule>
  </conditionalFormatting>
  <conditionalFormatting sqref="AS196:AS197">
    <cfRule type="cellIs" dxfId="301" priority="343" stopIfTrue="1" operator="equal">
      <formula>"M"</formula>
    </cfRule>
    <cfRule type="cellIs" dxfId="300" priority="342" stopIfTrue="1" operator="equal">
      <formula>"K"</formula>
    </cfRule>
    <cfRule type="cellIs" dxfId="299" priority="341" stopIfTrue="1" operator="equal">
      <formula>"P"</formula>
    </cfRule>
    <cfRule type="cellIs" dxfId="298" priority="340" stopIfTrue="1" operator="equal">
      <formula>"R"</formula>
    </cfRule>
  </conditionalFormatting>
  <conditionalFormatting sqref="AS178:BG178">
    <cfRule type="cellIs" dxfId="297" priority="469" stopIfTrue="1" operator="equal">
      <formula>"P"</formula>
    </cfRule>
    <cfRule type="cellIs" dxfId="296" priority="471" stopIfTrue="1" operator="equal">
      <formula>"M"</formula>
    </cfRule>
    <cfRule type="cellIs" dxfId="295" priority="470" stopIfTrue="1" operator="equal">
      <formula>"K"</formula>
    </cfRule>
    <cfRule type="cellIs" dxfId="294" priority="468" stopIfTrue="1" operator="equal">
      <formula>"R"</formula>
    </cfRule>
  </conditionalFormatting>
  <conditionalFormatting sqref="AS183:BG183">
    <cfRule type="cellIs" dxfId="293" priority="449" stopIfTrue="1" operator="equal">
      <formula>"M"</formula>
    </cfRule>
    <cfRule type="cellIs" dxfId="292" priority="448" stopIfTrue="1" operator="equal">
      <formula>"K"</formula>
    </cfRule>
    <cfRule type="cellIs" dxfId="291" priority="447" stopIfTrue="1" operator="equal">
      <formula>"P"</formula>
    </cfRule>
    <cfRule type="cellIs" dxfId="290" priority="446" stopIfTrue="1" operator="equal">
      <formula>"R"</formula>
    </cfRule>
  </conditionalFormatting>
  <conditionalFormatting sqref="BD313">
    <cfRule type="cellIs" dxfId="289" priority="4" stopIfTrue="1" operator="equal">
      <formula>"M"</formula>
    </cfRule>
    <cfRule type="cellIs" dxfId="288" priority="2" stopIfTrue="1" operator="equal">
      <formula>"P"</formula>
    </cfRule>
    <cfRule type="cellIs" dxfId="287" priority="1" stopIfTrue="1" operator="equal">
      <formula>"R"</formula>
    </cfRule>
    <cfRule type="cellIs" dxfId="286" priority="3" stopIfTrue="1" operator="equal">
      <formula>"K"</formula>
    </cfRule>
  </conditionalFormatting>
  <conditionalFormatting sqref="BH183">
    <cfRule type="cellIs" dxfId="285" priority="98" stopIfTrue="1" operator="equal">
      <formula>"M"</formula>
    </cfRule>
    <cfRule type="cellIs" dxfId="284" priority="97" stopIfTrue="1" operator="equal">
      <formula>"K"</formula>
    </cfRule>
    <cfRule type="cellIs" dxfId="283" priority="96" stopIfTrue="1" operator="equal">
      <formula>"P"</formula>
    </cfRule>
    <cfRule type="cellIs" dxfId="282" priority="95" stopIfTrue="1" operator="equal">
      <formula>"R"</formula>
    </cfRule>
  </conditionalFormatting>
  <conditionalFormatting sqref="BI178:BN178">
    <cfRule type="cellIs" dxfId="281" priority="460" stopIfTrue="1" operator="equal">
      <formula>"R"</formula>
    </cfRule>
    <cfRule type="cellIs" dxfId="280" priority="461" stopIfTrue="1" operator="equal">
      <formula>"P"</formula>
    </cfRule>
    <cfRule type="cellIs" dxfId="279" priority="462" stopIfTrue="1" operator="equal">
      <formula>"K"</formula>
    </cfRule>
    <cfRule type="cellIs" dxfId="278" priority="463" stopIfTrue="1" operator="equal">
      <formula>"M"</formula>
    </cfRule>
  </conditionalFormatting>
  <conditionalFormatting sqref="BI183:BN183">
    <cfRule type="cellIs" dxfId="277" priority="440" stopIfTrue="1" operator="equal">
      <formula>"K"</formula>
    </cfRule>
    <cfRule type="cellIs" dxfId="276" priority="441" stopIfTrue="1" operator="equal">
      <formula>"M"</formula>
    </cfRule>
    <cfRule type="cellIs" dxfId="275" priority="439" stopIfTrue="1" operator="equal">
      <formula>"P"</formula>
    </cfRule>
    <cfRule type="cellIs" dxfId="274" priority="438" stopIfTrue="1" operator="equal">
      <formula>"R"</formula>
    </cfRule>
  </conditionalFormatting>
  <conditionalFormatting sqref="BJ135:BN141">
    <cfRule type="endsWith" dxfId="273" priority="316" operator="endsWith" text="N">
      <formula>RIGHT(BJ135,LEN("N"))="N"</formula>
    </cfRule>
    <cfRule type="cellIs" dxfId="272" priority="321" stopIfTrue="1" operator="equal">
      <formula>"M"</formula>
    </cfRule>
    <cfRule type="cellIs" dxfId="271" priority="320" stopIfTrue="1" operator="equal">
      <formula>"K"</formula>
    </cfRule>
    <cfRule type="endsWith" dxfId="270" priority="317" operator="endsWith" text="W">
      <formula>RIGHT(BJ135,LEN("W"))="W"</formula>
    </cfRule>
    <cfRule type="cellIs" dxfId="269" priority="319" stopIfTrue="1" operator="equal">
      <formula>"P"</formula>
    </cfRule>
    <cfRule type="cellIs" dxfId="268" priority="318" stopIfTrue="1" operator="equal">
      <formula>"R"</formula>
    </cfRule>
  </conditionalFormatting>
  <conditionalFormatting sqref="BL23:BN51 O29:AA37">
    <cfRule type="cellIs" dxfId="267" priority="766" stopIfTrue="1" operator="equal">
      <formula>"R"</formula>
    </cfRule>
    <cfRule type="cellIs" dxfId="266" priority="767" stopIfTrue="1" operator="equal">
      <formula>"P"</formula>
    </cfRule>
    <cfRule type="cellIs" dxfId="265" priority="768" stopIfTrue="1" operator="equal">
      <formula>"K"</formula>
    </cfRule>
    <cfRule type="cellIs" dxfId="264" priority="769" stopIfTrue="1" operator="equal">
      <formula>"M"</formula>
    </cfRule>
  </conditionalFormatting>
  <conditionalFormatting sqref="BL146:BN149 O150:AM154 AO150:AY154 BA150:BN154">
    <cfRule type="endsWith" dxfId="263" priority="522" operator="endsWith" text="N">
      <formula>RIGHT(O146,LEN("N"))="N"</formula>
    </cfRule>
    <cfRule type="cellIs" dxfId="262" priority="527" stopIfTrue="1" operator="equal">
      <formula>"M"</formula>
    </cfRule>
    <cfRule type="endsWith" dxfId="261" priority="523" operator="endsWith" text="W">
      <formula>RIGHT(O146,LEN("W"))="W"</formula>
    </cfRule>
    <cfRule type="cellIs" dxfId="260" priority="524" stopIfTrue="1" operator="equal">
      <formula>"R"</formula>
    </cfRule>
    <cfRule type="cellIs" dxfId="259" priority="525" stopIfTrue="1" operator="equal">
      <formula>"P"</formula>
    </cfRule>
    <cfRule type="cellIs" dxfId="258" priority="526" stopIfTrue="1" operator="equal">
      <formula>"K"</formula>
    </cfRule>
  </conditionalFormatting>
  <conditionalFormatting sqref="BP69:BP313">
    <cfRule type="cellIs" dxfId="257" priority="823" stopIfTrue="1" operator="equal">
      <formula>"P"</formula>
    </cfRule>
    <cfRule type="cellIs" dxfId="256" priority="824" stopIfTrue="1" operator="equal">
      <formula>"K"</formula>
    </cfRule>
    <cfRule type="cellIs" dxfId="255" priority="825" stopIfTrue="1" operator="equal">
      <formula>"M"</formula>
    </cfRule>
    <cfRule type="cellIs" dxfId="254" priority="822" stopIfTrue="1" operator="equal">
      <formula>"R"</formula>
    </cfRule>
  </conditionalFormatting>
  <conditionalFormatting sqref="BY12:BY24">
    <cfRule type="cellIs" dxfId="253" priority="49" stopIfTrue="1" operator="equal">
      <formula>"M"</formula>
    </cfRule>
    <cfRule type="cellIs" dxfId="252" priority="48" stopIfTrue="1" operator="equal">
      <formula>"K"</formula>
    </cfRule>
    <cfRule type="cellIs" dxfId="251" priority="47" stopIfTrue="1" operator="equal">
      <formula>"P"</formula>
    </cfRule>
    <cfRule type="cellIs" dxfId="250" priority="46" stopIfTrue="1" operator="equal">
      <formula>"R"</formula>
    </cfRule>
  </conditionalFormatting>
  <pageMargins left="0.25" right="0.25" top="0.75" bottom="0.75" header="0.3" footer="0.3"/>
  <pageSetup paperSize="9" scale="23" fitToHeight="0" orientation="portrait" r:id="rId1"/>
  <headerFooter>
    <oddFooter>&amp;C&amp;1#&amp;"Calibri"&amp;10&amp;K000000Classified as Business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49CD1-FD0E-4ED8-AC5F-1FAE7AC744A7}">
  <sheetPr codeName="Sheet4">
    <tabColor theme="5" tint="0.59999389629810485"/>
    <pageSetUpPr fitToPage="1"/>
  </sheetPr>
  <dimension ref="A1:BY328"/>
  <sheetViews>
    <sheetView topLeftCell="C1" zoomScale="130" zoomScaleNormal="130" workbookViewId="0">
      <selection activeCell="W57" sqref="W57"/>
    </sheetView>
  </sheetViews>
  <sheetFormatPr defaultColWidth="0" defaultRowHeight="13.2" zeroHeight="1"/>
  <cols>
    <col min="1" max="1" width="26.44140625" hidden="1" customWidth="1"/>
    <col min="2" max="2" width="12" hidden="1" customWidth="1"/>
    <col min="3" max="3" width="4.44140625" style="696" bestFit="1" customWidth="1"/>
    <col min="4" max="6" width="3.44140625" style="696" bestFit="1" customWidth="1"/>
    <col min="7" max="7" width="5.109375" style="696" customWidth="1"/>
    <col min="8" max="8" width="10.44140625" style="875" customWidth="1"/>
    <col min="9" max="9" width="57.33203125" style="875" hidden="1" customWidth="1"/>
    <col min="10" max="13" width="16.109375" style="875" hidden="1" customWidth="1"/>
    <col min="14" max="19" width="5.109375" style="696" hidden="1" customWidth="1"/>
    <col min="20" max="37" width="5.109375" style="696" customWidth="1"/>
    <col min="38" max="38" width="4.88671875" style="696" customWidth="1"/>
    <col min="39" max="39" width="5.109375" style="696" customWidth="1"/>
    <col min="40" max="40" width="4.88671875" style="696" customWidth="1"/>
    <col min="41" max="65" width="5.109375" style="696" customWidth="1"/>
    <col min="66" max="66" width="1.88671875" style="875" customWidth="1"/>
    <col min="67" max="67" width="19.5546875" hidden="1" customWidth="1"/>
    <col min="68" max="69" width="4.44140625" hidden="1" customWidth="1"/>
    <col min="70" max="72" width="4" hidden="1" customWidth="1"/>
    <col min="73" max="73" width="20.33203125" hidden="1" customWidth="1"/>
    <col min="74" max="74" width="3.44140625" hidden="1" customWidth="1"/>
    <col min="75" max="75" width="4" hidden="1" customWidth="1"/>
    <col min="76" max="77" width="16.88671875" hidden="1" customWidth="1"/>
    <col min="78" max="16384" width="4" hidden="1"/>
  </cols>
  <sheetData>
    <row r="1" spans="1:76" ht="33">
      <c r="A1" s="640"/>
      <c r="B1" s="641"/>
      <c r="C1" s="636"/>
      <c r="D1" s="636"/>
      <c r="E1" s="636"/>
      <c r="F1" s="636"/>
      <c r="G1" s="636"/>
      <c r="H1" s="1058" t="s">
        <v>690</v>
      </c>
      <c r="I1" s="1058"/>
      <c r="J1" s="1058"/>
      <c r="K1" s="1058"/>
      <c r="L1" s="1058"/>
      <c r="M1" s="1058"/>
      <c r="N1" s="1058"/>
      <c r="O1" s="1058"/>
      <c r="P1" s="1058"/>
      <c r="Q1" s="1058"/>
      <c r="R1" s="1058"/>
      <c r="S1" s="1058"/>
      <c r="T1" s="1058"/>
      <c r="U1" s="1058"/>
      <c r="V1" s="1058"/>
      <c r="W1" s="1058"/>
      <c r="X1" s="1058"/>
      <c r="Y1" s="1058"/>
      <c r="Z1" s="1058"/>
      <c r="AA1" s="1058"/>
      <c r="AB1" s="1058"/>
      <c r="AC1" s="1058"/>
      <c r="AD1" s="1058"/>
      <c r="AE1" s="1058"/>
      <c r="AF1" s="1058"/>
      <c r="AG1" s="1058"/>
      <c r="AH1" s="1058"/>
      <c r="AI1" s="1058"/>
      <c r="AJ1" s="1058"/>
      <c r="AK1" s="1058"/>
      <c r="AL1" s="1058"/>
      <c r="AM1" s="1058"/>
      <c r="AN1" s="1058"/>
      <c r="AO1" s="1058"/>
      <c r="AP1" s="1058"/>
      <c r="AQ1" s="1058"/>
      <c r="AR1" s="1058"/>
      <c r="AS1" s="1058"/>
      <c r="AT1" s="1058"/>
      <c r="AU1" s="1058"/>
      <c r="AV1" s="1058"/>
      <c r="AW1" s="1058"/>
      <c r="AX1" s="1058"/>
      <c r="AY1" s="1058"/>
      <c r="AZ1" s="1058"/>
      <c r="BA1" s="1058"/>
      <c r="BB1" s="1058"/>
      <c r="BC1" s="1058"/>
      <c r="BD1" s="1058"/>
      <c r="BE1" s="1058"/>
      <c r="BF1" s="1058"/>
      <c r="BG1" s="1058"/>
      <c r="BH1" s="1058"/>
      <c r="BI1" s="1058"/>
      <c r="BJ1" s="1058"/>
      <c r="BK1" s="1058"/>
      <c r="BL1" s="1058"/>
      <c r="BM1" s="1058"/>
      <c r="BN1" s="634"/>
    </row>
    <row r="2" spans="1:76" ht="30">
      <c r="A2" s="640"/>
      <c r="B2" s="641"/>
      <c r="C2" s="636"/>
      <c r="D2" s="636"/>
      <c r="E2" s="636"/>
      <c r="F2" s="636"/>
      <c r="G2" s="636"/>
      <c r="H2" s="1059"/>
      <c r="I2" s="1059"/>
      <c r="J2" s="1059"/>
      <c r="K2" s="1059"/>
      <c r="L2" s="1059"/>
      <c r="M2" s="1059"/>
      <c r="N2" s="1059"/>
      <c r="O2" s="1059"/>
      <c r="P2" s="1059"/>
      <c r="Q2" s="1059"/>
      <c r="R2" s="1059"/>
      <c r="S2" s="1059"/>
      <c r="T2" s="1059"/>
      <c r="U2" s="1059"/>
      <c r="V2" s="1059"/>
      <c r="W2" s="1059"/>
      <c r="X2" s="1059"/>
      <c r="Y2" s="1059"/>
      <c r="Z2" s="1059"/>
      <c r="AA2" s="1059"/>
      <c r="AB2" s="1059"/>
      <c r="AC2" s="1059"/>
      <c r="AD2" s="1059"/>
      <c r="AE2" s="1059"/>
      <c r="AF2" s="1059"/>
      <c r="AG2" s="1059"/>
      <c r="AH2" s="1059"/>
      <c r="AI2" s="1059"/>
      <c r="AJ2" s="1059"/>
      <c r="AK2" s="1059"/>
      <c r="AL2" s="1059"/>
      <c r="AM2" s="1059"/>
      <c r="AN2" s="1059"/>
      <c r="AO2" s="1059"/>
      <c r="AP2" s="1059"/>
      <c r="AQ2" s="1059"/>
      <c r="AR2" s="1059"/>
      <c r="AS2" s="1059"/>
      <c r="AT2" s="1059"/>
      <c r="AU2" s="1059"/>
      <c r="AV2" s="1059"/>
      <c r="AW2" s="642"/>
      <c r="AX2" s="642"/>
      <c r="AY2" s="642"/>
      <c r="AZ2" s="642"/>
      <c r="BA2" s="642"/>
      <c r="BB2" s="642"/>
      <c r="BC2" s="642"/>
      <c r="BD2" s="642"/>
      <c r="BE2" s="642"/>
      <c r="BF2" s="642"/>
      <c r="BG2" s="642"/>
      <c r="BH2" s="642"/>
      <c r="BI2" s="642"/>
      <c r="BJ2" s="642"/>
      <c r="BK2" s="642"/>
      <c r="BL2" s="642"/>
      <c r="BM2" s="642"/>
      <c r="BN2" s="634"/>
    </row>
    <row r="3" spans="1:76" ht="25.2" thickBot="1">
      <c r="A3" s="1"/>
      <c r="B3" s="3"/>
      <c r="C3" s="639"/>
      <c r="D3" s="639"/>
      <c r="E3" s="639"/>
      <c r="F3" s="639"/>
      <c r="G3" s="639"/>
      <c r="H3" s="643"/>
      <c r="I3" s="644" t="s">
        <v>2</v>
      </c>
      <c r="J3" s="1060" t="s">
        <v>691</v>
      </c>
      <c r="K3" s="1060"/>
      <c r="L3" s="1060"/>
      <c r="M3" s="1060"/>
      <c r="N3" s="1060"/>
      <c r="O3" s="1060"/>
      <c r="P3" s="1060"/>
      <c r="Q3" s="1060"/>
      <c r="R3" s="1060"/>
      <c r="S3" s="1060"/>
      <c r="T3" s="1060"/>
      <c r="U3" s="1060"/>
      <c r="V3" s="1060"/>
      <c r="W3" s="1060"/>
      <c r="X3" s="1060"/>
      <c r="Y3" s="1060"/>
      <c r="Z3" s="1060"/>
      <c r="AA3" s="1060"/>
      <c r="AB3" s="1060"/>
      <c r="AC3" s="1060"/>
      <c r="AD3" s="1060"/>
      <c r="AE3" s="1060"/>
      <c r="AF3" s="1060"/>
      <c r="AG3" s="639"/>
      <c r="AH3" s="639"/>
      <c r="AI3" s="639"/>
      <c r="AJ3" s="639"/>
      <c r="AK3" s="639"/>
      <c r="AL3" s="639"/>
      <c r="AM3" s="639"/>
      <c r="AN3" s="639"/>
      <c r="AO3" s="639"/>
      <c r="AP3" s="639"/>
      <c r="AQ3" s="639"/>
      <c r="AR3" s="639"/>
      <c r="AS3" s="639"/>
      <c r="AT3" s="639"/>
      <c r="AU3" s="639"/>
      <c r="AV3" s="639"/>
      <c r="AW3" s="639"/>
      <c r="AX3" s="639"/>
      <c r="AY3" s="639"/>
      <c r="AZ3" s="639"/>
      <c r="BA3" s="639"/>
      <c r="BB3" s="639"/>
      <c r="BC3" s="639"/>
      <c r="BD3" s="639"/>
      <c r="BE3" s="639"/>
      <c r="BF3" s="639"/>
      <c r="BG3" s="639"/>
      <c r="BH3" s="639"/>
      <c r="BI3" s="639"/>
      <c r="BJ3" s="639"/>
      <c r="BK3" s="639"/>
      <c r="BL3" s="639"/>
      <c r="BM3" s="639"/>
      <c r="BN3" s="634"/>
    </row>
    <row r="4" spans="1:76" ht="12.75" customHeight="1">
      <c r="A4" s="1"/>
      <c r="B4" s="5"/>
      <c r="C4" s="1061" t="s">
        <v>696</v>
      </c>
      <c r="D4" s="1061"/>
      <c r="E4" s="1061"/>
      <c r="F4" s="1061"/>
      <c r="G4" s="636"/>
      <c r="H4" s="877" t="s">
        <v>5</v>
      </c>
      <c r="I4" s="870" t="s">
        <v>6</v>
      </c>
      <c r="J4" s="1062" t="s">
        <v>1121</v>
      </c>
      <c r="K4" s="1063"/>
      <c r="L4" s="1063"/>
      <c r="M4" s="1063"/>
      <c r="N4" s="1104" t="s">
        <v>334</v>
      </c>
      <c r="O4" s="1054"/>
      <c r="P4" s="1054"/>
      <c r="Q4" s="1054"/>
      <c r="R4" s="1055"/>
      <c r="S4" s="636"/>
      <c r="T4" s="636"/>
      <c r="U4" s="636"/>
      <c r="V4" s="636"/>
      <c r="W4" s="636"/>
      <c r="X4" s="636"/>
      <c r="Y4" s="636"/>
      <c r="Z4" s="636"/>
      <c r="AA4" s="636"/>
      <c r="AB4" s="636"/>
      <c r="AC4" s="636"/>
      <c r="AD4" s="636"/>
      <c r="AE4" s="636"/>
      <c r="AF4" s="636"/>
      <c r="AG4" s="636"/>
      <c r="AH4" s="636"/>
      <c r="AI4" s="636"/>
      <c r="AJ4" s="636"/>
      <c r="AK4" s="636"/>
      <c r="AL4" s="636"/>
      <c r="AM4" s="636"/>
      <c r="AN4" s="636"/>
      <c r="AO4" s="636"/>
      <c r="AP4" s="636"/>
      <c r="AQ4" s="636"/>
      <c r="AR4" s="636"/>
      <c r="AS4" s="636"/>
      <c r="AT4" s="636"/>
      <c r="AU4" s="636"/>
      <c r="AV4" s="636"/>
      <c r="AW4" s="636"/>
      <c r="AX4" s="636"/>
      <c r="AY4" s="636"/>
      <c r="AZ4" s="637"/>
      <c r="BA4" s="638"/>
      <c r="BB4" s="636"/>
      <c r="BC4" s="636"/>
      <c r="BD4" s="636"/>
      <c r="BE4" s="636"/>
      <c r="BF4" s="636"/>
      <c r="BG4" s="636"/>
      <c r="BH4" s="636"/>
      <c r="BI4" s="636"/>
      <c r="BJ4" s="637"/>
      <c r="BK4" s="638"/>
      <c r="BL4" s="636"/>
      <c r="BM4" s="636"/>
      <c r="BN4" s="634"/>
    </row>
    <row r="5" spans="1:76" ht="13.5" customHeight="1" thickBot="1">
      <c r="A5" s="1"/>
      <c r="B5" s="5"/>
      <c r="C5" s="1061"/>
      <c r="D5" s="1061"/>
      <c r="E5" s="1061"/>
      <c r="F5" s="1061"/>
      <c r="G5" s="636"/>
      <c r="H5" s="162" t="s">
        <v>7</v>
      </c>
      <c r="I5" s="163" t="s">
        <v>8</v>
      </c>
      <c r="J5" s="1065" t="s">
        <v>1122</v>
      </c>
      <c r="K5" s="1066"/>
      <c r="L5" s="1066"/>
      <c r="M5" s="1066"/>
      <c r="N5" s="1105" t="s">
        <v>335</v>
      </c>
      <c r="O5" s="1056"/>
      <c r="P5" s="1056"/>
      <c r="Q5" s="1056"/>
      <c r="R5" s="1057"/>
      <c r="S5" s="636"/>
      <c r="T5" s="636"/>
      <c r="U5" s="636"/>
      <c r="V5" s="636"/>
      <c r="W5" s="636"/>
      <c r="X5" s="636"/>
      <c r="Y5" s="636"/>
      <c r="Z5" s="636"/>
      <c r="AA5" s="636"/>
      <c r="AB5" s="636"/>
      <c r="AC5" s="636"/>
      <c r="AD5" s="636"/>
      <c r="AE5" s="636"/>
      <c r="AF5" s="636"/>
      <c r="AG5" s="636"/>
      <c r="AH5" s="636"/>
      <c r="AI5" s="636"/>
      <c r="AJ5" s="636"/>
      <c r="AK5" s="636"/>
      <c r="AL5" s="636"/>
      <c r="AM5" s="636"/>
      <c r="AN5" s="636"/>
      <c r="AO5" s="636"/>
      <c r="AP5" s="636"/>
      <c r="AQ5" s="636"/>
      <c r="AR5" s="636"/>
      <c r="AS5" s="636"/>
      <c r="AT5" s="636"/>
      <c r="AU5" s="636"/>
      <c r="AV5" s="636"/>
      <c r="AW5" s="636"/>
      <c r="AX5" s="636"/>
      <c r="AY5" s="636"/>
      <c r="AZ5" s="637"/>
      <c r="BA5" s="638"/>
      <c r="BB5" s="636"/>
      <c r="BC5" s="636"/>
      <c r="BD5" s="636"/>
      <c r="BE5" s="636"/>
      <c r="BF5" s="636"/>
      <c r="BG5" s="636"/>
      <c r="BH5" s="636"/>
      <c r="BI5" s="636"/>
      <c r="BJ5" s="637"/>
      <c r="BK5" s="638"/>
      <c r="BL5" s="636"/>
      <c r="BM5" s="636"/>
      <c r="BN5" s="634"/>
    </row>
    <row r="6" spans="1:76" ht="13.8" thickBot="1">
      <c r="A6" s="1"/>
      <c r="B6" s="5"/>
      <c r="C6" s="637"/>
      <c r="D6" s="637"/>
      <c r="E6" s="637"/>
      <c r="F6" s="636"/>
      <c r="G6" s="636"/>
      <c r="H6" s="164" t="s">
        <v>9</v>
      </c>
      <c r="I6" s="165" t="s">
        <v>10</v>
      </c>
      <c r="J6" s="696"/>
      <c r="K6" s="636"/>
      <c r="L6" s="636"/>
      <c r="M6" s="636"/>
      <c r="N6" s="636"/>
      <c r="O6" s="636"/>
      <c r="P6" s="636"/>
      <c r="Q6" s="636"/>
      <c r="R6" s="636"/>
      <c r="S6" s="636"/>
      <c r="T6" s="636"/>
      <c r="U6" s="636"/>
      <c r="V6" s="636"/>
      <c r="W6" s="636"/>
      <c r="X6" s="636"/>
      <c r="Y6" s="636"/>
      <c r="Z6" s="636"/>
      <c r="AA6" s="636"/>
      <c r="AB6" s="636"/>
      <c r="AC6" s="636"/>
      <c r="AD6" s="636"/>
      <c r="AE6" s="636"/>
      <c r="AF6" s="636"/>
      <c r="AG6" s="636"/>
      <c r="AH6" s="636"/>
      <c r="AI6" s="636"/>
      <c r="AJ6" s="636"/>
      <c r="AK6" s="636"/>
      <c r="AL6" s="636"/>
      <c r="AM6" s="636"/>
      <c r="AN6" s="636"/>
      <c r="AO6" s="636"/>
      <c r="AP6" s="636"/>
      <c r="AQ6" s="636"/>
      <c r="AR6" s="636"/>
      <c r="AS6" s="636"/>
      <c r="AT6" s="636"/>
      <c r="AU6" s="636"/>
      <c r="AV6" s="636"/>
      <c r="AW6" s="636"/>
      <c r="AX6" s="636"/>
      <c r="AY6" s="636"/>
      <c r="AZ6" s="637"/>
      <c r="BA6" s="638"/>
      <c r="BB6" s="636"/>
      <c r="BC6" s="636"/>
      <c r="BD6" s="636"/>
      <c r="BE6" s="636"/>
      <c r="BF6" s="636"/>
      <c r="BG6" s="636"/>
      <c r="BH6" s="636"/>
      <c r="BI6" s="636"/>
      <c r="BJ6" s="637"/>
      <c r="BK6" s="638"/>
      <c r="BL6" s="636"/>
      <c r="BM6" s="636"/>
      <c r="BN6" s="634"/>
    </row>
    <row r="7" spans="1:76" ht="0.15" customHeight="1">
      <c r="A7" s="1"/>
      <c r="B7" s="5"/>
      <c r="C7" s="637"/>
      <c r="D7" s="637"/>
      <c r="E7" s="637"/>
      <c r="F7" s="636"/>
      <c r="G7" s="636"/>
      <c r="J7" s="697"/>
      <c r="K7" s="677"/>
      <c r="L7" s="677"/>
      <c r="M7" s="677"/>
      <c r="N7" s="636"/>
      <c r="O7" s="636"/>
      <c r="P7" s="636"/>
      <c r="Q7" s="636"/>
      <c r="R7" s="636"/>
      <c r="S7" s="636"/>
      <c r="T7" s="636"/>
      <c r="U7" s="636"/>
      <c r="V7" s="636"/>
      <c r="W7" s="636"/>
      <c r="X7" s="636"/>
      <c r="Y7" s="636"/>
      <c r="Z7" s="636"/>
      <c r="AA7" s="636"/>
      <c r="AB7" s="636"/>
      <c r="AC7" s="636"/>
      <c r="AD7" s="636"/>
      <c r="AE7" s="636"/>
      <c r="AF7" s="636"/>
      <c r="AG7" s="636"/>
      <c r="AH7" s="636"/>
      <c r="AI7" s="636"/>
      <c r="AJ7" s="636"/>
      <c r="AK7" s="636"/>
      <c r="AL7" s="636"/>
      <c r="AM7" s="636"/>
      <c r="AN7" s="636"/>
      <c r="AO7" s="636"/>
      <c r="AP7" s="636"/>
      <c r="AQ7" s="636"/>
      <c r="AR7" s="636"/>
      <c r="AS7" s="636"/>
      <c r="AT7" s="636"/>
      <c r="AU7" s="636"/>
      <c r="AV7" s="636"/>
      <c r="AW7" s="636"/>
      <c r="AX7" s="636"/>
      <c r="AY7" s="636"/>
      <c r="AZ7" s="637"/>
      <c r="BA7" s="638"/>
      <c r="BB7" s="636"/>
      <c r="BC7" s="636"/>
      <c r="BD7" s="636"/>
      <c r="BE7" s="636"/>
      <c r="BF7" s="636"/>
      <c r="BG7" s="636"/>
      <c r="BH7" s="636"/>
      <c r="BI7" s="636"/>
      <c r="BJ7" s="637"/>
      <c r="BK7" s="638"/>
      <c r="BL7" s="636"/>
      <c r="BM7" s="636"/>
      <c r="BN7" s="634"/>
    </row>
    <row r="8" spans="1:76" ht="30.6" thickBot="1">
      <c r="A8" s="1"/>
      <c r="B8" s="2"/>
      <c r="C8" s="645"/>
      <c r="D8" s="645"/>
      <c r="E8" s="645"/>
      <c r="F8" s="645"/>
      <c r="G8" s="646"/>
      <c r="H8" s="1068" t="s">
        <v>1067</v>
      </c>
      <c r="I8" s="1068"/>
      <c r="J8" s="1068"/>
      <c r="K8" s="1069"/>
      <c r="L8" s="1069"/>
      <c r="M8" s="1069"/>
      <c r="N8" s="1069"/>
      <c r="O8" s="1069"/>
      <c r="P8" s="1069"/>
      <c r="Q8" s="1069"/>
      <c r="R8" s="1069"/>
      <c r="S8" s="1069"/>
      <c r="T8" s="1069"/>
      <c r="U8" s="1069"/>
      <c r="V8" s="1069"/>
      <c r="W8" s="1069"/>
      <c r="X8" s="1069"/>
      <c r="Y8" s="1069"/>
      <c r="Z8" s="1069"/>
      <c r="AA8" s="1069"/>
      <c r="AB8" s="1069"/>
      <c r="AC8" s="1069"/>
      <c r="AD8" s="1069"/>
      <c r="AE8" s="1069"/>
      <c r="AF8" s="1069"/>
      <c r="AG8" s="1069"/>
      <c r="AH8" s="1069"/>
      <c r="AI8" s="1069"/>
      <c r="AJ8" s="1069"/>
      <c r="AK8" s="1069"/>
      <c r="AL8" s="1069"/>
      <c r="AM8" s="1069"/>
      <c r="AN8" s="1069"/>
      <c r="AO8" s="1069"/>
      <c r="AP8" s="1069"/>
      <c r="AQ8" s="1069"/>
      <c r="AR8" s="1069"/>
      <c r="AS8" s="1069"/>
      <c r="AT8" s="1069"/>
      <c r="AU8" s="1069"/>
      <c r="AV8" s="1069"/>
      <c r="AW8" s="1069"/>
      <c r="AX8" s="1069"/>
      <c r="AY8" s="1069"/>
      <c r="AZ8" s="1069"/>
      <c r="BA8" s="1069"/>
      <c r="BB8" s="1069"/>
      <c r="BC8" s="1069"/>
      <c r="BD8" s="1069"/>
      <c r="BE8" s="1069"/>
      <c r="BF8" s="1069"/>
      <c r="BG8" s="1069"/>
      <c r="BH8" s="1069"/>
      <c r="BI8" s="1069"/>
      <c r="BJ8" s="1069"/>
      <c r="BK8" s="1069"/>
      <c r="BL8" s="1069"/>
      <c r="BM8" s="1069"/>
      <c r="BN8" s="634"/>
    </row>
    <row r="9" spans="1:76" ht="13.8" thickBot="1">
      <c r="A9" s="1045" t="s">
        <v>11</v>
      </c>
      <c r="B9" s="1047" t="s">
        <v>0</v>
      </c>
      <c r="C9" s="645"/>
      <c r="D9" s="645"/>
      <c r="E9" s="645"/>
      <c r="F9" s="645"/>
      <c r="G9" s="646"/>
      <c r="H9" s="1049" t="s">
        <v>12</v>
      </c>
      <c r="I9" s="1049" t="s">
        <v>13</v>
      </c>
      <c r="J9" s="1051" t="s">
        <v>14</v>
      </c>
      <c r="K9" s="1051" t="s">
        <v>662</v>
      </c>
      <c r="L9" s="1051" t="s">
        <v>419</v>
      </c>
      <c r="M9" s="1074" t="s">
        <v>657</v>
      </c>
      <c r="N9" s="1103" t="s">
        <v>15</v>
      </c>
      <c r="O9" s="1103"/>
      <c r="P9" s="1103"/>
      <c r="Q9" s="1103"/>
      <c r="R9" s="1103" t="s">
        <v>16</v>
      </c>
      <c r="S9" s="1103"/>
      <c r="T9" s="1103"/>
      <c r="U9" s="1103"/>
      <c r="V9" s="1103" t="s">
        <v>17</v>
      </c>
      <c r="W9" s="1103"/>
      <c r="X9" s="1103"/>
      <c r="Y9" s="1103"/>
      <c r="Z9" s="1103"/>
      <c r="AA9" s="1103" t="s">
        <v>18</v>
      </c>
      <c r="AB9" s="1103"/>
      <c r="AC9" s="1103"/>
      <c r="AD9" s="1103"/>
      <c r="AE9" s="1103" t="s">
        <v>19</v>
      </c>
      <c r="AF9" s="1103"/>
      <c r="AG9" s="1103"/>
      <c r="AH9" s="1103"/>
      <c r="AI9" s="1103" t="s">
        <v>20</v>
      </c>
      <c r="AJ9" s="1103"/>
      <c r="AK9" s="1103"/>
      <c r="AL9" s="1103"/>
      <c r="AM9" s="1103"/>
      <c r="AN9" s="1103" t="s">
        <v>21</v>
      </c>
      <c r="AO9" s="1103"/>
      <c r="AP9" s="1103"/>
      <c r="AQ9" s="1103"/>
      <c r="AR9" s="1103" t="s">
        <v>22</v>
      </c>
      <c r="AS9" s="1103"/>
      <c r="AT9" s="1103"/>
      <c r="AU9" s="1103"/>
      <c r="AV9" s="1103"/>
      <c r="AW9" s="1103" t="s">
        <v>23</v>
      </c>
      <c r="AX9" s="1103"/>
      <c r="AY9" s="1103"/>
      <c r="AZ9" s="1103"/>
      <c r="BA9" s="1103" t="s">
        <v>24</v>
      </c>
      <c r="BB9" s="1103"/>
      <c r="BC9" s="1103"/>
      <c r="BD9" s="1103"/>
      <c r="BE9" s="1103" t="s">
        <v>25</v>
      </c>
      <c r="BF9" s="1103"/>
      <c r="BG9" s="1103"/>
      <c r="BH9" s="1103"/>
      <c r="BI9" s="1103"/>
      <c r="BJ9" s="1103" t="s">
        <v>26</v>
      </c>
      <c r="BK9" s="1103"/>
      <c r="BL9" s="1103"/>
      <c r="BM9" s="1103"/>
      <c r="BN9" s="634"/>
    </row>
    <row r="10" spans="1:76" ht="13.8" thickBot="1">
      <c r="A10" s="1046"/>
      <c r="B10" s="1048"/>
      <c r="C10" s="637"/>
      <c r="D10" s="637"/>
      <c r="E10" s="637"/>
      <c r="F10" s="637"/>
      <c r="G10" s="637"/>
      <c r="H10" s="1050"/>
      <c r="I10" s="1050"/>
      <c r="J10" s="1052"/>
      <c r="K10" s="1052"/>
      <c r="L10" s="1052"/>
      <c r="M10" s="1075"/>
      <c r="N10" s="538">
        <v>1</v>
      </c>
      <c r="O10" s="539">
        <v>2</v>
      </c>
      <c r="P10" s="539">
        <v>3</v>
      </c>
      <c r="Q10" s="79">
        <v>4</v>
      </c>
      <c r="R10" s="72">
        <v>5</v>
      </c>
      <c r="S10" s="539">
        <v>6</v>
      </c>
      <c r="T10" s="539">
        <v>7</v>
      </c>
      <c r="U10" s="79">
        <v>8</v>
      </c>
      <c r="V10" s="72">
        <v>9</v>
      </c>
      <c r="W10" s="539">
        <v>10</v>
      </c>
      <c r="X10" s="539">
        <v>11</v>
      </c>
      <c r="Y10" s="539">
        <v>12</v>
      </c>
      <c r="Z10" s="79">
        <v>13</v>
      </c>
      <c r="AA10" s="72">
        <v>14</v>
      </c>
      <c r="AB10" s="539">
        <v>15</v>
      </c>
      <c r="AC10" s="539">
        <v>16</v>
      </c>
      <c r="AD10" s="79">
        <v>17</v>
      </c>
      <c r="AE10" s="72">
        <v>18</v>
      </c>
      <c r="AF10" s="539">
        <v>19</v>
      </c>
      <c r="AG10" s="539">
        <v>20</v>
      </c>
      <c r="AH10" s="79">
        <v>21</v>
      </c>
      <c r="AI10" s="72">
        <v>22</v>
      </c>
      <c r="AJ10" s="539">
        <v>23</v>
      </c>
      <c r="AK10" s="539">
        <v>24</v>
      </c>
      <c r="AL10" s="539">
        <v>25</v>
      </c>
      <c r="AM10" s="79">
        <v>26</v>
      </c>
      <c r="AN10" s="72">
        <v>27</v>
      </c>
      <c r="AO10" s="539">
        <v>28</v>
      </c>
      <c r="AP10" s="539">
        <v>29</v>
      </c>
      <c r="AQ10" s="79">
        <v>30</v>
      </c>
      <c r="AR10" s="72">
        <v>31</v>
      </c>
      <c r="AS10" s="539">
        <v>32</v>
      </c>
      <c r="AT10" s="539">
        <v>33</v>
      </c>
      <c r="AU10" s="539">
        <v>34</v>
      </c>
      <c r="AV10" s="79">
        <v>35</v>
      </c>
      <c r="AW10" s="72">
        <v>36</v>
      </c>
      <c r="AX10" s="539">
        <v>37</v>
      </c>
      <c r="AY10" s="539">
        <v>38</v>
      </c>
      <c r="AZ10" s="79">
        <v>39</v>
      </c>
      <c r="BA10" s="72">
        <v>40</v>
      </c>
      <c r="BB10" s="539">
        <v>41</v>
      </c>
      <c r="BC10" s="539">
        <v>42</v>
      </c>
      <c r="BD10" s="79">
        <v>43</v>
      </c>
      <c r="BE10" s="72">
        <v>44</v>
      </c>
      <c r="BF10" s="539">
        <v>45</v>
      </c>
      <c r="BG10" s="539">
        <v>46</v>
      </c>
      <c r="BH10" s="539">
        <v>47</v>
      </c>
      <c r="BI10" s="79">
        <v>48</v>
      </c>
      <c r="BJ10" s="72">
        <v>49</v>
      </c>
      <c r="BK10" s="543">
        <v>50</v>
      </c>
      <c r="BL10" s="543">
        <v>51</v>
      </c>
      <c r="BM10" s="542">
        <v>52</v>
      </c>
      <c r="BN10" s="634"/>
    </row>
    <row r="11" spans="1:76" ht="15" customHeight="1">
      <c r="A11" s="7"/>
      <c r="B11" s="8" t="s">
        <v>1</v>
      </c>
      <c r="C11" s="636"/>
      <c r="D11" s="636"/>
      <c r="E11" s="636"/>
      <c r="F11" s="636"/>
      <c r="G11" s="113"/>
      <c r="H11" s="634"/>
      <c r="I11" s="634"/>
      <c r="J11" s="634"/>
      <c r="K11" s="634"/>
      <c r="L11" s="634"/>
      <c r="M11" s="634"/>
      <c r="N11" s="636"/>
      <c r="O11" s="636"/>
      <c r="P11" s="636"/>
      <c r="Q11" s="636"/>
      <c r="R11" s="636"/>
      <c r="S11" s="636"/>
      <c r="T11" s="636"/>
      <c r="U11" s="636"/>
      <c r="V11" s="636"/>
      <c r="W11" s="636"/>
      <c r="X11" s="636"/>
      <c r="Y11" s="636"/>
      <c r="Z11" s="636"/>
      <c r="AA11" s="636"/>
      <c r="AB11" s="636"/>
      <c r="AC11" s="636"/>
      <c r="AD11" s="636"/>
      <c r="AE11" s="636"/>
      <c r="AF11" s="636"/>
      <c r="AG11" s="636"/>
      <c r="AH11" s="636"/>
      <c r="AI11" s="636"/>
      <c r="AJ11" s="636"/>
      <c r="AK11" s="636"/>
      <c r="AL11" s="636"/>
      <c r="AM11" s="636"/>
      <c r="AN11" s="636"/>
      <c r="AO11" s="636"/>
      <c r="AP11" s="636"/>
      <c r="AQ11" s="636"/>
      <c r="AR11" s="636"/>
      <c r="AS11" s="636"/>
      <c r="AT11" s="636"/>
      <c r="AU11" s="636"/>
      <c r="AV11" s="636"/>
      <c r="AW11" s="636"/>
      <c r="AX11" s="636"/>
      <c r="AY11" s="636"/>
      <c r="AZ11" s="636"/>
      <c r="BA11" s="636"/>
      <c r="BB11" s="636"/>
      <c r="BC11" s="636"/>
      <c r="BD11" s="636"/>
      <c r="BE11" s="636"/>
      <c r="BF11" s="636"/>
      <c r="BG11" s="636"/>
      <c r="BH11" s="636"/>
      <c r="BI11" s="636"/>
      <c r="BJ11" s="636"/>
      <c r="BK11" s="636"/>
      <c r="BL11" s="636"/>
      <c r="BM11" s="636"/>
      <c r="BN11" s="634"/>
      <c r="BO11" s="41"/>
      <c r="BU11" s="44"/>
      <c r="BX11" s="45"/>
    </row>
    <row r="12" spans="1:76" ht="18.899999999999999" hidden="1" customHeight="1" thickTop="1">
      <c r="A12" s="9"/>
      <c r="B12" s="8" t="s">
        <v>1</v>
      </c>
      <c r="C12" s="1037"/>
      <c r="D12" s="1037"/>
      <c r="E12" s="1037"/>
      <c r="F12" s="1037"/>
      <c r="G12" s="1038" t="s">
        <v>59</v>
      </c>
      <c r="H12" s="176" t="s">
        <v>347</v>
      </c>
      <c r="I12" s="191" t="s">
        <v>824</v>
      </c>
      <c r="J12" s="185">
        <v>1132130</v>
      </c>
      <c r="K12" s="527" t="s">
        <v>339</v>
      </c>
      <c r="L12" s="527" t="s">
        <v>993</v>
      </c>
      <c r="M12" s="527" t="s">
        <v>993</v>
      </c>
      <c r="N12" s="107"/>
      <c r="O12" s="90"/>
      <c r="P12" s="90" t="s">
        <v>353</v>
      </c>
      <c r="Q12" s="105"/>
      <c r="R12" s="140"/>
      <c r="S12" s="90"/>
      <c r="T12" s="90"/>
      <c r="U12" s="142"/>
      <c r="V12" s="89"/>
      <c r="W12" s="90"/>
      <c r="X12" s="90"/>
      <c r="Y12" s="104"/>
      <c r="Z12" s="142"/>
      <c r="AA12" s="103"/>
      <c r="AB12" s="90"/>
      <c r="AC12" s="104"/>
      <c r="AD12" s="105"/>
      <c r="AE12" s="135"/>
      <c r="AF12" s="90"/>
      <c r="AG12" s="104"/>
      <c r="AH12" s="142"/>
      <c r="AI12" s="103"/>
      <c r="AJ12" s="90"/>
      <c r="AK12" s="104"/>
      <c r="AL12" s="104"/>
      <c r="AM12" s="99"/>
      <c r="AN12" s="135"/>
      <c r="AO12" s="104"/>
      <c r="AP12" s="104"/>
      <c r="AQ12" s="146"/>
      <c r="AR12" s="103"/>
      <c r="AS12" s="104"/>
      <c r="AT12" s="104"/>
      <c r="AU12" s="90"/>
      <c r="AV12" s="99"/>
      <c r="AW12" s="140"/>
      <c r="AX12" s="104"/>
      <c r="AY12" s="90"/>
      <c r="AZ12" s="146"/>
      <c r="BA12" s="89"/>
      <c r="BB12" s="104"/>
      <c r="BC12" s="90"/>
      <c r="BD12" s="99"/>
      <c r="BE12" s="140"/>
      <c r="BF12" s="104"/>
      <c r="BG12" s="90"/>
      <c r="BH12" s="90"/>
      <c r="BI12" s="142"/>
      <c r="BJ12" s="89"/>
      <c r="BK12" s="544"/>
      <c r="BL12" s="544"/>
      <c r="BM12" s="91"/>
      <c r="BN12" s="634"/>
      <c r="BO12" s="41"/>
      <c r="BU12" s="42"/>
      <c r="BX12" s="46"/>
    </row>
    <row r="13" spans="1:76" ht="18.899999999999999" hidden="1" customHeight="1">
      <c r="A13" s="9"/>
      <c r="B13" s="8"/>
      <c r="C13" s="1037"/>
      <c r="D13" s="1037"/>
      <c r="E13" s="1037"/>
      <c r="F13" s="1037"/>
      <c r="G13" s="1039"/>
      <c r="H13" s="177" t="s">
        <v>60</v>
      </c>
      <c r="I13" s="192" t="s">
        <v>827</v>
      </c>
      <c r="J13" s="186">
        <v>1132130</v>
      </c>
      <c r="K13" s="525" t="s">
        <v>339</v>
      </c>
      <c r="L13" s="525" t="s">
        <v>993</v>
      </c>
      <c r="M13" s="525" t="s">
        <v>993</v>
      </c>
      <c r="N13" s="108"/>
      <c r="O13" s="84"/>
      <c r="P13" s="84" t="s">
        <v>353</v>
      </c>
      <c r="Q13" s="100"/>
      <c r="R13" s="136"/>
      <c r="S13" s="84"/>
      <c r="T13" s="84"/>
      <c r="U13" s="87"/>
      <c r="V13" s="92"/>
      <c r="W13" s="84"/>
      <c r="X13" s="85"/>
      <c r="Y13" s="84"/>
      <c r="Z13" s="87"/>
      <c r="AA13" s="94"/>
      <c r="AB13" s="84"/>
      <c r="AC13" s="84"/>
      <c r="AD13" s="100"/>
      <c r="AE13" s="136"/>
      <c r="AF13" s="84"/>
      <c r="AG13" s="84"/>
      <c r="AH13" s="88"/>
      <c r="AI13" s="94"/>
      <c r="AJ13" s="85"/>
      <c r="AK13" s="84"/>
      <c r="AL13" s="84"/>
      <c r="AM13" s="100"/>
      <c r="AN13" s="136"/>
      <c r="AO13" s="84"/>
      <c r="AP13" s="84"/>
      <c r="AQ13" s="87"/>
      <c r="AR13" s="94"/>
      <c r="AS13" s="84"/>
      <c r="AT13" s="85"/>
      <c r="AU13" s="84"/>
      <c r="AV13" s="101"/>
      <c r="AW13" s="136"/>
      <c r="AX13" s="84"/>
      <c r="AY13" s="84"/>
      <c r="AZ13" s="87"/>
      <c r="BA13" s="94"/>
      <c r="BB13" s="84"/>
      <c r="BC13" s="84"/>
      <c r="BD13" s="100"/>
      <c r="BE13" s="136"/>
      <c r="BF13" s="85"/>
      <c r="BG13" s="84"/>
      <c r="BH13" s="85"/>
      <c r="BI13" s="87"/>
      <c r="BJ13" s="94"/>
      <c r="BK13" s="536"/>
      <c r="BL13" s="535"/>
      <c r="BM13" s="93"/>
      <c r="BN13" s="635"/>
      <c r="BO13" s="41"/>
      <c r="BU13" s="42"/>
      <c r="BX13" s="46"/>
    </row>
    <row r="14" spans="1:76" ht="18.899999999999999" hidden="1" customHeight="1">
      <c r="A14" s="9" t="s">
        <v>27</v>
      </c>
      <c r="B14" s="8" t="s">
        <v>1</v>
      </c>
      <c r="C14" s="1037"/>
      <c r="D14" s="1037"/>
      <c r="E14" s="1037"/>
      <c r="F14" s="1037"/>
      <c r="G14" s="1039"/>
      <c r="H14" s="76" t="s">
        <v>62</v>
      </c>
      <c r="I14" s="193" t="s">
        <v>828</v>
      </c>
      <c r="J14" s="186">
        <v>1132130</v>
      </c>
      <c r="K14" s="525" t="s">
        <v>339</v>
      </c>
      <c r="L14" s="525" t="s">
        <v>993</v>
      </c>
      <c r="M14" s="525" t="s">
        <v>993</v>
      </c>
      <c r="N14" s="108"/>
      <c r="O14" s="84"/>
      <c r="P14" s="84" t="s">
        <v>353</v>
      </c>
      <c r="Q14" s="101"/>
      <c r="R14" s="136"/>
      <c r="S14" s="84"/>
      <c r="T14" s="84"/>
      <c r="U14" s="87"/>
      <c r="V14" s="92"/>
      <c r="W14" s="84"/>
      <c r="X14" s="84"/>
      <c r="Y14" s="84"/>
      <c r="Z14" s="87"/>
      <c r="AA14" s="94"/>
      <c r="AB14" s="84"/>
      <c r="AC14" s="85"/>
      <c r="AD14" s="100"/>
      <c r="AE14" s="136"/>
      <c r="AF14" s="84"/>
      <c r="AG14" s="84"/>
      <c r="AH14" s="88"/>
      <c r="AI14" s="94"/>
      <c r="AJ14" s="84"/>
      <c r="AK14" s="84"/>
      <c r="AL14" s="84"/>
      <c r="AM14" s="100"/>
      <c r="AN14" s="136"/>
      <c r="AO14" s="85"/>
      <c r="AP14" s="84"/>
      <c r="AQ14" s="87"/>
      <c r="AR14" s="94"/>
      <c r="AS14" s="84"/>
      <c r="AT14" s="85"/>
      <c r="AU14" s="84"/>
      <c r="AV14" s="100"/>
      <c r="AW14" s="136"/>
      <c r="AX14" s="84"/>
      <c r="AY14" s="84"/>
      <c r="AZ14" s="87"/>
      <c r="BA14" s="92"/>
      <c r="BB14" s="84"/>
      <c r="BC14" s="84"/>
      <c r="BD14" s="100"/>
      <c r="BE14" s="136"/>
      <c r="BF14" s="85"/>
      <c r="BG14" s="84"/>
      <c r="BH14" s="84"/>
      <c r="BI14" s="87"/>
      <c r="BJ14" s="94"/>
      <c r="BK14" s="536"/>
      <c r="BL14" s="536"/>
      <c r="BM14" s="93"/>
      <c r="BN14" s="635"/>
      <c r="BO14" s="41"/>
      <c r="BU14" s="42"/>
      <c r="BX14" s="46"/>
    </row>
    <row r="15" spans="1:76" ht="18.899999999999999" hidden="1" customHeight="1">
      <c r="A15" s="9"/>
      <c r="B15" s="8"/>
      <c r="C15" s="1037"/>
      <c r="D15" s="1037"/>
      <c r="E15" s="1037"/>
      <c r="F15" s="1037"/>
      <c r="G15" s="1039"/>
      <c r="H15" s="177" t="s">
        <v>64</v>
      </c>
      <c r="I15" s="193" t="s">
        <v>825</v>
      </c>
      <c r="J15" s="186">
        <v>1132130</v>
      </c>
      <c r="K15" s="525" t="s">
        <v>339</v>
      </c>
      <c r="L15" s="525" t="s">
        <v>993</v>
      </c>
      <c r="M15" s="525" t="s">
        <v>993</v>
      </c>
      <c r="N15" s="108"/>
      <c r="O15" s="84"/>
      <c r="P15" s="84" t="s">
        <v>353</v>
      </c>
      <c r="Q15" s="100"/>
      <c r="R15" s="136"/>
      <c r="S15" s="84"/>
      <c r="T15" s="84"/>
      <c r="U15" s="87"/>
      <c r="V15" s="94"/>
      <c r="W15" s="85"/>
      <c r="X15" s="84"/>
      <c r="Y15" s="85"/>
      <c r="Z15" s="87"/>
      <c r="AA15" s="94"/>
      <c r="AB15" s="84"/>
      <c r="AC15" s="84"/>
      <c r="AD15" s="100"/>
      <c r="AE15" s="136"/>
      <c r="AF15" s="84"/>
      <c r="AG15" s="84"/>
      <c r="AH15" s="87"/>
      <c r="AI15" s="92"/>
      <c r="AJ15" s="84"/>
      <c r="AK15" s="85"/>
      <c r="AL15" s="84"/>
      <c r="AM15" s="100"/>
      <c r="AN15" s="136"/>
      <c r="AO15" s="84"/>
      <c r="AP15" s="84"/>
      <c r="AQ15" s="87"/>
      <c r="AR15" s="94"/>
      <c r="AS15" s="84"/>
      <c r="AT15" s="84"/>
      <c r="AU15" s="85"/>
      <c r="AV15" s="100"/>
      <c r="AW15" s="138"/>
      <c r="AX15" s="84"/>
      <c r="AY15" s="84"/>
      <c r="AZ15" s="87"/>
      <c r="BA15" s="94"/>
      <c r="BB15" s="84"/>
      <c r="BC15" s="84"/>
      <c r="BD15" s="100"/>
      <c r="BE15" s="136"/>
      <c r="BF15" s="84"/>
      <c r="BG15" s="85"/>
      <c r="BH15" s="84"/>
      <c r="BI15" s="88"/>
      <c r="BJ15" s="94"/>
      <c r="BK15" s="536"/>
      <c r="BL15" s="536"/>
      <c r="BM15" s="93"/>
      <c r="BN15" s="635"/>
      <c r="BO15" s="41"/>
      <c r="BU15" s="42"/>
      <c r="BX15" s="46"/>
    </row>
    <row r="16" spans="1:76" ht="18.899999999999999" hidden="1" customHeight="1">
      <c r="A16" s="9"/>
      <c r="B16" s="8"/>
      <c r="C16" s="1037"/>
      <c r="D16" s="1037"/>
      <c r="E16" s="1037"/>
      <c r="F16" s="1037"/>
      <c r="G16" s="1039"/>
      <c r="H16" s="178" t="s">
        <v>66</v>
      </c>
      <c r="I16" s="192" t="s">
        <v>820</v>
      </c>
      <c r="J16" s="186">
        <v>1132130</v>
      </c>
      <c r="K16" s="525" t="s">
        <v>339</v>
      </c>
      <c r="L16" s="525" t="s">
        <v>993</v>
      </c>
      <c r="M16" s="525" t="s">
        <v>993</v>
      </c>
      <c r="N16" s="109"/>
      <c r="O16" s="84"/>
      <c r="P16" s="84" t="s">
        <v>353</v>
      </c>
      <c r="Q16" s="100"/>
      <c r="R16" s="136"/>
      <c r="S16" s="84"/>
      <c r="T16" s="84"/>
      <c r="U16" s="87"/>
      <c r="V16" s="92"/>
      <c r="W16" s="84"/>
      <c r="X16" s="84"/>
      <c r="Y16" s="84"/>
      <c r="Z16" s="88"/>
      <c r="AA16" s="94"/>
      <c r="AB16" s="84"/>
      <c r="AC16" s="84"/>
      <c r="AD16" s="100"/>
      <c r="AE16" s="136"/>
      <c r="AF16" s="84"/>
      <c r="AG16" s="84"/>
      <c r="AH16" s="88"/>
      <c r="AI16" s="94"/>
      <c r="AJ16" s="84"/>
      <c r="AK16" s="84"/>
      <c r="AL16" s="85"/>
      <c r="AM16" s="100"/>
      <c r="AN16" s="136"/>
      <c r="AO16" s="84"/>
      <c r="AP16" s="84"/>
      <c r="AQ16" s="87"/>
      <c r="AR16" s="94"/>
      <c r="AS16" s="84"/>
      <c r="AT16" s="85"/>
      <c r="AU16" s="84"/>
      <c r="AV16" s="100"/>
      <c r="AW16" s="136"/>
      <c r="AX16" s="85"/>
      <c r="AY16" s="84"/>
      <c r="AZ16" s="87"/>
      <c r="BA16" s="94"/>
      <c r="BB16" s="84"/>
      <c r="BC16" s="84"/>
      <c r="BD16" s="100"/>
      <c r="BE16" s="136"/>
      <c r="BF16" s="85"/>
      <c r="BG16" s="84"/>
      <c r="BH16" s="84"/>
      <c r="BI16" s="87"/>
      <c r="BJ16" s="92"/>
      <c r="BK16" s="536"/>
      <c r="BL16" s="536"/>
      <c r="BM16" s="93"/>
      <c r="BN16" s="635"/>
      <c r="BO16" s="41"/>
      <c r="BU16" s="42"/>
      <c r="BX16" s="46"/>
    </row>
    <row r="17" spans="1:76" ht="18.899999999999999" hidden="1" customHeight="1">
      <c r="A17" s="9"/>
      <c r="B17" s="8"/>
      <c r="C17" s="1037"/>
      <c r="D17" s="1037"/>
      <c r="E17" s="1037"/>
      <c r="F17" s="1037"/>
      <c r="G17" s="1039"/>
      <c r="H17" s="76" t="s">
        <v>68</v>
      </c>
      <c r="I17" s="194" t="s">
        <v>829</v>
      </c>
      <c r="J17" s="186">
        <v>1132130</v>
      </c>
      <c r="K17" s="525" t="s">
        <v>339</v>
      </c>
      <c r="L17" s="525" t="s">
        <v>993</v>
      </c>
      <c r="M17" s="525" t="s">
        <v>993</v>
      </c>
      <c r="N17" s="109"/>
      <c r="O17" s="84"/>
      <c r="P17" s="84" t="s">
        <v>353</v>
      </c>
      <c r="Q17" s="101"/>
      <c r="R17" s="138"/>
      <c r="S17" s="84"/>
      <c r="T17" s="84"/>
      <c r="U17" s="88"/>
      <c r="V17" s="92"/>
      <c r="W17" s="84"/>
      <c r="X17" s="84"/>
      <c r="Y17" s="85"/>
      <c r="Z17" s="88"/>
      <c r="AA17" s="94"/>
      <c r="AB17" s="84"/>
      <c r="AC17" s="85"/>
      <c r="AD17" s="101"/>
      <c r="AE17" s="136"/>
      <c r="AF17" s="84"/>
      <c r="AG17" s="85"/>
      <c r="AH17" s="88"/>
      <c r="AI17" s="94"/>
      <c r="AJ17" s="84"/>
      <c r="AK17" s="85"/>
      <c r="AL17" s="85"/>
      <c r="AM17" s="100"/>
      <c r="AN17" s="136"/>
      <c r="AO17" s="85"/>
      <c r="AP17" s="85"/>
      <c r="AQ17" s="87"/>
      <c r="AR17" s="94"/>
      <c r="AS17" s="85"/>
      <c r="AT17" s="85"/>
      <c r="AU17" s="84"/>
      <c r="AV17" s="100"/>
      <c r="AW17" s="138"/>
      <c r="AX17" s="85"/>
      <c r="AY17" s="84"/>
      <c r="AZ17" s="87"/>
      <c r="BA17" s="92"/>
      <c r="BB17" s="85"/>
      <c r="BC17" s="84"/>
      <c r="BD17" s="100"/>
      <c r="BE17" s="138"/>
      <c r="BF17" s="85"/>
      <c r="BG17" s="84"/>
      <c r="BH17" s="84"/>
      <c r="BI17" s="88"/>
      <c r="BJ17" s="92"/>
      <c r="BK17" s="536"/>
      <c r="BL17" s="536"/>
      <c r="BM17" s="93"/>
      <c r="BN17" s="635"/>
      <c r="BO17" s="41"/>
      <c r="BU17" s="42"/>
      <c r="BX17" s="46"/>
    </row>
    <row r="18" spans="1:76" ht="18.899999999999999" hidden="1" customHeight="1">
      <c r="A18" s="9"/>
      <c r="B18" s="8"/>
      <c r="C18" s="1037"/>
      <c r="D18" s="1037"/>
      <c r="E18" s="1037"/>
      <c r="F18" s="1037"/>
      <c r="G18" s="1039"/>
      <c r="H18" s="177" t="s">
        <v>70</v>
      </c>
      <c r="I18" s="195" t="s">
        <v>846</v>
      </c>
      <c r="J18" s="186">
        <v>1132130</v>
      </c>
      <c r="K18" s="525" t="s">
        <v>339</v>
      </c>
      <c r="L18" s="525" t="s">
        <v>993</v>
      </c>
      <c r="M18" s="525" t="s">
        <v>993</v>
      </c>
      <c r="N18" s="108"/>
      <c r="O18" s="84"/>
      <c r="P18" s="84" t="s">
        <v>353</v>
      </c>
      <c r="Q18" s="100"/>
      <c r="R18" s="136"/>
      <c r="S18" s="84"/>
      <c r="T18" s="84"/>
      <c r="U18" s="87"/>
      <c r="V18" s="92"/>
      <c r="W18" s="84"/>
      <c r="X18" s="85"/>
      <c r="Y18" s="84"/>
      <c r="Z18" s="87"/>
      <c r="AA18" s="94"/>
      <c r="AB18" s="84"/>
      <c r="AC18" s="84"/>
      <c r="AD18" s="100"/>
      <c r="AE18" s="136"/>
      <c r="AF18" s="84"/>
      <c r="AG18" s="84"/>
      <c r="AH18" s="88"/>
      <c r="AI18" s="94"/>
      <c r="AJ18" s="85"/>
      <c r="AK18" s="84"/>
      <c r="AL18" s="84"/>
      <c r="AM18" s="100"/>
      <c r="AN18" s="136"/>
      <c r="AO18" s="84"/>
      <c r="AP18" s="84"/>
      <c r="AQ18" s="87"/>
      <c r="AR18" s="94"/>
      <c r="AS18" s="84"/>
      <c r="AT18" s="85"/>
      <c r="AU18" s="84"/>
      <c r="AV18" s="101"/>
      <c r="AW18" s="136"/>
      <c r="AX18" s="84"/>
      <c r="AY18" s="84"/>
      <c r="AZ18" s="87"/>
      <c r="BA18" s="94"/>
      <c r="BB18" s="84"/>
      <c r="BC18" s="84"/>
      <c r="BD18" s="100"/>
      <c r="BE18" s="136"/>
      <c r="BF18" s="85"/>
      <c r="BG18" s="84"/>
      <c r="BH18" s="85"/>
      <c r="BI18" s="87"/>
      <c r="BJ18" s="94"/>
      <c r="BK18" s="536"/>
      <c r="BL18" s="535"/>
      <c r="BM18" s="93"/>
      <c r="BN18" s="635"/>
      <c r="BO18" s="41"/>
      <c r="BU18" s="42"/>
      <c r="BX18" s="46"/>
    </row>
    <row r="19" spans="1:76" ht="18.899999999999999" hidden="1" customHeight="1">
      <c r="A19" s="9"/>
      <c r="B19" s="8"/>
      <c r="C19" s="1037"/>
      <c r="D19" s="1037"/>
      <c r="E19" s="1037"/>
      <c r="F19" s="1037"/>
      <c r="G19" s="1039"/>
      <c r="H19" s="178" t="s">
        <v>72</v>
      </c>
      <c r="I19" s="194" t="s">
        <v>826</v>
      </c>
      <c r="J19" s="186">
        <v>1132130</v>
      </c>
      <c r="K19" s="525" t="s">
        <v>339</v>
      </c>
      <c r="L19" s="525" t="s">
        <v>993</v>
      </c>
      <c r="M19" s="525" t="s">
        <v>993</v>
      </c>
      <c r="N19" s="108"/>
      <c r="O19" s="84"/>
      <c r="P19" s="84"/>
      <c r="Q19" s="100" t="s">
        <v>353</v>
      </c>
      <c r="R19" s="138"/>
      <c r="S19" s="84"/>
      <c r="T19" s="84"/>
      <c r="U19" s="87"/>
      <c r="V19" s="94"/>
      <c r="W19" s="85"/>
      <c r="X19" s="84"/>
      <c r="Y19" s="84"/>
      <c r="Z19" s="87"/>
      <c r="AA19" s="94"/>
      <c r="AB19" s="84"/>
      <c r="AC19" s="84"/>
      <c r="AD19" s="101"/>
      <c r="AE19" s="136"/>
      <c r="AF19" s="84"/>
      <c r="AG19" s="84"/>
      <c r="AH19" s="87"/>
      <c r="AI19" s="92"/>
      <c r="AJ19" s="84"/>
      <c r="AK19" s="84"/>
      <c r="AL19" s="84"/>
      <c r="AM19" s="100"/>
      <c r="AN19" s="136"/>
      <c r="AO19" s="84"/>
      <c r="AP19" s="85"/>
      <c r="AQ19" s="87"/>
      <c r="AR19" s="94"/>
      <c r="AS19" s="84"/>
      <c r="AT19" s="84"/>
      <c r="AU19" s="85"/>
      <c r="AV19" s="100"/>
      <c r="AW19" s="136"/>
      <c r="AX19" s="84"/>
      <c r="AY19" s="84"/>
      <c r="AZ19" s="87"/>
      <c r="BA19" s="94"/>
      <c r="BB19" s="85"/>
      <c r="BC19" s="84"/>
      <c r="BD19" s="100"/>
      <c r="BE19" s="136"/>
      <c r="BF19" s="84"/>
      <c r="BG19" s="85"/>
      <c r="BH19" s="84"/>
      <c r="BI19" s="87"/>
      <c r="BJ19" s="94"/>
      <c r="BK19" s="536"/>
      <c r="BL19" s="536"/>
      <c r="BM19" s="95"/>
      <c r="BN19" s="635"/>
      <c r="BO19" s="41"/>
      <c r="BU19" s="42"/>
      <c r="BX19" s="46"/>
    </row>
    <row r="20" spans="1:76" ht="18.899999999999999" hidden="1" customHeight="1">
      <c r="A20" s="9"/>
      <c r="B20" s="8"/>
      <c r="C20" s="1037"/>
      <c r="D20" s="1037"/>
      <c r="E20" s="1037"/>
      <c r="F20" s="1037"/>
      <c r="G20" s="1039"/>
      <c r="H20" s="179" t="s">
        <v>1132</v>
      </c>
      <c r="I20" s="200" t="s">
        <v>1133</v>
      </c>
      <c r="J20" s="186">
        <v>1132130</v>
      </c>
      <c r="K20" s="525" t="s">
        <v>339</v>
      </c>
      <c r="L20" s="525" t="s">
        <v>993</v>
      </c>
      <c r="M20" s="525" t="s">
        <v>993</v>
      </c>
      <c r="N20" s="108"/>
      <c r="O20" s="84"/>
      <c r="P20" s="125"/>
      <c r="Q20" s="100" t="s">
        <v>353</v>
      </c>
      <c r="R20" s="138"/>
      <c r="S20" s="84"/>
      <c r="T20" s="84"/>
      <c r="U20" s="87"/>
      <c r="V20" s="94"/>
      <c r="W20" s="85"/>
      <c r="X20" s="84"/>
      <c r="Y20" s="84"/>
      <c r="Z20" s="87"/>
      <c r="AA20" s="94"/>
      <c r="AB20" s="84"/>
      <c r="AC20" s="84"/>
      <c r="AD20" s="101"/>
      <c r="AE20" s="136"/>
      <c r="AF20" s="84"/>
      <c r="AG20" s="84"/>
      <c r="AH20" s="87"/>
      <c r="AI20" s="92"/>
      <c r="AJ20" s="84"/>
      <c r="AK20" s="84"/>
      <c r="AL20" s="84"/>
      <c r="AM20" s="100"/>
      <c r="AN20" s="136"/>
      <c r="AO20" s="84"/>
      <c r="AP20" s="85"/>
      <c r="AQ20" s="87"/>
      <c r="AR20" s="94"/>
      <c r="AS20" s="84"/>
      <c r="AT20" s="84"/>
      <c r="AU20" s="85"/>
      <c r="AV20" s="100"/>
      <c r="AW20" s="136"/>
      <c r="AX20" s="84"/>
      <c r="AY20" s="84"/>
      <c r="AZ20" s="87"/>
      <c r="BA20" s="94"/>
      <c r="BB20" s="85"/>
      <c r="BC20" s="84"/>
      <c r="BD20" s="100"/>
      <c r="BE20" s="136"/>
      <c r="BF20" s="84"/>
      <c r="BG20" s="85"/>
      <c r="BH20" s="84"/>
      <c r="BI20" s="87"/>
      <c r="BJ20" s="94"/>
      <c r="BK20" s="536"/>
      <c r="BL20" s="536"/>
      <c r="BM20" s="95"/>
      <c r="BN20" s="635"/>
      <c r="BO20" s="41"/>
      <c r="BU20" s="42"/>
      <c r="BX20" s="46"/>
    </row>
    <row r="21" spans="1:76" ht="18.899999999999999" hidden="1" customHeight="1">
      <c r="A21" s="9"/>
      <c r="B21" s="8"/>
      <c r="C21" s="1037"/>
      <c r="D21" s="1037"/>
      <c r="E21" s="1037"/>
      <c r="F21" s="1037"/>
      <c r="G21" s="1039"/>
      <c r="H21" s="178" t="s">
        <v>74</v>
      </c>
      <c r="I21" s="200" t="s">
        <v>823</v>
      </c>
      <c r="J21" s="186">
        <v>1132130</v>
      </c>
      <c r="K21" s="525" t="s">
        <v>339</v>
      </c>
      <c r="L21" s="525" t="s">
        <v>993</v>
      </c>
      <c r="M21" s="525" t="s">
        <v>993</v>
      </c>
      <c r="N21" s="108"/>
      <c r="O21" s="84"/>
      <c r="P21" s="84"/>
      <c r="Q21" s="100" t="s">
        <v>353</v>
      </c>
      <c r="R21" s="136"/>
      <c r="S21" s="84"/>
      <c r="T21" s="84"/>
      <c r="U21" s="87"/>
      <c r="V21" s="94"/>
      <c r="W21" s="84"/>
      <c r="X21" s="84"/>
      <c r="Y21" s="84"/>
      <c r="Z21" s="87"/>
      <c r="AA21" s="94"/>
      <c r="AB21" s="84"/>
      <c r="AC21" s="84"/>
      <c r="AD21" s="100"/>
      <c r="AE21" s="136"/>
      <c r="AF21" s="84"/>
      <c r="AG21" s="84"/>
      <c r="AH21" s="87"/>
      <c r="AI21" s="94"/>
      <c r="AJ21" s="84"/>
      <c r="AK21" s="84"/>
      <c r="AL21" s="84"/>
      <c r="AM21" s="100"/>
      <c r="AN21" s="136"/>
      <c r="AO21" s="84"/>
      <c r="AP21" s="84"/>
      <c r="AQ21" s="87"/>
      <c r="AR21" s="94"/>
      <c r="AS21" s="84"/>
      <c r="AT21" s="84"/>
      <c r="AU21" s="84"/>
      <c r="AV21" s="100"/>
      <c r="AW21" s="136"/>
      <c r="AX21" s="84"/>
      <c r="AY21" s="84"/>
      <c r="AZ21" s="87"/>
      <c r="BA21" s="94"/>
      <c r="BB21" s="84"/>
      <c r="BC21" s="84"/>
      <c r="BD21" s="100"/>
      <c r="BE21" s="136"/>
      <c r="BF21" s="84"/>
      <c r="BG21" s="84"/>
      <c r="BH21" s="84"/>
      <c r="BI21" s="87"/>
      <c r="BJ21" s="94"/>
      <c r="BK21" s="536"/>
      <c r="BL21" s="536"/>
      <c r="BM21" s="93"/>
      <c r="BN21" s="635"/>
      <c r="BO21" s="41"/>
      <c r="BU21" s="42"/>
      <c r="BX21" s="46"/>
    </row>
    <row r="22" spans="1:76" ht="18.899999999999999" hidden="1" customHeight="1">
      <c r="A22" s="9"/>
      <c r="B22" s="8" t="s">
        <v>1</v>
      </c>
      <c r="C22" s="1037"/>
      <c r="D22" s="1037"/>
      <c r="E22" s="1037"/>
      <c r="F22" s="1037"/>
      <c r="G22" s="1039"/>
      <c r="H22" s="77" t="s">
        <v>76</v>
      </c>
      <c r="I22" s="194" t="s">
        <v>822</v>
      </c>
      <c r="J22" s="186">
        <v>1132130</v>
      </c>
      <c r="K22" s="525" t="s">
        <v>339</v>
      </c>
      <c r="L22" s="525" t="s">
        <v>993</v>
      </c>
      <c r="M22" s="525" t="s">
        <v>993</v>
      </c>
      <c r="N22" s="108"/>
      <c r="O22" s="84"/>
      <c r="P22" s="84"/>
      <c r="Q22" s="100" t="s">
        <v>353</v>
      </c>
      <c r="R22" s="136"/>
      <c r="S22" s="84"/>
      <c r="T22" s="84"/>
      <c r="U22" s="87"/>
      <c r="V22" s="94"/>
      <c r="W22" s="84"/>
      <c r="X22" s="84"/>
      <c r="Y22" s="84"/>
      <c r="Z22" s="87"/>
      <c r="AA22" s="94"/>
      <c r="AB22" s="84"/>
      <c r="AC22" s="84"/>
      <c r="AD22" s="100"/>
      <c r="AE22" s="136"/>
      <c r="AF22" s="84"/>
      <c r="AG22" s="84"/>
      <c r="AH22" s="87"/>
      <c r="AI22" s="94"/>
      <c r="AJ22" s="84"/>
      <c r="AK22" s="84"/>
      <c r="AL22" s="84"/>
      <c r="AM22" s="100"/>
      <c r="AN22" s="136"/>
      <c r="AO22" s="84"/>
      <c r="AP22" s="84"/>
      <c r="AQ22" s="87"/>
      <c r="AR22" s="94"/>
      <c r="AS22" s="84"/>
      <c r="AT22" s="84"/>
      <c r="AU22" s="84"/>
      <c r="AV22" s="100"/>
      <c r="AW22" s="136"/>
      <c r="AX22" s="84"/>
      <c r="AY22" s="84"/>
      <c r="AZ22" s="87"/>
      <c r="BA22" s="94"/>
      <c r="BB22" s="84"/>
      <c r="BC22" s="84"/>
      <c r="BD22" s="100"/>
      <c r="BE22" s="136"/>
      <c r="BF22" s="84"/>
      <c r="BG22" s="84"/>
      <c r="BH22" s="84"/>
      <c r="BI22" s="87"/>
      <c r="BJ22" s="94"/>
      <c r="BK22" s="536"/>
      <c r="BL22" s="536"/>
      <c r="BM22" s="93"/>
      <c r="BN22" s="635"/>
      <c r="BO22" s="41"/>
      <c r="BU22" s="43"/>
      <c r="BX22" s="46"/>
    </row>
    <row r="23" spans="1:76" ht="18.899999999999999" hidden="1" customHeight="1">
      <c r="A23" s="9"/>
      <c r="B23" s="8"/>
      <c r="C23" s="1037"/>
      <c r="D23" s="1037"/>
      <c r="E23" s="1037"/>
      <c r="F23" s="1037"/>
      <c r="G23" s="1039"/>
      <c r="H23" s="179" t="s">
        <v>78</v>
      </c>
      <c r="I23" s="200" t="s">
        <v>845</v>
      </c>
      <c r="J23" s="186">
        <v>1132130</v>
      </c>
      <c r="K23" s="525" t="s">
        <v>339</v>
      </c>
      <c r="L23" s="525" t="s">
        <v>993</v>
      </c>
      <c r="M23" s="525" t="s">
        <v>993</v>
      </c>
      <c r="N23" s="109"/>
      <c r="O23" s="84"/>
      <c r="P23" s="84"/>
      <c r="Q23" s="101" t="s">
        <v>353</v>
      </c>
      <c r="R23" s="138"/>
      <c r="S23" s="84"/>
      <c r="T23" s="84"/>
      <c r="U23" s="88"/>
      <c r="V23" s="92"/>
      <c r="W23" s="84"/>
      <c r="X23" s="84"/>
      <c r="Y23" s="85"/>
      <c r="Z23" s="88"/>
      <c r="AA23" s="94"/>
      <c r="AB23" s="84"/>
      <c r="AC23" s="85"/>
      <c r="AD23" s="101"/>
      <c r="AE23" s="136"/>
      <c r="AF23" s="84"/>
      <c r="AG23" s="85"/>
      <c r="AH23" s="88"/>
      <c r="AI23" s="94"/>
      <c r="AJ23" s="84"/>
      <c r="AK23" s="85"/>
      <c r="AL23" s="85"/>
      <c r="AM23" s="100"/>
      <c r="AN23" s="136"/>
      <c r="AO23" s="85"/>
      <c r="AP23" s="85"/>
      <c r="AQ23" s="87"/>
      <c r="AR23" s="94"/>
      <c r="AS23" s="85"/>
      <c r="AT23" s="85"/>
      <c r="AU23" s="84"/>
      <c r="AV23" s="100"/>
      <c r="AW23" s="138"/>
      <c r="AX23" s="85"/>
      <c r="AY23" s="84"/>
      <c r="AZ23" s="87"/>
      <c r="BA23" s="92"/>
      <c r="BB23" s="85"/>
      <c r="BC23" s="84"/>
      <c r="BD23" s="100"/>
      <c r="BE23" s="138"/>
      <c r="BF23" s="85"/>
      <c r="BG23" s="84"/>
      <c r="BH23" s="84"/>
      <c r="BI23" s="88"/>
      <c r="BJ23" s="92"/>
      <c r="BK23" s="536"/>
      <c r="BL23" s="536"/>
      <c r="BM23" s="93"/>
      <c r="BN23" s="635"/>
      <c r="BO23" s="41"/>
      <c r="BU23" s="43"/>
      <c r="BX23" s="46"/>
    </row>
    <row r="24" spans="1:76" ht="18.899999999999999" hidden="1" customHeight="1">
      <c r="A24" s="9"/>
      <c r="B24" s="8"/>
      <c r="C24" s="1037"/>
      <c r="D24" s="1037"/>
      <c r="E24" s="1037"/>
      <c r="F24" s="1037"/>
      <c r="G24" s="1039"/>
      <c r="H24" s="179" t="s">
        <v>911</v>
      </c>
      <c r="I24" s="200" t="s">
        <v>1022</v>
      </c>
      <c r="J24" s="186">
        <v>1132130</v>
      </c>
      <c r="K24" s="525" t="s">
        <v>339</v>
      </c>
      <c r="L24" s="525" t="s">
        <v>993</v>
      </c>
      <c r="M24" s="525" t="s">
        <v>993</v>
      </c>
      <c r="N24" s="109"/>
      <c r="O24" s="84"/>
      <c r="P24" s="84"/>
      <c r="Q24" s="101" t="s">
        <v>353</v>
      </c>
      <c r="R24" s="138"/>
      <c r="S24" s="84"/>
      <c r="T24" s="84"/>
      <c r="U24" s="88"/>
      <c r="V24" s="92"/>
      <c r="W24" s="84"/>
      <c r="X24" s="84"/>
      <c r="Y24" s="85"/>
      <c r="Z24" s="88"/>
      <c r="AA24" s="94"/>
      <c r="AB24" s="84"/>
      <c r="AC24" s="85"/>
      <c r="AD24" s="101"/>
      <c r="AE24" s="136"/>
      <c r="AF24" s="84"/>
      <c r="AG24" s="85"/>
      <c r="AH24" s="88"/>
      <c r="AI24" s="94"/>
      <c r="AJ24" s="84"/>
      <c r="AK24" s="85"/>
      <c r="AL24" s="85"/>
      <c r="AM24" s="100"/>
      <c r="AN24" s="136"/>
      <c r="AO24" s="85"/>
      <c r="AP24" s="85"/>
      <c r="AQ24" s="87"/>
      <c r="AR24" s="94"/>
      <c r="AS24" s="85"/>
      <c r="AT24" s="85"/>
      <c r="AU24" s="84"/>
      <c r="AV24" s="100"/>
      <c r="AW24" s="138"/>
      <c r="AX24" s="85"/>
      <c r="AY24" s="84"/>
      <c r="AZ24" s="87"/>
      <c r="BA24" s="92"/>
      <c r="BB24" s="85"/>
      <c r="BC24" s="84"/>
      <c r="BD24" s="100"/>
      <c r="BE24" s="138"/>
      <c r="BF24" s="85"/>
      <c r="BG24" s="84"/>
      <c r="BH24" s="84"/>
      <c r="BI24" s="88"/>
      <c r="BJ24" s="92"/>
      <c r="BK24" s="536"/>
      <c r="BL24" s="536"/>
      <c r="BM24" s="93"/>
      <c r="BN24" s="635"/>
      <c r="BO24" s="41"/>
      <c r="BU24" s="43"/>
      <c r="BX24" s="46"/>
    </row>
    <row r="25" spans="1:76" ht="18.899999999999999" hidden="1" customHeight="1">
      <c r="A25" s="9"/>
      <c r="B25" s="8"/>
      <c r="C25" s="1037"/>
      <c r="D25" s="1037"/>
      <c r="E25" s="1037"/>
      <c r="F25" s="1037"/>
      <c r="G25" s="1039"/>
      <c r="H25" s="177" t="s">
        <v>80</v>
      </c>
      <c r="I25" s="195" t="s">
        <v>821</v>
      </c>
      <c r="J25" s="186">
        <v>1132130</v>
      </c>
      <c r="K25" s="525" t="s">
        <v>339</v>
      </c>
      <c r="L25" s="525" t="s">
        <v>993</v>
      </c>
      <c r="M25" s="525" t="s">
        <v>993</v>
      </c>
      <c r="N25" s="108"/>
      <c r="O25" s="84"/>
      <c r="P25" s="84"/>
      <c r="Q25" s="100" t="s">
        <v>353</v>
      </c>
      <c r="R25" s="136"/>
      <c r="S25" s="84"/>
      <c r="T25" s="84"/>
      <c r="U25" s="87"/>
      <c r="V25" s="92"/>
      <c r="W25" s="84"/>
      <c r="X25" s="85"/>
      <c r="Y25" s="84"/>
      <c r="Z25" s="87"/>
      <c r="AA25" s="94"/>
      <c r="AB25" s="84"/>
      <c r="AC25" s="84"/>
      <c r="AD25" s="100"/>
      <c r="AE25" s="136"/>
      <c r="AF25" s="84"/>
      <c r="AG25" s="84"/>
      <c r="AH25" s="88"/>
      <c r="AI25" s="94"/>
      <c r="AJ25" s="85"/>
      <c r="AK25" s="84"/>
      <c r="AL25" s="84"/>
      <c r="AM25" s="100"/>
      <c r="AN25" s="136"/>
      <c r="AO25" s="84"/>
      <c r="AP25" s="84"/>
      <c r="AQ25" s="87"/>
      <c r="AR25" s="94"/>
      <c r="AS25" s="84"/>
      <c r="AT25" s="85"/>
      <c r="AU25" s="84"/>
      <c r="AV25" s="101"/>
      <c r="AW25" s="136"/>
      <c r="AX25" s="84"/>
      <c r="AY25" s="84"/>
      <c r="AZ25" s="87"/>
      <c r="BA25" s="94"/>
      <c r="BB25" s="84"/>
      <c r="BC25" s="84"/>
      <c r="BD25" s="100"/>
      <c r="BE25" s="136"/>
      <c r="BF25" s="85"/>
      <c r="BG25" s="84"/>
      <c r="BH25" s="85"/>
      <c r="BI25" s="87"/>
      <c r="BJ25" s="94"/>
      <c r="BK25" s="536"/>
      <c r="BL25" s="535"/>
      <c r="BM25" s="93"/>
      <c r="BN25" s="635"/>
      <c r="BO25" s="41"/>
      <c r="BU25" s="43"/>
    </row>
    <row r="26" spans="1:76" ht="18.899999999999999" hidden="1" customHeight="1">
      <c r="A26" s="9"/>
      <c r="B26" s="8"/>
      <c r="C26" s="1037"/>
      <c r="D26" s="1037"/>
      <c r="E26" s="1037"/>
      <c r="F26" s="1037"/>
      <c r="G26" s="1039"/>
      <c r="H26" s="76" t="s">
        <v>82</v>
      </c>
      <c r="I26" s="194" t="s">
        <v>820</v>
      </c>
      <c r="J26" s="186">
        <v>1132130</v>
      </c>
      <c r="K26" s="525" t="s">
        <v>339</v>
      </c>
      <c r="L26" s="525" t="s">
        <v>993</v>
      </c>
      <c r="M26" s="525" t="s">
        <v>993</v>
      </c>
      <c r="N26" s="108"/>
      <c r="O26" s="84"/>
      <c r="P26" s="84"/>
      <c r="Q26" s="101"/>
      <c r="R26" s="136" t="s">
        <v>353</v>
      </c>
      <c r="S26" s="84"/>
      <c r="T26" s="84"/>
      <c r="U26" s="87"/>
      <c r="V26" s="94"/>
      <c r="W26" s="84"/>
      <c r="X26" s="84"/>
      <c r="Y26" s="84"/>
      <c r="Z26" s="87"/>
      <c r="AA26" s="94"/>
      <c r="AB26" s="84"/>
      <c r="AC26" s="85"/>
      <c r="AD26" s="100"/>
      <c r="AE26" s="136"/>
      <c r="AF26" s="84"/>
      <c r="AG26" s="84"/>
      <c r="AH26" s="87"/>
      <c r="AI26" s="94"/>
      <c r="AJ26" s="84"/>
      <c r="AK26" s="84"/>
      <c r="AL26" s="84"/>
      <c r="AM26" s="100"/>
      <c r="AN26" s="136"/>
      <c r="AO26" s="85"/>
      <c r="AP26" s="84"/>
      <c r="AQ26" s="87"/>
      <c r="AR26" s="94"/>
      <c r="AS26" s="84"/>
      <c r="AT26" s="84"/>
      <c r="AU26" s="84"/>
      <c r="AV26" s="100"/>
      <c r="AW26" s="136"/>
      <c r="AX26" s="84"/>
      <c r="AY26" s="84"/>
      <c r="AZ26" s="87"/>
      <c r="BA26" s="92"/>
      <c r="BB26" s="84"/>
      <c r="BC26" s="84"/>
      <c r="BD26" s="100"/>
      <c r="BE26" s="136"/>
      <c r="BF26" s="84"/>
      <c r="BG26" s="84"/>
      <c r="BH26" s="84"/>
      <c r="BI26" s="87"/>
      <c r="BJ26" s="94"/>
      <c r="BK26" s="536"/>
      <c r="BL26" s="536"/>
      <c r="BM26" s="93"/>
      <c r="BN26" s="635"/>
      <c r="BO26" s="41"/>
      <c r="BU26" s="43"/>
    </row>
    <row r="27" spans="1:76" ht="18.899999999999999" hidden="1" customHeight="1">
      <c r="A27" s="9" t="s">
        <v>27</v>
      </c>
      <c r="B27" s="8" t="s">
        <v>1</v>
      </c>
      <c r="C27" s="1037"/>
      <c r="D27" s="1037"/>
      <c r="E27" s="1037"/>
      <c r="F27" s="1037"/>
      <c r="G27" s="1039"/>
      <c r="H27" s="77" t="s">
        <v>84</v>
      </c>
      <c r="I27" s="200" t="s">
        <v>819</v>
      </c>
      <c r="J27" s="186">
        <v>1132130</v>
      </c>
      <c r="K27" s="525" t="s">
        <v>339</v>
      </c>
      <c r="L27" s="525" t="s">
        <v>993</v>
      </c>
      <c r="M27" s="525" t="s">
        <v>993</v>
      </c>
      <c r="N27" s="108"/>
      <c r="O27" s="85"/>
      <c r="P27" s="84"/>
      <c r="Q27" s="100"/>
      <c r="R27" s="136" t="s">
        <v>353</v>
      </c>
      <c r="S27" s="84"/>
      <c r="T27" s="84"/>
      <c r="U27" s="87"/>
      <c r="V27" s="94"/>
      <c r="W27" s="84"/>
      <c r="X27" s="84"/>
      <c r="Y27" s="84"/>
      <c r="Z27" s="87"/>
      <c r="AA27" s="92"/>
      <c r="AB27" s="84"/>
      <c r="AC27" s="84"/>
      <c r="AD27" s="100"/>
      <c r="AE27" s="136"/>
      <c r="AF27" s="84"/>
      <c r="AG27" s="84"/>
      <c r="AH27" s="87"/>
      <c r="AI27" s="94"/>
      <c r="AJ27" s="84"/>
      <c r="AK27" s="84"/>
      <c r="AL27" s="84"/>
      <c r="AM27" s="101"/>
      <c r="AN27" s="136"/>
      <c r="AO27" s="84"/>
      <c r="AP27" s="84"/>
      <c r="AQ27" s="87"/>
      <c r="AR27" s="94"/>
      <c r="AS27" s="84"/>
      <c r="AT27" s="84"/>
      <c r="AU27" s="84"/>
      <c r="AV27" s="100"/>
      <c r="AW27" s="136"/>
      <c r="AX27" s="84"/>
      <c r="AY27" s="85"/>
      <c r="AZ27" s="87"/>
      <c r="BA27" s="94"/>
      <c r="BB27" s="84"/>
      <c r="BC27" s="84"/>
      <c r="BD27" s="100"/>
      <c r="BE27" s="136"/>
      <c r="BF27" s="84"/>
      <c r="BG27" s="84"/>
      <c r="BH27" s="84"/>
      <c r="BI27" s="87"/>
      <c r="BJ27" s="94"/>
      <c r="BK27" s="536"/>
      <c r="BL27" s="536"/>
      <c r="BM27" s="93"/>
      <c r="BN27" s="635"/>
      <c r="BO27" s="41"/>
    </row>
    <row r="28" spans="1:76" ht="18.899999999999999" hidden="1" customHeight="1">
      <c r="A28" s="9" t="s">
        <v>27</v>
      </c>
      <c r="B28" s="8" t="s">
        <v>1</v>
      </c>
      <c r="C28" s="1037"/>
      <c r="D28" s="1037"/>
      <c r="E28" s="1037"/>
      <c r="F28" s="1037"/>
      <c r="G28" s="1039"/>
      <c r="H28" s="75" t="s">
        <v>86</v>
      </c>
      <c r="I28" s="200" t="s">
        <v>819</v>
      </c>
      <c r="J28" s="186">
        <v>1132130</v>
      </c>
      <c r="K28" s="525" t="s">
        <v>339</v>
      </c>
      <c r="L28" s="525" t="s">
        <v>993</v>
      </c>
      <c r="M28" s="525" t="s">
        <v>993</v>
      </c>
      <c r="N28" s="108"/>
      <c r="O28" s="85"/>
      <c r="P28" s="84"/>
      <c r="Q28" s="100"/>
      <c r="R28" s="136" t="s">
        <v>353</v>
      </c>
      <c r="S28" s="84"/>
      <c r="T28" s="84"/>
      <c r="U28" s="87"/>
      <c r="V28" s="94"/>
      <c r="W28" s="84"/>
      <c r="X28" s="84"/>
      <c r="Y28" s="84"/>
      <c r="Z28" s="87"/>
      <c r="AA28" s="92"/>
      <c r="AB28" s="84"/>
      <c r="AC28" s="84"/>
      <c r="AD28" s="100"/>
      <c r="AE28" s="136"/>
      <c r="AF28" s="84"/>
      <c r="AG28" s="84"/>
      <c r="AH28" s="87"/>
      <c r="AI28" s="94"/>
      <c r="AJ28" s="84"/>
      <c r="AK28" s="84"/>
      <c r="AL28" s="84"/>
      <c r="AM28" s="101"/>
      <c r="AN28" s="136"/>
      <c r="AO28" s="84"/>
      <c r="AP28" s="84"/>
      <c r="AQ28" s="87"/>
      <c r="AR28" s="94"/>
      <c r="AS28" s="84"/>
      <c r="AT28" s="84"/>
      <c r="AU28" s="84"/>
      <c r="AV28" s="100"/>
      <c r="AW28" s="136"/>
      <c r="AX28" s="84"/>
      <c r="AY28" s="85"/>
      <c r="AZ28" s="87"/>
      <c r="BA28" s="94"/>
      <c r="BB28" s="84"/>
      <c r="BC28" s="84"/>
      <c r="BD28" s="100"/>
      <c r="BE28" s="136"/>
      <c r="BF28" s="84"/>
      <c r="BG28" s="84"/>
      <c r="BH28" s="84"/>
      <c r="BI28" s="87"/>
      <c r="BJ28" s="94"/>
      <c r="BK28" s="536"/>
      <c r="BL28" s="536"/>
      <c r="BM28" s="93"/>
      <c r="BN28" s="635"/>
      <c r="BO28" s="41"/>
    </row>
    <row r="29" spans="1:76" ht="18.899999999999999" hidden="1" customHeight="1">
      <c r="A29" s="9"/>
      <c r="B29" s="8"/>
      <c r="C29" s="1037"/>
      <c r="D29" s="1037"/>
      <c r="E29" s="1037"/>
      <c r="F29" s="1037"/>
      <c r="G29" s="1039"/>
      <c r="H29" s="76" t="s">
        <v>88</v>
      </c>
      <c r="I29" s="194" t="s">
        <v>816</v>
      </c>
      <c r="J29" s="186">
        <v>1132130</v>
      </c>
      <c r="K29" s="525" t="s">
        <v>339</v>
      </c>
      <c r="L29" s="525" t="s">
        <v>993</v>
      </c>
      <c r="M29" s="525" t="s">
        <v>993</v>
      </c>
      <c r="N29" s="108"/>
      <c r="O29" s="84"/>
      <c r="P29" s="84"/>
      <c r="Q29" s="100"/>
      <c r="R29" s="136" t="s">
        <v>353</v>
      </c>
      <c r="S29" s="84"/>
      <c r="T29" s="84"/>
      <c r="U29" s="87"/>
      <c r="V29" s="94"/>
      <c r="W29" s="84"/>
      <c r="X29" s="84"/>
      <c r="Y29" s="84"/>
      <c r="Z29" s="87"/>
      <c r="AA29" s="94"/>
      <c r="AB29" s="84"/>
      <c r="AC29" s="84"/>
      <c r="AD29" s="100"/>
      <c r="AE29" s="136"/>
      <c r="AF29" s="84"/>
      <c r="AG29" s="84"/>
      <c r="AH29" s="87"/>
      <c r="AI29" s="94"/>
      <c r="AJ29" s="84"/>
      <c r="AK29" s="84"/>
      <c r="AL29" s="84"/>
      <c r="AM29" s="100"/>
      <c r="AN29" s="136"/>
      <c r="AO29" s="84"/>
      <c r="AP29" s="84"/>
      <c r="AQ29" s="87"/>
      <c r="AR29" s="94"/>
      <c r="AS29" s="84"/>
      <c r="AT29" s="84"/>
      <c r="AU29" s="84"/>
      <c r="AV29" s="100"/>
      <c r="AW29" s="136"/>
      <c r="AX29" s="84"/>
      <c r="AY29" s="84"/>
      <c r="AZ29" s="87"/>
      <c r="BA29" s="94"/>
      <c r="BB29" s="84"/>
      <c r="BC29" s="84"/>
      <c r="BD29" s="100"/>
      <c r="BE29" s="136"/>
      <c r="BF29" s="84"/>
      <c r="BG29" s="84"/>
      <c r="BH29" s="84"/>
      <c r="BI29" s="87"/>
      <c r="BJ29" s="94"/>
      <c r="BK29" s="536"/>
      <c r="BL29" s="536"/>
      <c r="BM29" s="93"/>
      <c r="BN29" s="635"/>
      <c r="BO29" s="41"/>
    </row>
    <row r="30" spans="1:76" ht="18.899999999999999" hidden="1" customHeight="1">
      <c r="A30" s="9"/>
      <c r="B30" s="8"/>
      <c r="C30" s="1037"/>
      <c r="D30" s="1037"/>
      <c r="E30" s="1037"/>
      <c r="F30" s="1037"/>
      <c r="G30" s="1039"/>
      <c r="H30" s="177" t="s">
        <v>91</v>
      </c>
      <c r="I30" s="194" t="s">
        <v>818</v>
      </c>
      <c r="J30" s="186">
        <v>1132130</v>
      </c>
      <c r="K30" s="525" t="s">
        <v>339</v>
      </c>
      <c r="L30" s="525" t="s">
        <v>993</v>
      </c>
      <c r="M30" s="525" t="s">
        <v>993</v>
      </c>
      <c r="N30" s="108"/>
      <c r="O30" s="84"/>
      <c r="P30" s="84"/>
      <c r="Q30" s="100"/>
      <c r="R30" s="136" t="s">
        <v>353</v>
      </c>
      <c r="S30" s="84"/>
      <c r="T30" s="84"/>
      <c r="U30" s="87"/>
      <c r="V30" s="94"/>
      <c r="W30" s="84"/>
      <c r="X30" s="84"/>
      <c r="Y30" s="84"/>
      <c r="Z30" s="87"/>
      <c r="AA30" s="94"/>
      <c r="AB30" s="84"/>
      <c r="AC30" s="84"/>
      <c r="AD30" s="100"/>
      <c r="AE30" s="136"/>
      <c r="AF30" s="84"/>
      <c r="AG30" s="84"/>
      <c r="AH30" s="87"/>
      <c r="AI30" s="94"/>
      <c r="AJ30" s="84"/>
      <c r="AK30" s="84"/>
      <c r="AL30" s="84"/>
      <c r="AM30" s="100"/>
      <c r="AN30" s="136"/>
      <c r="AO30" s="84"/>
      <c r="AP30" s="84"/>
      <c r="AQ30" s="87"/>
      <c r="AR30" s="94"/>
      <c r="AS30" s="84"/>
      <c r="AT30" s="84"/>
      <c r="AU30" s="84"/>
      <c r="AV30" s="100"/>
      <c r="AW30" s="136"/>
      <c r="AX30" s="84"/>
      <c r="AY30" s="84"/>
      <c r="AZ30" s="87"/>
      <c r="BA30" s="94"/>
      <c r="BB30" s="84"/>
      <c r="BC30" s="84"/>
      <c r="BD30" s="100"/>
      <c r="BE30" s="136"/>
      <c r="BF30" s="84"/>
      <c r="BG30" s="84"/>
      <c r="BH30" s="84"/>
      <c r="BI30" s="87"/>
      <c r="BJ30" s="94"/>
      <c r="BK30" s="536"/>
      <c r="BL30" s="536"/>
      <c r="BM30" s="93"/>
      <c r="BN30" s="635"/>
      <c r="BO30" s="41"/>
    </row>
    <row r="31" spans="1:76" ht="18.899999999999999" hidden="1" customHeight="1">
      <c r="A31" s="9"/>
      <c r="B31" s="8"/>
      <c r="C31" s="1037"/>
      <c r="D31" s="1037"/>
      <c r="E31" s="1037"/>
      <c r="F31" s="1037"/>
      <c r="G31" s="1039"/>
      <c r="H31" s="177" t="s">
        <v>89</v>
      </c>
      <c r="I31" s="194" t="s">
        <v>817</v>
      </c>
      <c r="J31" s="154">
        <v>1132130</v>
      </c>
      <c r="K31" s="525" t="s">
        <v>339</v>
      </c>
      <c r="L31" s="525" t="s">
        <v>993</v>
      </c>
      <c r="M31" s="525" t="s">
        <v>993</v>
      </c>
      <c r="N31" s="108"/>
      <c r="O31" s="84"/>
      <c r="P31" s="84"/>
      <c r="Q31" s="100"/>
      <c r="R31" s="136" t="s">
        <v>353</v>
      </c>
      <c r="S31" s="84"/>
      <c r="T31" s="84"/>
      <c r="U31" s="87"/>
      <c r="V31" s="94"/>
      <c r="W31" s="84"/>
      <c r="X31" s="84"/>
      <c r="Y31" s="84"/>
      <c r="Z31" s="87"/>
      <c r="AA31" s="94"/>
      <c r="AB31" s="84"/>
      <c r="AC31" s="84"/>
      <c r="AD31" s="100"/>
      <c r="AE31" s="136"/>
      <c r="AF31" s="84"/>
      <c r="AG31" s="84"/>
      <c r="AH31" s="87"/>
      <c r="AI31" s="94"/>
      <c r="AJ31" s="84"/>
      <c r="AK31" s="84"/>
      <c r="AL31" s="84"/>
      <c r="AM31" s="100"/>
      <c r="AN31" s="136"/>
      <c r="AO31" s="84"/>
      <c r="AP31" s="84"/>
      <c r="AQ31" s="87"/>
      <c r="AR31" s="94"/>
      <c r="AS31" s="84"/>
      <c r="AT31" s="84"/>
      <c r="AU31" s="84"/>
      <c r="AV31" s="100"/>
      <c r="AW31" s="136"/>
      <c r="AX31" s="84"/>
      <c r="AY31" s="84"/>
      <c r="AZ31" s="87"/>
      <c r="BA31" s="94"/>
      <c r="BB31" s="84"/>
      <c r="BC31" s="84"/>
      <c r="BD31" s="100"/>
      <c r="BE31" s="136"/>
      <c r="BF31" s="84"/>
      <c r="BG31" s="84"/>
      <c r="BH31" s="84"/>
      <c r="BI31" s="87"/>
      <c r="BJ31" s="94"/>
      <c r="BK31" s="536"/>
      <c r="BL31" s="536"/>
      <c r="BM31" s="93"/>
      <c r="BN31" s="635"/>
      <c r="BO31" s="41"/>
    </row>
    <row r="32" spans="1:76" ht="18.899999999999999" hidden="1" customHeight="1" thickBot="1">
      <c r="A32" s="9" t="s">
        <v>28</v>
      </c>
      <c r="B32" s="8" t="s">
        <v>1</v>
      </c>
      <c r="C32" s="1037"/>
      <c r="D32" s="1037"/>
      <c r="E32" s="1037"/>
      <c r="F32" s="1037"/>
      <c r="G32" s="1040"/>
      <c r="H32" s="112" t="s">
        <v>93</v>
      </c>
      <c r="I32" s="201" t="s">
        <v>817</v>
      </c>
      <c r="J32" s="187">
        <v>1132130</v>
      </c>
      <c r="K32" s="533" t="s">
        <v>339</v>
      </c>
      <c r="L32" s="533" t="s">
        <v>993</v>
      </c>
      <c r="M32" s="533" t="s">
        <v>993</v>
      </c>
      <c r="N32" s="124"/>
      <c r="O32" s="736"/>
      <c r="P32" s="125"/>
      <c r="Q32" s="126"/>
      <c r="R32" s="144" t="s">
        <v>353</v>
      </c>
      <c r="S32" s="125"/>
      <c r="T32" s="125"/>
      <c r="U32" s="148"/>
      <c r="V32" s="127"/>
      <c r="W32" s="125"/>
      <c r="X32" s="125"/>
      <c r="Y32" s="125"/>
      <c r="Z32" s="148"/>
      <c r="AA32" s="737"/>
      <c r="AB32" s="125"/>
      <c r="AC32" s="125"/>
      <c r="AD32" s="126"/>
      <c r="AE32" s="144"/>
      <c r="AF32" s="125"/>
      <c r="AG32" s="125"/>
      <c r="AH32" s="148"/>
      <c r="AI32" s="127"/>
      <c r="AJ32" s="125"/>
      <c r="AK32" s="125"/>
      <c r="AL32" s="125"/>
      <c r="AM32" s="774"/>
      <c r="AN32" s="144"/>
      <c r="AO32" s="125"/>
      <c r="AP32" s="125"/>
      <c r="AQ32" s="148"/>
      <c r="AR32" s="127"/>
      <c r="AS32" s="125"/>
      <c r="AT32" s="125"/>
      <c r="AU32" s="125"/>
      <c r="AV32" s="126"/>
      <c r="AW32" s="144"/>
      <c r="AX32" s="125"/>
      <c r="AY32" s="736"/>
      <c r="AZ32" s="148"/>
      <c r="BA32" s="127"/>
      <c r="BB32" s="125"/>
      <c r="BC32" s="125"/>
      <c r="BD32" s="126"/>
      <c r="BE32" s="144"/>
      <c r="BF32" s="125"/>
      <c r="BG32" s="125"/>
      <c r="BH32" s="125"/>
      <c r="BI32" s="148"/>
      <c r="BJ32" s="127"/>
      <c r="BK32" s="616"/>
      <c r="BL32" s="616"/>
      <c r="BM32" s="128"/>
      <c r="BN32" s="635"/>
      <c r="BO32" s="41"/>
    </row>
    <row r="33" spans="1:67" ht="18.899999999999999" hidden="1" customHeight="1">
      <c r="A33" s="7" t="s">
        <v>28</v>
      </c>
      <c r="B33" s="8" t="s">
        <v>1</v>
      </c>
      <c r="C33" s="1037"/>
      <c r="D33" s="1037"/>
      <c r="E33" s="1037"/>
      <c r="F33" s="1037"/>
      <c r="G33" s="1038" t="s">
        <v>94</v>
      </c>
      <c r="H33" s="183" t="s">
        <v>95</v>
      </c>
      <c r="I33" s="207" t="s">
        <v>829</v>
      </c>
      <c r="J33" s="190">
        <v>1132161</v>
      </c>
      <c r="K33" s="527" t="s">
        <v>339</v>
      </c>
      <c r="L33" s="527" t="s">
        <v>993</v>
      </c>
      <c r="M33" s="527" t="s">
        <v>993</v>
      </c>
      <c r="N33" s="122"/>
      <c r="O33" s="90"/>
      <c r="P33" s="90"/>
      <c r="Q33" s="99"/>
      <c r="R33" s="135"/>
      <c r="S33" s="90" t="s">
        <v>353</v>
      </c>
      <c r="T33" s="90"/>
      <c r="U33" s="146"/>
      <c r="V33" s="103"/>
      <c r="W33" s="90"/>
      <c r="X33" s="90"/>
      <c r="Y33" s="90"/>
      <c r="Z33" s="146"/>
      <c r="AA33" s="103"/>
      <c r="AB33" s="90"/>
      <c r="AC33" s="90"/>
      <c r="AD33" s="99"/>
      <c r="AE33" s="135"/>
      <c r="AF33" s="90"/>
      <c r="AG33" s="90"/>
      <c r="AH33" s="146"/>
      <c r="AI33" s="103"/>
      <c r="AJ33" s="90"/>
      <c r="AK33" s="90"/>
      <c r="AL33" s="90"/>
      <c r="AM33" s="99"/>
      <c r="AN33" s="135"/>
      <c r="AO33" s="90"/>
      <c r="AP33" s="90"/>
      <c r="AQ33" s="146"/>
      <c r="AR33" s="103"/>
      <c r="AS33" s="90"/>
      <c r="AT33" s="90"/>
      <c r="AU33" s="90"/>
      <c r="AV33" s="99"/>
      <c r="AW33" s="135"/>
      <c r="AX33" s="90"/>
      <c r="AY33" s="90"/>
      <c r="AZ33" s="146"/>
      <c r="BA33" s="103"/>
      <c r="BB33" s="90"/>
      <c r="BC33" s="90"/>
      <c r="BD33" s="99"/>
      <c r="BE33" s="135"/>
      <c r="BF33" s="90"/>
      <c r="BG33" s="90"/>
      <c r="BH33" s="90"/>
      <c r="BI33" s="146"/>
      <c r="BJ33" s="103"/>
      <c r="BK33" s="544"/>
      <c r="BL33" s="544"/>
      <c r="BM33" s="91"/>
      <c r="BN33" s="635"/>
      <c r="BO33" s="41"/>
    </row>
    <row r="34" spans="1:67" ht="18.899999999999999" hidden="1" customHeight="1">
      <c r="A34" s="7" t="s">
        <v>28</v>
      </c>
      <c r="B34" s="8" t="s">
        <v>1</v>
      </c>
      <c r="C34" s="1037"/>
      <c r="D34" s="1037"/>
      <c r="E34" s="1037"/>
      <c r="F34" s="1037"/>
      <c r="G34" s="1039"/>
      <c r="H34" s="76" t="s">
        <v>97</v>
      </c>
      <c r="I34" s="194" t="s">
        <v>835</v>
      </c>
      <c r="J34" s="186">
        <v>1132161</v>
      </c>
      <c r="K34" s="525" t="s">
        <v>339</v>
      </c>
      <c r="L34" s="525" t="s">
        <v>993</v>
      </c>
      <c r="M34" s="531" t="s">
        <v>993</v>
      </c>
      <c r="N34" s="109"/>
      <c r="O34" s="84"/>
      <c r="P34" s="84"/>
      <c r="Q34" s="101"/>
      <c r="R34" s="138"/>
      <c r="S34" s="84" t="s">
        <v>353</v>
      </c>
      <c r="T34" s="84"/>
      <c r="U34" s="88"/>
      <c r="V34" s="92"/>
      <c r="W34" s="84"/>
      <c r="X34" s="84"/>
      <c r="Y34" s="85"/>
      <c r="Z34" s="88"/>
      <c r="AA34" s="94"/>
      <c r="AB34" s="84"/>
      <c r="AC34" s="85"/>
      <c r="AD34" s="101"/>
      <c r="AE34" s="136"/>
      <c r="AF34" s="84"/>
      <c r="AG34" s="85"/>
      <c r="AH34" s="88"/>
      <c r="AI34" s="94"/>
      <c r="AJ34" s="84"/>
      <c r="AK34" s="85"/>
      <c r="AL34" s="85"/>
      <c r="AM34" s="100"/>
      <c r="AN34" s="136"/>
      <c r="AO34" s="85"/>
      <c r="AP34" s="85"/>
      <c r="AQ34" s="87"/>
      <c r="AR34" s="94"/>
      <c r="AS34" s="85"/>
      <c r="AT34" s="85"/>
      <c r="AU34" s="84"/>
      <c r="AV34" s="100"/>
      <c r="AW34" s="138"/>
      <c r="AX34" s="85"/>
      <c r="AY34" s="84"/>
      <c r="AZ34" s="87"/>
      <c r="BA34" s="92"/>
      <c r="BB34" s="85"/>
      <c r="BC34" s="84"/>
      <c r="BD34" s="100"/>
      <c r="BE34" s="138"/>
      <c r="BF34" s="85"/>
      <c r="BG34" s="84"/>
      <c r="BH34" s="84"/>
      <c r="BI34" s="88"/>
      <c r="BJ34" s="92"/>
      <c r="BK34" s="536"/>
      <c r="BL34" s="536"/>
      <c r="BM34" s="93"/>
      <c r="BN34" s="635"/>
      <c r="BO34" s="41"/>
    </row>
    <row r="35" spans="1:67" ht="18.899999999999999" hidden="1" customHeight="1">
      <c r="A35" s="7"/>
      <c r="B35" s="8"/>
      <c r="C35" s="1037"/>
      <c r="D35" s="1037"/>
      <c r="E35" s="1037"/>
      <c r="F35" s="1037"/>
      <c r="G35" s="1039"/>
      <c r="H35" s="75" t="s">
        <v>99</v>
      </c>
      <c r="I35" s="200" t="s">
        <v>837</v>
      </c>
      <c r="J35" s="186">
        <v>1132161</v>
      </c>
      <c r="K35" s="525" t="s">
        <v>339</v>
      </c>
      <c r="L35" s="525" t="s">
        <v>993</v>
      </c>
      <c r="M35" s="525" t="s">
        <v>993</v>
      </c>
      <c r="N35" s="108"/>
      <c r="O35" s="84"/>
      <c r="P35" s="84"/>
      <c r="Q35" s="100"/>
      <c r="R35" s="136"/>
      <c r="S35" s="84" t="s">
        <v>353</v>
      </c>
      <c r="T35" s="84"/>
      <c r="U35" s="87"/>
      <c r="V35" s="92"/>
      <c r="W35" s="84"/>
      <c r="X35" s="85"/>
      <c r="Y35" s="84"/>
      <c r="Z35" s="87"/>
      <c r="AA35" s="94"/>
      <c r="AB35" s="84"/>
      <c r="AC35" s="84"/>
      <c r="AD35" s="100"/>
      <c r="AE35" s="136"/>
      <c r="AF35" s="84"/>
      <c r="AG35" s="84"/>
      <c r="AH35" s="88"/>
      <c r="AI35" s="94"/>
      <c r="AJ35" s="85"/>
      <c r="AK35" s="84"/>
      <c r="AL35" s="84"/>
      <c r="AM35" s="100"/>
      <c r="AN35" s="136"/>
      <c r="AO35" s="84"/>
      <c r="AP35" s="84"/>
      <c r="AQ35" s="87"/>
      <c r="AR35" s="94"/>
      <c r="AS35" s="84"/>
      <c r="AT35" s="85"/>
      <c r="AU35" s="84"/>
      <c r="AV35" s="101"/>
      <c r="AW35" s="136"/>
      <c r="AX35" s="84"/>
      <c r="AY35" s="84"/>
      <c r="AZ35" s="87"/>
      <c r="BA35" s="94"/>
      <c r="BB35" s="84"/>
      <c r="BC35" s="84"/>
      <c r="BD35" s="100"/>
      <c r="BE35" s="136"/>
      <c r="BF35" s="85"/>
      <c r="BG35" s="84"/>
      <c r="BH35" s="85"/>
      <c r="BI35" s="87"/>
      <c r="BJ35" s="94"/>
      <c r="BK35" s="536"/>
      <c r="BL35" s="535"/>
      <c r="BM35" s="93"/>
      <c r="BN35" s="635"/>
      <c r="BO35" s="41"/>
    </row>
    <row r="36" spans="1:67" ht="18.899999999999999" hidden="1" customHeight="1">
      <c r="A36" s="7"/>
      <c r="B36" s="8"/>
      <c r="C36" s="1037"/>
      <c r="D36" s="1037"/>
      <c r="E36" s="1037"/>
      <c r="F36" s="1037"/>
      <c r="G36" s="1039"/>
      <c r="H36" s="75" t="s">
        <v>932</v>
      </c>
      <c r="I36" s="200" t="s">
        <v>970</v>
      </c>
      <c r="J36" s="186">
        <v>1132161</v>
      </c>
      <c r="K36" s="525" t="s">
        <v>339</v>
      </c>
      <c r="L36" s="525" t="s">
        <v>993</v>
      </c>
      <c r="M36" s="525" t="s">
        <v>993</v>
      </c>
      <c r="N36" s="108"/>
      <c r="O36" s="84"/>
      <c r="P36" s="84"/>
      <c r="Q36" s="100"/>
      <c r="R36" s="136"/>
      <c r="S36" s="84" t="s">
        <v>353</v>
      </c>
      <c r="T36" s="84"/>
      <c r="U36" s="87"/>
      <c r="V36" s="92"/>
      <c r="W36" s="84"/>
      <c r="X36" s="85"/>
      <c r="Y36" s="84"/>
      <c r="Z36" s="87"/>
      <c r="AA36" s="94"/>
      <c r="AB36" s="84"/>
      <c r="AC36" s="84"/>
      <c r="AD36" s="100"/>
      <c r="AE36" s="136"/>
      <c r="AF36" s="84"/>
      <c r="AG36" s="84"/>
      <c r="AH36" s="88"/>
      <c r="AI36" s="94"/>
      <c r="AJ36" s="85"/>
      <c r="AK36" s="84"/>
      <c r="AL36" s="84"/>
      <c r="AM36" s="100"/>
      <c r="AN36" s="136"/>
      <c r="AO36" s="84"/>
      <c r="AP36" s="84"/>
      <c r="AQ36" s="87"/>
      <c r="AR36" s="94"/>
      <c r="AS36" s="84"/>
      <c r="AT36" s="85"/>
      <c r="AU36" s="84"/>
      <c r="AV36" s="101"/>
      <c r="AW36" s="136"/>
      <c r="AX36" s="84"/>
      <c r="AY36" s="84"/>
      <c r="AZ36" s="87"/>
      <c r="BA36" s="94"/>
      <c r="BB36" s="84"/>
      <c r="BC36" s="84"/>
      <c r="BD36" s="100"/>
      <c r="BE36" s="136"/>
      <c r="BF36" s="85"/>
      <c r="BG36" s="84"/>
      <c r="BH36" s="85"/>
      <c r="BI36" s="87"/>
      <c r="BJ36" s="94"/>
      <c r="BK36" s="536"/>
      <c r="BL36" s="535"/>
      <c r="BM36" s="93"/>
      <c r="BN36" s="635"/>
      <c r="BO36" s="41"/>
    </row>
    <row r="37" spans="1:67" ht="18.899999999999999" hidden="1" customHeight="1">
      <c r="A37" s="10"/>
      <c r="B37" s="8" t="s">
        <v>1</v>
      </c>
      <c r="C37" s="1037"/>
      <c r="D37" s="1037"/>
      <c r="E37" s="1037"/>
      <c r="F37" s="1037"/>
      <c r="G37" s="1039"/>
      <c r="H37" s="75" t="s">
        <v>101</v>
      </c>
      <c r="I37" s="200" t="s">
        <v>838</v>
      </c>
      <c r="J37" s="186">
        <v>1132161</v>
      </c>
      <c r="K37" s="525" t="s">
        <v>339</v>
      </c>
      <c r="L37" s="525" t="s">
        <v>993</v>
      </c>
      <c r="M37" s="525" t="s">
        <v>993</v>
      </c>
      <c r="N37" s="108"/>
      <c r="O37" s="85"/>
      <c r="P37" s="84"/>
      <c r="Q37" s="100"/>
      <c r="R37" s="136"/>
      <c r="S37" s="84" t="s">
        <v>353</v>
      </c>
      <c r="T37" s="84"/>
      <c r="U37" s="87"/>
      <c r="V37" s="94"/>
      <c r="W37" s="84"/>
      <c r="X37" s="84"/>
      <c r="Y37" s="84"/>
      <c r="Z37" s="87"/>
      <c r="AA37" s="92"/>
      <c r="AB37" s="84"/>
      <c r="AC37" s="84"/>
      <c r="AD37" s="100"/>
      <c r="AE37" s="136"/>
      <c r="AF37" s="84"/>
      <c r="AG37" s="84"/>
      <c r="AH37" s="87"/>
      <c r="AI37" s="94"/>
      <c r="AJ37" s="84"/>
      <c r="AK37" s="84"/>
      <c r="AL37" s="84"/>
      <c r="AM37" s="101"/>
      <c r="AN37" s="136"/>
      <c r="AO37" s="84"/>
      <c r="AP37" s="84"/>
      <c r="AQ37" s="87"/>
      <c r="AR37" s="94"/>
      <c r="AS37" s="84"/>
      <c r="AT37" s="84"/>
      <c r="AU37" s="84"/>
      <c r="AV37" s="100"/>
      <c r="AW37" s="136"/>
      <c r="AX37" s="84"/>
      <c r="AY37" s="85"/>
      <c r="AZ37" s="87"/>
      <c r="BA37" s="94"/>
      <c r="BB37" s="84"/>
      <c r="BC37" s="84"/>
      <c r="BD37" s="100"/>
      <c r="BE37" s="136"/>
      <c r="BF37" s="84"/>
      <c r="BG37" s="84"/>
      <c r="BH37" s="84"/>
      <c r="BI37" s="87"/>
      <c r="BJ37" s="94"/>
      <c r="BK37" s="536"/>
      <c r="BL37" s="536"/>
      <c r="BM37" s="93"/>
      <c r="BN37" s="635"/>
      <c r="BO37" s="41"/>
    </row>
    <row r="38" spans="1:67" ht="18.899999999999999" hidden="1" customHeight="1">
      <c r="A38" s="10"/>
      <c r="B38" s="8" t="s">
        <v>1</v>
      </c>
      <c r="C38" s="1037"/>
      <c r="D38" s="1037"/>
      <c r="E38" s="1037"/>
      <c r="F38" s="1037"/>
      <c r="G38" s="1039"/>
      <c r="H38" s="75" t="s">
        <v>103</v>
      </c>
      <c r="I38" s="200" t="s">
        <v>839</v>
      </c>
      <c r="J38" s="186">
        <v>1132161</v>
      </c>
      <c r="K38" s="525" t="s">
        <v>339</v>
      </c>
      <c r="L38" s="525" t="s">
        <v>993</v>
      </c>
      <c r="M38" s="525" t="s">
        <v>993</v>
      </c>
      <c r="N38" s="108"/>
      <c r="O38" s="84"/>
      <c r="P38" s="84"/>
      <c r="Q38" s="100"/>
      <c r="R38" s="136"/>
      <c r="S38" s="84" t="s">
        <v>353</v>
      </c>
      <c r="T38" s="84"/>
      <c r="U38" s="87"/>
      <c r="V38" s="94"/>
      <c r="W38" s="84"/>
      <c r="X38" s="84"/>
      <c r="Y38" s="84"/>
      <c r="Z38" s="88"/>
      <c r="AA38" s="94"/>
      <c r="AB38" s="84"/>
      <c r="AC38" s="84"/>
      <c r="AD38" s="100"/>
      <c r="AE38" s="136"/>
      <c r="AF38" s="84"/>
      <c r="AG38" s="84"/>
      <c r="AH38" s="87"/>
      <c r="AI38" s="94"/>
      <c r="AJ38" s="84"/>
      <c r="AK38" s="84"/>
      <c r="AL38" s="85"/>
      <c r="AM38" s="100"/>
      <c r="AN38" s="136"/>
      <c r="AO38" s="84"/>
      <c r="AP38" s="84"/>
      <c r="AQ38" s="87"/>
      <c r="AR38" s="94"/>
      <c r="AS38" s="84"/>
      <c r="AT38" s="84"/>
      <c r="AU38" s="84"/>
      <c r="AV38" s="100"/>
      <c r="AW38" s="136"/>
      <c r="AX38" s="85"/>
      <c r="AY38" s="84"/>
      <c r="AZ38" s="87"/>
      <c r="BA38" s="94"/>
      <c r="BB38" s="84"/>
      <c r="BC38" s="84"/>
      <c r="BD38" s="100"/>
      <c r="BE38" s="136"/>
      <c r="BF38" s="84"/>
      <c r="BG38" s="84"/>
      <c r="BH38" s="84"/>
      <c r="BI38" s="87"/>
      <c r="BJ38" s="92"/>
      <c r="BK38" s="536"/>
      <c r="BL38" s="536"/>
      <c r="BM38" s="93"/>
      <c r="BN38" s="635"/>
      <c r="BO38" s="41"/>
    </row>
    <row r="39" spans="1:67" ht="18.899999999999999" hidden="1" customHeight="1">
      <c r="A39" s="9"/>
      <c r="B39" s="8" t="s">
        <v>1</v>
      </c>
      <c r="C39" s="1037"/>
      <c r="D39" s="1037"/>
      <c r="E39" s="1037"/>
      <c r="F39" s="1037"/>
      <c r="G39" s="1039"/>
      <c r="H39" s="77" t="s">
        <v>105</v>
      </c>
      <c r="I39" s="194" t="s">
        <v>835</v>
      </c>
      <c r="J39" s="186">
        <v>1132161</v>
      </c>
      <c r="K39" s="525" t="s">
        <v>339</v>
      </c>
      <c r="L39" s="525" t="s">
        <v>993</v>
      </c>
      <c r="M39" s="531" t="s">
        <v>993</v>
      </c>
      <c r="N39" s="108"/>
      <c r="O39" s="84"/>
      <c r="P39" s="84"/>
      <c r="Q39" s="100"/>
      <c r="R39" s="136"/>
      <c r="S39" s="84" t="s">
        <v>353</v>
      </c>
      <c r="T39" s="84"/>
      <c r="U39" s="546"/>
      <c r="V39" s="94"/>
      <c r="W39" s="84"/>
      <c r="X39" s="84"/>
      <c r="Y39" s="84"/>
      <c r="Z39" s="87"/>
      <c r="AA39" s="94"/>
      <c r="AB39" s="84"/>
      <c r="AC39" s="84"/>
      <c r="AD39" s="100"/>
      <c r="AE39" s="136"/>
      <c r="AF39" s="84"/>
      <c r="AG39" s="86"/>
      <c r="AH39" s="87"/>
      <c r="AI39" s="94"/>
      <c r="AJ39" s="84"/>
      <c r="AK39" s="84"/>
      <c r="AL39" s="84"/>
      <c r="AM39" s="100"/>
      <c r="AN39" s="136"/>
      <c r="AO39" s="84"/>
      <c r="AP39" s="84"/>
      <c r="AQ39" s="87"/>
      <c r="AR39" s="94"/>
      <c r="AS39" s="86"/>
      <c r="AT39" s="84"/>
      <c r="AU39" s="84"/>
      <c r="AV39" s="100"/>
      <c r="AW39" s="136"/>
      <c r="AX39" s="84"/>
      <c r="AY39" s="84"/>
      <c r="AZ39" s="87"/>
      <c r="BA39" s="94"/>
      <c r="BB39" s="84"/>
      <c r="BC39" s="84"/>
      <c r="BD39" s="100"/>
      <c r="BE39" s="796"/>
      <c r="BF39" s="84"/>
      <c r="BG39" s="84"/>
      <c r="BH39" s="84"/>
      <c r="BI39" s="87"/>
      <c r="BJ39" s="94"/>
      <c r="BK39" s="536"/>
      <c r="BL39" s="536"/>
      <c r="BM39" s="93"/>
      <c r="BN39" s="635"/>
      <c r="BO39" s="41"/>
    </row>
    <row r="40" spans="1:67" ht="18.899999999999999" customHeight="1">
      <c r="A40" s="9"/>
      <c r="B40" s="8" t="s">
        <v>1</v>
      </c>
      <c r="C40" s="1037"/>
      <c r="D40" s="1037"/>
      <c r="E40" s="1037"/>
      <c r="F40" s="1037"/>
      <c r="G40" s="1039"/>
      <c r="H40" s="76" t="s">
        <v>107</v>
      </c>
      <c r="I40" s="194" t="s">
        <v>837</v>
      </c>
      <c r="J40" s="186">
        <v>1132161</v>
      </c>
      <c r="K40" s="525" t="s">
        <v>339</v>
      </c>
      <c r="L40" s="525" t="s">
        <v>993</v>
      </c>
      <c r="M40" s="525" t="s">
        <v>993</v>
      </c>
      <c r="N40" s="108"/>
      <c r="O40" s="84"/>
      <c r="P40" s="84"/>
      <c r="Q40" s="100"/>
      <c r="R40" s="136"/>
      <c r="S40" s="84"/>
      <c r="T40" s="84" t="s">
        <v>353</v>
      </c>
      <c r="U40" s="546"/>
      <c r="V40" s="94"/>
      <c r="W40" s="84"/>
      <c r="X40" s="84"/>
      <c r="Y40" s="84"/>
      <c r="Z40" s="87"/>
      <c r="AA40" s="94"/>
      <c r="AB40" s="84"/>
      <c r="AC40" s="84"/>
      <c r="AD40" s="100"/>
      <c r="AE40" s="136"/>
      <c r="AF40" s="84"/>
      <c r="AG40" s="86"/>
      <c r="AH40" s="87"/>
      <c r="AI40" s="94"/>
      <c r="AJ40" s="84"/>
      <c r="AK40" s="84"/>
      <c r="AL40" s="84"/>
      <c r="AM40" s="100"/>
      <c r="AN40" s="136"/>
      <c r="AO40" s="84"/>
      <c r="AP40" s="84"/>
      <c r="AQ40" s="87"/>
      <c r="AR40" s="94"/>
      <c r="AS40" s="86"/>
      <c r="AT40" s="84"/>
      <c r="AU40" s="84"/>
      <c r="AV40" s="100"/>
      <c r="AW40" s="136"/>
      <c r="AX40" s="84"/>
      <c r="AY40" s="84"/>
      <c r="AZ40" s="87"/>
      <c r="BA40" s="94"/>
      <c r="BB40" s="84"/>
      <c r="BC40" s="84"/>
      <c r="BD40" s="100"/>
      <c r="BE40" s="796"/>
      <c r="BF40" s="84"/>
      <c r="BG40" s="84"/>
      <c r="BH40" s="84"/>
      <c r="BI40" s="87"/>
      <c r="BJ40" s="94"/>
      <c r="BK40" s="536"/>
      <c r="BL40" s="536"/>
      <c r="BM40" s="93"/>
      <c r="BN40" s="635"/>
      <c r="BO40" s="41"/>
    </row>
    <row r="41" spans="1:67" ht="18.899999999999999" customHeight="1">
      <c r="A41" s="9"/>
      <c r="B41" s="8"/>
      <c r="C41" s="1037"/>
      <c r="D41" s="1037"/>
      <c r="E41" s="1037"/>
      <c r="F41" s="1037"/>
      <c r="G41" s="1039"/>
      <c r="H41" s="75" t="s">
        <v>929</v>
      </c>
      <c r="I41" s="200" t="s">
        <v>969</v>
      </c>
      <c r="J41" s="186">
        <v>1132161</v>
      </c>
      <c r="K41" s="525" t="s">
        <v>339</v>
      </c>
      <c r="L41" s="525" t="s">
        <v>993</v>
      </c>
      <c r="M41" s="525" t="s">
        <v>993</v>
      </c>
      <c r="N41" s="108"/>
      <c r="O41" s="84"/>
      <c r="P41" s="84"/>
      <c r="Q41" s="100"/>
      <c r="R41" s="136"/>
      <c r="S41" s="125"/>
      <c r="T41" s="84" t="s">
        <v>353</v>
      </c>
      <c r="U41" s="546"/>
      <c r="V41" s="94"/>
      <c r="W41" s="84"/>
      <c r="X41" s="84"/>
      <c r="Y41" s="84"/>
      <c r="Z41" s="87"/>
      <c r="AA41" s="94"/>
      <c r="AB41" s="84"/>
      <c r="AC41" s="84"/>
      <c r="AD41" s="100"/>
      <c r="AE41" s="136"/>
      <c r="AF41" s="84"/>
      <c r="AG41" s="86"/>
      <c r="AH41" s="87"/>
      <c r="AI41" s="94"/>
      <c r="AJ41" s="84"/>
      <c r="AK41" s="84"/>
      <c r="AL41" s="84"/>
      <c r="AM41" s="100"/>
      <c r="AN41" s="136"/>
      <c r="AO41" s="84"/>
      <c r="AP41" s="84"/>
      <c r="AQ41" s="87"/>
      <c r="AR41" s="94"/>
      <c r="AS41" s="86"/>
      <c r="AT41" s="84"/>
      <c r="AU41" s="84"/>
      <c r="AV41" s="100"/>
      <c r="AW41" s="136"/>
      <c r="AX41" s="84"/>
      <c r="AY41" s="84"/>
      <c r="AZ41" s="87"/>
      <c r="BA41" s="94"/>
      <c r="BB41" s="84"/>
      <c r="BC41" s="84"/>
      <c r="BD41" s="100"/>
      <c r="BE41" s="796"/>
      <c r="BF41" s="84"/>
      <c r="BG41" s="84"/>
      <c r="BH41" s="84"/>
      <c r="BI41" s="87"/>
      <c r="BJ41" s="94"/>
      <c r="BK41" s="536"/>
      <c r="BL41" s="536"/>
      <c r="BM41" s="93"/>
      <c r="BN41" s="635"/>
      <c r="BO41" s="41"/>
    </row>
    <row r="42" spans="1:67" ht="18.899999999999999" customHeight="1">
      <c r="A42" s="7"/>
      <c r="B42" s="8" t="s">
        <v>1</v>
      </c>
      <c r="C42" s="1037"/>
      <c r="D42" s="1037"/>
      <c r="E42" s="1037"/>
      <c r="F42" s="1037"/>
      <c r="G42" s="1039"/>
      <c r="H42" s="77" t="s">
        <v>109</v>
      </c>
      <c r="I42" s="200" t="s">
        <v>821</v>
      </c>
      <c r="J42" s="186">
        <v>1132161</v>
      </c>
      <c r="K42" s="525" t="s">
        <v>339</v>
      </c>
      <c r="L42" s="525" t="s">
        <v>993</v>
      </c>
      <c r="M42" s="525" t="s">
        <v>993</v>
      </c>
      <c r="N42" s="108"/>
      <c r="O42" s="84"/>
      <c r="P42" s="84"/>
      <c r="Q42" s="100"/>
      <c r="R42" s="136"/>
      <c r="S42" s="84"/>
      <c r="T42" s="84" t="s">
        <v>353</v>
      </c>
      <c r="U42" s="88"/>
      <c r="V42" s="94"/>
      <c r="W42" s="84"/>
      <c r="X42" s="84"/>
      <c r="Y42" s="84"/>
      <c r="Z42" s="87"/>
      <c r="AA42" s="94"/>
      <c r="AB42" s="84"/>
      <c r="AC42" s="84"/>
      <c r="AD42" s="100"/>
      <c r="AE42" s="136"/>
      <c r="AF42" s="84"/>
      <c r="AG42" s="85"/>
      <c r="AH42" s="87"/>
      <c r="AI42" s="94"/>
      <c r="AJ42" s="84"/>
      <c r="AK42" s="84"/>
      <c r="AL42" s="84"/>
      <c r="AM42" s="100"/>
      <c r="AN42" s="136"/>
      <c r="AO42" s="84"/>
      <c r="AP42" s="84"/>
      <c r="AQ42" s="87"/>
      <c r="AR42" s="94"/>
      <c r="AS42" s="85"/>
      <c r="AT42" s="84"/>
      <c r="AU42" s="84"/>
      <c r="AV42" s="100"/>
      <c r="AW42" s="136"/>
      <c r="AX42" s="84"/>
      <c r="AY42" s="84"/>
      <c r="AZ42" s="87"/>
      <c r="BA42" s="94"/>
      <c r="BB42" s="84"/>
      <c r="BC42" s="84"/>
      <c r="BD42" s="100"/>
      <c r="BE42" s="138"/>
      <c r="BF42" s="84"/>
      <c r="BG42" s="84"/>
      <c r="BH42" s="84"/>
      <c r="BI42" s="87"/>
      <c r="BJ42" s="94"/>
      <c r="BK42" s="536"/>
      <c r="BL42" s="536"/>
      <c r="BM42" s="93"/>
      <c r="BN42" s="635"/>
      <c r="BO42" s="41"/>
    </row>
    <row r="43" spans="1:67" ht="18.899999999999999" customHeight="1">
      <c r="A43" s="7"/>
      <c r="B43" s="8" t="s">
        <v>1</v>
      </c>
      <c r="C43" s="1037"/>
      <c r="D43" s="1037"/>
      <c r="E43" s="1037"/>
      <c r="F43" s="1037"/>
      <c r="G43" s="1039"/>
      <c r="H43" s="75" t="s">
        <v>112</v>
      </c>
      <c r="I43" s="200" t="s">
        <v>821</v>
      </c>
      <c r="J43" s="186">
        <v>1132161</v>
      </c>
      <c r="K43" s="525" t="s">
        <v>339</v>
      </c>
      <c r="L43" s="525" t="s">
        <v>993</v>
      </c>
      <c r="M43" s="525" t="s">
        <v>993</v>
      </c>
      <c r="N43" s="108"/>
      <c r="O43" s="84"/>
      <c r="P43" s="84"/>
      <c r="Q43" s="100"/>
      <c r="R43" s="136"/>
      <c r="S43" s="84"/>
      <c r="T43" s="84" t="s">
        <v>353</v>
      </c>
      <c r="U43" s="87"/>
      <c r="V43" s="94"/>
      <c r="W43" s="84"/>
      <c r="X43" s="84"/>
      <c r="Y43" s="84"/>
      <c r="Z43" s="87"/>
      <c r="AA43" s="94"/>
      <c r="AB43" s="84"/>
      <c r="AC43" s="84"/>
      <c r="AD43" s="100"/>
      <c r="AE43" s="136"/>
      <c r="AF43" s="84"/>
      <c r="AG43" s="84"/>
      <c r="AH43" s="87"/>
      <c r="AI43" s="94"/>
      <c r="AJ43" s="84"/>
      <c r="AK43" s="84"/>
      <c r="AL43" s="84"/>
      <c r="AM43" s="100"/>
      <c r="AN43" s="136"/>
      <c r="AO43" s="84"/>
      <c r="AP43" s="84"/>
      <c r="AQ43" s="87"/>
      <c r="AR43" s="94"/>
      <c r="AS43" s="84"/>
      <c r="AT43" s="84"/>
      <c r="AU43" s="84"/>
      <c r="AV43" s="100"/>
      <c r="AW43" s="136"/>
      <c r="AX43" s="84"/>
      <c r="AY43" s="84"/>
      <c r="AZ43" s="87"/>
      <c r="BA43" s="94"/>
      <c r="BB43" s="84"/>
      <c r="BC43" s="84"/>
      <c r="BD43" s="100"/>
      <c r="BE43" s="136"/>
      <c r="BF43" s="84"/>
      <c r="BG43" s="84"/>
      <c r="BH43" s="84"/>
      <c r="BI43" s="87"/>
      <c r="BJ43" s="94"/>
      <c r="BK43" s="536"/>
      <c r="BL43" s="536"/>
      <c r="BM43" s="93"/>
      <c r="BN43" s="635"/>
      <c r="BO43" s="41"/>
    </row>
    <row r="44" spans="1:67" ht="18.899999999999999" customHeight="1">
      <c r="A44" s="7"/>
      <c r="B44" s="8" t="s">
        <v>1</v>
      </c>
      <c r="C44" s="1037"/>
      <c r="D44" s="1037"/>
      <c r="E44" s="1037"/>
      <c r="F44" s="1037"/>
      <c r="G44" s="1039"/>
      <c r="H44" s="180" t="s">
        <v>114</v>
      </c>
      <c r="I44" s="195" t="s">
        <v>840</v>
      </c>
      <c r="J44" s="186">
        <v>1132161</v>
      </c>
      <c r="K44" s="525" t="s">
        <v>339</v>
      </c>
      <c r="L44" s="525" t="s">
        <v>993</v>
      </c>
      <c r="M44" s="525" t="s">
        <v>993</v>
      </c>
      <c r="N44" s="108"/>
      <c r="O44" s="84"/>
      <c r="P44" s="84"/>
      <c r="Q44" s="100"/>
      <c r="R44" s="136"/>
      <c r="S44" s="84"/>
      <c r="T44" s="84" t="s">
        <v>353</v>
      </c>
      <c r="U44" s="87"/>
      <c r="V44" s="94"/>
      <c r="W44" s="84"/>
      <c r="X44" s="84"/>
      <c r="Y44" s="84"/>
      <c r="Z44" s="87"/>
      <c r="AA44" s="94"/>
      <c r="AB44" s="84"/>
      <c r="AC44" s="84"/>
      <c r="AD44" s="100"/>
      <c r="AE44" s="136"/>
      <c r="AF44" s="84"/>
      <c r="AG44" s="84"/>
      <c r="AH44" s="87"/>
      <c r="AI44" s="94"/>
      <c r="AJ44" s="84"/>
      <c r="AK44" s="84"/>
      <c r="AL44" s="84"/>
      <c r="AM44" s="100"/>
      <c r="AN44" s="136"/>
      <c r="AO44" s="84"/>
      <c r="AP44" s="84"/>
      <c r="AQ44" s="87"/>
      <c r="AR44" s="94"/>
      <c r="AS44" s="84"/>
      <c r="AT44" s="84"/>
      <c r="AU44" s="84"/>
      <c r="AV44" s="100"/>
      <c r="AW44" s="136"/>
      <c r="AX44" s="84"/>
      <c r="AY44" s="84"/>
      <c r="AZ44" s="87"/>
      <c r="BA44" s="94"/>
      <c r="BB44" s="84"/>
      <c r="BC44" s="84"/>
      <c r="BD44" s="100"/>
      <c r="BE44" s="136"/>
      <c r="BF44" s="84"/>
      <c r="BG44" s="84"/>
      <c r="BH44" s="84"/>
      <c r="BI44" s="87"/>
      <c r="BJ44" s="94"/>
      <c r="BK44" s="536"/>
      <c r="BL44" s="536"/>
      <c r="BM44" s="93"/>
      <c r="BN44" s="635"/>
      <c r="BO44" s="41"/>
    </row>
    <row r="45" spans="1:67" ht="18.899999999999999" customHeight="1">
      <c r="A45" s="7"/>
      <c r="B45" s="8"/>
      <c r="C45" s="1037"/>
      <c r="D45" s="1037"/>
      <c r="E45" s="1037"/>
      <c r="F45" s="1037"/>
      <c r="G45" s="1039"/>
      <c r="H45" s="76" t="s">
        <v>110</v>
      </c>
      <c r="I45" s="194" t="s">
        <v>838</v>
      </c>
      <c r="J45" s="186">
        <v>1132161</v>
      </c>
      <c r="K45" s="525" t="s">
        <v>339</v>
      </c>
      <c r="L45" s="525" t="s">
        <v>993</v>
      </c>
      <c r="M45" s="531" t="s">
        <v>993</v>
      </c>
      <c r="N45" s="108"/>
      <c r="O45" s="84"/>
      <c r="P45" s="84"/>
      <c r="Q45" s="100"/>
      <c r="R45" s="136"/>
      <c r="S45" s="125"/>
      <c r="T45" s="84" t="s">
        <v>353</v>
      </c>
      <c r="U45" s="87"/>
      <c r="V45" s="94"/>
      <c r="W45" s="84"/>
      <c r="X45" s="84"/>
      <c r="Y45" s="84"/>
      <c r="Z45" s="87"/>
      <c r="AA45" s="94"/>
      <c r="AB45" s="84"/>
      <c r="AC45" s="84"/>
      <c r="AD45" s="100"/>
      <c r="AE45" s="136"/>
      <c r="AF45" s="84"/>
      <c r="AG45" s="84"/>
      <c r="AH45" s="87"/>
      <c r="AI45" s="94"/>
      <c r="AJ45" s="84"/>
      <c r="AK45" s="84"/>
      <c r="AL45" s="84"/>
      <c r="AM45" s="100"/>
      <c r="AN45" s="136"/>
      <c r="AO45" s="84"/>
      <c r="AP45" s="84"/>
      <c r="AQ45" s="87"/>
      <c r="AR45" s="94"/>
      <c r="AS45" s="84"/>
      <c r="AT45" s="84"/>
      <c r="AU45" s="84"/>
      <c r="AV45" s="100"/>
      <c r="AW45" s="136"/>
      <c r="AX45" s="84"/>
      <c r="AY45" s="84"/>
      <c r="AZ45" s="87"/>
      <c r="BA45" s="94"/>
      <c r="BB45" s="84"/>
      <c r="BC45" s="84"/>
      <c r="BD45" s="100"/>
      <c r="BE45" s="136"/>
      <c r="BF45" s="84"/>
      <c r="BG45" s="84"/>
      <c r="BH45" s="84"/>
      <c r="BI45" s="87"/>
      <c r="BJ45" s="94"/>
      <c r="BK45" s="536"/>
      <c r="BL45" s="536"/>
      <c r="BM45" s="93"/>
      <c r="BN45" s="635"/>
      <c r="BO45" s="41"/>
    </row>
    <row r="46" spans="1:67" ht="18.899999999999999" customHeight="1">
      <c r="A46" s="7"/>
      <c r="B46" s="8"/>
      <c r="C46" s="1037"/>
      <c r="D46" s="1037"/>
      <c r="E46" s="1037"/>
      <c r="F46" s="1037"/>
      <c r="G46" s="1039"/>
      <c r="H46" s="76" t="s">
        <v>116</v>
      </c>
      <c r="I46" s="194" t="s">
        <v>835</v>
      </c>
      <c r="J46" s="186">
        <v>1132161</v>
      </c>
      <c r="K46" s="525" t="s">
        <v>339</v>
      </c>
      <c r="L46" s="525" t="s">
        <v>993</v>
      </c>
      <c r="M46" s="531" t="s">
        <v>993</v>
      </c>
      <c r="N46" s="108"/>
      <c r="O46" s="84"/>
      <c r="P46" s="84"/>
      <c r="Q46" s="100"/>
      <c r="R46" s="136"/>
      <c r="S46" s="84"/>
      <c r="T46" s="84" t="s">
        <v>353</v>
      </c>
      <c r="U46" s="87"/>
      <c r="V46" s="94"/>
      <c r="W46" s="84"/>
      <c r="X46" s="84"/>
      <c r="Y46" s="84"/>
      <c r="Z46" s="87"/>
      <c r="AA46" s="94"/>
      <c r="AB46" s="84"/>
      <c r="AC46" s="84"/>
      <c r="AD46" s="100"/>
      <c r="AE46" s="136"/>
      <c r="AF46" s="84"/>
      <c r="AG46" s="84"/>
      <c r="AH46" s="87"/>
      <c r="AI46" s="94"/>
      <c r="AJ46" s="84"/>
      <c r="AK46" s="84"/>
      <c r="AL46" s="84"/>
      <c r="AM46" s="100"/>
      <c r="AN46" s="136"/>
      <c r="AO46" s="84"/>
      <c r="AP46" s="84"/>
      <c r="AQ46" s="87"/>
      <c r="AR46" s="94"/>
      <c r="AS46" s="84"/>
      <c r="AT46" s="84"/>
      <c r="AU46" s="84"/>
      <c r="AV46" s="100"/>
      <c r="AW46" s="136"/>
      <c r="AX46" s="84"/>
      <c r="AY46" s="84"/>
      <c r="AZ46" s="87"/>
      <c r="BA46" s="94"/>
      <c r="BB46" s="84"/>
      <c r="BC46" s="84"/>
      <c r="BD46" s="100"/>
      <c r="BE46" s="136"/>
      <c r="BF46" s="84"/>
      <c r="BG46" s="84"/>
      <c r="BH46" s="84"/>
      <c r="BI46" s="87"/>
      <c r="BJ46" s="94"/>
      <c r="BK46" s="536"/>
      <c r="BL46" s="536"/>
      <c r="BM46" s="93"/>
      <c r="BN46" s="635"/>
      <c r="BO46" s="41"/>
    </row>
    <row r="47" spans="1:67" ht="18.899999999999999" customHeight="1">
      <c r="A47" s="7" t="s">
        <v>28</v>
      </c>
      <c r="B47" s="8" t="s">
        <v>1</v>
      </c>
      <c r="C47" s="1037"/>
      <c r="D47" s="1037"/>
      <c r="E47" s="1037"/>
      <c r="F47" s="1037"/>
      <c r="G47" s="1039"/>
      <c r="H47" s="75" t="s">
        <v>118</v>
      </c>
      <c r="I47" s="200" t="s">
        <v>837</v>
      </c>
      <c r="J47" s="186">
        <v>1132161</v>
      </c>
      <c r="K47" s="525" t="s">
        <v>339</v>
      </c>
      <c r="L47" s="525" t="s">
        <v>993</v>
      </c>
      <c r="M47" s="525" t="s">
        <v>993</v>
      </c>
      <c r="N47" s="108"/>
      <c r="O47" s="84"/>
      <c r="P47" s="84"/>
      <c r="Q47" s="100"/>
      <c r="R47" s="136"/>
      <c r="S47" s="84"/>
      <c r="T47" s="84"/>
      <c r="U47" s="88" t="s">
        <v>9</v>
      </c>
      <c r="V47" s="94"/>
      <c r="W47" s="84"/>
      <c r="X47" s="84"/>
      <c r="Y47" s="84"/>
      <c r="Z47" s="87"/>
      <c r="AA47" s="94"/>
      <c r="AB47" s="84"/>
      <c r="AC47" s="84"/>
      <c r="AD47" s="100"/>
      <c r="AE47" s="136"/>
      <c r="AF47" s="84"/>
      <c r="AG47" s="85"/>
      <c r="AH47" s="87"/>
      <c r="AI47" s="94"/>
      <c r="AJ47" s="84"/>
      <c r="AK47" s="84"/>
      <c r="AL47" s="84"/>
      <c r="AM47" s="100"/>
      <c r="AN47" s="136"/>
      <c r="AO47" s="84"/>
      <c r="AP47" s="84"/>
      <c r="AQ47" s="87"/>
      <c r="AR47" s="94"/>
      <c r="AS47" s="85"/>
      <c r="AT47" s="84"/>
      <c r="AU47" s="84"/>
      <c r="AV47" s="100"/>
      <c r="AW47" s="136"/>
      <c r="AX47" s="84"/>
      <c r="AY47" s="84"/>
      <c r="AZ47" s="87"/>
      <c r="BA47" s="94"/>
      <c r="BB47" s="84"/>
      <c r="BC47" s="84"/>
      <c r="BD47" s="100"/>
      <c r="BE47" s="138"/>
      <c r="BF47" s="84"/>
      <c r="BG47" s="84"/>
      <c r="BH47" s="84"/>
      <c r="BI47" s="87"/>
      <c r="BJ47" s="94"/>
      <c r="BK47" s="536"/>
      <c r="BL47" s="536"/>
      <c r="BM47" s="93"/>
      <c r="BN47" s="635"/>
      <c r="BO47" s="41"/>
    </row>
    <row r="48" spans="1:67" ht="18.899999999999999" customHeight="1">
      <c r="A48" s="7" t="s">
        <v>28</v>
      </c>
      <c r="B48" s="8" t="s">
        <v>1</v>
      </c>
      <c r="C48" s="1037"/>
      <c r="D48" s="1037"/>
      <c r="E48" s="1037"/>
      <c r="F48" s="1037"/>
      <c r="G48" s="1039"/>
      <c r="H48" s="76" t="s">
        <v>120</v>
      </c>
      <c r="I48" s="195" t="s">
        <v>841</v>
      </c>
      <c r="J48" s="186">
        <v>1132161</v>
      </c>
      <c r="K48" s="525" t="s">
        <v>339</v>
      </c>
      <c r="L48" s="525" t="s">
        <v>993</v>
      </c>
      <c r="M48" s="525" t="s">
        <v>993</v>
      </c>
      <c r="N48" s="108"/>
      <c r="O48" s="84"/>
      <c r="P48" s="84"/>
      <c r="Q48" s="100"/>
      <c r="R48" s="136"/>
      <c r="S48" s="84"/>
      <c r="T48" s="84"/>
      <c r="U48" s="100" t="s">
        <v>9</v>
      </c>
      <c r="V48" s="94"/>
      <c r="W48" s="84"/>
      <c r="X48" s="84"/>
      <c r="Y48" s="84"/>
      <c r="Z48" s="87"/>
      <c r="AA48" s="94"/>
      <c r="AB48" s="84"/>
      <c r="AC48" s="84"/>
      <c r="AD48" s="100"/>
      <c r="AE48" s="136"/>
      <c r="AF48" s="84"/>
      <c r="AG48" s="84"/>
      <c r="AH48" s="87"/>
      <c r="AI48" s="94"/>
      <c r="AJ48" s="84"/>
      <c r="AK48" s="84"/>
      <c r="AL48" s="84"/>
      <c r="AM48" s="100"/>
      <c r="AN48" s="136"/>
      <c r="AO48" s="84"/>
      <c r="AP48" s="84"/>
      <c r="AQ48" s="87"/>
      <c r="AR48" s="94"/>
      <c r="AS48" s="84"/>
      <c r="AT48" s="84"/>
      <c r="AU48" s="84"/>
      <c r="AV48" s="100"/>
      <c r="AW48" s="136"/>
      <c r="AX48" s="84"/>
      <c r="AY48" s="84"/>
      <c r="AZ48" s="87"/>
      <c r="BA48" s="94"/>
      <c r="BB48" s="84"/>
      <c r="BC48" s="84"/>
      <c r="BD48" s="100"/>
      <c r="BE48" s="136"/>
      <c r="BF48" s="84"/>
      <c r="BG48" s="84"/>
      <c r="BH48" s="84"/>
      <c r="BI48" s="87"/>
      <c r="BJ48" s="94"/>
      <c r="BK48" s="536"/>
      <c r="BL48" s="536"/>
      <c r="BM48" s="93"/>
      <c r="BN48" s="635"/>
      <c r="BO48" s="41"/>
    </row>
    <row r="49" spans="1:67" ht="18.899999999999999" customHeight="1">
      <c r="A49" s="7" t="s">
        <v>28</v>
      </c>
      <c r="B49" s="8" t="s">
        <v>1</v>
      </c>
      <c r="C49" s="1037"/>
      <c r="D49" s="1037"/>
      <c r="E49" s="1037"/>
      <c r="F49" s="1037"/>
      <c r="G49" s="1039"/>
      <c r="H49" s="77" t="s">
        <v>122</v>
      </c>
      <c r="I49" s="194" t="s">
        <v>844</v>
      </c>
      <c r="J49" s="186">
        <v>1132161</v>
      </c>
      <c r="K49" s="525" t="s">
        <v>339</v>
      </c>
      <c r="L49" s="525" t="s">
        <v>993</v>
      </c>
      <c r="M49" s="525" t="s">
        <v>993</v>
      </c>
      <c r="N49" s="108"/>
      <c r="O49" s="84"/>
      <c r="P49" s="84"/>
      <c r="Q49" s="100"/>
      <c r="R49" s="136"/>
      <c r="S49" s="84"/>
      <c r="T49" s="84"/>
      <c r="U49" s="100" t="s">
        <v>9</v>
      </c>
      <c r="V49" s="94"/>
      <c r="W49" s="84"/>
      <c r="X49" s="84"/>
      <c r="Y49" s="84"/>
      <c r="Z49" s="87"/>
      <c r="AA49" s="94"/>
      <c r="AB49" s="84"/>
      <c r="AC49" s="84"/>
      <c r="AD49" s="100"/>
      <c r="AE49" s="136"/>
      <c r="AF49" s="84"/>
      <c r="AG49" s="84"/>
      <c r="AH49" s="87"/>
      <c r="AI49" s="94"/>
      <c r="AJ49" s="84"/>
      <c r="AK49" s="84"/>
      <c r="AL49" s="84"/>
      <c r="AM49" s="100"/>
      <c r="AN49" s="136"/>
      <c r="AO49" s="84"/>
      <c r="AP49" s="84"/>
      <c r="AQ49" s="87"/>
      <c r="AR49" s="94"/>
      <c r="AS49" s="84"/>
      <c r="AT49" s="84"/>
      <c r="AU49" s="84"/>
      <c r="AV49" s="100"/>
      <c r="AW49" s="136"/>
      <c r="AX49" s="84"/>
      <c r="AY49" s="84"/>
      <c r="AZ49" s="87"/>
      <c r="BA49" s="94"/>
      <c r="BB49" s="84"/>
      <c r="BC49" s="84"/>
      <c r="BD49" s="100"/>
      <c r="BE49" s="136"/>
      <c r="BF49" s="84"/>
      <c r="BG49" s="84"/>
      <c r="BH49" s="84"/>
      <c r="BI49" s="87"/>
      <c r="BJ49" s="94"/>
      <c r="BK49" s="536"/>
      <c r="BL49" s="536"/>
      <c r="BM49" s="93"/>
      <c r="BN49" s="635"/>
      <c r="BO49" s="41"/>
    </row>
    <row r="50" spans="1:67" ht="18.899999999999999" customHeight="1">
      <c r="A50" s="7"/>
      <c r="B50" s="8"/>
      <c r="C50" s="1037"/>
      <c r="D50" s="1037"/>
      <c r="E50" s="1037"/>
      <c r="F50" s="1037"/>
      <c r="G50" s="1039"/>
      <c r="H50" s="77" t="s">
        <v>931</v>
      </c>
      <c r="I50" s="200" t="s">
        <v>1040</v>
      </c>
      <c r="J50" s="186">
        <v>1132161</v>
      </c>
      <c r="K50" s="525" t="s">
        <v>339</v>
      </c>
      <c r="L50" s="525" t="s">
        <v>993</v>
      </c>
      <c r="M50" s="525" t="s">
        <v>993</v>
      </c>
      <c r="N50" s="108"/>
      <c r="O50" s="84"/>
      <c r="P50" s="84"/>
      <c r="Q50" s="100"/>
      <c r="R50" s="136"/>
      <c r="S50" s="84"/>
      <c r="T50" s="125"/>
      <c r="U50" s="100" t="s">
        <v>9</v>
      </c>
      <c r="V50" s="94"/>
      <c r="W50" s="84"/>
      <c r="X50" s="84"/>
      <c r="Y50" s="84"/>
      <c r="Z50" s="87"/>
      <c r="AA50" s="94"/>
      <c r="AB50" s="84"/>
      <c r="AC50" s="84"/>
      <c r="AD50" s="100"/>
      <c r="AE50" s="136"/>
      <c r="AF50" s="84"/>
      <c r="AG50" s="84"/>
      <c r="AH50" s="87"/>
      <c r="AI50" s="94"/>
      <c r="AJ50" s="84"/>
      <c r="AK50" s="84"/>
      <c r="AL50" s="84"/>
      <c r="AM50" s="100"/>
      <c r="AN50" s="136"/>
      <c r="AO50" s="84"/>
      <c r="AP50" s="84"/>
      <c r="AQ50" s="87"/>
      <c r="AR50" s="94"/>
      <c r="AS50" s="84"/>
      <c r="AT50" s="84"/>
      <c r="AU50" s="84"/>
      <c r="AV50" s="100"/>
      <c r="AW50" s="136"/>
      <c r="AX50" s="84"/>
      <c r="AY50" s="84"/>
      <c r="AZ50" s="87"/>
      <c r="BA50" s="94"/>
      <c r="BB50" s="84"/>
      <c r="BC50" s="84"/>
      <c r="BD50" s="100"/>
      <c r="BE50" s="136"/>
      <c r="BF50" s="84"/>
      <c r="BG50" s="84"/>
      <c r="BH50" s="84"/>
      <c r="BI50" s="87"/>
      <c r="BJ50" s="94"/>
      <c r="BK50" s="536"/>
      <c r="BL50" s="536"/>
      <c r="BM50" s="93"/>
      <c r="BN50" s="635"/>
      <c r="BO50" s="41"/>
    </row>
    <row r="51" spans="1:67" ht="18.899999999999999" customHeight="1">
      <c r="A51" s="9" t="s">
        <v>28</v>
      </c>
      <c r="B51" s="8" t="s">
        <v>1</v>
      </c>
      <c r="C51" s="1037"/>
      <c r="D51" s="1037"/>
      <c r="E51" s="1037"/>
      <c r="F51" s="1037"/>
      <c r="G51" s="1039"/>
      <c r="H51" s="75" t="s">
        <v>124</v>
      </c>
      <c r="I51" s="200" t="s">
        <v>842</v>
      </c>
      <c r="J51" s="186">
        <v>1132161</v>
      </c>
      <c r="K51" s="525" t="s">
        <v>339</v>
      </c>
      <c r="L51" s="525" t="s">
        <v>993</v>
      </c>
      <c r="M51" s="525" t="s">
        <v>993</v>
      </c>
      <c r="N51" s="108"/>
      <c r="O51" s="84"/>
      <c r="P51" s="84"/>
      <c r="Q51" s="100"/>
      <c r="R51" s="136"/>
      <c r="S51" s="84"/>
      <c r="T51" s="84"/>
      <c r="U51" s="100" t="s">
        <v>9</v>
      </c>
      <c r="V51" s="94"/>
      <c r="W51" s="84"/>
      <c r="X51" s="84"/>
      <c r="Y51" s="84"/>
      <c r="Z51" s="87"/>
      <c r="AA51" s="94"/>
      <c r="AB51" s="84"/>
      <c r="AC51" s="84"/>
      <c r="AD51" s="100"/>
      <c r="AE51" s="136"/>
      <c r="AF51" s="84"/>
      <c r="AG51" s="84"/>
      <c r="AH51" s="87"/>
      <c r="AI51" s="94"/>
      <c r="AJ51" s="84"/>
      <c r="AK51" s="84"/>
      <c r="AL51" s="84"/>
      <c r="AM51" s="100"/>
      <c r="AN51" s="136"/>
      <c r="AO51" s="84"/>
      <c r="AP51" s="84"/>
      <c r="AQ51" s="87"/>
      <c r="AR51" s="94"/>
      <c r="AS51" s="84"/>
      <c r="AT51" s="84"/>
      <c r="AU51" s="84"/>
      <c r="AV51" s="100"/>
      <c r="AW51" s="136"/>
      <c r="AX51" s="84"/>
      <c r="AY51" s="84"/>
      <c r="AZ51" s="87"/>
      <c r="BA51" s="94"/>
      <c r="BB51" s="84"/>
      <c r="BC51" s="84"/>
      <c r="BD51" s="100"/>
      <c r="BE51" s="136"/>
      <c r="BF51" s="84"/>
      <c r="BG51" s="84"/>
      <c r="BH51" s="84"/>
      <c r="BI51" s="87"/>
      <c r="BJ51" s="94"/>
      <c r="BK51" s="536"/>
      <c r="BL51" s="536"/>
      <c r="BM51" s="93"/>
      <c r="BN51" s="635"/>
      <c r="BO51" s="41"/>
    </row>
    <row r="52" spans="1:67" ht="18.899999999999999" customHeight="1">
      <c r="A52" s="9" t="s">
        <v>28</v>
      </c>
      <c r="B52" s="8" t="s">
        <v>1</v>
      </c>
      <c r="C52" s="1037"/>
      <c r="D52" s="1037"/>
      <c r="E52" s="1037"/>
      <c r="F52" s="1037"/>
      <c r="G52" s="1039"/>
      <c r="H52" s="76" t="s">
        <v>126</v>
      </c>
      <c r="I52" s="194" t="s">
        <v>843</v>
      </c>
      <c r="J52" s="186">
        <v>1132161</v>
      </c>
      <c r="K52" s="525" t="s">
        <v>339</v>
      </c>
      <c r="L52" s="525" t="s">
        <v>993</v>
      </c>
      <c r="M52" s="525" t="s">
        <v>993</v>
      </c>
      <c r="N52" s="108"/>
      <c r="O52" s="84"/>
      <c r="P52" s="84"/>
      <c r="Q52" s="100"/>
      <c r="R52" s="136"/>
      <c r="S52" s="84"/>
      <c r="T52" s="84"/>
      <c r="U52" s="101" t="s">
        <v>9</v>
      </c>
      <c r="V52" s="94"/>
      <c r="W52" s="84"/>
      <c r="X52" s="84"/>
      <c r="Y52" s="84"/>
      <c r="Z52" s="87"/>
      <c r="AA52" s="94"/>
      <c r="AB52" s="84"/>
      <c r="AC52" s="84"/>
      <c r="AD52" s="100"/>
      <c r="AE52" s="136"/>
      <c r="AF52" s="84"/>
      <c r="AG52" s="84"/>
      <c r="AH52" s="87"/>
      <c r="AI52" s="94"/>
      <c r="AJ52" s="84"/>
      <c r="AK52" s="84"/>
      <c r="AL52" s="84"/>
      <c r="AM52" s="100"/>
      <c r="AN52" s="136"/>
      <c r="AO52" s="84"/>
      <c r="AP52" s="84"/>
      <c r="AQ52" s="87"/>
      <c r="AR52" s="94"/>
      <c r="AS52" s="84"/>
      <c r="AT52" s="84"/>
      <c r="AU52" s="84"/>
      <c r="AV52" s="100"/>
      <c r="AW52" s="136"/>
      <c r="AX52" s="84"/>
      <c r="AY52" s="84"/>
      <c r="AZ52" s="87"/>
      <c r="BA52" s="94"/>
      <c r="BB52" s="84"/>
      <c r="BC52" s="84"/>
      <c r="BD52" s="100"/>
      <c r="BE52" s="136"/>
      <c r="BF52" s="84"/>
      <c r="BG52" s="84"/>
      <c r="BH52" s="84"/>
      <c r="BI52" s="87"/>
      <c r="BJ52" s="94"/>
      <c r="BK52" s="536"/>
      <c r="BL52" s="536"/>
      <c r="BM52" s="93"/>
      <c r="BN52" s="635"/>
      <c r="BO52" s="41"/>
    </row>
    <row r="53" spans="1:67" ht="18.899999999999999" customHeight="1">
      <c r="A53" s="9"/>
      <c r="B53" s="8"/>
      <c r="C53" s="1037"/>
      <c r="D53" s="1037"/>
      <c r="E53" s="1037"/>
      <c r="F53" s="1037"/>
      <c r="G53" s="1039"/>
      <c r="H53" s="77" t="s">
        <v>128</v>
      </c>
      <c r="I53" s="200" t="s">
        <v>847</v>
      </c>
      <c r="J53" s="186">
        <v>1132161</v>
      </c>
      <c r="K53" s="525" t="s">
        <v>339</v>
      </c>
      <c r="L53" s="525" t="s">
        <v>993</v>
      </c>
      <c r="M53" s="525" t="s">
        <v>993</v>
      </c>
      <c r="N53" s="108"/>
      <c r="O53" s="84"/>
      <c r="P53" s="84"/>
      <c r="Q53" s="100"/>
      <c r="R53" s="136"/>
      <c r="S53" s="84"/>
      <c r="T53" s="84"/>
      <c r="U53" s="101" t="s">
        <v>9</v>
      </c>
      <c r="V53" s="94"/>
      <c r="W53" s="84"/>
      <c r="X53" s="84"/>
      <c r="Y53" s="84"/>
      <c r="Z53" s="87"/>
      <c r="AA53" s="94"/>
      <c r="AB53" s="84"/>
      <c r="AC53" s="84"/>
      <c r="AD53" s="100"/>
      <c r="AE53" s="136"/>
      <c r="AF53" s="85"/>
      <c r="AG53" s="84"/>
      <c r="AH53" s="87"/>
      <c r="AI53" s="94"/>
      <c r="AJ53" s="84"/>
      <c r="AK53" s="84"/>
      <c r="AL53" s="84"/>
      <c r="AM53" s="100"/>
      <c r="AN53" s="136"/>
      <c r="AO53" s="84"/>
      <c r="AP53" s="84"/>
      <c r="AQ53" s="87"/>
      <c r="AR53" s="92"/>
      <c r="AS53" s="84"/>
      <c r="AT53" s="84"/>
      <c r="AU53" s="84"/>
      <c r="AV53" s="100"/>
      <c r="AW53" s="136"/>
      <c r="AX53" s="84"/>
      <c r="AY53" s="84"/>
      <c r="AZ53" s="87"/>
      <c r="BA53" s="94"/>
      <c r="BB53" s="84"/>
      <c r="BC53" s="84"/>
      <c r="BD53" s="101"/>
      <c r="BE53" s="136"/>
      <c r="BF53" s="84"/>
      <c r="BG53" s="84"/>
      <c r="BH53" s="84"/>
      <c r="BI53" s="87"/>
      <c r="BJ53" s="94"/>
      <c r="BK53" s="536"/>
      <c r="BL53" s="536"/>
      <c r="BM53" s="93"/>
      <c r="BN53" s="635"/>
      <c r="BO53" s="41"/>
    </row>
    <row r="54" spans="1:67" ht="18.899999999999999" customHeight="1">
      <c r="A54" s="9"/>
      <c r="B54" s="8"/>
      <c r="C54" s="1037"/>
      <c r="D54" s="1037"/>
      <c r="E54" s="1037"/>
      <c r="F54" s="1037"/>
      <c r="G54" s="1039"/>
      <c r="H54" s="77" t="s">
        <v>944</v>
      </c>
      <c r="I54" s="200" t="s">
        <v>1056</v>
      </c>
      <c r="J54" s="186">
        <v>1132161</v>
      </c>
      <c r="K54" s="525" t="s">
        <v>339</v>
      </c>
      <c r="L54" s="525" t="s">
        <v>993</v>
      </c>
      <c r="M54" s="525" t="s">
        <v>993</v>
      </c>
      <c r="N54" s="108"/>
      <c r="O54" s="84"/>
      <c r="P54" s="84"/>
      <c r="Q54" s="100"/>
      <c r="R54" s="136"/>
      <c r="S54" s="84"/>
      <c r="T54" s="84"/>
      <c r="U54" s="100"/>
      <c r="V54" s="94" t="s">
        <v>9</v>
      </c>
      <c r="W54" s="84"/>
      <c r="X54" s="84"/>
      <c r="Y54" s="84"/>
      <c r="Z54" s="87"/>
      <c r="AA54" s="94"/>
      <c r="AB54" s="84"/>
      <c r="AC54" s="84"/>
      <c r="AD54" s="100"/>
      <c r="AE54" s="136"/>
      <c r="AF54" s="85"/>
      <c r="AG54" s="84"/>
      <c r="AH54" s="87"/>
      <c r="AI54" s="94"/>
      <c r="AJ54" s="84"/>
      <c r="AK54" s="84"/>
      <c r="AL54" s="84"/>
      <c r="AM54" s="100"/>
      <c r="AN54" s="136"/>
      <c r="AO54" s="84"/>
      <c r="AP54" s="84"/>
      <c r="AQ54" s="87"/>
      <c r="AR54" s="92"/>
      <c r="AS54" s="84"/>
      <c r="AT54" s="84"/>
      <c r="AU54" s="84"/>
      <c r="AV54" s="100"/>
      <c r="AW54" s="136"/>
      <c r="AX54" s="84"/>
      <c r="AY54" s="84"/>
      <c r="AZ54" s="87"/>
      <c r="BA54" s="94"/>
      <c r="BB54" s="84"/>
      <c r="BC54" s="84"/>
      <c r="BD54" s="101"/>
      <c r="BE54" s="136"/>
      <c r="BF54" s="84"/>
      <c r="BG54" s="84"/>
      <c r="BH54" s="84"/>
      <c r="BI54" s="87"/>
      <c r="BJ54" s="94"/>
      <c r="BK54" s="536"/>
      <c r="BL54" s="536"/>
      <c r="BM54" s="93"/>
      <c r="BN54" s="635"/>
      <c r="BO54" s="41"/>
    </row>
    <row r="55" spans="1:67" ht="18.899999999999999" customHeight="1">
      <c r="A55" s="9"/>
      <c r="B55" s="8"/>
      <c r="C55" s="1037"/>
      <c r="D55" s="1037"/>
      <c r="E55" s="1037"/>
      <c r="F55" s="1037"/>
      <c r="G55" s="1039"/>
      <c r="H55" s="77" t="s">
        <v>138</v>
      </c>
      <c r="I55" s="200" t="s">
        <v>836</v>
      </c>
      <c r="J55" s="186">
        <v>1132161</v>
      </c>
      <c r="K55" s="525" t="s">
        <v>339</v>
      </c>
      <c r="L55" s="525" t="s">
        <v>993</v>
      </c>
      <c r="M55" s="525" t="s">
        <v>993</v>
      </c>
      <c r="N55" s="108"/>
      <c r="O55" s="84"/>
      <c r="P55" s="84"/>
      <c r="Q55" s="100"/>
      <c r="R55" s="136"/>
      <c r="S55" s="84"/>
      <c r="T55" s="85"/>
      <c r="U55" s="101"/>
      <c r="V55" s="94" t="s">
        <v>9</v>
      </c>
      <c r="W55" s="84"/>
      <c r="X55" s="84"/>
      <c r="Y55" s="84"/>
      <c r="Z55" s="87"/>
      <c r="AA55" s="94"/>
      <c r="AB55" s="84"/>
      <c r="AC55" s="84"/>
      <c r="AD55" s="100"/>
      <c r="AE55" s="136"/>
      <c r="AF55" s="85"/>
      <c r="AG55" s="84"/>
      <c r="AH55" s="87"/>
      <c r="AI55" s="94"/>
      <c r="AJ55" s="84"/>
      <c r="AK55" s="84"/>
      <c r="AL55" s="84"/>
      <c r="AM55" s="100"/>
      <c r="AN55" s="136"/>
      <c r="AO55" s="84"/>
      <c r="AP55" s="84"/>
      <c r="AQ55" s="87"/>
      <c r="AR55" s="92"/>
      <c r="AS55" s="84"/>
      <c r="AT55" s="84"/>
      <c r="AU55" s="84"/>
      <c r="AV55" s="100"/>
      <c r="AW55" s="136"/>
      <c r="AX55" s="84"/>
      <c r="AY55" s="84"/>
      <c r="AZ55" s="87"/>
      <c r="BA55" s="94"/>
      <c r="BB55" s="84"/>
      <c r="BC55" s="84"/>
      <c r="BD55" s="101"/>
      <c r="BE55" s="136"/>
      <c r="BF55" s="84"/>
      <c r="BG55" s="84"/>
      <c r="BH55" s="84"/>
      <c r="BI55" s="87"/>
      <c r="BJ55" s="94"/>
      <c r="BK55" s="536"/>
      <c r="BL55" s="536"/>
      <c r="BM55" s="93"/>
      <c r="BN55" s="635"/>
      <c r="BO55" s="41"/>
    </row>
    <row r="56" spans="1:67" ht="18.899999999999999" customHeight="1">
      <c r="A56" s="9"/>
      <c r="B56" s="8"/>
      <c r="C56" s="1037"/>
      <c r="D56" s="1037"/>
      <c r="E56" s="1037"/>
      <c r="F56" s="1037"/>
      <c r="G56" s="1039"/>
      <c r="H56" s="75" t="s">
        <v>130</v>
      </c>
      <c r="I56" s="200" t="s">
        <v>848</v>
      </c>
      <c r="J56" s="186">
        <v>1132161</v>
      </c>
      <c r="K56" s="525" t="s">
        <v>339</v>
      </c>
      <c r="L56" s="525" t="s">
        <v>993</v>
      </c>
      <c r="M56" s="525" t="s">
        <v>993</v>
      </c>
      <c r="N56" s="108"/>
      <c r="O56" s="84"/>
      <c r="P56" s="84"/>
      <c r="Q56" s="100"/>
      <c r="R56" s="136"/>
      <c r="S56" s="84"/>
      <c r="T56" s="84"/>
      <c r="U56" s="100"/>
      <c r="V56" s="94" t="s">
        <v>9</v>
      </c>
      <c r="W56" s="84"/>
      <c r="X56" s="84"/>
      <c r="Y56" s="84"/>
      <c r="Z56" s="87"/>
      <c r="AA56" s="94"/>
      <c r="AB56" s="84"/>
      <c r="AC56" s="84"/>
      <c r="AD56" s="100"/>
      <c r="AE56" s="136"/>
      <c r="AF56" s="84"/>
      <c r="AG56" s="84"/>
      <c r="AH56" s="87"/>
      <c r="AI56" s="94"/>
      <c r="AJ56" s="84"/>
      <c r="AK56" s="84"/>
      <c r="AL56" s="84"/>
      <c r="AM56" s="100"/>
      <c r="AN56" s="136"/>
      <c r="AO56" s="84"/>
      <c r="AP56" s="84"/>
      <c r="AQ56" s="87"/>
      <c r="AR56" s="94"/>
      <c r="AS56" s="84"/>
      <c r="AT56" s="84"/>
      <c r="AU56" s="84"/>
      <c r="AV56" s="100"/>
      <c r="AW56" s="136"/>
      <c r="AX56" s="84"/>
      <c r="AY56" s="84"/>
      <c r="AZ56" s="87"/>
      <c r="BA56" s="94"/>
      <c r="BB56" s="84"/>
      <c r="BC56" s="84"/>
      <c r="BD56" s="100"/>
      <c r="BE56" s="136"/>
      <c r="BF56" s="84"/>
      <c r="BG56" s="84"/>
      <c r="BH56" s="84"/>
      <c r="BI56" s="87"/>
      <c r="BJ56" s="94"/>
      <c r="BK56" s="536"/>
      <c r="BL56" s="536"/>
      <c r="BM56" s="93"/>
      <c r="BN56" s="635"/>
      <c r="BO56" s="41"/>
    </row>
    <row r="57" spans="1:67" ht="18.899999999999999" customHeight="1">
      <c r="A57" s="9"/>
      <c r="B57" s="8"/>
      <c r="C57" s="1037"/>
      <c r="D57" s="1037"/>
      <c r="E57" s="1037"/>
      <c r="F57" s="1037"/>
      <c r="G57" s="1039"/>
      <c r="H57" s="75" t="s">
        <v>132</v>
      </c>
      <c r="I57" s="200" t="s">
        <v>849</v>
      </c>
      <c r="J57" s="186">
        <v>1132161</v>
      </c>
      <c r="K57" s="525" t="s">
        <v>339</v>
      </c>
      <c r="L57" s="525" t="s">
        <v>993</v>
      </c>
      <c r="M57" s="525" t="s">
        <v>993</v>
      </c>
      <c r="N57" s="108"/>
      <c r="O57" s="84"/>
      <c r="P57" s="84"/>
      <c r="Q57" s="100"/>
      <c r="R57" s="136"/>
      <c r="S57" s="84"/>
      <c r="T57" s="84"/>
      <c r="U57" s="100"/>
      <c r="V57" s="94" t="s">
        <v>9</v>
      </c>
      <c r="W57" s="84"/>
      <c r="X57" s="84"/>
      <c r="Y57" s="84"/>
      <c r="Z57" s="87"/>
      <c r="AA57" s="94"/>
      <c r="AB57" s="84"/>
      <c r="AC57" s="84"/>
      <c r="AD57" s="100"/>
      <c r="AE57" s="136"/>
      <c r="AF57" s="84"/>
      <c r="AG57" s="84"/>
      <c r="AH57" s="87"/>
      <c r="AI57" s="94"/>
      <c r="AJ57" s="84"/>
      <c r="AK57" s="84"/>
      <c r="AL57" s="84"/>
      <c r="AM57" s="100"/>
      <c r="AN57" s="136"/>
      <c r="AO57" s="84"/>
      <c r="AP57" s="84"/>
      <c r="AQ57" s="87"/>
      <c r="AR57" s="94"/>
      <c r="AS57" s="84"/>
      <c r="AT57" s="84"/>
      <c r="AU57" s="84"/>
      <c r="AV57" s="100"/>
      <c r="AW57" s="136"/>
      <c r="AX57" s="84"/>
      <c r="AY57" s="84"/>
      <c r="AZ57" s="87"/>
      <c r="BA57" s="94"/>
      <c r="BB57" s="84"/>
      <c r="BC57" s="84"/>
      <c r="BD57" s="100"/>
      <c r="BE57" s="136"/>
      <c r="BF57" s="84"/>
      <c r="BG57" s="84"/>
      <c r="BH57" s="84"/>
      <c r="BI57" s="87"/>
      <c r="BJ57" s="94"/>
      <c r="BK57" s="536"/>
      <c r="BL57" s="536"/>
      <c r="BM57" s="93"/>
      <c r="BN57" s="635"/>
      <c r="BO57" s="41"/>
    </row>
    <row r="58" spans="1:67" ht="18.899999999999999" customHeight="1">
      <c r="A58" s="9" t="s">
        <v>28</v>
      </c>
      <c r="B58" s="8" t="s">
        <v>1</v>
      </c>
      <c r="C58" s="1037"/>
      <c r="D58" s="1037"/>
      <c r="E58" s="1037"/>
      <c r="F58" s="1037"/>
      <c r="G58" s="1039"/>
      <c r="H58" s="180" t="s">
        <v>134</v>
      </c>
      <c r="I58" s="195" t="s">
        <v>850</v>
      </c>
      <c r="J58" s="186">
        <v>1132161</v>
      </c>
      <c r="K58" s="525" t="s">
        <v>339</v>
      </c>
      <c r="L58" s="525" t="s">
        <v>993</v>
      </c>
      <c r="M58" s="525" t="s">
        <v>993</v>
      </c>
      <c r="N58" s="108"/>
      <c r="O58" s="84"/>
      <c r="P58" s="84"/>
      <c r="Q58" s="100"/>
      <c r="R58" s="136"/>
      <c r="S58" s="84"/>
      <c r="T58" s="84"/>
      <c r="U58" s="100"/>
      <c r="V58" s="94" t="s">
        <v>9</v>
      </c>
      <c r="W58" s="84"/>
      <c r="X58" s="84"/>
      <c r="Y58" s="84"/>
      <c r="Z58" s="87"/>
      <c r="AA58" s="94"/>
      <c r="AB58" s="84"/>
      <c r="AC58" s="84"/>
      <c r="AD58" s="100"/>
      <c r="AE58" s="136"/>
      <c r="AF58" s="84"/>
      <c r="AG58" s="84"/>
      <c r="AH58" s="87"/>
      <c r="AI58" s="94"/>
      <c r="AJ58" s="84"/>
      <c r="AK58" s="84"/>
      <c r="AL58" s="84"/>
      <c r="AM58" s="100"/>
      <c r="AN58" s="136"/>
      <c r="AO58" s="84"/>
      <c r="AP58" s="84"/>
      <c r="AQ58" s="87"/>
      <c r="AR58" s="94"/>
      <c r="AS58" s="84"/>
      <c r="AT58" s="84"/>
      <c r="AU58" s="84"/>
      <c r="AV58" s="100"/>
      <c r="AW58" s="136"/>
      <c r="AX58" s="84"/>
      <c r="AY58" s="84"/>
      <c r="AZ58" s="87"/>
      <c r="BA58" s="94"/>
      <c r="BB58" s="84"/>
      <c r="BC58" s="84"/>
      <c r="BD58" s="100"/>
      <c r="BE58" s="136"/>
      <c r="BF58" s="84"/>
      <c r="BG58" s="84"/>
      <c r="BH58" s="84"/>
      <c r="BI58" s="87"/>
      <c r="BJ58" s="94"/>
      <c r="BK58" s="536"/>
      <c r="BL58" s="536"/>
      <c r="BM58" s="93"/>
      <c r="BN58" s="635"/>
      <c r="BO58" s="41"/>
    </row>
    <row r="59" spans="1:67" ht="18.899999999999999" customHeight="1" thickBot="1">
      <c r="A59" s="9"/>
      <c r="B59" s="8"/>
      <c r="C59" s="1037"/>
      <c r="D59" s="1037"/>
      <c r="E59" s="1037"/>
      <c r="F59" s="1037"/>
      <c r="G59" s="1039"/>
      <c r="H59" s="78" t="s">
        <v>136</v>
      </c>
      <c r="I59" s="201" t="s">
        <v>851</v>
      </c>
      <c r="J59" s="189">
        <v>1132161</v>
      </c>
      <c r="K59" s="533" t="s">
        <v>339</v>
      </c>
      <c r="L59" s="533" t="s">
        <v>993</v>
      </c>
      <c r="M59" s="533" t="s">
        <v>993</v>
      </c>
      <c r="N59" s="110"/>
      <c r="O59" s="97"/>
      <c r="P59" s="97"/>
      <c r="Q59" s="102"/>
      <c r="R59" s="137"/>
      <c r="S59" s="97"/>
      <c r="T59" s="97"/>
      <c r="U59" s="102"/>
      <c r="V59" s="96" t="s">
        <v>9</v>
      </c>
      <c r="W59" s="97"/>
      <c r="X59" s="97"/>
      <c r="Y59" s="97"/>
      <c r="Z59" s="141"/>
      <c r="AA59" s="96"/>
      <c r="AB59" s="97"/>
      <c r="AC59" s="97"/>
      <c r="AD59" s="102"/>
      <c r="AE59" s="137"/>
      <c r="AF59" s="97"/>
      <c r="AG59" s="97"/>
      <c r="AH59" s="141"/>
      <c r="AI59" s="96"/>
      <c r="AJ59" s="97"/>
      <c r="AK59" s="97"/>
      <c r="AL59" s="97"/>
      <c r="AM59" s="102"/>
      <c r="AN59" s="137"/>
      <c r="AO59" s="97"/>
      <c r="AP59" s="97"/>
      <c r="AQ59" s="141"/>
      <c r="AR59" s="96"/>
      <c r="AS59" s="97"/>
      <c r="AT59" s="97"/>
      <c r="AU59" s="97"/>
      <c r="AV59" s="102"/>
      <c r="AW59" s="137"/>
      <c r="AX59" s="97"/>
      <c r="AY59" s="97"/>
      <c r="AZ59" s="141"/>
      <c r="BA59" s="96"/>
      <c r="BB59" s="97"/>
      <c r="BC59" s="97"/>
      <c r="BD59" s="102"/>
      <c r="BE59" s="137"/>
      <c r="BF59" s="97"/>
      <c r="BG59" s="97"/>
      <c r="BH59" s="97"/>
      <c r="BI59" s="141"/>
      <c r="BJ59" s="96"/>
      <c r="BK59" s="545"/>
      <c r="BL59" s="545"/>
      <c r="BM59" s="98"/>
      <c r="BN59" s="635"/>
      <c r="BO59" s="41"/>
    </row>
    <row r="60" spans="1:67" ht="18.899999999999999" customHeight="1">
      <c r="A60" s="9"/>
      <c r="B60" s="8"/>
      <c r="C60" s="1037"/>
      <c r="D60" s="1037"/>
      <c r="E60" s="1037"/>
      <c r="F60" s="1037"/>
      <c r="G60" s="1038" t="s">
        <v>139</v>
      </c>
      <c r="H60" s="159" t="s">
        <v>140</v>
      </c>
      <c r="I60" s="195" t="s">
        <v>780</v>
      </c>
      <c r="J60" s="154">
        <v>1132120</v>
      </c>
      <c r="K60" s="527" t="s">
        <v>339</v>
      </c>
      <c r="L60" s="527" t="s">
        <v>993</v>
      </c>
      <c r="M60" s="527" t="s">
        <v>993</v>
      </c>
      <c r="N60" s="115"/>
      <c r="O60" s="116"/>
      <c r="P60" s="116"/>
      <c r="Q60" s="117"/>
      <c r="R60" s="150"/>
      <c r="S60" s="116"/>
      <c r="T60" s="116"/>
      <c r="U60" s="117"/>
      <c r="V60" s="118" t="s">
        <v>9</v>
      </c>
      <c r="W60" s="116"/>
      <c r="X60" s="116"/>
      <c r="Y60" s="116"/>
      <c r="Z60" s="147"/>
      <c r="AA60" s="118"/>
      <c r="AB60" s="116"/>
      <c r="AC60" s="116"/>
      <c r="AD60" s="117"/>
      <c r="AE60" s="150"/>
      <c r="AF60" s="116"/>
      <c r="AG60" s="116"/>
      <c r="AH60" s="147"/>
      <c r="AI60" s="118"/>
      <c r="AJ60" s="116"/>
      <c r="AK60" s="116"/>
      <c r="AL60" s="116"/>
      <c r="AM60" s="117"/>
      <c r="AN60" s="150"/>
      <c r="AO60" s="116"/>
      <c r="AP60" s="116"/>
      <c r="AQ60" s="147"/>
      <c r="AR60" s="118"/>
      <c r="AS60" s="116"/>
      <c r="AT60" s="116"/>
      <c r="AU60" s="116"/>
      <c r="AV60" s="117"/>
      <c r="AW60" s="150"/>
      <c r="AX60" s="116"/>
      <c r="AY60" s="116"/>
      <c r="AZ60" s="147"/>
      <c r="BA60" s="118"/>
      <c r="BB60" s="116"/>
      <c r="BC60" s="116"/>
      <c r="BD60" s="117"/>
      <c r="BE60" s="150"/>
      <c r="BF60" s="116"/>
      <c r="BG60" s="116"/>
      <c r="BH60" s="116"/>
      <c r="BI60" s="147"/>
      <c r="BJ60" s="118"/>
      <c r="BK60" s="588"/>
      <c r="BL60" s="588"/>
      <c r="BM60" s="119"/>
      <c r="BN60" s="635"/>
      <c r="BO60" s="41"/>
    </row>
    <row r="61" spans="1:67" ht="18.899999999999999" customHeight="1">
      <c r="A61" s="9"/>
      <c r="B61" s="8"/>
      <c r="C61" s="1037"/>
      <c r="D61" s="1037"/>
      <c r="E61" s="1037"/>
      <c r="F61" s="1037"/>
      <c r="G61" s="1039"/>
      <c r="H61" s="76" t="s">
        <v>142</v>
      </c>
      <c r="I61" s="194" t="s">
        <v>783</v>
      </c>
      <c r="J61" s="188">
        <v>1132120</v>
      </c>
      <c r="K61" s="525" t="s">
        <v>339</v>
      </c>
      <c r="L61" s="525" t="s">
        <v>993</v>
      </c>
      <c r="M61" s="525" t="s">
        <v>993</v>
      </c>
      <c r="N61" s="108"/>
      <c r="O61" s="84"/>
      <c r="P61" s="84"/>
      <c r="Q61" s="100"/>
      <c r="R61" s="136"/>
      <c r="S61" s="84"/>
      <c r="T61" s="84"/>
      <c r="U61" s="87"/>
      <c r="V61" s="94"/>
      <c r="W61" s="84" t="s">
        <v>9</v>
      </c>
      <c r="X61" s="84"/>
      <c r="Y61" s="84"/>
      <c r="Z61" s="87"/>
      <c r="AA61" s="94"/>
      <c r="AB61" s="84"/>
      <c r="AC61" s="84"/>
      <c r="AD61" s="100"/>
      <c r="AE61" s="136"/>
      <c r="AF61" s="84"/>
      <c r="AG61" s="84"/>
      <c r="AH61" s="87"/>
      <c r="AI61" s="94"/>
      <c r="AJ61" s="84"/>
      <c r="AK61" s="84"/>
      <c r="AL61" s="84"/>
      <c r="AM61" s="100"/>
      <c r="AN61" s="136"/>
      <c r="AO61" s="84"/>
      <c r="AP61" s="84"/>
      <c r="AQ61" s="87"/>
      <c r="AR61" s="94"/>
      <c r="AS61" s="84"/>
      <c r="AT61" s="84"/>
      <c r="AU61" s="84"/>
      <c r="AV61" s="100"/>
      <c r="AW61" s="136"/>
      <c r="AX61" s="84"/>
      <c r="AY61" s="84"/>
      <c r="AZ61" s="87"/>
      <c r="BA61" s="94"/>
      <c r="BB61" s="84"/>
      <c r="BC61" s="84"/>
      <c r="BD61" s="100"/>
      <c r="BE61" s="136"/>
      <c r="BF61" s="84"/>
      <c r="BG61" s="84"/>
      <c r="BH61" s="84"/>
      <c r="BI61" s="87"/>
      <c r="BJ61" s="94"/>
      <c r="BK61" s="536"/>
      <c r="BL61" s="536"/>
      <c r="BM61" s="93"/>
      <c r="BN61" s="635"/>
      <c r="BO61" s="41"/>
    </row>
    <row r="62" spans="1:67" ht="18.899999999999999" customHeight="1">
      <c r="A62" s="9"/>
      <c r="B62" s="8"/>
      <c r="C62" s="1037"/>
      <c r="D62" s="1037"/>
      <c r="E62" s="1037"/>
      <c r="F62" s="1037"/>
      <c r="G62" s="1039"/>
      <c r="H62" s="179" t="s">
        <v>144</v>
      </c>
      <c r="I62" s="200" t="s">
        <v>785</v>
      </c>
      <c r="J62" s="186">
        <v>1132120</v>
      </c>
      <c r="K62" s="525" t="s">
        <v>339</v>
      </c>
      <c r="L62" s="525" t="s">
        <v>993</v>
      </c>
      <c r="M62" s="525" t="s">
        <v>993</v>
      </c>
      <c r="N62" s="108"/>
      <c r="O62" s="84"/>
      <c r="P62" s="84"/>
      <c r="Q62" s="100"/>
      <c r="R62" s="136"/>
      <c r="S62" s="84"/>
      <c r="T62" s="84"/>
      <c r="U62" s="87"/>
      <c r="V62" s="94"/>
      <c r="W62" s="84" t="s">
        <v>9</v>
      </c>
      <c r="X62" s="84"/>
      <c r="Y62" s="84"/>
      <c r="Z62" s="87"/>
      <c r="AA62" s="94"/>
      <c r="AB62" s="84"/>
      <c r="AC62" s="84"/>
      <c r="AD62" s="100"/>
      <c r="AE62" s="136"/>
      <c r="AF62" s="84"/>
      <c r="AG62" s="84"/>
      <c r="AH62" s="87"/>
      <c r="AI62" s="94"/>
      <c r="AJ62" s="84"/>
      <c r="AK62" s="84"/>
      <c r="AL62" s="84"/>
      <c r="AM62" s="100"/>
      <c r="AN62" s="136"/>
      <c r="AO62" s="84"/>
      <c r="AP62" s="84"/>
      <c r="AQ62" s="87"/>
      <c r="AR62" s="94"/>
      <c r="AS62" s="84"/>
      <c r="AT62" s="84"/>
      <c r="AU62" s="84"/>
      <c r="AV62" s="100"/>
      <c r="AW62" s="136"/>
      <c r="AX62" s="84"/>
      <c r="AY62" s="84"/>
      <c r="AZ62" s="87"/>
      <c r="BA62" s="94"/>
      <c r="BB62" s="84"/>
      <c r="BC62" s="84"/>
      <c r="BD62" s="100"/>
      <c r="BE62" s="136"/>
      <c r="BF62" s="84"/>
      <c r="BG62" s="84"/>
      <c r="BH62" s="84"/>
      <c r="BI62" s="87"/>
      <c r="BJ62" s="94"/>
      <c r="BK62" s="536"/>
      <c r="BL62" s="536"/>
      <c r="BM62" s="93"/>
      <c r="BN62" s="635"/>
      <c r="BO62" s="41"/>
    </row>
    <row r="63" spans="1:67" ht="18.899999999999999" customHeight="1">
      <c r="A63" s="9"/>
      <c r="B63" s="8"/>
      <c r="C63" s="1037"/>
      <c r="D63" s="1037"/>
      <c r="E63" s="1037"/>
      <c r="F63" s="1037"/>
      <c r="G63" s="1039"/>
      <c r="H63" s="75" t="s">
        <v>146</v>
      </c>
      <c r="I63" s="200" t="s">
        <v>779</v>
      </c>
      <c r="J63" s="188">
        <v>1132120</v>
      </c>
      <c r="K63" s="525" t="s">
        <v>339</v>
      </c>
      <c r="L63" s="525" t="s">
        <v>993</v>
      </c>
      <c r="M63" s="525" t="s">
        <v>993</v>
      </c>
      <c r="N63" s="108"/>
      <c r="O63" s="84"/>
      <c r="P63" s="84"/>
      <c r="Q63" s="100"/>
      <c r="R63" s="136"/>
      <c r="S63" s="84"/>
      <c r="T63" s="84"/>
      <c r="U63" s="87"/>
      <c r="V63" s="94"/>
      <c r="W63" s="84" t="s">
        <v>9</v>
      </c>
      <c r="X63" s="84"/>
      <c r="Y63" s="84"/>
      <c r="Z63" s="87"/>
      <c r="AA63" s="94"/>
      <c r="AB63" s="84"/>
      <c r="AC63" s="84"/>
      <c r="AD63" s="100"/>
      <c r="AE63" s="136"/>
      <c r="AF63" s="84"/>
      <c r="AG63" s="84"/>
      <c r="AH63" s="87"/>
      <c r="AI63" s="94"/>
      <c r="AJ63" s="84"/>
      <c r="AK63" s="84"/>
      <c r="AL63" s="84"/>
      <c r="AM63" s="100"/>
      <c r="AN63" s="136"/>
      <c r="AO63" s="84"/>
      <c r="AP63" s="84"/>
      <c r="AQ63" s="87"/>
      <c r="AR63" s="94"/>
      <c r="AS63" s="84"/>
      <c r="AT63" s="84"/>
      <c r="AU63" s="84"/>
      <c r="AV63" s="100"/>
      <c r="AW63" s="136"/>
      <c r="AX63" s="84"/>
      <c r="AY63" s="84"/>
      <c r="AZ63" s="87"/>
      <c r="BA63" s="94"/>
      <c r="BB63" s="84"/>
      <c r="BC63" s="84"/>
      <c r="BD63" s="100"/>
      <c r="BE63" s="136"/>
      <c r="BF63" s="84"/>
      <c r="BG63" s="84"/>
      <c r="BH63" s="84"/>
      <c r="BI63" s="87"/>
      <c r="BJ63" s="94"/>
      <c r="BK63" s="536"/>
      <c r="BL63" s="536"/>
      <c r="BM63" s="93"/>
      <c r="BN63" s="635"/>
      <c r="BO63" s="41"/>
    </row>
    <row r="64" spans="1:67" ht="18.899999999999999" customHeight="1">
      <c r="A64" s="9"/>
      <c r="B64" s="8"/>
      <c r="C64" s="1037"/>
      <c r="D64" s="1037"/>
      <c r="E64" s="1037"/>
      <c r="F64" s="1037"/>
      <c r="G64" s="1039"/>
      <c r="H64" s="75" t="s">
        <v>148</v>
      </c>
      <c r="I64" s="200" t="s">
        <v>782</v>
      </c>
      <c r="J64" s="186">
        <v>1132120</v>
      </c>
      <c r="K64" s="525" t="s">
        <v>339</v>
      </c>
      <c r="L64" s="525" t="s">
        <v>993</v>
      </c>
      <c r="M64" s="525" t="s">
        <v>993</v>
      </c>
      <c r="N64" s="108"/>
      <c r="O64" s="84"/>
      <c r="P64" s="84"/>
      <c r="Q64" s="100"/>
      <c r="R64" s="136"/>
      <c r="S64" s="84"/>
      <c r="T64" s="84"/>
      <c r="U64" s="87"/>
      <c r="V64" s="94"/>
      <c r="W64" s="84" t="s">
        <v>9</v>
      </c>
      <c r="X64" s="84"/>
      <c r="Y64" s="84"/>
      <c r="Z64" s="87"/>
      <c r="AA64" s="94"/>
      <c r="AB64" s="84"/>
      <c r="AC64" s="84"/>
      <c r="AD64" s="100"/>
      <c r="AE64" s="136"/>
      <c r="AF64" s="84"/>
      <c r="AG64" s="84"/>
      <c r="AH64" s="87"/>
      <c r="AI64" s="94"/>
      <c r="AJ64" s="84"/>
      <c r="AK64" s="84"/>
      <c r="AL64" s="84"/>
      <c r="AM64" s="100"/>
      <c r="AN64" s="136"/>
      <c r="AO64" s="84"/>
      <c r="AP64" s="84"/>
      <c r="AQ64" s="87"/>
      <c r="AR64" s="94"/>
      <c r="AS64" s="84"/>
      <c r="AT64" s="84"/>
      <c r="AU64" s="84"/>
      <c r="AV64" s="100"/>
      <c r="AW64" s="136"/>
      <c r="AX64" s="84"/>
      <c r="AY64" s="84"/>
      <c r="AZ64" s="87"/>
      <c r="BA64" s="94"/>
      <c r="BB64" s="84"/>
      <c r="BC64" s="84"/>
      <c r="BD64" s="100"/>
      <c r="BE64" s="136"/>
      <c r="BF64" s="84"/>
      <c r="BG64" s="84"/>
      <c r="BH64" s="84"/>
      <c r="BI64" s="87"/>
      <c r="BJ64" s="94"/>
      <c r="BK64" s="536"/>
      <c r="BL64" s="536"/>
      <c r="BM64" s="93"/>
      <c r="BN64" s="635"/>
      <c r="BO64" s="41"/>
    </row>
    <row r="65" spans="1:67" ht="18.899999999999999" customHeight="1">
      <c r="A65" s="9"/>
      <c r="B65" s="8"/>
      <c r="C65" s="1037"/>
      <c r="D65" s="1037"/>
      <c r="E65" s="1037"/>
      <c r="F65" s="1037"/>
      <c r="G65" s="1039"/>
      <c r="H65" s="179" t="s">
        <v>150</v>
      </c>
      <c r="I65" s="200" t="s">
        <v>785</v>
      </c>
      <c r="J65" s="186">
        <v>1132120</v>
      </c>
      <c r="K65" s="525" t="s">
        <v>339</v>
      </c>
      <c r="L65" s="525" t="s">
        <v>993</v>
      </c>
      <c r="M65" s="525" t="s">
        <v>993</v>
      </c>
      <c r="N65" s="108"/>
      <c r="O65" s="84"/>
      <c r="P65" s="84"/>
      <c r="Q65" s="100"/>
      <c r="R65" s="136"/>
      <c r="S65" s="84"/>
      <c r="T65" s="84"/>
      <c r="U65" s="87"/>
      <c r="V65" s="94"/>
      <c r="W65" s="84" t="s">
        <v>9</v>
      </c>
      <c r="X65" s="84"/>
      <c r="Y65" s="84"/>
      <c r="Z65" s="87"/>
      <c r="AA65" s="94"/>
      <c r="AB65" s="84"/>
      <c r="AC65" s="84"/>
      <c r="AD65" s="100"/>
      <c r="AE65" s="136"/>
      <c r="AF65" s="84"/>
      <c r="AG65" s="84"/>
      <c r="AH65" s="87"/>
      <c r="AI65" s="94"/>
      <c r="AJ65" s="84"/>
      <c r="AK65" s="84"/>
      <c r="AL65" s="84"/>
      <c r="AM65" s="100"/>
      <c r="AN65" s="136"/>
      <c r="AO65" s="84"/>
      <c r="AP65" s="84"/>
      <c r="AQ65" s="87"/>
      <c r="AR65" s="94"/>
      <c r="AS65" s="84"/>
      <c r="AT65" s="84"/>
      <c r="AU65" s="84"/>
      <c r="AV65" s="100"/>
      <c r="AW65" s="136"/>
      <c r="AX65" s="84"/>
      <c r="AY65" s="84"/>
      <c r="AZ65" s="87"/>
      <c r="BA65" s="94"/>
      <c r="BB65" s="84"/>
      <c r="BC65" s="84"/>
      <c r="BD65" s="100"/>
      <c r="BE65" s="136"/>
      <c r="BF65" s="84"/>
      <c r="BG65" s="84"/>
      <c r="BH65" s="84"/>
      <c r="BI65" s="87"/>
      <c r="BJ65" s="94"/>
      <c r="BK65" s="536"/>
      <c r="BL65" s="536"/>
      <c r="BM65" s="93"/>
      <c r="BN65" s="635"/>
      <c r="BO65" s="41"/>
    </row>
    <row r="66" spans="1:67" ht="18.899999999999999" customHeight="1">
      <c r="A66" s="9"/>
      <c r="B66" s="8"/>
      <c r="C66" s="1037"/>
      <c r="D66" s="1037"/>
      <c r="E66" s="1037"/>
      <c r="F66" s="1037"/>
      <c r="G66" s="1039"/>
      <c r="H66" s="180" t="s">
        <v>152</v>
      </c>
      <c r="I66" s="195" t="s">
        <v>779</v>
      </c>
      <c r="J66" s="186">
        <v>1132121</v>
      </c>
      <c r="K66" s="525" t="s">
        <v>339</v>
      </c>
      <c r="L66" s="525" t="s">
        <v>993</v>
      </c>
      <c r="M66" s="525" t="s">
        <v>993</v>
      </c>
      <c r="N66" s="108"/>
      <c r="O66" s="84"/>
      <c r="P66" s="84"/>
      <c r="Q66" s="100"/>
      <c r="R66" s="136"/>
      <c r="S66" s="84"/>
      <c r="T66" s="84"/>
      <c r="U66" s="87"/>
      <c r="V66" s="94"/>
      <c r="W66" s="84" t="s">
        <v>9</v>
      </c>
      <c r="X66" s="84"/>
      <c r="Y66" s="84"/>
      <c r="Z66" s="87"/>
      <c r="AA66" s="94"/>
      <c r="AB66" s="84"/>
      <c r="AC66" s="84"/>
      <c r="AD66" s="100"/>
      <c r="AE66" s="136"/>
      <c r="AF66" s="84"/>
      <c r="AG66" s="84"/>
      <c r="AH66" s="87"/>
      <c r="AI66" s="94"/>
      <c r="AJ66" s="84"/>
      <c r="AK66" s="84"/>
      <c r="AL66" s="84"/>
      <c r="AM66" s="100"/>
      <c r="AN66" s="136"/>
      <c r="AO66" s="84"/>
      <c r="AP66" s="84"/>
      <c r="AQ66" s="87"/>
      <c r="AR66" s="94"/>
      <c r="AS66" s="84"/>
      <c r="AT66" s="84"/>
      <c r="AU66" s="84"/>
      <c r="AV66" s="100"/>
      <c r="AW66" s="136"/>
      <c r="AX66" s="84"/>
      <c r="AY66" s="84"/>
      <c r="AZ66" s="87"/>
      <c r="BA66" s="94"/>
      <c r="BB66" s="84"/>
      <c r="BC66" s="84"/>
      <c r="BD66" s="100"/>
      <c r="BE66" s="136"/>
      <c r="BF66" s="84"/>
      <c r="BG66" s="84"/>
      <c r="BH66" s="84"/>
      <c r="BI66" s="87"/>
      <c r="BJ66" s="94"/>
      <c r="BK66" s="536"/>
      <c r="BL66" s="536"/>
      <c r="BM66" s="93"/>
      <c r="BN66" s="635"/>
      <c r="BO66" s="41"/>
    </row>
    <row r="67" spans="1:67" ht="18.899999999999999" customHeight="1">
      <c r="A67" s="9"/>
      <c r="B67" s="8"/>
      <c r="C67" s="1037"/>
      <c r="D67" s="1037"/>
      <c r="E67" s="1037"/>
      <c r="F67" s="1037"/>
      <c r="G67" s="1039"/>
      <c r="H67" s="76" t="s">
        <v>154</v>
      </c>
      <c r="I67" s="194" t="s">
        <v>872</v>
      </c>
      <c r="J67" s="188">
        <v>1132121</v>
      </c>
      <c r="K67" s="525" t="s">
        <v>339</v>
      </c>
      <c r="L67" s="525" t="s">
        <v>993</v>
      </c>
      <c r="M67" s="525" t="s">
        <v>993</v>
      </c>
      <c r="N67" s="108"/>
      <c r="O67" s="84"/>
      <c r="P67" s="84"/>
      <c r="Q67" s="100"/>
      <c r="R67" s="136"/>
      <c r="S67" s="84"/>
      <c r="T67" s="84"/>
      <c r="U67" s="87"/>
      <c r="V67" s="94"/>
      <c r="W67" s="84" t="s">
        <v>9</v>
      </c>
      <c r="X67" s="84"/>
      <c r="Y67" s="84"/>
      <c r="Z67" s="87"/>
      <c r="AA67" s="94"/>
      <c r="AB67" s="84"/>
      <c r="AC67" s="84"/>
      <c r="AD67" s="100"/>
      <c r="AE67" s="136"/>
      <c r="AF67" s="84"/>
      <c r="AG67" s="84"/>
      <c r="AH67" s="87"/>
      <c r="AI67" s="94"/>
      <c r="AJ67" s="84"/>
      <c r="AK67" s="84"/>
      <c r="AL67" s="84"/>
      <c r="AM67" s="100"/>
      <c r="AN67" s="136"/>
      <c r="AO67" s="84"/>
      <c r="AP67" s="84"/>
      <c r="AQ67" s="87"/>
      <c r="AR67" s="94"/>
      <c r="AS67" s="84"/>
      <c r="AT67" s="84"/>
      <c r="AU67" s="84"/>
      <c r="AV67" s="100"/>
      <c r="AW67" s="136"/>
      <c r="AX67" s="84"/>
      <c r="AY67" s="84"/>
      <c r="AZ67" s="87"/>
      <c r="BA67" s="94"/>
      <c r="BB67" s="84"/>
      <c r="BC67" s="84"/>
      <c r="BD67" s="100"/>
      <c r="BE67" s="136"/>
      <c r="BF67" s="84"/>
      <c r="BG67" s="84"/>
      <c r="BH67" s="84"/>
      <c r="BI67" s="87"/>
      <c r="BJ67" s="94"/>
      <c r="BK67" s="536"/>
      <c r="BL67" s="536"/>
      <c r="BM67" s="93"/>
      <c r="BN67" s="635"/>
      <c r="BO67" s="41"/>
    </row>
    <row r="68" spans="1:67" ht="18.899999999999999" customHeight="1">
      <c r="A68" s="9"/>
      <c r="B68" s="8"/>
      <c r="C68" s="1037"/>
      <c r="D68" s="1037"/>
      <c r="E68" s="1037"/>
      <c r="F68" s="1037"/>
      <c r="G68" s="1039"/>
      <c r="H68" s="179" t="s">
        <v>156</v>
      </c>
      <c r="I68" s="200" t="s">
        <v>785</v>
      </c>
      <c r="J68" s="186">
        <v>1132121</v>
      </c>
      <c r="K68" s="525" t="s">
        <v>339</v>
      </c>
      <c r="L68" s="525" t="s">
        <v>993</v>
      </c>
      <c r="M68" s="525" t="s">
        <v>993</v>
      </c>
      <c r="N68" s="108"/>
      <c r="O68" s="84"/>
      <c r="P68" s="84"/>
      <c r="Q68" s="100"/>
      <c r="R68" s="136"/>
      <c r="S68" s="84"/>
      <c r="T68" s="84"/>
      <c r="U68" s="87"/>
      <c r="V68" s="94"/>
      <c r="W68" s="84" t="s">
        <v>9</v>
      </c>
      <c r="X68" s="84"/>
      <c r="Y68" s="84"/>
      <c r="Z68" s="87"/>
      <c r="AA68" s="94"/>
      <c r="AB68" s="84"/>
      <c r="AC68" s="84"/>
      <c r="AD68" s="100"/>
      <c r="AE68" s="136"/>
      <c r="AF68" s="84"/>
      <c r="AG68" s="84"/>
      <c r="AH68" s="87"/>
      <c r="AI68" s="94"/>
      <c r="AJ68" s="84"/>
      <c r="AK68" s="84"/>
      <c r="AL68" s="84"/>
      <c r="AM68" s="100"/>
      <c r="AN68" s="136"/>
      <c r="AO68" s="84"/>
      <c r="AP68" s="84"/>
      <c r="AQ68" s="87"/>
      <c r="AR68" s="94"/>
      <c r="AS68" s="84"/>
      <c r="AT68" s="84"/>
      <c r="AU68" s="84"/>
      <c r="AV68" s="100"/>
      <c r="AW68" s="136"/>
      <c r="AX68" s="84"/>
      <c r="AY68" s="84"/>
      <c r="AZ68" s="87"/>
      <c r="BA68" s="94"/>
      <c r="BB68" s="84"/>
      <c r="BC68" s="84"/>
      <c r="BD68" s="100"/>
      <c r="BE68" s="136"/>
      <c r="BF68" s="84"/>
      <c r="BG68" s="84"/>
      <c r="BH68" s="84"/>
      <c r="BI68" s="87"/>
      <c r="BJ68" s="94"/>
      <c r="BK68" s="536"/>
      <c r="BL68" s="536"/>
      <c r="BM68" s="93"/>
      <c r="BN68" s="635"/>
      <c r="BO68" s="41"/>
    </row>
    <row r="69" spans="1:67" ht="18.899999999999999" customHeight="1">
      <c r="A69" s="9"/>
      <c r="B69" s="8"/>
      <c r="C69" s="1037"/>
      <c r="D69" s="1037"/>
      <c r="E69" s="1037"/>
      <c r="F69" s="1037"/>
      <c r="G69" s="1039"/>
      <c r="H69" s="76" t="s">
        <v>158</v>
      </c>
      <c r="I69" s="194" t="s">
        <v>781</v>
      </c>
      <c r="J69" s="186">
        <v>1132121</v>
      </c>
      <c r="K69" s="525" t="s">
        <v>339</v>
      </c>
      <c r="L69" s="525" t="s">
        <v>993</v>
      </c>
      <c r="M69" s="525" t="s">
        <v>993</v>
      </c>
      <c r="N69" s="108"/>
      <c r="O69" s="84"/>
      <c r="P69" s="84"/>
      <c r="Q69" s="100"/>
      <c r="R69" s="136"/>
      <c r="S69" s="84"/>
      <c r="T69" s="84"/>
      <c r="U69" s="87"/>
      <c r="V69" s="94"/>
      <c r="W69" s="84" t="s">
        <v>9</v>
      </c>
      <c r="X69" s="84"/>
      <c r="Y69" s="84"/>
      <c r="Z69" s="87"/>
      <c r="AA69" s="94"/>
      <c r="AB69" s="84"/>
      <c r="AC69" s="84"/>
      <c r="AD69" s="100"/>
      <c r="AE69" s="136"/>
      <c r="AF69" s="84"/>
      <c r="AG69" s="84"/>
      <c r="AH69" s="87"/>
      <c r="AI69" s="94"/>
      <c r="AJ69" s="84"/>
      <c r="AK69" s="84"/>
      <c r="AL69" s="84"/>
      <c r="AM69" s="100"/>
      <c r="AN69" s="136"/>
      <c r="AO69" s="84"/>
      <c r="AP69" s="84"/>
      <c r="AQ69" s="87"/>
      <c r="AR69" s="94"/>
      <c r="AS69" s="84"/>
      <c r="AT69" s="84"/>
      <c r="AU69" s="84"/>
      <c r="AV69" s="100"/>
      <c r="AW69" s="136"/>
      <c r="AX69" s="84"/>
      <c r="AY69" s="84"/>
      <c r="AZ69" s="87"/>
      <c r="BA69" s="94"/>
      <c r="BB69" s="84"/>
      <c r="BC69" s="84"/>
      <c r="BD69" s="100"/>
      <c r="BE69" s="136"/>
      <c r="BF69" s="84"/>
      <c r="BG69" s="84"/>
      <c r="BH69" s="84"/>
      <c r="BI69" s="87"/>
      <c r="BJ69" s="94"/>
      <c r="BK69" s="536"/>
      <c r="BL69" s="536"/>
      <c r="BM69" s="93"/>
      <c r="BN69" s="634"/>
      <c r="BO69" s="11"/>
    </row>
    <row r="70" spans="1:67" ht="18.899999999999999" customHeight="1">
      <c r="A70" s="9"/>
      <c r="B70" s="8"/>
      <c r="C70" s="1037"/>
      <c r="D70" s="1037"/>
      <c r="E70" s="1037"/>
      <c r="F70" s="1037"/>
      <c r="G70" s="1039"/>
      <c r="H70" s="179" t="s">
        <v>160</v>
      </c>
      <c r="I70" s="200" t="s">
        <v>784</v>
      </c>
      <c r="J70" s="186">
        <v>1132121</v>
      </c>
      <c r="K70" s="525" t="s">
        <v>339</v>
      </c>
      <c r="L70" s="525" t="s">
        <v>993</v>
      </c>
      <c r="M70" s="525" t="s">
        <v>993</v>
      </c>
      <c r="N70" s="108"/>
      <c r="O70" s="84"/>
      <c r="P70" s="84"/>
      <c r="Q70" s="100"/>
      <c r="R70" s="136"/>
      <c r="S70" s="84"/>
      <c r="T70" s="84"/>
      <c r="U70" s="87"/>
      <c r="V70" s="94"/>
      <c r="W70" s="84" t="s">
        <v>9</v>
      </c>
      <c r="X70" s="84"/>
      <c r="Y70" s="84"/>
      <c r="Z70" s="87"/>
      <c r="AA70" s="94"/>
      <c r="AB70" s="84"/>
      <c r="AC70" s="84"/>
      <c r="AD70" s="100"/>
      <c r="AE70" s="136"/>
      <c r="AF70" s="84"/>
      <c r="AG70" s="84"/>
      <c r="AH70" s="87"/>
      <c r="AI70" s="94"/>
      <c r="AJ70" s="84"/>
      <c r="AK70" s="84"/>
      <c r="AL70" s="84"/>
      <c r="AM70" s="100"/>
      <c r="AN70" s="136"/>
      <c r="AO70" s="84"/>
      <c r="AP70" s="84"/>
      <c r="AQ70" s="87"/>
      <c r="AR70" s="94"/>
      <c r="AS70" s="84"/>
      <c r="AT70" s="84"/>
      <c r="AU70" s="84"/>
      <c r="AV70" s="100"/>
      <c r="AW70" s="136"/>
      <c r="AX70" s="84"/>
      <c r="AY70" s="84"/>
      <c r="AZ70" s="87"/>
      <c r="BA70" s="94"/>
      <c r="BB70" s="84"/>
      <c r="BC70" s="84"/>
      <c r="BD70" s="100"/>
      <c r="BE70" s="136"/>
      <c r="BF70" s="84"/>
      <c r="BG70" s="84"/>
      <c r="BH70" s="84"/>
      <c r="BI70" s="87"/>
      <c r="BJ70" s="94"/>
      <c r="BK70" s="536"/>
      <c r="BL70" s="536"/>
      <c r="BM70" s="93"/>
      <c r="BN70" s="634"/>
      <c r="BO70" s="11"/>
    </row>
    <row r="71" spans="1:67" ht="18.899999999999999" customHeight="1">
      <c r="A71" s="9"/>
      <c r="B71" s="8"/>
      <c r="C71" s="1037"/>
      <c r="D71" s="1037"/>
      <c r="E71" s="1037"/>
      <c r="F71" s="1037"/>
      <c r="G71" s="1039"/>
      <c r="H71" s="179" t="s">
        <v>1036</v>
      </c>
      <c r="I71" s="200" t="s">
        <v>1046</v>
      </c>
      <c r="J71" s="186">
        <v>1132120</v>
      </c>
      <c r="K71" s="525" t="s">
        <v>339</v>
      </c>
      <c r="L71" s="525" t="s">
        <v>993</v>
      </c>
      <c r="M71" s="525" t="s">
        <v>993</v>
      </c>
      <c r="N71" s="108"/>
      <c r="O71" s="84"/>
      <c r="P71" s="84"/>
      <c r="Q71" s="100"/>
      <c r="R71" s="136"/>
      <c r="S71" s="84"/>
      <c r="T71" s="84"/>
      <c r="U71" s="87"/>
      <c r="V71" s="94"/>
      <c r="W71" s="84" t="s">
        <v>9</v>
      </c>
      <c r="X71" s="84"/>
      <c r="Y71" s="84"/>
      <c r="Z71" s="87"/>
      <c r="AA71" s="94"/>
      <c r="AB71" s="84"/>
      <c r="AC71" s="84"/>
      <c r="AD71" s="100"/>
      <c r="AE71" s="136"/>
      <c r="AF71" s="84"/>
      <c r="AG71" s="84"/>
      <c r="AH71" s="87"/>
      <c r="AI71" s="94"/>
      <c r="AJ71" s="84"/>
      <c r="AK71" s="84"/>
      <c r="AL71" s="84"/>
      <c r="AM71" s="100"/>
      <c r="AN71" s="136"/>
      <c r="AO71" s="84"/>
      <c r="AP71" s="84"/>
      <c r="AQ71" s="87"/>
      <c r="AR71" s="94"/>
      <c r="AS71" s="84"/>
      <c r="AT71" s="84"/>
      <c r="AU71" s="84"/>
      <c r="AV71" s="100"/>
      <c r="AW71" s="136"/>
      <c r="AX71" s="84"/>
      <c r="AY71" s="84"/>
      <c r="AZ71" s="87"/>
      <c r="BA71" s="94"/>
      <c r="BB71" s="84"/>
      <c r="BC71" s="84"/>
      <c r="BD71" s="100"/>
      <c r="BE71" s="136"/>
      <c r="BF71" s="84"/>
      <c r="BG71" s="84"/>
      <c r="BH71" s="84"/>
      <c r="BI71" s="87"/>
      <c r="BJ71" s="94"/>
      <c r="BK71" s="536"/>
      <c r="BL71" s="536"/>
      <c r="BM71" s="93"/>
      <c r="BN71" s="634"/>
      <c r="BO71" s="11"/>
    </row>
    <row r="72" spans="1:67" ht="18.899999999999999" customHeight="1">
      <c r="A72" s="9"/>
      <c r="B72" s="8"/>
      <c r="C72" s="1037"/>
      <c r="D72" s="1037"/>
      <c r="E72" s="1037"/>
      <c r="F72" s="1037"/>
      <c r="G72" s="1039"/>
      <c r="H72" s="179" t="s">
        <v>1037</v>
      </c>
      <c r="I72" s="200" t="s">
        <v>1047</v>
      </c>
      <c r="J72" s="186">
        <v>1132120</v>
      </c>
      <c r="K72" s="525" t="s">
        <v>339</v>
      </c>
      <c r="L72" s="525" t="s">
        <v>993</v>
      </c>
      <c r="M72" s="525" t="s">
        <v>993</v>
      </c>
      <c r="N72" s="108"/>
      <c r="O72" s="84"/>
      <c r="P72" s="84"/>
      <c r="Q72" s="100"/>
      <c r="R72" s="136"/>
      <c r="S72" s="84"/>
      <c r="T72" s="84"/>
      <c r="U72" s="87"/>
      <c r="V72" s="94"/>
      <c r="W72" s="84" t="s">
        <v>9</v>
      </c>
      <c r="X72" s="84"/>
      <c r="Y72" s="84"/>
      <c r="Z72" s="87"/>
      <c r="AA72" s="94"/>
      <c r="AB72" s="84"/>
      <c r="AC72" s="84"/>
      <c r="AD72" s="100"/>
      <c r="AE72" s="136"/>
      <c r="AF72" s="84"/>
      <c r="AG72" s="84"/>
      <c r="AH72" s="87"/>
      <c r="AI72" s="94"/>
      <c r="AJ72" s="84"/>
      <c r="AK72" s="84"/>
      <c r="AL72" s="84"/>
      <c r="AM72" s="100"/>
      <c r="AN72" s="136"/>
      <c r="AO72" s="84"/>
      <c r="AP72" s="84"/>
      <c r="AQ72" s="87"/>
      <c r="AR72" s="94"/>
      <c r="AS72" s="84"/>
      <c r="AT72" s="84"/>
      <c r="AU72" s="84"/>
      <c r="AV72" s="100"/>
      <c r="AW72" s="136"/>
      <c r="AX72" s="84"/>
      <c r="AY72" s="84"/>
      <c r="AZ72" s="87"/>
      <c r="BA72" s="94"/>
      <c r="BB72" s="84"/>
      <c r="BC72" s="84"/>
      <c r="BD72" s="100"/>
      <c r="BE72" s="136"/>
      <c r="BF72" s="84"/>
      <c r="BG72" s="84"/>
      <c r="BH72" s="84"/>
      <c r="BI72" s="87"/>
      <c r="BJ72" s="94"/>
      <c r="BK72" s="536"/>
      <c r="BL72" s="536"/>
      <c r="BM72" s="93"/>
      <c r="BN72" s="634"/>
      <c r="BO72" s="11"/>
    </row>
    <row r="73" spans="1:67" ht="18.899999999999999" customHeight="1">
      <c r="A73" s="9"/>
      <c r="B73" s="8"/>
      <c r="C73" s="1037"/>
      <c r="D73" s="1037"/>
      <c r="E73" s="1037"/>
      <c r="F73" s="1037"/>
      <c r="G73" s="1039"/>
      <c r="H73" s="179" t="s">
        <v>1038</v>
      </c>
      <c r="I73" s="200" t="s">
        <v>960</v>
      </c>
      <c r="J73" s="186">
        <v>1132120</v>
      </c>
      <c r="K73" s="525" t="s">
        <v>339</v>
      </c>
      <c r="L73" s="525" t="s">
        <v>993</v>
      </c>
      <c r="M73" s="525" t="s">
        <v>993</v>
      </c>
      <c r="N73" s="108"/>
      <c r="O73" s="84"/>
      <c r="P73" s="84"/>
      <c r="Q73" s="100"/>
      <c r="R73" s="136"/>
      <c r="S73" s="84"/>
      <c r="T73" s="84"/>
      <c r="U73" s="87"/>
      <c r="V73" s="94"/>
      <c r="W73" s="84" t="s">
        <v>9</v>
      </c>
      <c r="X73" s="84"/>
      <c r="Y73" s="84"/>
      <c r="Z73" s="87"/>
      <c r="AA73" s="94"/>
      <c r="AB73" s="84"/>
      <c r="AC73" s="84"/>
      <c r="AD73" s="100"/>
      <c r="AE73" s="136"/>
      <c r="AF73" s="84"/>
      <c r="AG73" s="84"/>
      <c r="AH73" s="87"/>
      <c r="AI73" s="94"/>
      <c r="AJ73" s="84"/>
      <c r="AK73" s="84"/>
      <c r="AL73" s="84"/>
      <c r="AM73" s="100"/>
      <c r="AN73" s="136"/>
      <c r="AO73" s="84"/>
      <c r="AP73" s="84"/>
      <c r="AQ73" s="87"/>
      <c r="AR73" s="94"/>
      <c r="AS73" s="84"/>
      <c r="AT73" s="84"/>
      <c r="AU73" s="84"/>
      <c r="AV73" s="100"/>
      <c r="AW73" s="136"/>
      <c r="AX73" s="84"/>
      <c r="AY73" s="84"/>
      <c r="AZ73" s="87"/>
      <c r="BA73" s="94"/>
      <c r="BB73" s="84"/>
      <c r="BC73" s="84"/>
      <c r="BD73" s="100"/>
      <c r="BE73" s="136"/>
      <c r="BF73" s="84"/>
      <c r="BG73" s="84"/>
      <c r="BH73" s="84"/>
      <c r="BI73" s="87"/>
      <c r="BJ73" s="94"/>
      <c r="BK73" s="536"/>
      <c r="BL73" s="536"/>
      <c r="BM73" s="93"/>
      <c r="BN73" s="634"/>
      <c r="BO73" s="11"/>
    </row>
    <row r="74" spans="1:67" ht="18.899999999999999" customHeight="1">
      <c r="A74" s="9"/>
      <c r="B74" s="8"/>
      <c r="C74" s="1037"/>
      <c r="D74" s="1037"/>
      <c r="E74" s="1037"/>
      <c r="F74" s="1037"/>
      <c r="G74" s="1039"/>
      <c r="H74" s="179" t="s">
        <v>1039</v>
      </c>
      <c r="I74" s="200" t="s">
        <v>1043</v>
      </c>
      <c r="J74" s="186">
        <v>1132120</v>
      </c>
      <c r="K74" s="525" t="s">
        <v>339</v>
      </c>
      <c r="L74" s="525" t="s">
        <v>993</v>
      </c>
      <c r="M74" s="525" t="s">
        <v>993</v>
      </c>
      <c r="N74" s="108"/>
      <c r="O74" s="84"/>
      <c r="P74" s="84"/>
      <c r="Q74" s="100"/>
      <c r="R74" s="136"/>
      <c r="S74" s="84"/>
      <c r="T74" s="84"/>
      <c r="U74" s="87"/>
      <c r="V74" s="94"/>
      <c r="W74" s="84" t="s">
        <v>9</v>
      </c>
      <c r="X74" s="84"/>
      <c r="Y74" s="84"/>
      <c r="Z74" s="87"/>
      <c r="AA74" s="94"/>
      <c r="AB74" s="84"/>
      <c r="AC74" s="84"/>
      <c r="AD74" s="100"/>
      <c r="AE74" s="136"/>
      <c r="AF74" s="84"/>
      <c r="AG74" s="84"/>
      <c r="AH74" s="87"/>
      <c r="AI74" s="94"/>
      <c r="AJ74" s="84"/>
      <c r="AK74" s="84"/>
      <c r="AL74" s="84"/>
      <c r="AM74" s="100"/>
      <c r="AN74" s="136"/>
      <c r="AO74" s="84"/>
      <c r="AP74" s="84"/>
      <c r="AQ74" s="87"/>
      <c r="AR74" s="94"/>
      <c r="AS74" s="84"/>
      <c r="AT74" s="84"/>
      <c r="AU74" s="84"/>
      <c r="AV74" s="100"/>
      <c r="AW74" s="136"/>
      <c r="AX74" s="84"/>
      <c r="AY74" s="84"/>
      <c r="AZ74" s="87"/>
      <c r="BA74" s="94"/>
      <c r="BB74" s="84"/>
      <c r="BC74" s="84"/>
      <c r="BD74" s="100"/>
      <c r="BE74" s="136"/>
      <c r="BF74" s="84"/>
      <c r="BG74" s="84"/>
      <c r="BH74" s="84"/>
      <c r="BI74" s="87"/>
      <c r="BJ74" s="94"/>
      <c r="BK74" s="536"/>
      <c r="BL74" s="536"/>
      <c r="BM74" s="93"/>
      <c r="BN74" s="634"/>
      <c r="BO74" s="11"/>
    </row>
    <row r="75" spans="1:67" ht="18.899999999999999" customHeight="1" thickBot="1">
      <c r="A75" s="9"/>
      <c r="B75" s="8"/>
      <c r="C75" s="1037"/>
      <c r="D75" s="1037"/>
      <c r="E75" s="1037"/>
      <c r="F75" s="1037"/>
      <c r="G75" s="1040"/>
      <c r="H75" s="181" t="s">
        <v>162</v>
      </c>
      <c r="I75" s="202" t="s">
        <v>786</v>
      </c>
      <c r="J75" s="189">
        <v>1132120</v>
      </c>
      <c r="K75" s="533" t="s">
        <v>339</v>
      </c>
      <c r="L75" s="533" t="s">
        <v>993</v>
      </c>
      <c r="M75" s="533" t="s">
        <v>993</v>
      </c>
      <c r="N75" s="124"/>
      <c r="O75" s="125"/>
      <c r="P75" s="125"/>
      <c r="Q75" s="126"/>
      <c r="R75" s="144"/>
      <c r="S75" s="125"/>
      <c r="T75" s="125"/>
      <c r="U75" s="148"/>
      <c r="V75" s="127"/>
      <c r="W75" s="125"/>
      <c r="X75" s="125"/>
      <c r="Y75" s="125" t="s">
        <v>9</v>
      </c>
      <c r="Z75" s="148"/>
      <c r="AA75" s="127"/>
      <c r="AB75" s="125"/>
      <c r="AC75" s="125"/>
      <c r="AD75" s="126"/>
      <c r="AE75" s="144"/>
      <c r="AF75" s="125"/>
      <c r="AG75" s="125"/>
      <c r="AH75" s="148"/>
      <c r="AI75" s="127"/>
      <c r="AJ75" s="125"/>
      <c r="AK75" s="125"/>
      <c r="AL75" s="125"/>
      <c r="AM75" s="126"/>
      <c r="AN75" s="144"/>
      <c r="AO75" s="125"/>
      <c r="AP75" s="125"/>
      <c r="AQ75" s="148"/>
      <c r="AR75" s="127"/>
      <c r="AS75" s="125"/>
      <c r="AT75" s="125"/>
      <c r="AU75" s="125"/>
      <c r="AV75" s="126"/>
      <c r="AW75" s="144"/>
      <c r="AX75" s="125"/>
      <c r="AY75" s="125"/>
      <c r="AZ75" s="148"/>
      <c r="BA75" s="127"/>
      <c r="BB75" s="125"/>
      <c r="BC75" s="125"/>
      <c r="BD75" s="126"/>
      <c r="BE75" s="144"/>
      <c r="BF75" s="125"/>
      <c r="BG75" s="125"/>
      <c r="BH75" s="125"/>
      <c r="BI75" s="148"/>
      <c r="BJ75" s="127"/>
      <c r="BK75" s="616"/>
      <c r="BL75" s="616"/>
      <c r="BM75" s="128"/>
      <c r="BN75" s="634"/>
      <c r="BO75" s="11"/>
    </row>
    <row r="76" spans="1:67" ht="18.899999999999999" customHeight="1">
      <c r="A76" s="9"/>
      <c r="B76" s="8"/>
      <c r="C76" s="1037"/>
      <c r="D76" s="1037"/>
      <c r="E76" s="1037"/>
      <c r="F76" s="1037"/>
      <c r="G76" s="1038" t="s">
        <v>164</v>
      </c>
      <c r="H76" s="211" t="s">
        <v>165</v>
      </c>
      <c r="I76" s="203" t="s">
        <v>718</v>
      </c>
      <c r="J76" s="190">
        <v>1131802</v>
      </c>
      <c r="K76" s="531" t="s">
        <v>339</v>
      </c>
      <c r="L76" s="531" t="s">
        <v>993</v>
      </c>
      <c r="M76" s="532" t="s">
        <v>993</v>
      </c>
      <c r="N76" s="122"/>
      <c r="O76" s="90"/>
      <c r="P76" s="90"/>
      <c r="Q76" s="99"/>
      <c r="R76" s="135"/>
      <c r="S76" s="90"/>
      <c r="T76" s="90"/>
      <c r="U76" s="146"/>
      <c r="V76" s="103"/>
      <c r="W76" s="90"/>
      <c r="X76" s="90"/>
      <c r="Y76" s="90" t="s">
        <v>9</v>
      </c>
      <c r="Z76" s="146"/>
      <c r="AA76" s="103"/>
      <c r="AB76" s="90"/>
      <c r="AC76" s="90"/>
      <c r="AD76" s="99"/>
      <c r="AE76" s="135"/>
      <c r="AF76" s="90"/>
      <c r="AG76" s="90"/>
      <c r="AH76" s="146"/>
      <c r="AI76" s="103"/>
      <c r="AJ76" s="90"/>
      <c r="AK76" s="90"/>
      <c r="AL76" s="90"/>
      <c r="AM76" s="99"/>
      <c r="AN76" s="135"/>
      <c r="AO76" s="90"/>
      <c r="AP76" s="90"/>
      <c r="AQ76" s="146"/>
      <c r="AR76" s="103"/>
      <c r="AS76" s="90"/>
      <c r="AT76" s="90"/>
      <c r="AU76" s="90"/>
      <c r="AV76" s="99"/>
      <c r="AW76" s="135"/>
      <c r="AX76" s="90"/>
      <c r="AY76" s="90"/>
      <c r="AZ76" s="146"/>
      <c r="BA76" s="103"/>
      <c r="BB76" s="90"/>
      <c r="BC76" s="90"/>
      <c r="BD76" s="99"/>
      <c r="BE76" s="135"/>
      <c r="BF76" s="90"/>
      <c r="BG76" s="90"/>
      <c r="BH76" s="90"/>
      <c r="BI76" s="146"/>
      <c r="BJ76" s="103"/>
      <c r="BK76" s="544"/>
      <c r="BL76" s="544"/>
      <c r="BM76" s="91"/>
      <c r="BN76" s="634"/>
      <c r="BO76" s="11"/>
    </row>
    <row r="77" spans="1:67" ht="18.899999999999999" customHeight="1">
      <c r="A77" s="9"/>
      <c r="B77" s="8"/>
      <c r="C77" s="1037"/>
      <c r="D77" s="1037"/>
      <c r="E77" s="1037"/>
      <c r="F77" s="1037"/>
      <c r="G77" s="1039"/>
      <c r="H77" s="179" t="s">
        <v>1125</v>
      </c>
      <c r="I77" s="200" t="s">
        <v>1126</v>
      </c>
      <c r="J77" s="186">
        <v>1131802</v>
      </c>
      <c r="K77" s="525" t="s">
        <v>339</v>
      </c>
      <c r="L77" s="525" t="s">
        <v>993</v>
      </c>
      <c r="M77" s="526" t="s">
        <v>993</v>
      </c>
      <c r="N77" s="115"/>
      <c r="O77" s="116"/>
      <c r="P77" s="116"/>
      <c r="Q77" s="117"/>
      <c r="R77" s="150"/>
      <c r="S77" s="116"/>
      <c r="T77" s="116"/>
      <c r="U77" s="147"/>
      <c r="V77" s="118"/>
      <c r="W77" s="116"/>
      <c r="X77" s="116"/>
      <c r="Y77" s="116" t="s">
        <v>9</v>
      </c>
      <c r="Z77" s="147"/>
      <c r="AA77" s="118"/>
      <c r="AB77" s="116"/>
      <c r="AC77" s="116"/>
      <c r="AD77" s="117"/>
      <c r="AE77" s="150"/>
      <c r="AF77" s="116"/>
      <c r="AG77" s="116"/>
      <c r="AH77" s="147"/>
      <c r="AI77" s="118"/>
      <c r="AJ77" s="116"/>
      <c r="AK77" s="116"/>
      <c r="AL77" s="116"/>
      <c r="AM77" s="117"/>
      <c r="AN77" s="150"/>
      <c r="AO77" s="116"/>
      <c r="AP77" s="116"/>
      <c r="AQ77" s="147"/>
      <c r="AR77" s="118"/>
      <c r="AS77" s="116"/>
      <c r="AT77" s="116"/>
      <c r="AU77" s="116"/>
      <c r="AV77" s="117"/>
      <c r="AW77" s="150"/>
      <c r="AX77" s="116"/>
      <c r="AY77" s="116"/>
      <c r="AZ77" s="147"/>
      <c r="BA77" s="118"/>
      <c r="BB77" s="116"/>
      <c r="BC77" s="116"/>
      <c r="BD77" s="117"/>
      <c r="BE77" s="150"/>
      <c r="BF77" s="116"/>
      <c r="BG77" s="116"/>
      <c r="BH77" s="116"/>
      <c r="BI77" s="147"/>
      <c r="BJ77" s="118"/>
      <c r="BK77" s="588"/>
      <c r="BL77" s="588"/>
      <c r="BM77" s="119"/>
      <c r="BN77" s="634"/>
      <c r="BO77" s="11"/>
    </row>
    <row r="78" spans="1:67" ht="18.899999999999999" customHeight="1">
      <c r="A78" s="9"/>
      <c r="B78" s="8"/>
      <c r="C78" s="1037"/>
      <c r="D78" s="1037"/>
      <c r="E78" s="1037"/>
      <c r="F78" s="1037"/>
      <c r="G78" s="1039"/>
      <c r="H78" s="179" t="s">
        <v>167</v>
      </c>
      <c r="I78" s="200" t="s">
        <v>718</v>
      </c>
      <c r="J78" s="186">
        <v>1132140</v>
      </c>
      <c r="K78" s="525" t="s">
        <v>339</v>
      </c>
      <c r="L78" s="525" t="s">
        <v>993</v>
      </c>
      <c r="M78" s="526" t="s">
        <v>993</v>
      </c>
      <c r="N78" s="108"/>
      <c r="O78" s="84"/>
      <c r="P78" s="84"/>
      <c r="Q78" s="100"/>
      <c r="R78" s="136"/>
      <c r="S78" s="84"/>
      <c r="T78" s="84"/>
      <c r="U78" s="87"/>
      <c r="V78" s="94"/>
      <c r="W78" s="84"/>
      <c r="X78" s="84"/>
      <c r="Y78" s="84" t="s">
        <v>9</v>
      </c>
      <c r="Z78" s="87"/>
      <c r="AA78" s="94"/>
      <c r="AB78" s="84"/>
      <c r="AC78" s="84"/>
      <c r="AD78" s="100"/>
      <c r="AE78" s="136"/>
      <c r="AF78" s="84"/>
      <c r="AG78" s="84"/>
      <c r="AH78" s="87"/>
      <c r="AI78" s="94"/>
      <c r="AJ78" s="84"/>
      <c r="AK78" s="84"/>
      <c r="AL78" s="84"/>
      <c r="AM78" s="100"/>
      <c r="AN78" s="136"/>
      <c r="AO78" s="84"/>
      <c r="AP78" s="84"/>
      <c r="AQ78" s="87"/>
      <c r="AR78" s="94"/>
      <c r="AS78" s="84"/>
      <c r="AT78" s="84"/>
      <c r="AU78" s="84"/>
      <c r="AV78" s="100"/>
      <c r="AW78" s="136"/>
      <c r="AX78" s="84"/>
      <c r="AY78" s="84"/>
      <c r="AZ78" s="87"/>
      <c r="BA78" s="94"/>
      <c r="BB78" s="84"/>
      <c r="BC78" s="84"/>
      <c r="BD78" s="100"/>
      <c r="BE78" s="136"/>
      <c r="BF78" s="84"/>
      <c r="BG78" s="84"/>
      <c r="BH78" s="84"/>
      <c r="BI78" s="87"/>
      <c r="BJ78" s="94"/>
      <c r="BK78" s="536"/>
      <c r="BL78" s="536"/>
      <c r="BM78" s="93"/>
      <c r="BN78" s="634"/>
      <c r="BO78" s="11"/>
    </row>
    <row r="79" spans="1:67" ht="18.899999999999999" customHeight="1">
      <c r="A79" s="9"/>
      <c r="B79" s="8"/>
      <c r="C79" s="1037"/>
      <c r="D79" s="1037"/>
      <c r="E79" s="1037"/>
      <c r="F79" s="1037"/>
      <c r="G79" s="1039"/>
      <c r="H79" s="179" t="s">
        <v>169</v>
      </c>
      <c r="I79" s="200" t="s">
        <v>722</v>
      </c>
      <c r="J79" s="186">
        <v>1132140</v>
      </c>
      <c r="K79" s="525" t="s">
        <v>339</v>
      </c>
      <c r="L79" s="525" t="s">
        <v>993</v>
      </c>
      <c r="M79" s="526" t="s">
        <v>993</v>
      </c>
      <c r="N79" s="108"/>
      <c r="O79" s="84"/>
      <c r="P79" s="84"/>
      <c r="Q79" s="100"/>
      <c r="R79" s="136"/>
      <c r="S79" s="84"/>
      <c r="T79" s="84"/>
      <c r="U79" s="87"/>
      <c r="V79" s="94"/>
      <c r="W79" s="84"/>
      <c r="X79" s="84"/>
      <c r="Y79" s="84" t="s">
        <v>9</v>
      </c>
      <c r="Z79" s="87"/>
      <c r="AA79" s="94"/>
      <c r="AB79" s="84"/>
      <c r="AC79" s="84"/>
      <c r="AD79" s="100"/>
      <c r="AE79" s="136"/>
      <c r="AF79" s="84"/>
      <c r="AG79" s="84"/>
      <c r="AH79" s="87"/>
      <c r="AI79" s="94"/>
      <c r="AJ79" s="84"/>
      <c r="AK79" s="84"/>
      <c r="AL79" s="84"/>
      <c r="AM79" s="100"/>
      <c r="AN79" s="136"/>
      <c r="AO79" s="84"/>
      <c r="AP79" s="84"/>
      <c r="AQ79" s="87"/>
      <c r="AR79" s="94"/>
      <c r="AS79" s="84"/>
      <c r="AT79" s="84"/>
      <c r="AU79" s="84"/>
      <c r="AV79" s="100"/>
      <c r="AW79" s="136"/>
      <c r="AX79" s="84"/>
      <c r="AY79" s="84"/>
      <c r="AZ79" s="87"/>
      <c r="BA79" s="94"/>
      <c r="BB79" s="84"/>
      <c r="BC79" s="84"/>
      <c r="BD79" s="100"/>
      <c r="BE79" s="136"/>
      <c r="BF79" s="84"/>
      <c r="BG79" s="84"/>
      <c r="BH79" s="84"/>
      <c r="BI79" s="87"/>
      <c r="BJ79" s="94"/>
      <c r="BK79" s="536"/>
      <c r="BL79" s="536"/>
      <c r="BM79" s="93"/>
      <c r="BN79" s="634"/>
      <c r="BO79" s="11"/>
    </row>
    <row r="80" spans="1:67" ht="18.899999999999999" customHeight="1">
      <c r="A80" s="9"/>
      <c r="B80" s="8"/>
      <c r="C80" s="1037"/>
      <c r="D80" s="1037"/>
      <c r="E80" s="1037"/>
      <c r="F80" s="1037"/>
      <c r="G80" s="1039"/>
      <c r="H80" s="179" t="s">
        <v>171</v>
      </c>
      <c r="I80" s="200" t="s">
        <v>723</v>
      </c>
      <c r="J80" s="186">
        <v>1132140</v>
      </c>
      <c r="K80" s="525" t="s">
        <v>339</v>
      </c>
      <c r="L80" s="525" t="s">
        <v>993</v>
      </c>
      <c r="M80" s="526" t="s">
        <v>993</v>
      </c>
      <c r="N80" s="108"/>
      <c r="O80" s="84"/>
      <c r="P80" s="84"/>
      <c r="Q80" s="100"/>
      <c r="R80" s="136"/>
      <c r="S80" s="84"/>
      <c r="T80" s="84"/>
      <c r="U80" s="87"/>
      <c r="V80" s="94"/>
      <c r="W80" s="84"/>
      <c r="X80" s="84"/>
      <c r="Y80" s="84" t="s">
        <v>9</v>
      </c>
      <c r="Z80" s="87"/>
      <c r="AA80" s="94"/>
      <c r="AB80" s="84"/>
      <c r="AC80" s="84"/>
      <c r="AD80" s="100"/>
      <c r="AE80" s="136"/>
      <c r="AF80" s="84"/>
      <c r="AG80" s="84"/>
      <c r="AH80" s="87"/>
      <c r="AI80" s="94"/>
      <c r="AJ80" s="84"/>
      <c r="AK80" s="84"/>
      <c r="AL80" s="84"/>
      <c r="AM80" s="100"/>
      <c r="AN80" s="136"/>
      <c r="AO80" s="84"/>
      <c r="AP80" s="84"/>
      <c r="AQ80" s="87"/>
      <c r="AR80" s="94"/>
      <c r="AS80" s="84"/>
      <c r="AT80" s="84"/>
      <c r="AU80" s="84"/>
      <c r="AV80" s="100"/>
      <c r="AW80" s="136"/>
      <c r="AX80" s="84"/>
      <c r="AY80" s="84"/>
      <c r="AZ80" s="87"/>
      <c r="BA80" s="94"/>
      <c r="BB80" s="84"/>
      <c r="BC80" s="84"/>
      <c r="BD80" s="100"/>
      <c r="BE80" s="136"/>
      <c r="BF80" s="84"/>
      <c r="BG80" s="84"/>
      <c r="BH80" s="84"/>
      <c r="BI80" s="87"/>
      <c r="BJ80" s="94"/>
      <c r="BK80" s="536"/>
      <c r="BL80" s="536"/>
      <c r="BM80" s="93"/>
      <c r="BN80" s="634"/>
      <c r="BO80" s="11"/>
    </row>
    <row r="81" spans="1:67" ht="18.899999999999999" customHeight="1">
      <c r="A81" s="9"/>
      <c r="B81" s="8"/>
      <c r="C81" s="1037"/>
      <c r="D81" s="1037"/>
      <c r="E81" s="1037"/>
      <c r="F81" s="1037"/>
      <c r="G81" s="1039"/>
      <c r="H81" s="179" t="s">
        <v>173</v>
      </c>
      <c r="I81" s="200" t="s">
        <v>719</v>
      </c>
      <c r="J81" s="186">
        <v>1132140</v>
      </c>
      <c r="K81" s="525" t="s">
        <v>339</v>
      </c>
      <c r="L81" s="525" t="s">
        <v>993</v>
      </c>
      <c r="M81" s="526" t="s">
        <v>993</v>
      </c>
      <c r="N81" s="108"/>
      <c r="O81" s="84"/>
      <c r="P81" s="84"/>
      <c r="Q81" s="100"/>
      <c r="R81" s="136"/>
      <c r="S81" s="84"/>
      <c r="T81" s="84"/>
      <c r="U81" s="87"/>
      <c r="V81" s="94"/>
      <c r="W81" s="84"/>
      <c r="X81" s="84"/>
      <c r="Y81" s="84" t="s">
        <v>9</v>
      </c>
      <c r="Z81" s="87"/>
      <c r="AA81" s="94"/>
      <c r="AB81" s="84"/>
      <c r="AC81" s="84"/>
      <c r="AD81" s="100"/>
      <c r="AE81" s="136"/>
      <c r="AF81" s="84"/>
      <c r="AG81" s="84"/>
      <c r="AH81" s="87"/>
      <c r="AI81" s="94"/>
      <c r="AJ81" s="84"/>
      <c r="AK81" s="84"/>
      <c r="AL81" s="84"/>
      <c r="AM81" s="100"/>
      <c r="AN81" s="136"/>
      <c r="AO81" s="84"/>
      <c r="AP81" s="84"/>
      <c r="AQ81" s="87"/>
      <c r="AR81" s="94"/>
      <c r="AS81" s="84"/>
      <c r="AT81" s="84"/>
      <c r="AU81" s="84"/>
      <c r="AV81" s="100"/>
      <c r="AW81" s="136"/>
      <c r="AX81" s="84"/>
      <c r="AY81" s="84"/>
      <c r="AZ81" s="87"/>
      <c r="BA81" s="94"/>
      <c r="BB81" s="84"/>
      <c r="BC81" s="84"/>
      <c r="BD81" s="100"/>
      <c r="BE81" s="136"/>
      <c r="BF81" s="84"/>
      <c r="BG81" s="84"/>
      <c r="BH81" s="84"/>
      <c r="BI81" s="87"/>
      <c r="BJ81" s="94"/>
      <c r="BK81" s="536"/>
      <c r="BL81" s="536"/>
      <c r="BM81" s="93"/>
      <c r="BN81" s="634"/>
      <c r="BO81" s="11"/>
    </row>
    <row r="82" spans="1:67" ht="18.899999999999999" customHeight="1">
      <c r="A82" s="9"/>
      <c r="B82" s="8"/>
      <c r="C82" s="1037"/>
      <c r="D82" s="1037"/>
      <c r="E82" s="1037"/>
      <c r="F82" s="1037"/>
      <c r="G82" s="1039"/>
      <c r="H82" s="179" t="s">
        <v>175</v>
      </c>
      <c r="I82" s="200" t="s">
        <v>724</v>
      </c>
      <c r="J82" s="186">
        <v>1132140</v>
      </c>
      <c r="K82" s="525" t="s">
        <v>339</v>
      </c>
      <c r="L82" s="525" t="s">
        <v>993</v>
      </c>
      <c r="M82" s="526" t="s">
        <v>993</v>
      </c>
      <c r="N82" s="108"/>
      <c r="O82" s="84"/>
      <c r="P82" s="84"/>
      <c r="Q82" s="100"/>
      <c r="R82" s="136"/>
      <c r="S82" s="84"/>
      <c r="T82" s="84"/>
      <c r="U82" s="87"/>
      <c r="V82" s="94"/>
      <c r="W82" s="84"/>
      <c r="X82" s="84"/>
      <c r="Y82" s="84" t="s">
        <v>9</v>
      </c>
      <c r="Z82" s="87"/>
      <c r="AA82" s="94"/>
      <c r="AB82" s="84"/>
      <c r="AC82" s="84"/>
      <c r="AD82" s="100"/>
      <c r="AE82" s="136"/>
      <c r="AF82" s="84"/>
      <c r="AG82" s="84"/>
      <c r="AH82" s="87"/>
      <c r="AI82" s="94"/>
      <c r="AJ82" s="84"/>
      <c r="AK82" s="84"/>
      <c r="AL82" s="84"/>
      <c r="AM82" s="100"/>
      <c r="AN82" s="136"/>
      <c r="AO82" s="84"/>
      <c r="AP82" s="84"/>
      <c r="AQ82" s="87"/>
      <c r="AR82" s="94"/>
      <c r="AS82" s="84"/>
      <c r="AT82" s="84"/>
      <c r="AU82" s="84"/>
      <c r="AV82" s="100"/>
      <c r="AW82" s="136"/>
      <c r="AX82" s="84"/>
      <c r="AY82" s="84"/>
      <c r="AZ82" s="87"/>
      <c r="BA82" s="94"/>
      <c r="BB82" s="84"/>
      <c r="BC82" s="84"/>
      <c r="BD82" s="100"/>
      <c r="BE82" s="136"/>
      <c r="BF82" s="84"/>
      <c r="BG82" s="84"/>
      <c r="BH82" s="84"/>
      <c r="BI82" s="87"/>
      <c r="BJ82" s="94"/>
      <c r="BK82" s="536"/>
      <c r="BL82" s="536"/>
      <c r="BM82" s="93"/>
      <c r="BN82" s="634"/>
      <c r="BO82" s="11"/>
    </row>
    <row r="83" spans="1:67" ht="18.899999999999999" customHeight="1">
      <c r="A83" s="9"/>
      <c r="B83" s="8"/>
      <c r="C83" s="1037"/>
      <c r="D83" s="1037"/>
      <c r="E83" s="1037"/>
      <c r="F83" s="1037"/>
      <c r="G83" s="1039"/>
      <c r="H83" s="179" t="s">
        <v>177</v>
      </c>
      <c r="I83" s="200" t="s">
        <v>720</v>
      </c>
      <c r="J83" s="186">
        <v>1132140</v>
      </c>
      <c r="K83" s="525" t="s">
        <v>339</v>
      </c>
      <c r="L83" s="525" t="s">
        <v>993</v>
      </c>
      <c r="M83" s="526" t="s">
        <v>993</v>
      </c>
      <c r="N83" s="108"/>
      <c r="O83" s="84"/>
      <c r="P83" s="84"/>
      <c r="Q83" s="100"/>
      <c r="R83" s="136"/>
      <c r="S83" s="84"/>
      <c r="T83" s="84"/>
      <c r="U83" s="87"/>
      <c r="V83" s="94"/>
      <c r="W83" s="84"/>
      <c r="X83" s="84"/>
      <c r="Y83" s="84"/>
      <c r="Z83" s="87" t="s">
        <v>9</v>
      </c>
      <c r="AA83" s="94"/>
      <c r="AB83" s="84"/>
      <c r="AC83" s="84"/>
      <c r="AD83" s="100"/>
      <c r="AE83" s="136"/>
      <c r="AF83" s="84"/>
      <c r="AG83" s="84"/>
      <c r="AH83" s="87"/>
      <c r="AI83" s="94"/>
      <c r="AJ83" s="84"/>
      <c r="AK83" s="84"/>
      <c r="AL83" s="84"/>
      <c r="AM83" s="100"/>
      <c r="AN83" s="136"/>
      <c r="AO83" s="84"/>
      <c r="AP83" s="84"/>
      <c r="AQ83" s="87"/>
      <c r="AR83" s="94"/>
      <c r="AS83" s="84"/>
      <c r="AT83" s="84"/>
      <c r="AU83" s="84"/>
      <c r="AV83" s="100"/>
      <c r="AW83" s="136"/>
      <c r="AX83" s="84"/>
      <c r="AY83" s="84"/>
      <c r="AZ83" s="87"/>
      <c r="BA83" s="94"/>
      <c r="BB83" s="84"/>
      <c r="BC83" s="84"/>
      <c r="BD83" s="100"/>
      <c r="BE83" s="136"/>
      <c r="BF83" s="84"/>
      <c r="BG83" s="84"/>
      <c r="BH83" s="84"/>
      <c r="BI83" s="87"/>
      <c r="BJ83" s="94"/>
      <c r="BK83" s="536"/>
      <c r="BL83" s="536"/>
      <c r="BM83" s="93"/>
      <c r="BN83" s="634"/>
      <c r="BO83" s="11"/>
    </row>
    <row r="84" spans="1:67" ht="18.899999999999999" customHeight="1">
      <c r="A84" s="9"/>
      <c r="B84" s="8"/>
      <c r="C84" s="1037"/>
      <c r="D84" s="1037"/>
      <c r="E84" s="1037"/>
      <c r="F84" s="1037"/>
      <c r="G84" s="1039"/>
      <c r="H84" s="179" t="s">
        <v>179</v>
      </c>
      <c r="I84" s="200" t="s">
        <v>721</v>
      </c>
      <c r="J84" s="186">
        <v>1132140</v>
      </c>
      <c r="K84" s="525" t="s">
        <v>339</v>
      </c>
      <c r="L84" s="525" t="s">
        <v>993</v>
      </c>
      <c r="M84" s="526" t="s">
        <v>993</v>
      </c>
      <c r="N84" s="108"/>
      <c r="O84" s="84"/>
      <c r="P84" s="84"/>
      <c r="Q84" s="100"/>
      <c r="R84" s="136"/>
      <c r="S84" s="84"/>
      <c r="T84" s="84"/>
      <c r="U84" s="87"/>
      <c r="V84" s="94"/>
      <c r="W84" s="84"/>
      <c r="X84" s="84"/>
      <c r="Y84" s="84"/>
      <c r="Z84" s="87" t="s">
        <v>9</v>
      </c>
      <c r="AA84" s="94"/>
      <c r="AB84" s="84"/>
      <c r="AC84" s="84"/>
      <c r="AD84" s="100"/>
      <c r="AE84" s="136"/>
      <c r="AF84" s="84"/>
      <c r="AG84" s="84"/>
      <c r="AH84" s="87"/>
      <c r="AI84" s="94"/>
      <c r="AJ84" s="84"/>
      <c r="AK84" s="84"/>
      <c r="AL84" s="84"/>
      <c r="AM84" s="100"/>
      <c r="AN84" s="136"/>
      <c r="AO84" s="84"/>
      <c r="AP84" s="84"/>
      <c r="AQ84" s="87"/>
      <c r="AR84" s="94"/>
      <c r="AS84" s="84"/>
      <c r="AT84" s="84"/>
      <c r="AU84" s="84"/>
      <c r="AV84" s="100"/>
      <c r="AW84" s="136"/>
      <c r="AX84" s="84"/>
      <c r="AY84" s="84"/>
      <c r="AZ84" s="87"/>
      <c r="BA84" s="94"/>
      <c r="BB84" s="84"/>
      <c r="BC84" s="84"/>
      <c r="BD84" s="100"/>
      <c r="BE84" s="136"/>
      <c r="BF84" s="84"/>
      <c r="BG84" s="84"/>
      <c r="BH84" s="84"/>
      <c r="BI84" s="87"/>
      <c r="BJ84" s="94"/>
      <c r="BK84" s="536"/>
      <c r="BL84" s="536"/>
      <c r="BM84" s="93"/>
      <c r="BN84" s="634"/>
      <c r="BO84" s="11"/>
    </row>
    <row r="85" spans="1:67" ht="18.899999999999999" customHeight="1">
      <c r="A85" s="9"/>
      <c r="B85" s="8"/>
      <c r="C85" s="1037"/>
      <c r="D85" s="1037"/>
      <c r="E85" s="1037"/>
      <c r="F85" s="1037"/>
      <c r="G85" s="1039"/>
      <c r="H85" s="179" t="s">
        <v>181</v>
      </c>
      <c r="I85" s="200" t="s">
        <v>714</v>
      </c>
      <c r="J85" s="186">
        <v>1131802</v>
      </c>
      <c r="K85" s="525" t="s">
        <v>339</v>
      </c>
      <c r="L85" s="525" t="s">
        <v>993</v>
      </c>
      <c r="M85" s="526" t="s">
        <v>993</v>
      </c>
      <c r="N85" s="108"/>
      <c r="O85" s="84"/>
      <c r="P85" s="84"/>
      <c r="Q85" s="100"/>
      <c r="R85" s="136"/>
      <c r="S85" s="84"/>
      <c r="T85" s="84"/>
      <c r="U85" s="87"/>
      <c r="V85" s="94"/>
      <c r="W85" s="84"/>
      <c r="X85" s="84"/>
      <c r="Y85" s="84"/>
      <c r="Z85" s="87" t="s">
        <v>9</v>
      </c>
      <c r="AA85" s="94"/>
      <c r="AB85" s="84"/>
      <c r="AC85" s="84"/>
      <c r="AD85" s="100"/>
      <c r="AE85" s="136"/>
      <c r="AF85" s="84"/>
      <c r="AG85" s="84"/>
      <c r="AH85" s="87"/>
      <c r="AI85" s="94"/>
      <c r="AJ85" s="84"/>
      <c r="AK85" s="84"/>
      <c r="AL85" s="84"/>
      <c r="AM85" s="100"/>
      <c r="AN85" s="136"/>
      <c r="AO85" s="84"/>
      <c r="AP85" s="84"/>
      <c r="AQ85" s="87"/>
      <c r="AR85" s="94"/>
      <c r="AS85" s="84"/>
      <c r="AT85" s="84"/>
      <c r="AU85" s="84"/>
      <c r="AV85" s="100"/>
      <c r="AW85" s="136"/>
      <c r="AX85" s="84"/>
      <c r="AY85" s="84"/>
      <c r="AZ85" s="87"/>
      <c r="BA85" s="94"/>
      <c r="BB85" s="84"/>
      <c r="BC85" s="84"/>
      <c r="BD85" s="100"/>
      <c r="BE85" s="136"/>
      <c r="BF85" s="84"/>
      <c r="BG85" s="84"/>
      <c r="BH85" s="84"/>
      <c r="BI85" s="87"/>
      <c r="BJ85" s="94"/>
      <c r="BK85" s="536"/>
      <c r="BL85" s="536"/>
      <c r="BM85" s="93"/>
      <c r="BN85" s="634"/>
      <c r="BO85" s="11"/>
    </row>
    <row r="86" spans="1:67" ht="18.899999999999999" customHeight="1">
      <c r="A86" s="9"/>
      <c r="B86" s="8"/>
      <c r="C86" s="1037"/>
      <c r="D86" s="1037"/>
      <c r="E86" s="1037"/>
      <c r="F86" s="1037"/>
      <c r="G86" s="1039"/>
      <c r="H86" s="179" t="s">
        <v>183</v>
      </c>
      <c r="I86" s="200" t="s">
        <v>714</v>
      </c>
      <c r="J86" s="186">
        <v>1131802</v>
      </c>
      <c r="K86" s="525" t="s">
        <v>339</v>
      </c>
      <c r="L86" s="525" t="s">
        <v>993</v>
      </c>
      <c r="M86" s="526" t="s">
        <v>993</v>
      </c>
      <c r="N86" s="108"/>
      <c r="O86" s="84"/>
      <c r="P86" s="84"/>
      <c r="Q86" s="100"/>
      <c r="R86" s="136"/>
      <c r="S86" s="84"/>
      <c r="T86" s="84"/>
      <c r="U86" s="87"/>
      <c r="V86" s="94"/>
      <c r="W86" s="84"/>
      <c r="X86" s="84"/>
      <c r="Y86" s="84"/>
      <c r="Z86" s="87" t="s">
        <v>9</v>
      </c>
      <c r="AA86" s="94"/>
      <c r="AB86" s="84"/>
      <c r="AC86" s="84"/>
      <c r="AD86" s="100"/>
      <c r="AE86" s="136"/>
      <c r="AF86" s="84"/>
      <c r="AG86" s="84"/>
      <c r="AH86" s="87"/>
      <c r="AI86" s="94"/>
      <c r="AJ86" s="84"/>
      <c r="AK86" s="84"/>
      <c r="AL86" s="84"/>
      <c r="AM86" s="100"/>
      <c r="AN86" s="136"/>
      <c r="AO86" s="84"/>
      <c r="AP86" s="84"/>
      <c r="AQ86" s="87"/>
      <c r="AR86" s="94"/>
      <c r="AS86" s="84"/>
      <c r="AT86" s="84"/>
      <c r="AU86" s="84"/>
      <c r="AV86" s="100"/>
      <c r="AW86" s="136"/>
      <c r="AX86" s="84"/>
      <c r="AY86" s="84"/>
      <c r="AZ86" s="87"/>
      <c r="BA86" s="94"/>
      <c r="BB86" s="84"/>
      <c r="BC86" s="84"/>
      <c r="BD86" s="100"/>
      <c r="BE86" s="136"/>
      <c r="BF86" s="84"/>
      <c r="BG86" s="84"/>
      <c r="BH86" s="84"/>
      <c r="BI86" s="87"/>
      <c r="BJ86" s="94"/>
      <c r="BK86" s="536"/>
      <c r="BL86" s="536"/>
      <c r="BM86" s="93"/>
      <c r="BN86" s="634"/>
      <c r="BO86" s="11"/>
    </row>
    <row r="87" spans="1:67" ht="18.899999999999999" customHeight="1" thickBot="1">
      <c r="A87" s="9"/>
      <c r="B87" s="8"/>
      <c r="C87" s="1037"/>
      <c r="D87" s="1037"/>
      <c r="E87" s="1037"/>
      <c r="F87" s="1037"/>
      <c r="G87" s="1040"/>
      <c r="H87" s="112" t="s">
        <v>185</v>
      </c>
      <c r="I87" s="201" t="s">
        <v>715</v>
      </c>
      <c r="J87" s="187">
        <v>1131802</v>
      </c>
      <c r="K87" s="529" t="s">
        <v>339</v>
      </c>
      <c r="L87" s="529" t="s">
        <v>993</v>
      </c>
      <c r="M87" s="530" t="s">
        <v>993</v>
      </c>
      <c r="N87" s="110"/>
      <c r="O87" s="97"/>
      <c r="P87" s="97"/>
      <c r="Q87" s="102"/>
      <c r="R87" s="137"/>
      <c r="S87" s="97"/>
      <c r="T87" s="97"/>
      <c r="U87" s="141"/>
      <c r="V87" s="96"/>
      <c r="W87" s="97"/>
      <c r="X87" s="97"/>
      <c r="Y87" s="97"/>
      <c r="Z87" s="141" t="s">
        <v>9</v>
      </c>
      <c r="AA87" s="96"/>
      <c r="AB87" s="97"/>
      <c r="AC87" s="97"/>
      <c r="AD87" s="102"/>
      <c r="AE87" s="137"/>
      <c r="AF87" s="97"/>
      <c r="AG87" s="97"/>
      <c r="AH87" s="141"/>
      <c r="AI87" s="96"/>
      <c r="AJ87" s="97"/>
      <c r="AK87" s="97"/>
      <c r="AL87" s="97"/>
      <c r="AM87" s="102"/>
      <c r="AN87" s="137"/>
      <c r="AO87" s="97"/>
      <c r="AP87" s="97"/>
      <c r="AQ87" s="141"/>
      <c r="AR87" s="96"/>
      <c r="AS87" s="97"/>
      <c r="AT87" s="97"/>
      <c r="AU87" s="97"/>
      <c r="AV87" s="102"/>
      <c r="AW87" s="137"/>
      <c r="AX87" s="97"/>
      <c r="AY87" s="97"/>
      <c r="AZ87" s="141"/>
      <c r="BA87" s="96"/>
      <c r="BB87" s="97"/>
      <c r="BC87" s="97"/>
      <c r="BD87" s="102"/>
      <c r="BE87" s="137"/>
      <c r="BF87" s="97"/>
      <c r="BG87" s="97"/>
      <c r="BH87" s="97"/>
      <c r="BI87" s="141"/>
      <c r="BJ87" s="96"/>
      <c r="BK87" s="545"/>
      <c r="BL87" s="545"/>
      <c r="BM87" s="98"/>
      <c r="BN87" s="634"/>
      <c r="BO87" s="11"/>
    </row>
    <row r="88" spans="1:67" ht="18.899999999999999" customHeight="1">
      <c r="A88" s="9"/>
      <c r="B88" s="8"/>
      <c r="C88" s="1037"/>
      <c r="D88" s="1037"/>
      <c r="E88" s="1037"/>
      <c r="F88" s="1037"/>
      <c r="G88" s="1039"/>
      <c r="H88" s="179" t="s">
        <v>192</v>
      </c>
      <c r="I88" s="200" t="s">
        <v>714</v>
      </c>
      <c r="J88" s="186">
        <v>1132160</v>
      </c>
      <c r="K88" s="525" t="s">
        <v>339</v>
      </c>
      <c r="L88" s="525" t="s">
        <v>993</v>
      </c>
      <c r="M88" s="525" t="s">
        <v>993</v>
      </c>
      <c r="N88" s="108"/>
      <c r="O88" s="84"/>
      <c r="P88" s="84"/>
      <c r="Q88" s="100"/>
      <c r="R88" s="136"/>
      <c r="S88" s="84"/>
      <c r="T88" s="84"/>
      <c r="U88" s="87"/>
      <c r="V88" s="94"/>
      <c r="W88" s="84"/>
      <c r="X88" s="84"/>
      <c r="Y88" s="84"/>
      <c r="Z88" s="87" t="s">
        <v>9</v>
      </c>
      <c r="AA88" s="94"/>
      <c r="AB88" s="84"/>
      <c r="AC88" s="84"/>
      <c r="AD88" s="100"/>
      <c r="AE88" s="136"/>
      <c r="AF88" s="84"/>
      <c r="AG88" s="84"/>
      <c r="AH88" s="87"/>
      <c r="AI88" s="94"/>
      <c r="AJ88" s="84"/>
      <c r="AK88" s="84"/>
      <c r="AL88" s="84"/>
      <c r="AM88" s="100"/>
      <c r="AN88" s="136"/>
      <c r="AO88" s="84"/>
      <c r="AP88" s="84"/>
      <c r="AQ88" s="87"/>
      <c r="AR88" s="94"/>
      <c r="AS88" s="84"/>
      <c r="AT88" s="84"/>
      <c r="AU88" s="84"/>
      <c r="AV88" s="100"/>
      <c r="AW88" s="136"/>
      <c r="AX88" s="84"/>
      <c r="AY88" s="84"/>
      <c r="AZ88" s="87"/>
      <c r="BA88" s="94"/>
      <c r="BB88" s="84"/>
      <c r="BC88" s="84"/>
      <c r="BD88" s="100"/>
      <c r="BE88" s="136"/>
      <c r="BF88" s="84"/>
      <c r="BG88" s="84"/>
      <c r="BH88" s="84"/>
      <c r="BI88" s="87"/>
      <c r="BJ88" s="94"/>
      <c r="BK88" s="536"/>
      <c r="BL88" s="536"/>
      <c r="BM88" s="93"/>
      <c r="BN88" s="634"/>
      <c r="BO88" s="11"/>
    </row>
    <row r="89" spans="1:67" ht="18.899999999999999" customHeight="1">
      <c r="A89" s="9"/>
      <c r="B89" s="8"/>
      <c r="C89" s="1037"/>
      <c r="D89" s="1037"/>
      <c r="E89" s="1037"/>
      <c r="F89" s="1037"/>
      <c r="G89" s="1039"/>
      <c r="H89" s="179" t="s">
        <v>194</v>
      </c>
      <c r="I89" s="200" t="s">
        <v>714</v>
      </c>
      <c r="J89" s="186">
        <v>1132160</v>
      </c>
      <c r="K89" s="525" t="s">
        <v>339</v>
      </c>
      <c r="L89" s="525" t="s">
        <v>993</v>
      </c>
      <c r="M89" s="525" t="s">
        <v>993</v>
      </c>
      <c r="N89" s="108"/>
      <c r="O89" s="84"/>
      <c r="P89" s="84"/>
      <c r="Q89" s="100"/>
      <c r="R89" s="136"/>
      <c r="S89" s="84"/>
      <c r="T89" s="84"/>
      <c r="U89" s="87"/>
      <c r="V89" s="94"/>
      <c r="W89" s="84"/>
      <c r="X89" s="84"/>
      <c r="Y89" s="84"/>
      <c r="Z89" s="87"/>
      <c r="AA89" s="94" t="s">
        <v>9</v>
      </c>
      <c r="AB89" s="84"/>
      <c r="AC89" s="84"/>
      <c r="AD89" s="100"/>
      <c r="AE89" s="136"/>
      <c r="AF89" s="84"/>
      <c r="AG89" s="84"/>
      <c r="AH89" s="87"/>
      <c r="AI89" s="94"/>
      <c r="AJ89" s="84"/>
      <c r="AK89" s="84"/>
      <c r="AL89" s="84"/>
      <c r="AM89" s="100"/>
      <c r="AN89" s="136"/>
      <c r="AO89" s="84"/>
      <c r="AP89" s="84"/>
      <c r="AQ89" s="87"/>
      <c r="AR89" s="94"/>
      <c r="AS89" s="84"/>
      <c r="AT89" s="84"/>
      <c r="AU89" s="84"/>
      <c r="AV89" s="100"/>
      <c r="AW89" s="136"/>
      <c r="AX89" s="84"/>
      <c r="AY89" s="84"/>
      <c r="AZ89" s="87"/>
      <c r="BA89" s="94"/>
      <c r="BB89" s="84"/>
      <c r="BC89" s="84"/>
      <c r="BD89" s="100"/>
      <c r="BE89" s="136"/>
      <c r="BF89" s="84"/>
      <c r="BG89" s="84"/>
      <c r="BH89" s="84"/>
      <c r="BI89" s="87"/>
      <c r="BJ89" s="94"/>
      <c r="BK89" s="536"/>
      <c r="BL89" s="536"/>
      <c r="BM89" s="93"/>
      <c r="BN89" s="634"/>
      <c r="BO89" s="11"/>
    </row>
    <row r="90" spans="1:67" ht="18.899999999999999" customHeight="1">
      <c r="A90" s="9"/>
      <c r="B90" s="8"/>
      <c r="C90" s="1037"/>
      <c r="D90" s="1037"/>
      <c r="E90" s="1037"/>
      <c r="F90" s="1037"/>
      <c r="G90" s="1039"/>
      <c r="H90" s="179" t="s">
        <v>195</v>
      </c>
      <c r="I90" s="200" t="s">
        <v>1150</v>
      </c>
      <c r="J90" s="186">
        <v>1132160</v>
      </c>
      <c r="K90" s="525" t="s">
        <v>339</v>
      </c>
      <c r="L90" s="525" t="s">
        <v>993</v>
      </c>
      <c r="M90" s="525" t="s">
        <v>993</v>
      </c>
      <c r="N90" s="108"/>
      <c r="O90" s="84"/>
      <c r="P90" s="84"/>
      <c r="Q90" s="100"/>
      <c r="R90" s="136"/>
      <c r="S90" s="84"/>
      <c r="T90" s="84"/>
      <c r="U90" s="87"/>
      <c r="V90" s="94"/>
      <c r="W90" s="84"/>
      <c r="X90" s="84"/>
      <c r="Y90" s="84"/>
      <c r="Z90" s="87"/>
      <c r="AA90" s="94" t="s">
        <v>9</v>
      </c>
      <c r="AB90" s="84"/>
      <c r="AC90" s="84"/>
      <c r="AD90" s="100"/>
      <c r="AE90" s="136"/>
      <c r="AF90" s="84"/>
      <c r="AG90" s="84"/>
      <c r="AH90" s="87"/>
      <c r="AI90" s="94"/>
      <c r="AJ90" s="84"/>
      <c r="AK90" s="84"/>
      <c r="AL90" s="84"/>
      <c r="AM90" s="100"/>
      <c r="AN90" s="136"/>
      <c r="AO90" s="84"/>
      <c r="AP90" s="84"/>
      <c r="AQ90" s="87"/>
      <c r="AR90" s="94"/>
      <c r="AS90" s="84"/>
      <c r="AT90" s="84"/>
      <c r="AU90" s="84"/>
      <c r="AV90" s="100"/>
      <c r="AW90" s="136"/>
      <c r="AX90" s="84"/>
      <c r="AY90" s="84"/>
      <c r="AZ90" s="87"/>
      <c r="BA90" s="94"/>
      <c r="BB90" s="84"/>
      <c r="BC90" s="84"/>
      <c r="BD90" s="100"/>
      <c r="BE90" s="136"/>
      <c r="BF90" s="84"/>
      <c r="BG90" s="84"/>
      <c r="BH90" s="84"/>
      <c r="BI90" s="87"/>
      <c r="BJ90" s="94"/>
      <c r="BK90" s="536"/>
      <c r="BL90" s="536"/>
      <c r="BM90" s="93"/>
      <c r="BN90" s="634"/>
      <c r="BO90" s="11"/>
    </row>
    <row r="91" spans="1:67" ht="18.899999999999999" customHeight="1">
      <c r="A91" s="9"/>
      <c r="B91" s="8"/>
      <c r="C91" s="1037"/>
      <c r="D91" s="1037"/>
      <c r="E91" s="1037"/>
      <c r="F91" s="1037"/>
      <c r="G91" s="1039"/>
      <c r="H91" s="179" t="s">
        <v>197</v>
      </c>
      <c r="I91" s="200" t="s">
        <v>714</v>
      </c>
      <c r="J91" s="186">
        <v>1132160</v>
      </c>
      <c r="K91" s="525" t="s">
        <v>339</v>
      </c>
      <c r="L91" s="525" t="s">
        <v>993</v>
      </c>
      <c r="M91" s="525" t="s">
        <v>993</v>
      </c>
      <c r="N91" s="108"/>
      <c r="O91" s="84"/>
      <c r="P91" s="84"/>
      <c r="Q91" s="100"/>
      <c r="R91" s="136"/>
      <c r="S91" s="84"/>
      <c r="T91" s="84"/>
      <c r="U91" s="87"/>
      <c r="V91" s="94"/>
      <c r="W91" s="84"/>
      <c r="X91" s="84"/>
      <c r="Y91" s="84"/>
      <c r="Z91" s="87"/>
      <c r="AA91" s="94" t="s">
        <v>9</v>
      </c>
      <c r="AB91" s="84"/>
      <c r="AC91" s="84"/>
      <c r="AD91" s="100"/>
      <c r="AE91" s="136"/>
      <c r="AF91" s="84"/>
      <c r="AG91" s="84"/>
      <c r="AH91" s="87"/>
      <c r="AI91" s="94"/>
      <c r="AJ91" s="84"/>
      <c r="AK91" s="84"/>
      <c r="AL91" s="84"/>
      <c r="AM91" s="100"/>
      <c r="AN91" s="136"/>
      <c r="AO91" s="84"/>
      <c r="AP91" s="84"/>
      <c r="AQ91" s="87"/>
      <c r="AR91" s="94"/>
      <c r="AS91" s="84"/>
      <c r="AT91" s="84"/>
      <c r="AU91" s="84"/>
      <c r="AV91" s="100"/>
      <c r="AW91" s="136"/>
      <c r="AX91" s="84"/>
      <c r="AY91" s="84"/>
      <c r="AZ91" s="87"/>
      <c r="BA91" s="94"/>
      <c r="BB91" s="84"/>
      <c r="BC91" s="84"/>
      <c r="BD91" s="100"/>
      <c r="BE91" s="136"/>
      <c r="BF91" s="84"/>
      <c r="BG91" s="84"/>
      <c r="BH91" s="84"/>
      <c r="BI91" s="87"/>
      <c r="BJ91" s="94"/>
      <c r="BK91" s="536"/>
      <c r="BL91" s="536"/>
      <c r="BM91" s="93"/>
      <c r="BN91" s="634"/>
      <c r="BO91" s="11"/>
    </row>
    <row r="92" spans="1:67" ht="18.899999999999999" customHeight="1">
      <c r="A92" s="9"/>
      <c r="B92" s="8"/>
      <c r="C92" s="1037"/>
      <c r="D92" s="1037"/>
      <c r="E92" s="1037"/>
      <c r="F92" s="1037"/>
      <c r="G92" s="1039"/>
      <c r="H92" s="179" t="s">
        <v>187</v>
      </c>
      <c r="I92" s="200" t="s">
        <v>873</v>
      </c>
      <c r="J92" s="186">
        <v>1132140</v>
      </c>
      <c r="K92" s="525" t="s">
        <v>339</v>
      </c>
      <c r="L92" s="525" t="s">
        <v>993</v>
      </c>
      <c r="M92" s="525" t="s">
        <v>993</v>
      </c>
      <c r="N92" s="108"/>
      <c r="O92" s="84"/>
      <c r="P92" s="84"/>
      <c r="Q92" s="100"/>
      <c r="R92" s="136"/>
      <c r="S92" s="84"/>
      <c r="T92" s="84"/>
      <c r="U92" s="87"/>
      <c r="V92" s="94"/>
      <c r="W92" s="84"/>
      <c r="X92" s="84"/>
      <c r="Y92" s="84"/>
      <c r="Z92" s="87"/>
      <c r="AA92" s="94" t="s">
        <v>9</v>
      </c>
      <c r="AB92" s="84"/>
      <c r="AC92" s="84"/>
      <c r="AD92" s="100"/>
      <c r="AE92" s="136"/>
      <c r="AF92" s="84"/>
      <c r="AG92" s="84"/>
      <c r="AH92" s="87"/>
      <c r="AI92" s="94"/>
      <c r="AJ92" s="84"/>
      <c r="AK92" s="84"/>
      <c r="AL92" s="84"/>
      <c r="AM92" s="100"/>
      <c r="AN92" s="136"/>
      <c r="AO92" s="84"/>
      <c r="AP92" s="84"/>
      <c r="AQ92" s="87"/>
      <c r="AR92" s="94"/>
      <c r="AS92" s="84"/>
      <c r="AT92" s="84"/>
      <c r="AU92" s="84"/>
      <c r="AV92" s="100"/>
      <c r="AW92" s="136"/>
      <c r="AX92" s="84"/>
      <c r="AY92" s="84"/>
      <c r="AZ92" s="87"/>
      <c r="BA92" s="94"/>
      <c r="BB92" s="84"/>
      <c r="BC92" s="84"/>
      <c r="BD92" s="100"/>
      <c r="BE92" s="136"/>
      <c r="BF92" s="84"/>
      <c r="BG92" s="84"/>
      <c r="BH92" s="84"/>
      <c r="BI92" s="87"/>
      <c r="BJ92" s="94"/>
      <c r="BK92" s="536"/>
      <c r="BL92" s="536"/>
      <c r="BM92" s="93"/>
      <c r="BN92" s="634"/>
      <c r="BO92" s="11"/>
    </row>
    <row r="93" spans="1:67" ht="18.899999999999999" customHeight="1">
      <c r="A93" s="9"/>
      <c r="B93" s="8"/>
      <c r="C93" s="1037"/>
      <c r="D93" s="1037"/>
      <c r="E93" s="1037"/>
      <c r="F93" s="1037"/>
      <c r="G93" s="1039"/>
      <c r="H93" s="179" t="s">
        <v>199</v>
      </c>
      <c r="I93" s="200" t="s">
        <v>714</v>
      </c>
      <c r="J93" s="186">
        <v>1132160</v>
      </c>
      <c r="K93" s="525" t="s">
        <v>339</v>
      </c>
      <c r="L93" s="525" t="s">
        <v>993</v>
      </c>
      <c r="M93" s="525" t="s">
        <v>993</v>
      </c>
      <c r="N93" s="108"/>
      <c r="O93" s="84"/>
      <c r="P93" s="84"/>
      <c r="Q93" s="100"/>
      <c r="R93" s="136"/>
      <c r="S93" s="84"/>
      <c r="T93" s="84"/>
      <c r="U93" s="87"/>
      <c r="V93" s="94"/>
      <c r="W93" s="84"/>
      <c r="X93" s="84"/>
      <c r="Y93" s="84"/>
      <c r="Z93" s="87"/>
      <c r="AA93" s="94" t="s">
        <v>9</v>
      </c>
      <c r="AB93" s="84"/>
      <c r="AC93" s="84"/>
      <c r="AD93" s="100"/>
      <c r="AE93" s="136"/>
      <c r="AF93" s="84"/>
      <c r="AG93" s="84"/>
      <c r="AH93" s="87"/>
      <c r="AI93" s="94"/>
      <c r="AJ93" s="84"/>
      <c r="AK93" s="84"/>
      <c r="AL93" s="84"/>
      <c r="AM93" s="100"/>
      <c r="AN93" s="136"/>
      <c r="AO93" s="84"/>
      <c r="AP93" s="84"/>
      <c r="AQ93" s="87"/>
      <c r="AR93" s="94"/>
      <c r="AS93" s="84"/>
      <c r="AT93" s="84"/>
      <c r="AU93" s="84"/>
      <c r="AV93" s="100"/>
      <c r="AW93" s="136"/>
      <c r="AX93" s="84"/>
      <c r="AY93" s="84"/>
      <c r="AZ93" s="87"/>
      <c r="BA93" s="94"/>
      <c r="BB93" s="84"/>
      <c r="BC93" s="84"/>
      <c r="BD93" s="100"/>
      <c r="BE93" s="136"/>
      <c r="BF93" s="84"/>
      <c r="BG93" s="84"/>
      <c r="BH93" s="84"/>
      <c r="BI93" s="87"/>
      <c r="BJ93" s="94"/>
      <c r="BK93" s="536"/>
      <c r="BL93" s="536"/>
      <c r="BM93" s="93"/>
      <c r="BN93" s="634"/>
      <c r="BO93" s="11"/>
    </row>
    <row r="94" spans="1:67" ht="18.899999999999999" customHeight="1">
      <c r="A94" s="9"/>
      <c r="B94" s="8"/>
      <c r="C94" s="1037"/>
      <c r="D94" s="1037"/>
      <c r="E94" s="1037"/>
      <c r="F94" s="1037"/>
      <c r="G94" s="1039"/>
      <c r="H94" s="179" t="s">
        <v>200</v>
      </c>
      <c r="I94" s="200" t="s">
        <v>833</v>
      </c>
      <c r="J94" s="186">
        <v>1132160</v>
      </c>
      <c r="K94" s="525" t="s">
        <v>339</v>
      </c>
      <c r="L94" s="525" t="s">
        <v>993</v>
      </c>
      <c r="M94" s="525" t="s">
        <v>993</v>
      </c>
      <c r="N94" s="108"/>
      <c r="O94" s="84"/>
      <c r="P94" s="84"/>
      <c r="Q94" s="100"/>
      <c r="R94" s="136"/>
      <c r="S94" s="84"/>
      <c r="T94" s="84"/>
      <c r="U94" s="87"/>
      <c r="V94" s="94"/>
      <c r="W94" s="84"/>
      <c r="X94" s="84"/>
      <c r="Y94" s="84"/>
      <c r="Z94" s="87"/>
      <c r="AA94" s="94" t="s">
        <v>9</v>
      </c>
      <c r="AB94" s="84"/>
      <c r="AC94" s="84"/>
      <c r="AD94" s="100"/>
      <c r="AE94" s="136"/>
      <c r="AF94" s="84"/>
      <c r="AG94" s="84"/>
      <c r="AH94" s="87"/>
      <c r="AI94" s="94"/>
      <c r="AJ94" s="84"/>
      <c r="AK94" s="84"/>
      <c r="AL94" s="84"/>
      <c r="AM94" s="100"/>
      <c r="AN94" s="136"/>
      <c r="AO94" s="84"/>
      <c r="AP94" s="84"/>
      <c r="AQ94" s="87"/>
      <c r="AR94" s="94"/>
      <c r="AS94" s="84"/>
      <c r="AT94" s="84"/>
      <c r="AU94" s="84"/>
      <c r="AV94" s="100"/>
      <c r="AW94" s="136"/>
      <c r="AX94" s="84"/>
      <c r="AY94" s="84"/>
      <c r="AZ94" s="87"/>
      <c r="BA94" s="94"/>
      <c r="BB94" s="84"/>
      <c r="BC94" s="84"/>
      <c r="BD94" s="100"/>
      <c r="BE94" s="136"/>
      <c r="BF94" s="84"/>
      <c r="BG94" s="84"/>
      <c r="BH94" s="84"/>
      <c r="BI94" s="87"/>
      <c r="BJ94" s="94"/>
      <c r="BK94" s="536"/>
      <c r="BL94" s="536"/>
      <c r="BM94" s="93"/>
      <c r="BN94" s="634"/>
      <c r="BO94" s="11"/>
    </row>
    <row r="95" spans="1:67" ht="18.899999999999999" customHeight="1">
      <c r="A95" s="9"/>
      <c r="B95" s="8"/>
      <c r="C95" s="1037"/>
      <c r="D95" s="1037"/>
      <c r="E95" s="1037"/>
      <c r="F95" s="1037"/>
      <c r="G95" s="1039"/>
      <c r="H95" s="179" t="s">
        <v>940</v>
      </c>
      <c r="I95" s="200" t="s">
        <v>975</v>
      </c>
      <c r="J95" s="186">
        <v>1132160</v>
      </c>
      <c r="K95" s="525" t="s">
        <v>339</v>
      </c>
      <c r="L95" s="525" t="s">
        <v>993</v>
      </c>
      <c r="M95" s="525" t="s">
        <v>993</v>
      </c>
      <c r="N95" s="108"/>
      <c r="O95" s="84"/>
      <c r="P95" s="84"/>
      <c r="Q95" s="100"/>
      <c r="R95" s="136"/>
      <c r="S95" s="84"/>
      <c r="T95" s="84"/>
      <c r="U95" s="87"/>
      <c r="V95" s="94"/>
      <c r="W95" s="84"/>
      <c r="X95" s="84"/>
      <c r="Y95" s="84"/>
      <c r="Z95" s="87"/>
      <c r="AA95" s="94" t="s">
        <v>9</v>
      </c>
      <c r="AB95" s="84"/>
      <c r="AC95" s="84"/>
      <c r="AD95" s="100"/>
      <c r="AE95" s="136"/>
      <c r="AF95" s="84"/>
      <c r="AG95" s="84"/>
      <c r="AH95" s="87"/>
      <c r="AI95" s="94"/>
      <c r="AJ95" s="84"/>
      <c r="AK95" s="84"/>
      <c r="AL95" s="84"/>
      <c r="AM95" s="100"/>
      <c r="AN95" s="136"/>
      <c r="AO95" s="84"/>
      <c r="AP95" s="84"/>
      <c r="AQ95" s="87"/>
      <c r="AR95" s="94"/>
      <c r="AS95" s="84"/>
      <c r="AT95" s="84"/>
      <c r="AU95" s="84"/>
      <c r="AV95" s="100"/>
      <c r="AW95" s="136"/>
      <c r="AX95" s="84"/>
      <c r="AY95" s="84"/>
      <c r="AZ95" s="87"/>
      <c r="BA95" s="94"/>
      <c r="BB95" s="84"/>
      <c r="BC95" s="84"/>
      <c r="BD95" s="100"/>
      <c r="BE95" s="136"/>
      <c r="BF95" s="84"/>
      <c r="BG95" s="84"/>
      <c r="BH95" s="84"/>
      <c r="BI95" s="87"/>
      <c r="BJ95" s="94"/>
      <c r="BK95" s="536"/>
      <c r="BL95" s="536"/>
      <c r="BM95" s="93"/>
      <c r="BN95" s="634"/>
      <c r="BO95" s="11"/>
    </row>
    <row r="96" spans="1:67" ht="18.899999999999999" customHeight="1">
      <c r="A96" s="9"/>
      <c r="B96" s="8"/>
      <c r="C96" s="1037"/>
      <c r="D96" s="1037"/>
      <c r="E96" s="1037"/>
      <c r="F96" s="1037"/>
      <c r="G96" s="1039"/>
      <c r="H96" s="179" t="s">
        <v>941</v>
      </c>
      <c r="I96" s="200" t="s">
        <v>976</v>
      </c>
      <c r="J96" s="186">
        <v>1132160</v>
      </c>
      <c r="K96" s="525" t="s">
        <v>339</v>
      </c>
      <c r="L96" s="525" t="s">
        <v>993</v>
      </c>
      <c r="M96" s="525" t="s">
        <v>993</v>
      </c>
      <c r="N96" s="108"/>
      <c r="O96" s="84"/>
      <c r="P96" s="84"/>
      <c r="Q96" s="100"/>
      <c r="R96" s="136"/>
      <c r="S96" s="84"/>
      <c r="T96" s="84"/>
      <c r="U96" s="87"/>
      <c r="V96" s="94"/>
      <c r="W96" s="84"/>
      <c r="X96" s="84"/>
      <c r="Y96" s="84"/>
      <c r="Z96" s="87"/>
      <c r="AA96" s="94"/>
      <c r="AB96" s="84" t="s">
        <v>9</v>
      </c>
      <c r="AC96" s="84"/>
      <c r="AD96" s="100"/>
      <c r="AE96" s="136"/>
      <c r="AF96" s="84"/>
      <c r="AG96" s="84"/>
      <c r="AH96" s="87"/>
      <c r="AI96" s="94"/>
      <c r="AJ96" s="84"/>
      <c r="AK96" s="84"/>
      <c r="AL96" s="84"/>
      <c r="AM96" s="100"/>
      <c r="AN96" s="136"/>
      <c r="AO96" s="84"/>
      <c r="AP96" s="84"/>
      <c r="AQ96" s="87"/>
      <c r="AR96" s="94"/>
      <c r="AS96" s="84"/>
      <c r="AT96" s="84"/>
      <c r="AU96" s="84"/>
      <c r="AV96" s="100"/>
      <c r="AW96" s="136"/>
      <c r="AX96" s="84"/>
      <c r="AY96" s="84"/>
      <c r="AZ96" s="87"/>
      <c r="BA96" s="94"/>
      <c r="BB96" s="84"/>
      <c r="BC96" s="84"/>
      <c r="BD96" s="100"/>
      <c r="BE96" s="136"/>
      <c r="BF96" s="84"/>
      <c r="BG96" s="84"/>
      <c r="BH96" s="84"/>
      <c r="BI96" s="87"/>
      <c r="BJ96" s="94"/>
      <c r="BK96" s="536"/>
      <c r="BL96" s="536"/>
      <c r="BM96" s="93"/>
      <c r="BN96" s="634"/>
      <c r="BO96" s="11"/>
    </row>
    <row r="97" spans="1:67" ht="18.899999999999999" customHeight="1">
      <c r="A97" s="9"/>
      <c r="B97" s="8"/>
      <c r="C97" s="1037"/>
      <c r="D97" s="1037"/>
      <c r="E97" s="1037"/>
      <c r="F97" s="1037"/>
      <c r="G97" s="1039"/>
      <c r="H97" s="179" t="s">
        <v>202</v>
      </c>
      <c r="I97" s="200" t="s">
        <v>834</v>
      </c>
      <c r="J97" s="186">
        <v>1132160</v>
      </c>
      <c r="K97" s="525" t="s">
        <v>339</v>
      </c>
      <c r="L97" s="525" t="s">
        <v>993</v>
      </c>
      <c r="M97" s="525" t="s">
        <v>993</v>
      </c>
      <c r="N97" s="108"/>
      <c r="O97" s="84"/>
      <c r="P97" s="84"/>
      <c r="Q97" s="100"/>
      <c r="R97" s="136"/>
      <c r="S97" s="84"/>
      <c r="T97" s="84"/>
      <c r="U97" s="87"/>
      <c r="V97" s="94"/>
      <c r="W97" s="84"/>
      <c r="X97" s="84"/>
      <c r="Y97" s="84"/>
      <c r="Z97" s="87"/>
      <c r="AA97" s="94"/>
      <c r="AB97" s="84" t="s">
        <v>9</v>
      </c>
      <c r="AC97" s="84"/>
      <c r="AD97" s="100"/>
      <c r="AE97" s="136"/>
      <c r="AF97" s="84"/>
      <c r="AG97" s="84"/>
      <c r="AH97" s="87"/>
      <c r="AI97" s="94"/>
      <c r="AJ97" s="84"/>
      <c r="AK97" s="84"/>
      <c r="AL97" s="84"/>
      <c r="AM97" s="100"/>
      <c r="AN97" s="136"/>
      <c r="AO97" s="84"/>
      <c r="AP97" s="84"/>
      <c r="AQ97" s="87"/>
      <c r="AR97" s="94"/>
      <c r="AS97" s="84"/>
      <c r="AT97" s="84"/>
      <c r="AU97" s="84"/>
      <c r="AV97" s="100"/>
      <c r="AW97" s="136"/>
      <c r="AX97" s="84"/>
      <c r="AY97" s="84"/>
      <c r="AZ97" s="87"/>
      <c r="BA97" s="94"/>
      <c r="BB97" s="84"/>
      <c r="BC97" s="84"/>
      <c r="BD97" s="100"/>
      <c r="BE97" s="136"/>
      <c r="BF97" s="84"/>
      <c r="BG97" s="84"/>
      <c r="BH97" s="84"/>
      <c r="BI97" s="87"/>
      <c r="BJ97" s="94"/>
      <c r="BK97" s="536"/>
      <c r="BL97" s="536"/>
      <c r="BM97" s="93"/>
      <c r="BN97" s="634"/>
      <c r="BO97" s="11"/>
    </row>
    <row r="98" spans="1:67" ht="18.899999999999999" customHeight="1">
      <c r="A98" s="9"/>
      <c r="B98" s="8"/>
      <c r="C98" s="1037"/>
      <c r="D98" s="1037"/>
      <c r="E98" s="1037"/>
      <c r="F98" s="1037"/>
      <c r="G98" s="1039"/>
      <c r="H98" s="75" t="s">
        <v>203</v>
      </c>
      <c r="I98" s="194" t="s">
        <v>831</v>
      </c>
      <c r="J98" s="268">
        <v>1132160</v>
      </c>
      <c r="K98" s="529" t="s">
        <v>339</v>
      </c>
      <c r="L98" s="529" t="s">
        <v>993</v>
      </c>
      <c r="M98" s="529" t="s">
        <v>993</v>
      </c>
      <c r="N98" s="108"/>
      <c r="O98" s="84"/>
      <c r="P98" s="84"/>
      <c r="Q98" s="100"/>
      <c r="R98" s="136"/>
      <c r="S98" s="84"/>
      <c r="T98" s="84"/>
      <c r="U98" s="87"/>
      <c r="V98" s="94"/>
      <c r="W98" s="84"/>
      <c r="X98" s="84"/>
      <c r="Y98" s="84"/>
      <c r="Z98" s="87"/>
      <c r="AA98" s="94"/>
      <c r="AB98" s="84" t="s">
        <v>9</v>
      </c>
      <c r="AC98" s="84"/>
      <c r="AD98" s="100"/>
      <c r="AE98" s="136"/>
      <c r="AF98" s="84"/>
      <c r="AG98" s="84"/>
      <c r="AH98" s="87"/>
      <c r="AI98" s="94"/>
      <c r="AJ98" s="84"/>
      <c r="AK98" s="84"/>
      <c r="AL98" s="84"/>
      <c r="AM98" s="100"/>
      <c r="AN98" s="136"/>
      <c r="AO98" s="84"/>
      <c r="AP98" s="84"/>
      <c r="AQ98" s="87"/>
      <c r="AR98" s="94"/>
      <c r="AS98" s="84"/>
      <c r="AT98" s="84"/>
      <c r="AU98" s="84"/>
      <c r="AV98" s="100"/>
      <c r="AW98" s="136"/>
      <c r="AX98" s="84"/>
      <c r="AY98" s="84"/>
      <c r="AZ98" s="87"/>
      <c r="BA98" s="94"/>
      <c r="BB98" s="84"/>
      <c r="BC98" s="84"/>
      <c r="BD98" s="100"/>
      <c r="BE98" s="136"/>
      <c r="BF98" s="84"/>
      <c r="BG98" s="84"/>
      <c r="BH98" s="84"/>
      <c r="BI98" s="87"/>
      <c r="BJ98" s="94"/>
      <c r="BK98" s="536"/>
      <c r="BL98" s="536"/>
      <c r="BM98" s="93"/>
      <c r="BN98" s="634"/>
      <c r="BO98" s="11"/>
    </row>
    <row r="99" spans="1:67" ht="18.899999999999999" customHeight="1" thickBot="1">
      <c r="A99" s="9"/>
      <c r="B99" s="8"/>
      <c r="C99" s="1037"/>
      <c r="D99" s="1037"/>
      <c r="E99" s="1037"/>
      <c r="F99" s="1037"/>
      <c r="G99" s="1040"/>
      <c r="H99" s="181" t="s">
        <v>672</v>
      </c>
      <c r="I99" s="202" t="s">
        <v>832</v>
      </c>
      <c r="J99" s="189">
        <v>1132160</v>
      </c>
      <c r="K99" s="533" t="s">
        <v>339</v>
      </c>
      <c r="L99" s="533" t="s">
        <v>993</v>
      </c>
      <c r="M99" s="533" t="s">
        <v>993</v>
      </c>
      <c r="N99" s="124"/>
      <c r="O99" s="125"/>
      <c r="P99" s="125"/>
      <c r="Q99" s="126"/>
      <c r="R99" s="144"/>
      <c r="S99" s="125"/>
      <c r="T99" s="125"/>
      <c r="U99" s="148"/>
      <c r="V99" s="127"/>
      <c r="W99" s="125"/>
      <c r="X99" s="125"/>
      <c r="Y99" s="125"/>
      <c r="Z99" s="148"/>
      <c r="AA99" s="127"/>
      <c r="AB99" s="125" t="s">
        <v>9</v>
      </c>
      <c r="AC99" s="125"/>
      <c r="AD99" s="126"/>
      <c r="AE99" s="144"/>
      <c r="AF99" s="125"/>
      <c r="AG99" s="125"/>
      <c r="AH99" s="148"/>
      <c r="AI99" s="127"/>
      <c r="AJ99" s="125"/>
      <c r="AK99" s="125"/>
      <c r="AL99" s="125"/>
      <c r="AM99" s="126"/>
      <c r="AN99" s="144"/>
      <c r="AO99" s="125"/>
      <c r="AP99" s="125"/>
      <c r="AQ99" s="148"/>
      <c r="AR99" s="127"/>
      <c r="AS99" s="125"/>
      <c r="AT99" s="125"/>
      <c r="AU99" s="125"/>
      <c r="AV99" s="126"/>
      <c r="AW99" s="144"/>
      <c r="AX99" s="125"/>
      <c r="AY99" s="125"/>
      <c r="AZ99" s="148"/>
      <c r="BA99" s="127"/>
      <c r="BB99" s="125"/>
      <c r="BC99" s="125"/>
      <c r="BD99" s="126"/>
      <c r="BE99" s="144"/>
      <c r="BF99" s="125"/>
      <c r="BG99" s="125"/>
      <c r="BH99" s="125"/>
      <c r="BI99" s="148"/>
      <c r="BJ99" s="127"/>
      <c r="BK99" s="616"/>
      <c r="BL99" s="616"/>
      <c r="BM99" s="128"/>
      <c r="BN99" s="634"/>
      <c r="BO99" s="11"/>
    </row>
    <row r="100" spans="1:67" ht="18.899999999999999" customHeight="1">
      <c r="A100" s="9"/>
      <c r="B100" s="8"/>
      <c r="C100" s="1037"/>
      <c r="D100" s="1037"/>
      <c r="E100" s="1037"/>
      <c r="F100" s="1037"/>
      <c r="G100" s="1013" t="s">
        <v>205</v>
      </c>
      <c r="H100" s="183" t="s">
        <v>206</v>
      </c>
      <c r="I100" s="203" t="s">
        <v>808</v>
      </c>
      <c r="J100" s="190">
        <v>1131806</v>
      </c>
      <c r="K100" s="527" t="s">
        <v>339</v>
      </c>
      <c r="L100" s="527" t="s">
        <v>993</v>
      </c>
      <c r="M100" s="527" t="s">
        <v>993</v>
      </c>
      <c r="N100" s="122"/>
      <c r="O100" s="90"/>
      <c r="P100" s="90"/>
      <c r="Q100" s="99"/>
      <c r="R100" s="135"/>
      <c r="S100" s="90"/>
      <c r="T100" s="90"/>
      <c r="U100" s="146"/>
      <c r="V100" s="103"/>
      <c r="W100" s="90"/>
      <c r="X100" s="90"/>
      <c r="Y100" s="90"/>
      <c r="Z100" s="146"/>
      <c r="AA100" s="103"/>
      <c r="AB100" s="90" t="s">
        <v>9</v>
      </c>
      <c r="AC100" s="90"/>
      <c r="AD100" s="99"/>
      <c r="AE100" s="135"/>
      <c r="AF100" s="90"/>
      <c r="AG100" s="90"/>
      <c r="AH100" s="146"/>
      <c r="AI100" s="103"/>
      <c r="AJ100" s="90"/>
      <c r="AK100" s="90"/>
      <c r="AL100" s="90"/>
      <c r="AM100" s="99"/>
      <c r="AN100" s="135"/>
      <c r="AO100" s="90"/>
      <c r="AP100" s="90"/>
      <c r="AQ100" s="146"/>
      <c r="AR100" s="103"/>
      <c r="AS100" s="90"/>
      <c r="AT100" s="90"/>
      <c r="AU100" s="90"/>
      <c r="AV100" s="99"/>
      <c r="AW100" s="135"/>
      <c r="AX100" s="90"/>
      <c r="AY100" s="90"/>
      <c r="AZ100" s="146"/>
      <c r="BA100" s="103"/>
      <c r="BB100" s="90"/>
      <c r="BC100" s="90"/>
      <c r="BD100" s="99"/>
      <c r="BE100" s="135"/>
      <c r="BF100" s="90"/>
      <c r="BG100" s="90"/>
      <c r="BH100" s="90"/>
      <c r="BI100" s="146"/>
      <c r="BJ100" s="103"/>
      <c r="BK100" s="544"/>
      <c r="BL100" s="544"/>
      <c r="BM100" s="91"/>
      <c r="BN100" s="634"/>
      <c r="BO100" s="11"/>
    </row>
    <row r="101" spans="1:67" ht="18.899999999999999" customHeight="1">
      <c r="A101" s="9"/>
      <c r="B101" s="8"/>
      <c r="C101" s="1037"/>
      <c r="D101" s="1037"/>
      <c r="E101" s="1037"/>
      <c r="F101" s="1037"/>
      <c r="G101" s="1014"/>
      <c r="H101" s="77" t="s">
        <v>208</v>
      </c>
      <c r="I101" s="200" t="s">
        <v>808</v>
      </c>
      <c r="J101" s="186">
        <v>1131806</v>
      </c>
      <c r="K101" s="525" t="s">
        <v>339</v>
      </c>
      <c r="L101" s="525" t="s">
        <v>993</v>
      </c>
      <c r="M101" s="525" t="s">
        <v>993</v>
      </c>
      <c r="N101" s="108"/>
      <c r="O101" s="84"/>
      <c r="P101" s="84"/>
      <c r="Q101" s="100"/>
      <c r="R101" s="136"/>
      <c r="S101" s="84"/>
      <c r="T101" s="84"/>
      <c r="U101" s="87"/>
      <c r="V101" s="94"/>
      <c r="W101" s="84"/>
      <c r="X101" s="84"/>
      <c r="Y101" s="84"/>
      <c r="Z101" s="87"/>
      <c r="AA101" s="94"/>
      <c r="AB101" s="84" t="s">
        <v>9</v>
      </c>
      <c r="AC101" s="84"/>
      <c r="AD101" s="100"/>
      <c r="AE101" s="136"/>
      <c r="AF101" s="84"/>
      <c r="AG101" s="84"/>
      <c r="AH101" s="87"/>
      <c r="AI101" s="94"/>
      <c r="AJ101" s="84"/>
      <c r="AK101" s="84"/>
      <c r="AL101" s="84"/>
      <c r="AM101" s="100"/>
      <c r="AN101" s="136"/>
      <c r="AO101" s="84"/>
      <c r="AP101" s="84"/>
      <c r="AQ101" s="87"/>
      <c r="AR101" s="94"/>
      <c r="AS101" s="84"/>
      <c r="AT101" s="84"/>
      <c r="AU101" s="84"/>
      <c r="AV101" s="100"/>
      <c r="AW101" s="136"/>
      <c r="AX101" s="84"/>
      <c r="AY101" s="84"/>
      <c r="AZ101" s="87"/>
      <c r="BA101" s="94"/>
      <c r="BB101" s="84"/>
      <c r="BC101" s="84"/>
      <c r="BD101" s="100"/>
      <c r="BE101" s="136"/>
      <c r="BF101" s="84"/>
      <c r="BG101" s="84"/>
      <c r="BH101" s="84"/>
      <c r="BI101" s="87"/>
      <c r="BJ101" s="94"/>
      <c r="BK101" s="536"/>
      <c r="BL101" s="536"/>
      <c r="BM101" s="93"/>
      <c r="BN101" s="634"/>
      <c r="BO101" s="11"/>
    </row>
    <row r="102" spans="1:67" ht="18.899999999999999" customHeight="1">
      <c r="A102" s="9"/>
      <c r="B102" s="8"/>
      <c r="C102" s="1037"/>
      <c r="D102" s="1037"/>
      <c r="E102" s="1037"/>
      <c r="F102" s="1037"/>
      <c r="G102" s="1014"/>
      <c r="H102" s="77" t="s">
        <v>210</v>
      </c>
      <c r="I102" s="200" t="s">
        <v>808</v>
      </c>
      <c r="J102" s="186">
        <v>1131806</v>
      </c>
      <c r="K102" s="525" t="s">
        <v>339</v>
      </c>
      <c r="L102" s="525" t="s">
        <v>993</v>
      </c>
      <c r="M102" s="525" t="s">
        <v>993</v>
      </c>
      <c r="N102" s="108"/>
      <c r="O102" s="84"/>
      <c r="P102" s="84"/>
      <c r="Q102" s="100"/>
      <c r="R102" s="136"/>
      <c r="S102" s="84"/>
      <c r="T102" s="84"/>
      <c r="U102" s="87"/>
      <c r="V102" s="94"/>
      <c r="W102" s="84"/>
      <c r="X102" s="84"/>
      <c r="Y102" s="84"/>
      <c r="Z102" s="87"/>
      <c r="AA102" s="94"/>
      <c r="AB102" s="84" t="s">
        <v>9</v>
      </c>
      <c r="AC102" s="84"/>
      <c r="AD102" s="100"/>
      <c r="AE102" s="136"/>
      <c r="AF102" s="84"/>
      <c r="AG102" s="84"/>
      <c r="AH102" s="87"/>
      <c r="AI102" s="94"/>
      <c r="AJ102" s="84"/>
      <c r="AK102" s="84"/>
      <c r="AL102" s="84"/>
      <c r="AM102" s="100"/>
      <c r="AN102" s="136"/>
      <c r="AO102" s="84"/>
      <c r="AP102" s="84"/>
      <c r="AQ102" s="87"/>
      <c r="AR102" s="94"/>
      <c r="AS102" s="84"/>
      <c r="AT102" s="84"/>
      <c r="AU102" s="84"/>
      <c r="AV102" s="100"/>
      <c r="AW102" s="136"/>
      <c r="AX102" s="84"/>
      <c r="AY102" s="84"/>
      <c r="AZ102" s="87"/>
      <c r="BA102" s="94"/>
      <c r="BB102" s="84"/>
      <c r="BC102" s="84"/>
      <c r="BD102" s="100"/>
      <c r="BE102" s="136"/>
      <c r="BF102" s="84"/>
      <c r="BG102" s="84"/>
      <c r="BH102" s="84"/>
      <c r="BI102" s="87"/>
      <c r="BJ102" s="94"/>
      <c r="BK102" s="536"/>
      <c r="BL102" s="536"/>
      <c r="BM102" s="93"/>
      <c r="BN102" s="634"/>
      <c r="BO102" s="11"/>
    </row>
    <row r="103" spans="1:67" ht="18.899999999999999" customHeight="1">
      <c r="A103" s="9"/>
      <c r="B103" s="8"/>
      <c r="C103" s="1037"/>
      <c r="D103" s="1037"/>
      <c r="E103" s="1037"/>
      <c r="F103" s="1037"/>
      <c r="G103" s="1014"/>
      <c r="H103" s="77" t="s">
        <v>213</v>
      </c>
      <c r="I103" s="200" t="s">
        <v>811</v>
      </c>
      <c r="J103" s="186">
        <v>1131806</v>
      </c>
      <c r="K103" s="525" t="s">
        <v>339</v>
      </c>
      <c r="L103" s="525" t="s">
        <v>993</v>
      </c>
      <c r="M103" s="525" t="s">
        <v>993</v>
      </c>
      <c r="N103" s="108"/>
      <c r="O103" s="84"/>
      <c r="P103" s="84"/>
      <c r="Q103" s="100"/>
      <c r="R103" s="136"/>
      <c r="S103" s="84"/>
      <c r="T103" s="84"/>
      <c r="U103" s="87"/>
      <c r="V103" s="94"/>
      <c r="W103" s="84"/>
      <c r="X103" s="84"/>
      <c r="Y103" s="84"/>
      <c r="Z103" s="87"/>
      <c r="AA103" s="94"/>
      <c r="AB103" s="84"/>
      <c r="AC103" s="84" t="s">
        <v>9</v>
      </c>
      <c r="AD103" s="100"/>
      <c r="AE103" s="136"/>
      <c r="AF103" s="84"/>
      <c r="AG103" s="84"/>
      <c r="AH103" s="87"/>
      <c r="AI103" s="94"/>
      <c r="AJ103" s="84"/>
      <c r="AK103" s="84"/>
      <c r="AL103" s="84"/>
      <c r="AM103" s="100"/>
      <c r="AN103" s="136"/>
      <c r="AO103" s="84"/>
      <c r="AP103" s="84"/>
      <c r="AQ103" s="87"/>
      <c r="AR103" s="94"/>
      <c r="AS103" s="84"/>
      <c r="AT103" s="84"/>
      <c r="AU103" s="84"/>
      <c r="AV103" s="100"/>
      <c r="AW103" s="136"/>
      <c r="AX103" s="84"/>
      <c r="AY103" s="84"/>
      <c r="AZ103" s="87"/>
      <c r="BA103" s="94"/>
      <c r="BB103" s="84"/>
      <c r="BC103" s="84"/>
      <c r="BD103" s="100"/>
      <c r="BE103" s="136"/>
      <c r="BF103" s="84"/>
      <c r="BG103" s="84"/>
      <c r="BH103" s="84"/>
      <c r="BI103" s="87"/>
      <c r="BJ103" s="94"/>
      <c r="BK103" s="536"/>
      <c r="BL103" s="536"/>
      <c r="BM103" s="93"/>
      <c r="BN103" s="634"/>
      <c r="BO103" s="11"/>
    </row>
    <row r="104" spans="1:67" ht="18.899999999999999" customHeight="1">
      <c r="A104" s="9"/>
      <c r="B104" s="8"/>
      <c r="C104" s="1037"/>
      <c r="D104" s="1037"/>
      <c r="E104" s="1037"/>
      <c r="F104" s="1037"/>
      <c r="G104" s="1014"/>
      <c r="H104" s="77" t="s">
        <v>215</v>
      </c>
      <c r="I104" s="200" t="s">
        <v>874</v>
      </c>
      <c r="J104" s="186">
        <v>1132395</v>
      </c>
      <c r="K104" s="525" t="s">
        <v>339</v>
      </c>
      <c r="L104" s="525" t="s">
        <v>993</v>
      </c>
      <c r="M104" s="525" t="s">
        <v>993</v>
      </c>
      <c r="N104" s="108"/>
      <c r="O104" s="84"/>
      <c r="P104" s="84"/>
      <c r="Q104" s="100"/>
      <c r="R104" s="136"/>
      <c r="S104" s="84"/>
      <c r="T104" s="84"/>
      <c r="U104" s="87"/>
      <c r="V104" s="94"/>
      <c r="W104" s="84"/>
      <c r="X104" s="84"/>
      <c r="Y104" s="84"/>
      <c r="Z104" s="87"/>
      <c r="AA104" s="94"/>
      <c r="AB104" s="84"/>
      <c r="AC104" s="84" t="s">
        <v>9</v>
      </c>
      <c r="AD104" s="100"/>
      <c r="AE104" s="136"/>
      <c r="AF104" s="84"/>
      <c r="AG104" s="84"/>
      <c r="AH104" s="87"/>
      <c r="AI104" s="94"/>
      <c r="AJ104" s="84"/>
      <c r="AK104" s="84"/>
      <c r="AL104" s="84"/>
      <c r="AM104" s="100"/>
      <c r="AN104" s="136"/>
      <c r="AO104" s="84"/>
      <c r="AP104" s="84"/>
      <c r="AQ104" s="87"/>
      <c r="AR104" s="94"/>
      <c r="AS104" s="84"/>
      <c r="AT104" s="84"/>
      <c r="AU104" s="84"/>
      <c r="AV104" s="100"/>
      <c r="AW104" s="136"/>
      <c r="AX104" s="84"/>
      <c r="AY104" s="84"/>
      <c r="AZ104" s="87"/>
      <c r="BA104" s="94"/>
      <c r="BB104" s="84"/>
      <c r="BC104" s="84"/>
      <c r="BD104" s="100"/>
      <c r="BE104" s="136"/>
      <c r="BF104" s="84"/>
      <c r="BG104" s="84"/>
      <c r="BH104" s="84"/>
      <c r="BI104" s="87"/>
      <c r="BJ104" s="94"/>
      <c r="BK104" s="536"/>
      <c r="BL104" s="536"/>
      <c r="BM104" s="93"/>
      <c r="BN104" s="634"/>
      <c r="BO104" s="11"/>
    </row>
    <row r="105" spans="1:67" ht="18.899999999999999" customHeight="1">
      <c r="A105" s="9"/>
      <c r="B105" s="8"/>
      <c r="C105" s="1037"/>
      <c r="D105" s="1037"/>
      <c r="E105" s="1037"/>
      <c r="F105" s="1037"/>
      <c r="G105" s="1014"/>
      <c r="H105" s="77" t="s">
        <v>217</v>
      </c>
      <c r="I105" s="200" t="s">
        <v>810</v>
      </c>
      <c r="J105" s="186">
        <v>1131806</v>
      </c>
      <c r="K105" s="525" t="s">
        <v>339</v>
      </c>
      <c r="L105" s="525" t="s">
        <v>993</v>
      </c>
      <c r="M105" s="525" t="s">
        <v>993</v>
      </c>
      <c r="N105" s="108"/>
      <c r="O105" s="84"/>
      <c r="P105" s="84"/>
      <c r="Q105" s="100"/>
      <c r="R105" s="136"/>
      <c r="S105" s="84"/>
      <c r="T105" s="84"/>
      <c r="U105" s="87"/>
      <c r="V105" s="94"/>
      <c r="W105" s="84"/>
      <c r="X105" s="84"/>
      <c r="Y105" s="84"/>
      <c r="Z105" s="87"/>
      <c r="AA105" s="94"/>
      <c r="AB105" s="84"/>
      <c r="AC105" s="84" t="s">
        <v>9</v>
      </c>
      <c r="AD105" s="100"/>
      <c r="AE105" s="136"/>
      <c r="AF105" s="84"/>
      <c r="AG105" s="84"/>
      <c r="AH105" s="87"/>
      <c r="AI105" s="94"/>
      <c r="AJ105" s="84"/>
      <c r="AK105" s="84"/>
      <c r="AL105" s="84"/>
      <c r="AM105" s="100"/>
      <c r="AN105" s="136"/>
      <c r="AO105" s="84"/>
      <c r="AP105" s="84"/>
      <c r="AQ105" s="87"/>
      <c r="AR105" s="94"/>
      <c r="AS105" s="84"/>
      <c r="AT105" s="84"/>
      <c r="AU105" s="84"/>
      <c r="AV105" s="100"/>
      <c r="AW105" s="136"/>
      <c r="AX105" s="84"/>
      <c r="AY105" s="84"/>
      <c r="AZ105" s="87"/>
      <c r="BA105" s="94"/>
      <c r="BB105" s="84"/>
      <c r="BC105" s="84"/>
      <c r="BD105" s="100"/>
      <c r="BE105" s="136"/>
      <c r="BF105" s="84"/>
      <c r="BG105" s="84"/>
      <c r="BH105" s="84"/>
      <c r="BI105" s="87"/>
      <c r="BJ105" s="94"/>
      <c r="BK105" s="536"/>
      <c r="BL105" s="536"/>
      <c r="BM105" s="93"/>
      <c r="BN105" s="634"/>
      <c r="BO105" s="11"/>
    </row>
    <row r="106" spans="1:67" ht="18.899999999999999" customHeight="1">
      <c r="A106" s="9"/>
      <c r="B106" s="8"/>
      <c r="C106" s="1037"/>
      <c r="D106" s="1037"/>
      <c r="E106" s="1037"/>
      <c r="F106" s="1037"/>
      <c r="G106" s="1014"/>
      <c r="H106" s="77" t="s">
        <v>219</v>
      </c>
      <c r="I106" s="200" t="s">
        <v>809</v>
      </c>
      <c r="J106" s="186">
        <v>1131807</v>
      </c>
      <c r="K106" s="525" t="s">
        <v>339</v>
      </c>
      <c r="L106" s="525" t="s">
        <v>993</v>
      </c>
      <c r="M106" s="525" t="s">
        <v>993</v>
      </c>
      <c r="N106" s="108"/>
      <c r="O106" s="84"/>
      <c r="P106" s="84"/>
      <c r="Q106" s="100"/>
      <c r="R106" s="136"/>
      <c r="S106" s="84"/>
      <c r="T106" s="84"/>
      <c r="U106" s="87"/>
      <c r="V106" s="94"/>
      <c r="W106" s="84"/>
      <c r="X106" s="84"/>
      <c r="Y106" s="84"/>
      <c r="Z106" s="87"/>
      <c r="AA106" s="94"/>
      <c r="AB106" s="84"/>
      <c r="AC106" s="84" t="s">
        <v>9</v>
      </c>
      <c r="AD106" s="100"/>
      <c r="AE106" s="136"/>
      <c r="AF106" s="84"/>
      <c r="AG106" s="84"/>
      <c r="AH106" s="87"/>
      <c r="AI106" s="94"/>
      <c r="AJ106" s="84"/>
      <c r="AK106" s="84"/>
      <c r="AL106" s="84"/>
      <c r="AM106" s="100"/>
      <c r="AN106" s="136"/>
      <c r="AO106" s="84"/>
      <c r="AP106" s="84"/>
      <c r="AQ106" s="87"/>
      <c r="AR106" s="94"/>
      <c r="AS106" s="84"/>
      <c r="AT106" s="84"/>
      <c r="AU106" s="84"/>
      <c r="AV106" s="100"/>
      <c r="AW106" s="136"/>
      <c r="AX106" s="84"/>
      <c r="AY106" s="84"/>
      <c r="AZ106" s="87"/>
      <c r="BA106" s="94"/>
      <c r="BB106" s="84"/>
      <c r="BC106" s="84"/>
      <c r="BD106" s="100"/>
      <c r="BE106" s="136"/>
      <c r="BF106" s="84"/>
      <c r="BG106" s="84"/>
      <c r="BH106" s="84"/>
      <c r="BI106" s="87"/>
      <c r="BJ106" s="94"/>
      <c r="BK106" s="536"/>
      <c r="BL106" s="536"/>
      <c r="BM106" s="93"/>
      <c r="BN106" s="634"/>
      <c r="BO106" s="11"/>
    </row>
    <row r="107" spans="1:67" ht="18.899999999999999" customHeight="1">
      <c r="A107" s="9"/>
      <c r="B107" s="8"/>
      <c r="C107" s="1037"/>
      <c r="D107" s="1037"/>
      <c r="E107" s="1037"/>
      <c r="F107" s="1037"/>
      <c r="G107" s="1014"/>
      <c r="H107" s="77" t="s">
        <v>221</v>
      </c>
      <c r="I107" s="200" t="s">
        <v>882</v>
      </c>
      <c r="J107" s="186">
        <v>1131812</v>
      </c>
      <c r="K107" s="525" t="s">
        <v>339</v>
      </c>
      <c r="L107" s="525" t="s">
        <v>993</v>
      </c>
      <c r="M107" s="525" t="s">
        <v>993</v>
      </c>
      <c r="N107" s="108"/>
      <c r="O107" s="84"/>
      <c r="P107" s="84"/>
      <c r="Q107" s="100"/>
      <c r="R107" s="136"/>
      <c r="S107" s="84"/>
      <c r="T107" s="84"/>
      <c r="U107" s="87"/>
      <c r="V107" s="94"/>
      <c r="W107" s="84"/>
      <c r="X107" s="84"/>
      <c r="Y107" s="84"/>
      <c r="Z107" s="87"/>
      <c r="AA107" s="94"/>
      <c r="AB107" s="84"/>
      <c r="AC107" s="84" t="s">
        <v>9</v>
      </c>
      <c r="AD107" s="100"/>
      <c r="AE107" s="136"/>
      <c r="AF107" s="84"/>
      <c r="AG107" s="84"/>
      <c r="AH107" s="87"/>
      <c r="AI107" s="94"/>
      <c r="AJ107" s="84"/>
      <c r="AK107" s="84"/>
      <c r="AL107" s="84"/>
      <c r="AM107" s="100"/>
      <c r="AN107" s="136"/>
      <c r="AO107" s="84"/>
      <c r="AP107" s="84"/>
      <c r="AQ107" s="87"/>
      <c r="AR107" s="94"/>
      <c r="AS107" s="84"/>
      <c r="AT107" s="84"/>
      <c r="AU107" s="84"/>
      <c r="AV107" s="100"/>
      <c r="AW107" s="136"/>
      <c r="AX107" s="84"/>
      <c r="AY107" s="84"/>
      <c r="AZ107" s="87"/>
      <c r="BA107" s="94"/>
      <c r="BB107" s="84"/>
      <c r="BC107" s="84"/>
      <c r="BD107" s="100"/>
      <c r="BE107" s="136"/>
      <c r="BF107" s="84"/>
      <c r="BG107" s="84"/>
      <c r="BH107" s="84"/>
      <c r="BI107" s="87"/>
      <c r="BJ107" s="94"/>
      <c r="BK107" s="536"/>
      <c r="BL107" s="536"/>
      <c r="BM107" s="93"/>
      <c r="BN107" s="634"/>
      <c r="BO107" s="11"/>
    </row>
    <row r="108" spans="1:67" ht="18.899999999999999" customHeight="1">
      <c r="A108" s="9"/>
      <c r="B108" s="8"/>
      <c r="C108" s="1037"/>
      <c r="D108" s="1037"/>
      <c r="E108" s="1037"/>
      <c r="F108" s="1037"/>
      <c r="G108" s="1014"/>
      <c r="H108" s="77" t="s">
        <v>222</v>
      </c>
      <c r="I108" s="200" t="s">
        <v>809</v>
      </c>
      <c r="J108" s="186">
        <v>1131806</v>
      </c>
      <c r="K108" s="525" t="s">
        <v>339</v>
      </c>
      <c r="L108" s="525" t="s">
        <v>993</v>
      </c>
      <c r="M108" s="525" t="s">
        <v>993</v>
      </c>
      <c r="N108" s="108"/>
      <c r="O108" s="84"/>
      <c r="P108" s="84"/>
      <c r="Q108" s="100"/>
      <c r="R108" s="136"/>
      <c r="S108" s="84"/>
      <c r="T108" s="84"/>
      <c r="U108" s="87"/>
      <c r="V108" s="94"/>
      <c r="W108" s="84"/>
      <c r="X108" s="84"/>
      <c r="Y108" s="84"/>
      <c r="Z108" s="87"/>
      <c r="AA108" s="94"/>
      <c r="AB108" s="84"/>
      <c r="AC108" s="84" t="s">
        <v>9</v>
      </c>
      <c r="AD108" s="100"/>
      <c r="AE108" s="136"/>
      <c r="AF108" s="84"/>
      <c r="AG108" s="84"/>
      <c r="AH108" s="87"/>
      <c r="AI108" s="94"/>
      <c r="AJ108" s="84"/>
      <c r="AK108" s="84"/>
      <c r="AL108" s="84"/>
      <c r="AM108" s="100"/>
      <c r="AN108" s="136"/>
      <c r="AO108" s="84"/>
      <c r="AP108" s="84"/>
      <c r="AQ108" s="87"/>
      <c r="AR108" s="94"/>
      <c r="AS108" s="84"/>
      <c r="AT108" s="84"/>
      <c r="AU108" s="84"/>
      <c r="AV108" s="100"/>
      <c r="AW108" s="136"/>
      <c r="AX108" s="84"/>
      <c r="AY108" s="84"/>
      <c r="AZ108" s="87"/>
      <c r="BA108" s="94"/>
      <c r="BB108" s="84"/>
      <c r="BC108" s="84"/>
      <c r="BD108" s="100"/>
      <c r="BE108" s="136"/>
      <c r="BF108" s="84"/>
      <c r="BG108" s="84"/>
      <c r="BH108" s="84"/>
      <c r="BI108" s="87"/>
      <c r="BJ108" s="94"/>
      <c r="BK108" s="536"/>
      <c r="BL108" s="536"/>
      <c r="BM108" s="93"/>
      <c r="BN108" s="634"/>
      <c r="BO108" s="11"/>
    </row>
    <row r="109" spans="1:67" ht="18.899999999999999" customHeight="1">
      <c r="A109" s="9"/>
      <c r="B109" s="8"/>
      <c r="C109" s="1037"/>
      <c r="D109" s="1037"/>
      <c r="E109" s="1037"/>
      <c r="F109" s="1037"/>
      <c r="G109" s="1014"/>
      <c r="H109" s="77" t="s">
        <v>224</v>
      </c>
      <c r="I109" s="200" t="s">
        <v>809</v>
      </c>
      <c r="J109" s="186">
        <v>1131812</v>
      </c>
      <c r="K109" s="525" t="s">
        <v>339</v>
      </c>
      <c r="L109" s="525" t="s">
        <v>993</v>
      </c>
      <c r="M109" s="525" t="s">
        <v>993</v>
      </c>
      <c r="N109" s="108"/>
      <c r="O109" s="84"/>
      <c r="P109" s="84"/>
      <c r="Q109" s="100"/>
      <c r="R109" s="136"/>
      <c r="S109" s="84"/>
      <c r="T109" s="84"/>
      <c r="U109" s="87"/>
      <c r="V109" s="94"/>
      <c r="W109" s="84"/>
      <c r="X109" s="84"/>
      <c r="Y109" s="84"/>
      <c r="Z109" s="87"/>
      <c r="AA109" s="94"/>
      <c r="AB109" s="84"/>
      <c r="AC109" s="84" t="s">
        <v>9</v>
      </c>
      <c r="AD109" s="100"/>
      <c r="AE109" s="136"/>
      <c r="AF109" s="84"/>
      <c r="AG109" s="84"/>
      <c r="AH109" s="87"/>
      <c r="AI109" s="94"/>
      <c r="AJ109" s="84"/>
      <c r="AK109" s="84"/>
      <c r="AL109" s="84"/>
      <c r="AM109" s="100"/>
      <c r="AN109" s="136"/>
      <c r="AO109" s="84"/>
      <c r="AP109" s="84"/>
      <c r="AQ109" s="87"/>
      <c r="AR109" s="94"/>
      <c r="AS109" s="84"/>
      <c r="AT109" s="84"/>
      <c r="AU109" s="84"/>
      <c r="AV109" s="100"/>
      <c r="AW109" s="136"/>
      <c r="AX109" s="84"/>
      <c r="AY109" s="84"/>
      <c r="AZ109" s="87"/>
      <c r="BA109" s="94"/>
      <c r="BB109" s="84"/>
      <c r="BC109" s="84"/>
      <c r="BD109" s="100"/>
      <c r="BE109" s="136"/>
      <c r="BF109" s="84"/>
      <c r="BG109" s="84"/>
      <c r="BH109" s="84"/>
      <c r="BI109" s="87"/>
      <c r="BJ109" s="94"/>
      <c r="BK109" s="536"/>
      <c r="BL109" s="536"/>
      <c r="BM109" s="93"/>
      <c r="BN109" s="634"/>
      <c r="BO109" s="11"/>
    </row>
    <row r="110" spans="1:67" ht="18.899999999999999" customHeight="1">
      <c r="A110" s="9"/>
      <c r="B110" s="8"/>
      <c r="C110" s="1037"/>
      <c r="D110" s="1037"/>
      <c r="E110" s="1037"/>
      <c r="F110" s="1037"/>
      <c r="G110" s="1014"/>
      <c r="H110" s="77" t="s">
        <v>225</v>
      </c>
      <c r="I110" s="200" t="s">
        <v>813</v>
      </c>
      <c r="J110" s="186">
        <v>1131812</v>
      </c>
      <c r="K110" s="525" t="s">
        <v>339</v>
      </c>
      <c r="L110" s="525" t="s">
        <v>993</v>
      </c>
      <c r="M110" s="525" t="s">
        <v>993</v>
      </c>
      <c r="N110" s="108"/>
      <c r="O110" s="84"/>
      <c r="P110" s="84"/>
      <c r="Q110" s="100"/>
      <c r="R110" s="136"/>
      <c r="S110" s="84"/>
      <c r="T110" s="84"/>
      <c r="U110" s="87"/>
      <c r="V110" s="94"/>
      <c r="W110" s="84"/>
      <c r="X110" s="84"/>
      <c r="Y110" s="84"/>
      <c r="Z110" s="87"/>
      <c r="AA110" s="94"/>
      <c r="AB110" s="84"/>
      <c r="AC110" s="84"/>
      <c r="AD110" s="100" t="s">
        <v>9</v>
      </c>
      <c r="AE110" s="136"/>
      <c r="AF110" s="84"/>
      <c r="AG110" s="84"/>
      <c r="AH110" s="87"/>
      <c r="AI110" s="94"/>
      <c r="AJ110" s="84"/>
      <c r="AK110" s="84"/>
      <c r="AL110" s="84"/>
      <c r="AM110" s="100"/>
      <c r="AN110" s="136"/>
      <c r="AO110" s="84"/>
      <c r="AP110" s="84"/>
      <c r="AQ110" s="87"/>
      <c r="AR110" s="94"/>
      <c r="AS110" s="84"/>
      <c r="AT110" s="84"/>
      <c r="AU110" s="84"/>
      <c r="AV110" s="100"/>
      <c r="AW110" s="136"/>
      <c r="AX110" s="84"/>
      <c r="AY110" s="84"/>
      <c r="AZ110" s="87"/>
      <c r="BA110" s="94"/>
      <c r="BB110" s="84"/>
      <c r="BC110" s="84"/>
      <c r="BD110" s="100"/>
      <c r="BE110" s="136"/>
      <c r="BF110" s="84"/>
      <c r="BG110" s="84"/>
      <c r="BH110" s="84"/>
      <c r="BI110" s="87"/>
      <c r="BJ110" s="94"/>
      <c r="BK110" s="536"/>
      <c r="BL110" s="536"/>
      <c r="BM110" s="93"/>
      <c r="BN110" s="634"/>
      <c r="BO110" s="11"/>
    </row>
    <row r="111" spans="1:67" ht="18.899999999999999" customHeight="1">
      <c r="A111" s="9"/>
      <c r="B111" s="8"/>
      <c r="C111" s="1037"/>
      <c r="D111" s="1037"/>
      <c r="E111" s="1037"/>
      <c r="F111" s="1037"/>
      <c r="G111" s="1014"/>
      <c r="H111" s="77" t="s">
        <v>355</v>
      </c>
      <c r="I111" s="200" t="s">
        <v>899</v>
      </c>
      <c r="J111" s="186">
        <v>1131807</v>
      </c>
      <c r="K111" s="525" t="s">
        <v>339</v>
      </c>
      <c r="L111" s="525" t="s">
        <v>993</v>
      </c>
      <c r="M111" s="525" t="s">
        <v>993</v>
      </c>
      <c r="N111" s="108"/>
      <c r="O111" s="84"/>
      <c r="P111" s="84"/>
      <c r="Q111" s="100"/>
      <c r="R111" s="136"/>
      <c r="S111" s="84"/>
      <c r="T111" s="84"/>
      <c r="U111" s="87"/>
      <c r="V111" s="94"/>
      <c r="W111" s="84"/>
      <c r="X111" s="84"/>
      <c r="Y111" s="84"/>
      <c r="Z111" s="87"/>
      <c r="AA111" s="94"/>
      <c r="AB111" s="84"/>
      <c r="AC111" s="84"/>
      <c r="AD111" s="100" t="s">
        <v>9</v>
      </c>
      <c r="AE111" s="136"/>
      <c r="AF111" s="84"/>
      <c r="AG111" s="84"/>
      <c r="AH111" s="87"/>
      <c r="AI111" s="94"/>
      <c r="AJ111" s="84"/>
      <c r="AK111" s="84"/>
      <c r="AL111" s="84"/>
      <c r="AM111" s="100"/>
      <c r="AN111" s="136"/>
      <c r="AO111" s="84"/>
      <c r="AP111" s="84"/>
      <c r="AQ111" s="87"/>
      <c r="AR111" s="94"/>
      <c r="AS111" s="84"/>
      <c r="AT111" s="84"/>
      <c r="AU111" s="84"/>
      <c r="AV111" s="100"/>
      <c r="AW111" s="136"/>
      <c r="AX111" s="84"/>
      <c r="AY111" s="84"/>
      <c r="AZ111" s="87"/>
      <c r="BA111" s="94"/>
      <c r="BB111" s="84"/>
      <c r="BC111" s="84"/>
      <c r="BD111" s="100"/>
      <c r="BE111" s="136"/>
      <c r="BF111" s="84"/>
      <c r="BG111" s="84"/>
      <c r="BH111" s="84"/>
      <c r="BI111" s="87"/>
      <c r="BJ111" s="94"/>
      <c r="BK111" s="536"/>
      <c r="BL111" s="536"/>
      <c r="BM111" s="93"/>
      <c r="BN111" s="634"/>
      <c r="BO111" s="11"/>
    </row>
    <row r="112" spans="1:67" ht="18.899999999999999" customHeight="1">
      <c r="A112" s="9"/>
      <c r="B112" s="8"/>
      <c r="C112" s="1037"/>
      <c r="D112" s="1037"/>
      <c r="E112" s="1037"/>
      <c r="F112" s="1037"/>
      <c r="G112" s="1014"/>
      <c r="H112" s="159" t="s">
        <v>212</v>
      </c>
      <c r="I112" s="195" t="s">
        <v>812</v>
      </c>
      <c r="J112" s="186">
        <v>1131812</v>
      </c>
      <c r="K112" s="529" t="s">
        <v>339</v>
      </c>
      <c r="L112" s="529" t="s">
        <v>993</v>
      </c>
      <c r="M112" s="529" t="s">
        <v>993</v>
      </c>
      <c r="N112" s="108"/>
      <c r="O112" s="84"/>
      <c r="P112" s="84"/>
      <c r="Q112" s="100"/>
      <c r="R112" s="136"/>
      <c r="S112" s="84"/>
      <c r="T112" s="84"/>
      <c r="U112" s="87"/>
      <c r="V112" s="94"/>
      <c r="W112" s="84"/>
      <c r="X112" s="84"/>
      <c r="Y112" s="84"/>
      <c r="Z112" s="87"/>
      <c r="AA112" s="94"/>
      <c r="AB112" s="84"/>
      <c r="AC112" s="84"/>
      <c r="AD112" s="100" t="s">
        <v>9</v>
      </c>
      <c r="AE112" s="136"/>
      <c r="AF112" s="84"/>
      <c r="AG112" s="84"/>
      <c r="AH112" s="87"/>
      <c r="AI112" s="94"/>
      <c r="AJ112" s="84"/>
      <c r="AK112" s="84"/>
      <c r="AL112" s="84"/>
      <c r="AM112" s="100"/>
      <c r="AN112" s="136"/>
      <c r="AO112" s="84"/>
      <c r="AP112" s="84"/>
      <c r="AQ112" s="87"/>
      <c r="AR112" s="94"/>
      <c r="AS112" s="84"/>
      <c r="AT112" s="84"/>
      <c r="AU112" s="84"/>
      <c r="AV112" s="100"/>
      <c r="AW112" s="136"/>
      <c r="AX112" s="84"/>
      <c r="AY112" s="84"/>
      <c r="AZ112" s="87"/>
      <c r="BA112" s="94"/>
      <c r="BB112" s="84"/>
      <c r="BC112" s="84"/>
      <c r="BD112" s="100"/>
      <c r="BE112" s="136"/>
      <c r="BF112" s="84"/>
      <c r="BG112" s="84"/>
      <c r="BH112" s="84"/>
      <c r="BI112" s="87"/>
      <c r="BJ112" s="94"/>
      <c r="BK112" s="536"/>
      <c r="BL112" s="536"/>
      <c r="BM112" s="93"/>
      <c r="BN112" s="634"/>
      <c r="BO112" s="11"/>
    </row>
    <row r="113" spans="1:67" ht="18.899999999999999" customHeight="1" thickBot="1">
      <c r="A113" s="9"/>
      <c r="B113" s="8"/>
      <c r="C113" s="1037"/>
      <c r="D113" s="1037"/>
      <c r="E113" s="1037"/>
      <c r="F113" s="1037"/>
      <c r="G113" s="1014"/>
      <c r="H113" s="78" t="s">
        <v>669</v>
      </c>
      <c r="I113" s="201" t="s">
        <v>882</v>
      </c>
      <c r="J113" s="186">
        <v>1131812</v>
      </c>
      <c r="K113" s="533" t="s">
        <v>339</v>
      </c>
      <c r="L113" s="533" t="s">
        <v>993</v>
      </c>
      <c r="M113" s="533" t="s">
        <v>993</v>
      </c>
      <c r="N113" s="110"/>
      <c r="O113" s="97"/>
      <c r="P113" s="97"/>
      <c r="Q113" s="102"/>
      <c r="R113" s="137"/>
      <c r="S113" s="97"/>
      <c r="T113" s="97"/>
      <c r="U113" s="141"/>
      <c r="V113" s="96"/>
      <c r="W113" s="97"/>
      <c r="X113" s="97"/>
      <c r="Y113" s="97"/>
      <c r="Z113" s="141"/>
      <c r="AA113" s="96"/>
      <c r="AB113" s="97"/>
      <c r="AC113" s="97"/>
      <c r="AD113" s="102" t="s">
        <v>9</v>
      </c>
      <c r="AE113" s="137"/>
      <c r="AF113" s="97"/>
      <c r="AG113" s="97"/>
      <c r="AH113" s="141"/>
      <c r="AI113" s="96"/>
      <c r="AJ113" s="97"/>
      <c r="AK113" s="97"/>
      <c r="AL113" s="773"/>
      <c r="AM113" s="775"/>
      <c r="AN113" s="137"/>
      <c r="AO113" s="97"/>
      <c r="AP113" s="97"/>
      <c r="AQ113" s="141"/>
      <c r="AR113" s="96"/>
      <c r="AS113" s="97"/>
      <c r="AT113" s="97"/>
      <c r="AU113" s="97"/>
      <c r="AV113" s="102"/>
      <c r="AW113" s="137"/>
      <c r="AX113" s="97"/>
      <c r="AY113" s="97"/>
      <c r="AZ113" s="141"/>
      <c r="BA113" s="96"/>
      <c r="BB113" s="97"/>
      <c r="BC113" s="97"/>
      <c r="BD113" s="102"/>
      <c r="BE113" s="137"/>
      <c r="BF113" s="97"/>
      <c r="BG113" s="97"/>
      <c r="BH113" s="97"/>
      <c r="BI113" s="141"/>
      <c r="BJ113" s="96"/>
      <c r="BK113" s="545"/>
      <c r="BL113" s="545"/>
      <c r="BM113" s="98"/>
      <c r="BN113" s="634"/>
      <c r="BO113" s="11"/>
    </row>
    <row r="114" spans="1:67" ht="18.899999999999999" customHeight="1" thickBot="1">
      <c r="A114" s="9"/>
      <c r="B114" s="8"/>
      <c r="C114" s="1037"/>
      <c r="D114" s="1037"/>
      <c r="E114" s="1037"/>
      <c r="F114" s="1037"/>
      <c r="G114" s="613" t="s">
        <v>226</v>
      </c>
      <c r="H114" s="179" t="s">
        <v>692</v>
      </c>
      <c r="I114" s="200" t="s">
        <v>814</v>
      </c>
      <c r="J114" s="703">
        <v>1131812</v>
      </c>
      <c r="K114" s="527" t="s">
        <v>339</v>
      </c>
      <c r="L114" s="527" t="s">
        <v>993</v>
      </c>
      <c r="M114" s="528" t="s">
        <v>993</v>
      </c>
      <c r="N114" s="122"/>
      <c r="O114" s="90"/>
      <c r="P114" s="90"/>
      <c r="Q114" s="99"/>
      <c r="R114" s="135"/>
      <c r="S114" s="90"/>
      <c r="T114" s="90"/>
      <c r="U114" s="146"/>
      <c r="V114" s="103"/>
      <c r="W114" s="90"/>
      <c r="X114" s="90"/>
      <c r="Y114" s="90"/>
      <c r="Z114" s="146"/>
      <c r="AA114" s="103"/>
      <c r="AB114" s="90"/>
      <c r="AC114" s="90"/>
      <c r="AD114" s="306" t="s">
        <v>9</v>
      </c>
      <c r="AE114" s="135"/>
      <c r="AF114" s="90"/>
      <c r="AG114" s="90"/>
      <c r="AH114" s="146"/>
      <c r="AI114" s="103"/>
      <c r="AJ114" s="90"/>
      <c r="AK114" s="90"/>
      <c r="AL114" s="90"/>
      <c r="AM114" s="99"/>
      <c r="AN114" s="135"/>
      <c r="AO114" s="90"/>
      <c r="AP114" s="90"/>
      <c r="AQ114" s="146"/>
      <c r="AR114" s="103"/>
      <c r="AS114" s="90"/>
      <c r="AT114" s="90"/>
      <c r="AU114" s="90"/>
      <c r="AV114" s="99"/>
      <c r="AW114" s="135"/>
      <c r="AX114" s="90"/>
      <c r="AY114" s="90"/>
      <c r="AZ114" s="146"/>
      <c r="BA114" s="103"/>
      <c r="BB114" s="90"/>
      <c r="BC114" s="90"/>
      <c r="BD114" s="99"/>
      <c r="BE114" s="135"/>
      <c r="BF114" s="90"/>
      <c r="BG114" s="90"/>
      <c r="BH114" s="90"/>
      <c r="BI114" s="146"/>
      <c r="BJ114" s="103"/>
      <c r="BK114" s="544"/>
      <c r="BL114" s="544"/>
      <c r="BM114" s="91"/>
      <c r="BN114" s="634"/>
      <c r="BO114" s="11"/>
    </row>
    <row r="115" spans="1:67" ht="18.899999999999999" customHeight="1">
      <c r="A115" s="9"/>
      <c r="B115" s="8"/>
      <c r="C115" s="1037"/>
      <c r="D115" s="1037"/>
      <c r="E115" s="1037"/>
      <c r="F115" s="1037"/>
      <c r="G115" s="1013" t="s">
        <v>240</v>
      </c>
      <c r="H115" s="111" t="s">
        <v>697</v>
      </c>
      <c r="I115" s="203" t="s">
        <v>1021</v>
      </c>
      <c r="J115" s="186">
        <v>1131807</v>
      </c>
      <c r="K115" s="531" t="s">
        <v>339</v>
      </c>
      <c r="L115" s="531" t="s">
        <v>993</v>
      </c>
      <c r="M115" s="532" t="s">
        <v>993</v>
      </c>
      <c r="N115" s="122"/>
      <c r="O115" s="90"/>
      <c r="P115" s="90"/>
      <c r="Q115" s="99"/>
      <c r="R115" s="135"/>
      <c r="S115" s="90"/>
      <c r="T115" s="90"/>
      <c r="U115" s="146"/>
      <c r="V115" s="103"/>
      <c r="W115" s="90"/>
      <c r="X115" s="90"/>
      <c r="Y115" s="90"/>
      <c r="Z115" s="146"/>
      <c r="AA115" s="103"/>
      <c r="AB115" s="90"/>
      <c r="AC115" s="90"/>
      <c r="AD115" s="99" t="s">
        <v>9</v>
      </c>
      <c r="AE115" s="103"/>
      <c r="AF115" s="90"/>
      <c r="AG115" s="90"/>
      <c r="AH115" s="146"/>
      <c r="AI115" s="103"/>
      <c r="AJ115" s="90"/>
      <c r="AK115" s="90"/>
      <c r="AL115" s="90"/>
      <c r="AM115" s="99"/>
      <c r="AN115" s="135"/>
      <c r="AO115" s="90"/>
      <c r="AP115" s="90"/>
      <c r="AQ115" s="146"/>
      <c r="AR115" s="103"/>
      <c r="AS115" s="90"/>
      <c r="AT115" s="90"/>
      <c r="AU115" s="90"/>
      <c r="AV115" s="99"/>
      <c r="AW115" s="135"/>
      <c r="AX115" s="90"/>
      <c r="AY115" s="90"/>
      <c r="AZ115" s="146"/>
      <c r="BA115" s="103"/>
      <c r="BB115" s="90"/>
      <c r="BC115" s="90"/>
      <c r="BD115" s="99"/>
      <c r="BE115" s="135"/>
      <c r="BF115" s="90"/>
      <c r="BG115" s="90"/>
      <c r="BH115" s="90"/>
      <c r="BI115" s="146"/>
      <c r="BJ115" s="103"/>
      <c r="BK115" s="544"/>
      <c r="BL115" s="544"/>
      <c r="BM115" s="91"/>
      <c r="BN115" s="634"/>
      <c r="BO115" s="11"/>
    </row>
    <row r="116" spans="1:67" ht="18.899999999999999" customHeight="1">
      <c r="A116" s="9"/>
      <c r="B116" s="8"/>
      <c r="C116" s="1037"/>
      <c r="D116" s="1037"/>
      <c r="E116" s="1037"/>
      <c r="F116" s="1037"/>
      <c r="G116" s="1014"/>
      <c r="H116" s="179" t="s">
        <v>999</v>
      </c>
      <c r="I116" s="200" t="s">
        <v>1066</v>
      </c>
      <c r="J116" s="186">
        <v>1131812</v>
      </c>
      <c r="K116" s="531" t="s">
        <v>339</v>
      </c>
      <c r="L116" s="531" t="s">
        <v>993</v>
      </c>
      <c r="M116" s="531" t="s">
        <v>993</v>
      </c>
      <c r="N116" s="115"/>
      <c r="O116" s="116"/>
      <c r="P116" s="116"/>
      <c r="Q116" s="117"/>
      <c r="R116" s="150"/>
      <c r="S116" s="116"/>
      <c r="T116" s="116"/>
      <c r="U116" s="147"/>
      <c r="V116" s="118"/>
      <c r="W116" s="116"/>
      <c r="X116" s="116"/>
      <c r="Y116" s="116"/>
      <c r="Z116" s="147"/>
      <c r="AA116" s="118"/>
      <c r="AB116" s="116"/>
      <c r="AC116" s="116"/>
      <c r="AD116" s="117" t="s">
        <v>9</v>
      </c>
      <c r="AE116" s="118"/>
      <c r="AF116" s="116"/>
      <c r="AG116" s="116"/>
      <c r="AH116" s="147"/>
      <c r="AI116" s="118"/>
      <c r="AJ116" s="116"/>
      <c r="AK116" s="116"/>
      <c r="AL116" s="116"/>
      <c r="AM116" s="117"/>
      <c r="AN116" s="150"/>
      <c r="AO116" s="116"/>
      <c r="AP116" s="116"/>
      <c r="AQ116" s="147"/>
      <c r="AR116" s="118"/>
      <c r="AS116" s="116"/>
      <c r="AT116" s="116"/>
      <c r="AU116" s="116"/>
      <c r="AV116" s="117"/>
      <c r="AW116" s="150"/>
      <c r="AX116" s="116"/>
      <c r="AY116" s="116"/>
      <c r="AZ116" s="147"/>
      <c r="BA116" s="118"/>
      <c r="BB116" s="116"/>
      <c r="BC116" s="116"/>
      <c r="BD116" s="117"/>
      <c r="BE116" s="150"/>
      <c r="BF116" s="116"/>
      <c r="BG116" s="116"/>
      <c r="BH116" s="116"/>
      <c r="BI116" s="147"/>
      <c r="BJ116" s="118"/>
      <c r="BK116" s="588"/>
      <c r="BL116" s="588"/>
      <c r="BM116" s="119"/>
      <c r="BN116" s="634"/>
      <c r="BO116" s="11"/>
    </row>
    <row r="117" spans="1:67" ht="18.899999999999999" customHeight="1">
      <c r="A117" s="9"/>
      <c r="B117" s="8"/>
      <c r="C117" s="1037"/>
      <c r="D117" s="1037"/>
      <c r="E117" s="1037"/>
      <c r="F117" s="1037"/>
      <c r="G117" s="1014"/>
      <c r="H117" s="179" t="s">
        <v>1026</v>
      </c>
      <c r="I117" s="200" t="s">
        <v>1027</v>
      </c>
      <c r="J117" s="186">
        <v>1131807</v>
      </c>
      <c r="K117" s="531" t="s">
        <v>339</v>
      </c>
      <c r="L117" s="531" t="s">
        <v>993</v>
      </c>
      <c r="M117" s="531" t="s">
        <v>993</v>
      </c>
      <c r="N117" s="115"/>
      <c r="O117" s="116"/>
      <c r="P117" s="116"/>
      <c r="Q117" s="117"/>
      <c r="R117" s="150"/>
      <c r="S117" s="116"/>
      <c r="T117" s="116"/>
      <c r="U117" s="147"/>
      <c r="V117" s="118"/>
      <c r="W117" s="116"/>
      <c r="X117" s="116"/>
      <c r="Y117" s="116"/>
      <c r="Z117" s="147"/>
      <c r="AA117" s="118"/>
      <c r="AB117" s="116"/>
      <c r="AC117" s="116"/>
      <c r="AD117" s="117"/>
      <c r="AE117" s="150" t="s">
        <v>9</v>
      </c>
      <c r="AF117" s="116"/>
      <c r="AG117" s="116"/>
      <c r="AH117" s="147"/>
      <c r="AI117" s="118"/>
      <c r="AJ117" s="116"/>
      <c r="AK117" s="116"/>
      <c r="AL117" s="116"/>
      <c r="AM117" s="117"/>
      <c r="AN117" s="150"/>
      <c r="AO117" s="116"/>
      <c r="AP117" s="116"/>
      <c r="AQ117" s="147"/>
      <c r="AR117" s="118"/>
      <c r="AS117" s="116"/>
      <c r="AT117" s="116"/>
      <c r="AU117" s="116"/>
      <c r="AV117" s="117"/>
      <c r="AW117" s="150"/>
      <c r="AX117" s="116"/>
      <c r="AY117" s="116"/>
      <c r="AZ117" s="147"/>
      <c r="BA117" s="118"/>
      <c r="BB117" s="116"/>
      <c r="BC117" s="116"/>
      <c r="BD117" s="117"/>
      <c r="BE117" s="150"/>
      <c r="BF117" s="116"/>
      <c r="BG117" s="116"/>
      <c r="BH117" s="116"/>
      <c r="BI117" s="147"/>
      <c r="BJ117" s="118"/>
      <c r="BK117" s="588"/>
      <c r="BL117" s="588"/>
      <c r="BM117" s="119"/>
      <c r="BN117" s="634"/>
      <c r="BO117" s="11"/>
    </row>
    <row r="118" spans="1:67" ht="18.75" customHeight="1">
      <c r="A118" s="9"/>
      <c r="B118" s="8"/>
      <c r="C118" s="1037"/>
      <c r="D118" s="1037"/>
      <c r="E118" s="1037"/>
      <c r="F118" s="1037"/>
      <c r="G118" s="1014"/>
      <c r="H118" s="179" t="s">
        <v>236</v>
      </c>
      <c r="I118" s="200" t="s">
        <v>237</v>
      </c>
      <c r="J118" s="186">
        <v>1131807</v>
      </c>
      <c r="K118" s="525" t="s">
        <v>339</v>
      </c>
      <c r="L118" s="525" t="s">
        <v>993</v>
      </c>
      <c r="M118" s="526" t="s">
        <v>993</v>
      </c>
      <c r="N118" s="108"/>
      <c r="O118" s="84"/>
      <c r="P118" s="84"/>
      <c r="Q118" s="100"/>
      <c r="R118" s="136"/>
      <c r="S118" s="84"/>
      <c r="T118" s="84"/>
      <c r="U118" s="87"/>
      <c r="V118" s="94"/>
      <c r="W118" s="84"/>
      <c r="X118" s="84"/>
      <c r="Y118" s="84"/>
      <c r="Z118" s="87"/>
      <c r="AA118" s="94"/>
      <c r="AB118" s="84"/>
      <c r="AC118" s="84"/>
      <c r="AD118" s="100"/>
      <c r="AE118" s="136" t="s">
        <v>9</v>
      </c>
      <c r="AF118" s="84"/>
      <c r="AG118" s="84"/>
      <c r="AH118" s="87"/>
      <c r="AI118" s="94"/>
      <c r="AJ118" s="84"/>
      <c r="AK118" s="84"/>
      <c r="AL118" s="84"/>
      <c r="AM118" s="100"/>
      <c r="AN118" s="136"/>
      <c r="AO118" s="84"/>
      <c r="AP118" s="84"/>
      <c r="AQ118" s="87"/>
      <c r="AR118" s="94"/>
      <c r="AS118" s="84"/>
      <c r="AT118" s="84"/>
      <c r="AU118" s="84"/>
      <c r="AV118" s="100"/>
      <c r="AW118" s="136"/>
      <c r="AX118" s="84"/>
      <c r="AY118" s="84"/>
      <c r="AZ118" s="87"/>
      <c r="BA118" s="94"/>
      <c r="BB118" s="84"/>
      <c r="BC118" s="84"/>
      <c r="BD118" s="100"/>
      <c r="BE118" s="136"/>
      <c r="BF118" s="84"/>
      <c r="BG118" s="84"/>
      <c r="BH118" s="84"/>
      <c r="BI118" s="87"/>
      <c r="BJ118" s="94"/>
      <c r="BK118" s="536"/>
      <c r="BL118" s="536"/>
      <c r="BM118" s="93"/>
      <c r="BN118" s="634"/>
      <c r="BO118" s="11"/>
    </row>
    <row r="119" spans="1:67" ht="18.899999999999999" customHeight="1" thickBot="1">
      <c r="A119" s="9"/>
      <c r="B119" s="8"/>
      <c r="C119" s="1037"/>
      <c r="D119" s="1037"/>
      <c r="E119" s="1037"/>
      <c r="F119" s="1037"/>
      <c r="G119" s="1014"/>
      <c r="H119" s="75" t="s">
        <v>238</v>
      </c>
      <c r="I119" s="194" t="s">
        <v>239</v>
      </c>
      <c r="J119" s="188">
        <v>1131812</v>
      </c>
      <c r="K119" s="529" t="s">
        <v>339</v>
      </c>
      <c r="L119" s="529" t="s">
        <v>993</v>
      </c>
      <c r="M119" s="530" t="s">
        <v>993</v>
      </c>
      <c r="N119" s="110"/>
      <c r="O119" s="97"/>
      <c r="P119" s="97"/>
      <c r="Q119" s="102"/>
      <c r="R119" s="137"/>
      <c r="S119" s="97"/>
      <c r="T119" s="97"/>
      <c r="U119" s="141"/>
      <c r="V119" s="96"/>
      <c r="W119" s="97"/>
      <c r="X119" s="97"/>
      <c r="Y119" s="97"/>
      <c r="Z119" s="141"/>
      <c r="AA119" s="96"/>
      <c r="AB119" s="97"/>
      <c r="AC119" s="97"/>
      <c r="AD119" s="102"/>
      <c r="AE119" s="137" t="s">
        <v>9</v>
      </c>
      <c r="AF119" s="97"/>
      <c r="AG119" s="97"/>
      <c r="AH119" s="141"/>
      <c r="AI119" s="96"/>
      <c r="AJ119" s="97"/>
      <c r="AK119" s="97"/>
      <c r="AL119" s="97"/>
      <c r="AM119" s="102"/>
      <c r="AN119" s="137"/>
      <c r="AO119" s="97"/>
      <c r="AP119" s="97"/>
      <c r="AQ119" s="141"/>
      <c r="AR119" s="96"/>
      <c r="AS119" s="97"/>
      <c r="AT119" s="97"/>
      <c r="AU119" s="97"/>
      <c r="AV119" s="102"/>
      <c r="AW119" s="137"/>
      <c r="AX119" s="97"/>
      <c r="AY119" s="97"/>
      <c r="AZ119" s="141"/>
      <c r="BA119" s="96"/>
      <c r="BB119" s="97"/>
      <c r="BC119" s="97"/>
      <c r="BD119" s="102"/>
      <c r="BE119" s="137"/>
      <c r="BF119" s="97"/>
      <c r="BG119" s="97"/>
      <c r="BH119" s="97"/>
      <c r="BI119" s="141"/>
      <c r="BJ119" s="96"/>
      <c r="BK119" s="545"/>
      <c r="BL119" s="545"/>
      <c r="BM119" s="98"/>
      <c r="BN119" s="634"/>
      <c r="BO119" s="11"/>
    </row>
    <row r="120" spans="1:67" ht="18.899999999999999" customHeight="1">
      <c r="A120" s="9"/>
      <c r="B120" s="8"/>
      <c r="C120" s="1037"/>
      <c r="D120" s="1037"/>
      <c r="E120" s="1037"/>
      <c r="F120" s="1037"/>
      <c r="G120" s="1014"/>
      <c r="H120" s="179" t="s">
        <v>241</v>
      </c>
      <c r="I120" s="200" t="s">
        <v>891</v>
      </c>
      <c r="J120" s="186">
        <v>1131807</v>
      </c>
      <c r="K120" s="527" t="s">
        <v>339</v>
      </c>
      <c r="L120" s="527" t="s">
        <v>993</v>
      </c>
      <c r="M120" s="528" t="s">
        <v>993</v>
      </c>
      <c r="N120" s="122"/>
      <c r="O120" s="90"/>
      <c r="P120" s="90"/>
      <c r="Q120" s="99"/>
      <c r="R120" s="135"/>
      <c r="S120" s="90"/>
      <c r="T120" s="90"/>
      <c r="U120" s="146"/>
      <c r="V120" s="103"/>
      <c r="W120" s="90"/>
      <c r="X120" s="90"/>
      <c r="Y120" s="90"/>
      <c r="Z120" s="146"/>
      <c r="AA120" s="103"/>
      <c r="AB120" s="90"/>
      <c r="AC120" s="90"/>
      <c r="AD120" s="99"/>
      <c r="AE120" s="135" t="s">
        <v>9</v>
      </c>
      <c r="AF120" s="90"/>
      <c r="AG120" s="90"/>
      <c r="AH120" s="146"/>
      <c r="AI120" s="103"/>
      <c r="AJ120" s="90"/>
      <c r="AK120" s="90"/>
      <c r="AL120" s="90"/>
      <c r="AM120" s="99"/>
      <c r="AN120" s="135"/>
      <c r="AO120" s="90"/>
      <c r="AP120" s="90"/>
      <c r="AQ120" s="146"/>
      <c r="AR120" s="103"/>
      <c r="AS120" s="90"/>
      <c r="AT120" s="90"/>
      <c r="AU120" s="90"/>
      <c r="AV120" s="99"/>
      <c r="AW120" s="135"/>
      <c r="AX120" s="90"/>
      <c r="AY120" s="90"/>
      <c r="AZ120" s="146"/>
      <c r="BA120" s="103"/>
      <c r="BB120" s="90"/>
      <c r="BC120" s="90"/>
      <c r="BD120" s="99"/>
      <c r="BE120" s="135"/>
      <c r="BF120" s="90"/>
      <c r="BG120" s="90"/>
      <c r="BH120" s="90"/>
      <c r="BI120" s="146"/>
      <c r="BJ120" s="103"/>
      <c r="BK120" s="544"/>
      <c r="BL120" s="544"/>
      <c r="BM120" s="91"/>
      <c r="BN120" s="634"/>
      <c r="BO120" s="11"/>
    </row>
    <row r="121" spans="1:67" ht="18.899999999999999" customHeight="1">
      <c r="A121" s="9"/>
      <c r="B121" s="8"/>
      <c r="C121" s="1037"/>
      <c r="D121" s="1037"/>
      <c r="E121" s="1037"/>
      <c r="F121" s="1037"/>
      <c r="G121" s="1014"/>
      <c r="H121" s="179" t="s">
        <v>243</v>
      </c>
      <c r="I121" s="200" t="s">
        <v>890</v>
      </c>
      <c r="J121" s="186">
        <v>1131807</v>
      </c>
      <c r="K121" s="525" t="s">
        <v>339</v>
      </c>
      <c r="L121" s="525" t="s">
        <v>993</v>
      </c>
      <c r="M121" s="526" t="s">
        <v>993</v>
      </c>
      <c r="N121" s="108"/>
      <c r="O121" s="84"/>
      <c r="P121" s="84"/>
      <c r="Q121" s="100"/>
      <c r="R121" s="136"/>
      <c r="S121" s="84"/>
      <c r="T121" s="84"/>
      <c r="U121" s="87"/>
      <c r="V121" s="94"/>
      <c r="W121" s="84"/>
      <c r="X121" s="84"/>
      <c r="Y121" s="84"/>
      <c r="Z121" s="87"/>
      <c r="AA121" s="94"/>
      <c r="AB121" s="84"/>
      <c r="AC121" s="84"/>
      <c r="AD121" s="100"/>
      <c r="AE121" s="136" t="s">
        <v>9</v>
      </c>
      <c r="AF121" s="84"/>
      <c r="AG121" s="84"/>
      <c r="AH121" s="87"/>
      <c r="AI121" s="94"/>
      <c r="AJ121" s="84"/>
      <c r="AK121" s="84"/>
      <c r="AL121" s="84"/>
      <c r="AM121" s="100"/>
      <c r="AN121" s="136"/>
      <c r="AO121" s="84"/>
      <c r="AP121" s="84"/>
      <c r="AQ121" s="87"/>
      <c r="AR121" s="94"/>
      <c r="AS121" s="84"/>
      <c r="AT121" s="84"/>
      <c r="AU121" s="84"/>
      <c r="AV121" s="100"/>
      <c r="AW121" s="136"/>
      <c r="AX121" s="84"/>
      <c r="AY121" s="84"/>
      <c r="AZ121" s="87"/>
      <c r="BA121" s="94"/>
      <c r="BB121" s="84"/>
      <c r="BC121" s="84"/>
      <c r="BD121" s="100"/>
      <c r="BE121" s="136"/>
      <c r="BF121" s="84"/>
      <c r="BG121" s="84"/>
      <c r="BH121" s="84"/>
      <c r="BI121" s="87"/>
      <c r="BJ121" s="94"/>
      <c r="BK121" s="536"/>
      <c r="BL121" s="536"/>
      <c r="BM121" s="93"/>
      <c r="BN121" s="634"/>
      <c r="BO121" s="11"/>
    </row>
    <row r="122" spans="1:67" ht="18.899999999999999" customHeight="1">
      <c r="A122" s="9"/>
      <c r="B122" s="8"/>
      <c r="C122" s="1037"/>
      <c r="D122" s="1037"/>
      <c r="E122" s="1037"/>
      <c r="F122" s="1037"/>
      <c r="G122" s="1014"/>
      <c r="H122" s="179" t="s">
        <v>938</v>
      </c>
      <c r="I122" s="200" t="s">
        <v>973</v>
      </c>
      <c r="J122" s="186">
        <v>1131807</v>
      </c>
      <c r="K122" s="525" t="s">
        <v>339</v>
      </c>
      <c r="L122" s="525" t="s">
        <v>993</v>
      </c>
      <c r="M122" s="525" t="s">
        <v>993</v>
      </c>
      <c r="N122" s="108"/>
      <c r="O122" s="84"/>
      <c r="P122" s="84"/>
      <c r="Q122" s="100"/>
      <c r="R122" s="136"/>
      <c r="S122" s="84"/>
      <c r="T122" s="84"/>
      <c r="U122" s="87"/>
      <c r="V122" s="94"/>
      <c r="W122" s="84"/>
      <c r="X122" s="84"/>
      <c r="Y122" s="84"/>
      <c r="Z122" s="87"/>
      <c r="AA122" s="94"/>
      <c r="AB122" s="84"/>
      <c r="AC122" s="84"/>
      <c r="AD122" s="100"/>
      <c r="AE122" s="136" t="s">
        <v>9</v>
      </c>
      <c r="AF122" s="84"/>
      <c r="AG122" s="84"/>
      <c r="AH122" s="87"/>
      <c r="AI122" s="94"/>
      <c r="AJ122" s="84"/>
      <c r="AK122" s="84"/>
      <c r="AL122" s="84"/>
      <c r="AM122" s="100"/>
      <c r="AN122" s="136"/>
      <c r="AO122" s="84"/>
      <c r="AP122" s="84"/>
      <c r="AQ122" s="87"/>
      <c r="AR122" s="94"/>
      <c r="AS122" s="84"/>
      <c r="AT122" s="84"/>
      <c r="AU122" s="84"/>
      <c r="AV122" s="100"/>
      <c r="AW122" s="136"/>
      <c r="AX122" s="84"/>
      <c r="AY122" s="84"/>
      <c r="AZ122" s="87"/>
      <c r="BA122" s="94"/>
      <c r="BB122" s="84"/>
      <c r="BC122" s="84"/>
      <c r="BD122" s="100"/>
      <c r="BE122" s="136"/>
      <c r="BF122" s="84"/>
      <c r="BG122" s="84"/>
      <c r="BH122" s="84"/>
      <c r="BI122" s="87"/>
      <c r="BJ122" s="94"/>
      <c r="BK122" s="536"/>
      <c r="BL122" s="536"/>
      <c r="BM122" s="93"/>
      <c r="BN122" s="634"/>
      <c r="BO122" s="11"/>
    </row>
    <row r="123" spans="1:67" ht="18.899999999999999" customHeight="1">
      <c r="A123" s="9"/>
      <c r="B123" s="8"/>
      <c r="C123" s="1037"/>
      <c r="D123" s="1037"/>
      <c r="E123" s="1037"/>
      <c r="F123" s="1037"/>
      <c r="G123" s="1014"/>
      <c r="H123" s="179" t="s">
        <v>939</v>
      </c>
      <c r="I123" s="200" t="s">
        <v>974</v>
      </c>
      <c r="J123" s="186">
        <v>1131807</v>
      </c>
      <c r="K123" s="525" t="s">
        <v>339</v>
      </c>
      <c r="L123" s="525" t="s">
        <v>993</v>
      </c>
      <c r="M123" s="525" t="s">
        <v>993</v>
      </c>
      <c r="N123" s="108"/>
      <c r="O123" s="84"/>
      <c r="P123" s="84"/>
      <c r="Q123" s="100"/>
      <c r="R123" s="136"/>
      <c r="S123" s="84"/>
      <c r="T123" s="84"/>
      <c r="U123" s="87"/>
      <c r="V123" s="94"/>
      <c r="W123" s="84"/>
      <c r="X123" s="84"/>
      <c r="Y123" s="84"/>
      <c r="Z123" s="87"/>
      <c r="AA123" s="94"/>
      <c r="AB123" s="84"/>
      <c r="AC123" s="84"/>
      <c r="AD123" s="100"/>
      <c r="AE123" s="136" t="s">
        <v>9</v>
      </c>
      <c r="AF123" s="84"/>
      <c r="AG123" s="84"/>
      <c r="AH123" s="87"/>
      <c r="AI123" s="94"/>
      <c r="AJ123" s="84"/>
      <c r="AK123" s="84"/>
      <c r="AL123" s="84"/>
      <c r="AM123" s="100"/>
      <c r="AN123" s="136"/>
      <c r="AO123" s="84"/>
      <c r="AP123" s="84"/>
      <c r="AQ123" s="87"/>
      <c r="AR123" s="94"/>
      <c r="AS123" s="84"/>
      <c r="AT123" s="84"/>
      <c r="AU123" s="84"/>
      <c r="AV123" s="100"/>
      <c r="AW123" s="136"/>
      <c r="AX123" s="84"/>
      <c r="AY123" s="84"/>
      <c r="AZ123" s="87"/>
      <c r="BA123" s="94"/>
      <c r="BB123" s="84"/>
      <c r="BC123" s="84"/>
      <c r="BD123" s="100"/>
      <c r="BE123" s="136"/>
      <c r="BF123" s="84"/>
      <c r="BG123" s="84"/>
      <c r="BH123" s="84"/>
      <c r="BI123" s="87"/>
      <c r="BJ123" s="94"/>
      <c r="BK123" s="536"/>
      <c r="BL123" s="536"/>
      <c r="BM123" s="93"/>
      <c r="BN123" s="634"/>
      <c r="BO123" s="11"/>
    </row>
    <row r="124" spans="1:67" ht="18.899999999999999" customHeight="1">
      <c r="A124" s="9"/>
      <c r="B124" s="8"/>
      <c r="C124" s="1037"/>
      <c r="D124" s="1037"/>
      <c r="E124" s="1037"/>
      <c r="F124" s="1037"/>
      <c r="G124" s="1014"/>
      <c r="H124" s="179" t="s">
        <v>245</v>
      </c>
      <c r="I124" s="200" t="s">
        <v>889</v>
      </c>
      <c r="J124" s="186">
        <v>1131807</v>
      </c>
      <c r="K124" s="525" t="s">
        <v>339</v>
      </c>
      <c r="L124" s="525" t="s">
        <v>993</v>
      </c>
      <c r="M124" s="526" t="s">
        <v>993</v>
      </c>
      <c r="N124" s="108"/>
      <c r="O124" s="84"/>
      <c r="P124" s="84"/>
      <c r="Q124" s="100"/>
      <c r="R124" s="136"/>
      <c r="S124" s="84"/>
      <c r="T124" s="84"/>
      <c r="U124" s="87"/>
      <c r="V124" s="94"/>
      <c r="W124" s="84"/>
      <c r="X124" s="84"/>
      <c r="Y124" s="84"/>
      <c r="Z124" s="87"/>
      <c r="AA124" s="94"/>
      <c r="AB124" s="84"/>
      <c r="AC124" s="84"/>
      <c r="AD124" s="100"/>
      <c r="AE124" s="136"/>
      <c r="AF124" s="84" t="s">
        <v>9</v>
      </c>
      <c r="AG124" s="84"/>
      <c r="AH124" s="87"/>
      <c r="AI124" s="94"/>
      <c r="AJ124" s="84"/>
      <c r="AK124" s="84"/>
      <c r="AL124" s="84"/>
      <c r="AM124" s="100"/>
      <c r="AN124" s="136"/>
      <c r="AO124" s="84"/>
      <c r="AP124" s="84"/>
      <c r="AQ124" s="87"/>
      <c r="AR124" s="94"/>
      <c r="AS124" s="84"/>
      <c r="AT124" s="84"/>
      <c r="AU124" s="84"/>
      <c r="AV124" s="100"/>
      <c r="AW124" s="136"/>
      <c r="AX124" s="84"/>
      <c r="AY124" s="84"/>
      <c r="AZ124" s="87"/>
      <c r="BA124" s="94"/>
      <c r="BB124" s="84"/>
      <c r="BC124" s="84"/>
      <c r="BD124" s="100"/>
      <c r="BE124" s="136"/>
      <c r="BF124" s="84"/>
      <c r="BG124" s="84"/>
      <c r="BH124" s="84"/>
      <c r="BI124" s="87"/>
      <c r="BJ124" s="94"/>
      <c r="BK124" s="536"/>
      <c r="BL124" s="536"/>
      <c r="BM124" s="93"/>
      <c r="BN124" s="634"/>
      <c r="BO124" s="11"/>
    </row>
    <row r="125" spans="1:67" ht="18.899999999999999" customHeight="1" thickBot="1">
      <c r="A125" s="9"/>
      <c r="B125" s="8"/>
      <c r="C125" s="1037"/>
      <c r="D125" s="1037"/>
      <c r="E125" s="1037"/>
      <c r="F125" s="1037"/>
      <c r="G125" s="1076"/>
      <c r="H125" s="182" t="s">
        <v>247</v>
      </c>
      <c r="I125" s="202" t="s">
        <v>888</v>
      </c>
      <c r="J125" s="189">
        <v>1131807</v>
      </c>
      <c r="K125" s="533" t="s">
        <v>339</v>
      </c>
      <c r="L125" s="533" t="s">
        <v>993</v>
      </c>
      <c r="M125" s="534" t="s">
        <v>993</v>
      </c>
      <c r="N125" s="110"/>
      <c r="O125" s="97"/>
      <c r="P125" s="97"/>
      <c r="Q125" s="102"/>
      <c r="R125" s="137"/>
      <c r="S125" s="97"/>
      <c r="T125" s="97"/>
      <c r="U125" s="141"/>
      <c r="V125" s="96"/>
      <c r="W125" s="97"/>
      <c r="X125" s="97"/>
      <c r="Y125" s="97"/>
      <c r="Z125" s="141"/>
      <c r="AA125" s="96"/>
      <c r="AB125" s="97"/>
      <c r="AC125" s="97"/>
      <c r="AD125" s="102"/>
      <c r="AE125" s="137"/>
      <c r="AF125" s="97" t="s">
        <v>9</v>
      </c>
      <c r="AG125" s="97"/>
      <c r="AH125" s="141"/>
      <c r="AI125" s="96"/>
      <c r="AJ125" s="97"/>
      <c r="AK125" s="97"/>
      <c r="AL125" s="97"/>
      <c r="AM125" s="102"/>
      <c r="AN125" s="137"/>
      <c r="AO125" s="97"/>
      <c r="AP125" s="97"/>
      <c r="AQ125" s="141"/>
      <c r="AR125" s="96"/>
      <c r="AS125" s="97"/>
      <c r="AT125" s="97"/>
      <c r="AU125" s="97"/>
      <c r="AV125" s="102"/>
      <c r="AW125" s="137"/>
      <c r="AX125" s="97"/>
      <c r="AY125" s="97"/>
      <c r="AZ125" s="141"/>
      <c r="BA125" s="96"/>
      <c r="BB125" s="97"/>
      <c r="BC125" s="97"/>
      <c r="BD125" s="102"/>
      <c r="BE125" s="137"/>
      <c r="BF125" s="97"/>
      <c r="BG125" s="97"/>
      <c r="BH125" s="97"/>
      <c r="BI125" s="141"/>
      <c r="BJ125" s="96"/>
      <c r="BK125" s="545"/>
      <c r="BL125" s="545"/>
      <c r="BM125" s="98"/>
      <c r="BN125" s="634"/>
      <c r="BO125" s="11"/>
    </row>
    <row r="126" spans="1:67" ht="18.899999999999999" customHeight="1" thickBot="1">
      <c r="A126" s="9"/>
      <c r="B126" s="8"/>
      <c r="C126" s="1037"/>
      <c r="D126" s="1037"/>
      <c r="E126" s="1037"/>
      <c r="F126" s="1037"/>
      <c r="G126" s="1013" t="s">
        <v>249</v>
      </c>
      <c r="H126" s="179" t="s">
        <v>250</v>
      </c>
      <c r="I126" s="200" t="s">
        <v>858</v>
      </c>
      <c r="J126" s="190">
        <v>1132210</v>
      </c>
      <c r="K126" s="531" t="s">
        <v>339</v>
      </c>
      <c r="L126" s="531" t="s">
        <v>993</v>
      </c>
      <c r="M126" s="532" t="s">
        <v>993</v>
      </c>
      <c r="N126" s="122"/>
      <c r="O126" s="90"/>
      <c r="P126" s="90"/>
      <c r="Q126" s="99"/>
      <c r="R126" s="135"/>
      <c r="S126" s="90"/>
      <c r="T126" s="90"/>
      <c r="U126" s="146"/>
      <c r="V126" s="103"/>
      <c r="W126" s="90"/>
      <c r="X126" s="90"/>
      <c r="Y126" s="90"/>
      <c r="Z126" s="146"/>
      <c r="AA126" s="103"/>
      <c r="AB126" s="90"/>
      <c r="AC126" s="90"/>
      <c r="AD126" s="99"/>
      <c r="AE126" s="135"/>
      <c r="AF126" s="90" t="s">
        <v>9</v>
      </c>
      <c r="AG126" s="90"/>
      <c r="AH126" s="146"/>
      <c r="AI126" s="103"/>
      <c r="AJ126" s="90"/>
      <c r="AK126" s="90"/>
      <c r="AL126" s="90"/>
      <c r="AM126" s="99"/>
      <c r="AN126" s="135"/>
      <c r="AO126" s="90"/>
      <c r="AP126" s="90"/>
      <c r="AQ126" s="146"/>
      <c r="AR126" s="103"/>
      <c r="AS126" s="90"/>
      <c r="AT126" s="90"/>
      <c r="AU126" s="90"/>
      <c r="AV126" s="99"/>
      <c r="AW126" s="135"/>
      <c r="AX126" s="90"/>
      <c r="AY126" s="90"/>
      <c r="AZ126" s="146"/>
      <c r="BA126" s="103"/>
      <c r="BB126" s="90"/>
      <c r="BC126" s="90"/>
      <c r="BD126" s="99"/>
      <c r="BE126" s="135"/>
      <c r="BF126" s="90"/>
      <c r="BG126" s="90"/>
      <c r="BH126" s="90"/>
      <c r="BI126" s="146"/>
      <c r="BJ126" s="103"/>
      <c r="BK126" s="544"/>
      <c r="BL126" s="544"/>
      <c r="BM126" s="91"/>
      <c r="BN126" s="634"/>
      <c r="BO126" s="11"/>
    </row>
    <row r="127" spans="1:67" ht="18.899999999999999" customHeight="1" thickBot="1">
      <c r="A127" s="9"/>
      <c r="B127" s="8"/>
      <c r="C127" s="1037"/>
      <c r="D127" s="1037"/>
      <c r="E127" s="1037"/>
      <c r="F127" s="1037"/>
      <c r="G127" s="1014"/>
      <c r="H127" s="76" t="s">
        <v>1000</v>
      </c>
      <c r="I127" s="200" t="s">
        <v>852</v>
      </c>
      <c r="J127" s="188">
        <v>1132210</v>
      </c>
      <c r="K127" s="1083" t="s">
        <v>339</v>
      </c>
      <c r="L127" s="1083" t="s">
        <v>993</v>
      </c>
      <c r="M127" s="526" t="s">
        <v>993</v>
      </c>
      <c r="N127" s="108"/>
      <c r="O127" s="84"/>
      <c r="P127" s="84"/>
      <c r="Q127" s="100"/>
      <c r="R127" s="136"/>
      <c r="S127" s="84"/>
      <c r="T127" s="84"/>
      <c r="U127" s="87"/>
      <c r="V127" s="94"/>
      <c r="W127" s="84"/>
      <c r="X127" s="84"/>
      <c r="Y127" s="84"/>
      <c r="Z127" s="87"/>
      <c r="AA127" s="94"/>
      <c r="AB127" s="84"/>
      <c r="AC127" s="84"/>
      <c r="AD127" s="100"/>
      <c r="AE127" s="136"/>
      <c r="AF127" s="90" t="s">
        <v>9</v>
      </c>
      <c r="AG127" s="84"/>
      <c r="AH127" s="87"/>
      <c r="AI127" s="94"/>
      <c r="AJ127" s="84"/>
      <c r="AK127" s="84"/>
      <c r="AL127" s="84"/>
      <c r="AM127" s="100"/>
      <c r="AN127" s="136"/>
      <c r="AO127" s="84"/>
      <c r="AP127" s="84"/>
      <c r="AQ127" s="87"/>
      <c r="AR127" s="94"/>
      <c r="AS127" s="84"/>
      <c r="AT127" s="84"/>
      <c r="AU127" s="84"/>
      <c r="AV127" s="100"/>
      <c r="AW127" s="136"/>
      <c r="AX127" s="84"/>
      <c r="AY127" s="84"/>
      <c r="AZ127" s="87"/>
      <c r="BA127" s="94"/>
      <c r="BB127" s="84"/>
      <c r="BC127" s="84"/>
      <c r="BD127" s="100"/>
      <c r="BE127" s="136"/>
      <c r="BF127" s="84"/>
      <c r="BG127" s="84"/>
      <c r="BH127" s="84"/>
      <c r="BI127" s="87"/>
      <c r="BJ127" s="94"/>
      <c r="BK127" s="536"/>
      <c r="BL127" s="536"/>
      <c r="BM127" s="93"/>
      <c r="BN127" s="634"/>
      <c r="BO127" s="11"/>
    </row>
    <row r="128" spans="1:67" ht="18.899999999999999" customHeight="1" thickBot="1">
      <c r="A128" s="9"/>
      <c r="B128" s="8"/>
      <c r="C128" s="1037"/>
      <c r="D128" s="1037"/>
      <c r="E128" s="1037"/>
      <c r="F128" s="1037"/>
      <c r="G128" s="1014"/>
      <c r="H128" s="76" t="s">
        <v>1001</v>
      </c>
      <c r="I128" s="200" t="s">
        <v>853</v>
      </c>
      <c r="J128" s="188">
        <v>1132210</v>
      </c>
      <c r="K128" s="1084"/>
      <c r="L128" s="1084"/>
      <c r="M128" s="526" t="s">
        <v>993</v>
      </c>
      <c r="N128" s="108"/>
      <c r="O128" s="84"/>
      <c r="P128" s="84"/>
      <c r="Q128" s="100"/>
      <c r="R128" s="136"/>
      <c r="S128" s="84"/>
      <c r="T128" s="84"/>
      <c r="U128" s="87"/>
      <c r="V128" s="94"/>
      <c r="W128" s="84"/>
      <c r="X128" s="84"/>
      <c r="Y128" s="84"/>
      <c r="Z128" s="87"/>
      <c r="AA128" s="94"/>
      <c r="AB128" s="84"/>
      <c r="AC128" s="84"/>
      <c r="AD128" s="100"/>
      <c r="AE128" s="136"/>
      <c r="AF128" s="90" t="s">
        <v>9</v>
      </c>
      <c r="AG128" s="84"/>
      <c r="AH128" s="87"/>
      <c r="AI128" s="94"/>
      <c r="AJ128" s="84"/>
      <c r="AK128" s="84"/>
      <c r="AL128" s="84"/>
      <c r="AM128" s="100"/>
      <c r="AN128" s="136"/>
      <c r="AO128" s="84"/>
      <c r="AP128" s="84"/>
      <c r="AQ128" s="87"/>
      <c r="AR128" s="94"/>
      <c r="AS128" s="84"/>
      <c r="AT128" s="84"/>
      <c r="AU128" s="84"/>
      <c r="AV128" s="100"/>
      <c r="AW128" s="136"/>
      <c r="AX128" s="84"/>
      <c r="AY128" s="84"/>
      <c r="AZ128" s="87"/>
      <c r="BA128" s="94"/>
      <c r="BB128" s="84"/>
      <c r="BC128" s="84"/>
      <c r="BD128" s="100"/>
      <c r="BE128" s="136"/>
      <c r="BF128" s="84"/>
      <c r="BG128" s="84"/>
      <c r="BH128" s="84"/>
      <c r="BI128" s="87"/>
      <c r="BJ128" s="94"/>
      <c r="BK128" s="536"/>
      <c r="BL128" s="536"/>
      <c r="BM128" s="93"/>
      <c r="BN128" s="634"/>
      <c r="BO128" s="11"/>
    </row>
    <row r="129" spans="1:67" ht="18.899999999999999" customHeight="1" thickBot="1">
      <c r="A129" s="9"/>
      <c r="B129" s="8"/>
      <c r="C129" s="1037"/>
      <c r="D129" s="1037"/>
      <c r="E129" s="1037"/>
      <c r="F129" s="1037"/>
      <c r="G129" s="1014"/>
      <c r="H129" s="76" t="s">
        <v>1002</v>
      </c>
      <c r="I129" s="200" t="s">
        <v>854</v>
      </c>
      <c r="J129" s="188">
        <v>1132210</v>
      </c>
      <c r="K129" s="1084"/>
      <c r="L129" s="1084"/>
      <c r="M129" s="526" t="s">
        <v>993</v>
      </c>
      <c r="N129" s="108"/>
      <c r="O129" s="84"/>
      <c r="P129" s="84"/>
      <c r="Q129" s="100"/>
      <c r="R129" s="136"/>
      <c r="S129" s="84"/>
      <c r="T129" s="84"/>
      <c r="U129" s="87"/>
      <c r="V129" s="94"/>
      <c r="W129" s="84"/>
      <c r="X129" s="84"/>
      <c r="Y129" s="84"/>
      <c r="Z129" s="87"/>
      <c r="AA129" s="94"/>
      <c r="AB129" s="84"/>
      <c r="AC129" s="84"/>
      <c r="AD129" s="100"/>
      <c r="AE129" s="136"/>
      <c r="AF129" s="90" t="s">
        <v>9</v>
      </c>
      <c r="AG129" s="84"/>
      <c r="AH129" s="87"/>
      <c r="AI129" s="94"/>
      <c r="AJ129" s="84"/>
      <c r="AK129" s="84"/>
      <c r="AL129" s="84"/>
      <c r="AM129" s="100"/>
      <c r="AN129" s="136"/>
      <c r="AO129" s="84"/>
      <c r="AP129" s="84"/>
      <c r="AQ129" s="87"/>
      <c r="AR129" s="94"/>
      <c r="AS129" s="84"/>
      <c r="AT129" s="84"/>
      <c r="AU129" s="84"/>
      <c r="AV129" s="100"/>
      <c r="AW129" s="136"/>
      <c r="AX129" s="84"/>
      <c r="AY129" s="84"/>
      <c r="AZ129" s="87"/>
      <c r="BA129" s="94"/>
      <c r="BB129" s="84"/>
      <c r="BC129" s="84"/>
      <c r="BD129" s="100"/>
      <c r="BE129" s="136"/>
      <c r="BF129" s="84"/>
      <c r="BG129" s="84"/>
      <c r="BH129" s="84"/>
      <c r="BI129" s="87"/>
      <c r="BJ129" s="94"/>
      <c r="BK129" s="536"/>
      <c r="BL129" s="536"/>
      <c r="BM129" s="93"/>
      <c r="BN129" s="634"/>
      <c r="BO129" s="11"/>
    </row>
    <row r="130" spans="1:67" ht="18.899999999999999" customHeight="1">
      <c r="A130" s="9"/>
      <c r="B130" s="8"/>
      <c r="C130" s="1037"/>
      <c r="D130" s="1037"/>
      <c r="E130" s="1037"/>
      <c r="F130" s="1037"/>
      <c r="G130" s="1014"/>
      <c r="H130" s="76" t="s">
        <v>1003</v>
      </c>
      <c r="I130" s="200" t="s">
        <v>855</v>
      </c>
      <c r="J130" s="188">
        <v>1132210</v>
      </c>
      <c r="K130" s="1085"/>
      <c r="L130" s="1085"/>
      <c r="M130" s="526" t="s">
        <v>993</v>
      </c>
      <c r="N130" s="108"/>
      <c r="O130" s="84"/>
      <c r="P130" s="84"/>
      <c r="Q130" s="100"/>
      <c r="R130" s="136"/>
      <c r="S130" s="84"/>
      <c r="T130" s="84"/>
      <c r="U130" s="87"/>
      <c r="V130" s="94"/>
      <c r="W130" s="84"/>
      <c r="X130" s="84"/>
      <c r="Y130" s="84"/>
      <c r="Z130" s="87"/>
      <c r="AA130" s="94"/>
      <c r="AB130" s="84"/>
      <c r="AC130" s="84"/>
      <c r="AD130" s="100"/>
      <c r="AE130" s="136"/>
      <c r="AF130" s="90" t="s">
        <v>9</v>
      </c>
      <c r="AG130" s="84"/>
      <c r="AH130" s="87"/>
      <c r="AI130" s="94"/>
      <c r="AJ130" s="84"/>
      <c r="AK130" s="84"/>
      <c r="AL130" s="84"/>
      <c r="AM130" s="100"/>
      <c r="AN130" s="136"/>
      <c r="AO130" s="84"/>
      <c r="AP130" s="84"/>
      <c r="AQ130" s="87"/>
      <c r="AR130" s="94"/>
      <c r="AS130" s="84"/>
      <c r="AT130" s="84"/>
      <c r="AU130" s="84"/>
      <c r="AV130" s="100"/>
      <c r="AW130" s="136"/>
      <c r="AX130" s="84"/>
      <c r="AY130" s="84"/>
      <c r="AZ130" s="87"/>
      <c r="BA130" s="94"/>
      <c r="BB130" s="84"/>
      <c r="BC130" s="84"/>
      <c r="BD130" s="100"/>
      <c r="BE130" s="136"/>
      <c r="BF130" s="84"/>
      <c r="BG130" s="84"/>
      <c r="BH130" s="84"/>
      <c r="BI130" s="87"/>
      <c r="BJ130" s="94"/>
      <c r="BK130" s="536"/>
      <c r="BL130" s="536"/>
      <c r="BM130" s="93"/>
      <c r="BN130" s="634"/>
      <c r="BO130" s="11"/>
    </row>
    <row r="131" spans="1:67" ht="18.899999999999999" customHeight="1">
      <c r="A131" s="9"/>
      <c r="B131" s="8"/>
      <c r="C131" s="1037"/>
      <c r="D131" s="1037"/>
      <c r="E131" s="1037"/>
      <c r="F131" s="1037"/>
      <c r="G131" s="1014"/>
      <c r="H131" s="76" t="s">
        <v>1127</v>
      </c>
      <c r="I131" s="200" t="s">
        <v>1130</v>
      </c>
      <c r="J131" s="188">
        <v>1132210</v>
      </c>
      <c r="K131" s="525" t="s">
        <v>339</v>
      </c>
      <c r="L131" s="525" t="s">
        <v>993</v>
      </c>
      <c r="M131" s="526" t="s">
        <v>993</v>
      </c>
      <c r="N131" s="108"/>
      <c r="O131" s="84"/>
      <c r="P131" s="84"/>
      <c r="Q131" s="100"/>
      <c r="R131" s="136"/>
      <c r="S131" s="84"/>
      <c r="T131" s="84"/>
      <c r="U131" s="87"/>
      <c r="V131" s="94"/>
      <c r="W131" s="84"/>
      <c r="X131" s="84"/>
      <c r="Y131" s="84"/>
      <c r="Z131" s="87"/>
      <c r="AA131" s="94"/>
      <c r="AB131" s="84"/>
      <c r="AC131" s="84"/>
      <c r="AD131" s="100"/>
      <c r="AE131" s="136"/>
      <c r="AF131" s="84" t="s">
        <v>9</v>
      </c>
      <c r="AG131" s="84"/>
      <c r="AH131" s="87"/>
      <c r="AI131" s="94"/>
      <c r="AJ131" s="84"/>
      <c r="AK131" s="84"/>
      <c r="AL131" s="84"/>
      <c r="AM131" s="100"/>
      <c r="AN131" s="136"/>
      <c r="AO131" s="84"/>
      <c r="AP131" s="84"/>
      <c r="AQ131" s="87"/>
      <c r="AR131" s="94"/>
      <c r="AS131" s="84"/>
      <c r="AT131" s="84"/>
      <c r="AU131" s="84"/>
      <c r="AV131" s="100"/>
      <c r="AW131" s="136"/>
      <c r="AX131" s="84"/>
      <c r="AY131" s="84"/>
      <c r="AZ131" s="87"/>
      <c r="BA131" s="94"/>
      <c r="BB131" s="84"/>
      <c r="BC131" s="84"/>
      <c r="BD131" s="100"/>
      <c r="BE131" s="136"/>
      <c r="BF131" s="84"/>
      <c r="BG131" s="84"/>
      <c r="BH131" s="84"/>
      <c r="BI131" s="87"/>
      <c r="BJ131" s="94"/>
      <c r="BK131" s="536"/>
      <c r="BL131" s="536"/>
      <c r="BM131" s="93"/>
      <c r="BN131" s="634"/>
      <c r="BO131" s="11"/>
    </row>
    <row r="132" spans="1:67" ht="18.899999999999999" customHeight="1">
      <c r="A132" s="9"/>
      <c r="B132" s="8"/>
      <c r="C132" s="1037"/>
      <c r="D132" s="1037"/>
      <c r="E132" s="1037"/>
      <c r="F132" s="1037"/>
      <c r="G132" s="1014"/>
      <c r="H132" s="76" t="s">
        <v>1128</v>
      </c>
      <c r="I132" s="200" t="s">
        <v>1129</v>
      </c>
      <c r="J132" s="188">
        <v>1132210</v>
      </c>
      <c r="K132" s="525" t="s">
        <v>339</v>
      </c>
      <c r="L132" s="525" t="s">
        <v>993</v>
      </c>
      <c r="M132" s="526" t="s">
        <v>993</v>
      </c>
      <c r="N132" s="108"/>
      <c r="O132" s="84"/>
      <c r="P132" s="84"/>
      <c r="Q132" s="100"/>
      <c r="R132" s="136"/>
      <c r="S132" s="84"/>
      <c r="T132" s="84"/>
      <c r="U132" s="87"/>
      <c r="V132" s="94"/>
      <c r="W132" s="84"/>
      <c r="X132" s="84"/>
      <c r="Y132" s="84"/>
      <c r="Z132" s="87"/>
      <c r="AA132" s="94"/>
      <c r="AB132" s="84"/>
      <c r="AC132" s="84"/>
      <c r="AD132" s="100"/>
      <c r="AE132" s="136"/>
      <c r="AF132" s="84"/>
      <c r="AG132" s="84" t="s">
        <v>9</v>
      </c>
      <c r="AH132" s="87"/>
      <c r="AI132" s="94"/>
      <c r="AJ132" s="84"/>
      <c r="AK132" s="84"/>
      <c r="AL132" s="84"/>
      <c r="AM132" s="100"/>
      <c r="AN132" s="136"/>
      <c r="AO132" s="84"/>
      <c r="AP132" s="84"/>
      <c r="AQ132" s="87"/>
      <c r="AR132" s="94"/>
      <c r="AS132" s="84"/>
      <c r="AT132" s="84"/>
      <c r="AU132" s="84"/>
      <c r="AV132" s="100"/>
      <c r="AW132" s="136"/>
      <c r="AX132" s="84"/>
      <c r="AY132" s="84"/>
      <c r="AZ132" s="87"/>
      <c r="BA132" s="94"/>
      <c r="BB132" s="84"/>
      <c r="BC132" s="84"/>
      <c r="BD132" s="100"/>
      <c r="BE132" s="136"/>
      <c r="BF132" s="84"/>
      <c r="BG132" s="84"/>
      <c r="BH132" s="84"/>
      <c r="BI132" s="87"/>
      <c r="BJ132" s="94"/>
      <c r="BK132" s="536"/>
      <c r="BL132" s="536"/>
      <c r="BM132" s="93"/>
      <c r="BN132" s="634"/>
      <c r="BO132" s="11"/>
    </row>
    <row r="133" spans="1:67" ht="18.899999999999999" customHeight="1">
      <c r="A133" s="9"/>
      <c r="B133" s="8"/>
      <c r="C133" s="1037"/>
      <c r="D133" s="1037"/>
      <c r="E133" s="1037"/>
      <c r="F133" s="1037"/>
      <c r="G133" s="1014"/>
      <c r="H133" s="76" t="s">
        <v>257</v>
      </c>
      <c r="I133" s="194" t="s">
        <v>856</v>
      </c>
      <c r="J133" s="188">
        <v>1132210</v>
      </c>
      <c r="K133" s="525" t="s">
        <v>339</v>
      </c>
      <c r="L133" s="525" t="s">
        <v>993</v>
      </c>
      <c r="M133" s="526" t="s">
        <v>993</v>
      </c>
      <c r="N133" s="108"/>
      <c r="O133" s="84"/>
      <c r="P133" s="84"/>
      <c r="Q133" s="100"/>
      <c r="R133" s="136"/>
      <c r="S133" s="84"/>
      <c r="T133" s="84"/>
      <c r="U133" s="87"/>
      <c r="V133" s="94"/>
      <c r="W133" s="84"/>
      <c r="X133" s="84"/>
      <c r="Y133" s="84"/>
      <c r="Z133" s="87"/>
      <c r="AA133" s="94"/>
      <c r="AB133" s="84"/>
      <c r="AC133" s="84"/>
      <c r="AD133" s="100"/>
      <c r="AE133" s="136"/>
      <c r="AF133" s="84"/>
      <c r="AG133" s="84" t="s">
        <v>9</v>
      </c>
      <c r="AH133" s="87"/>
      <c r="AI133" s="94"/>
      <c r="AJ133" s="84"/>
      <c r="AK133" s="84"/>
      <c r="AL133" s="84"/>
      <c r="AM133" s="100"/>
      <c r="AN133" s="136"/>
      <c r="AO133" s="84"/>
      <c r="AP133" s="84"/>
      <c r="AQ133" s="87"/>
      <c r="AR133" s="94"/>
      <c r="AS133" s="84"/>
      <c r="AT133" s="84"/>
      <c r="AU133" s="84"/>
      <c r="AV133" s="100"/>
      <c r="AW133" s="136"/>
      <c r="AX133" s="84"/>
      <c r="AY133" s="84"/>
      <c r="AZ133" s="87"/>
      <c r="BA133" s="94"/>
      <c r="BB133" s="84"/>
      <c r="BC133" s="84"/>
      <c r="BD133" s="100"/>
      <c r="BE133" s="136"/>
      <c r="BF133" s="84"/>
      <c r="BG133" s="84"/>
      <c r="BH133" s="84"/>
      <c r="BI133" s="87"/>
      <c r="BJ133" s="94"/>
      <c r="BK133" s="536"/>
      <c r="BL133" s="536"/>
      <c r="BM133" s="93"/>
      <c r="BN133" s="634"/>
      <c r="BO133" s="11"/>
    </row>
    <row r="134" spans="1:67" ht="18.899999999999999" customHeight="1" thickBot="1">
      <c r="A134" s="9"/>
      <c r="B134" s="8"/>
      <c r="C134" s="1037"/>
      <c r="D134" s="1037"/>
      <c r="E134" s="1037"/>
      <c r="F134" s="1037"/>
      <c r="G134" s="1076"/>
      <c r="H134" s="181" t="s">
        <v>259</v>
      </c>
      <c r="I134" s="202" t="s">
        <v>857</v>
      </c>
      <c r="J134" s="189">
        <v>1132210</v>
      </c>
      <c r="K134" s="529" t="s">
        <v>339</v>
      </c>
      <c r="L134" s="529" t="s">
        <v>993</v>
      </c>
      <c r="M134" s="530" t="s">
        <v>993</v>
      </c>
      <c r="N134" s="110"/>
      <c r="O134" s="97"/>
      <c r="P134" s="97"/>
      <c r="Q134" s="102"/>
      <c r="R134" s="137"/>
      <c r="S134" s="97"/>
      <c r="T134" s="97"/>
      <c r="U134" s="141"/>
      <c r="V134" s="96"/>
      <c r="W134" s="97"/>
      <c r="X134" s="97"/>
      <c r="Y134" s="97"/>
      <c r="Z134" s="141"/>
      <c r="AA134" s="96"/>
      <c r="AB134" s="97"/>
      <c r="AC134" s="97"/>
      <c r="AD134" s="102"/>
      <c r="AE134" s="137"/>
      <c r="AF134" s="97"/>
      <c r="AG134" s="97" t="s">
        <v>9</v>
      </c>
      <c r="AH134" s="141"/>
      <c r="AI134" s="96"/>
      <c r="AJ134" s="97"/>
      <c r="AK134" s="97"/>
      <c r="AL134" s="97"/>
      <c r="AM134" s="102"/>
      <c r="AN134" s="137"/>
      <c r="AO134" s="97"/>
      <c r="AP134" s="97"/>
      <c r="AQ134" s="141"/>
      <c r="AR134" s="96"/>
      <c r="AS134" s="97"/>
      <c r="AT134" s="97"/>
      <c r="AU134" s="97"/>
      <c r="AV134" s="102"/>
      <c r="AW134" s="137"/>
      <c r="AX134" s="97"/>
      <c r="AY134" s="97"/>
      <c r="AZ134" s="141"/>
      <c r="BA134" s="96"/>
      <c r="BB134" s="97"/>
      <c r="BC134" s="97"/>
      <c r="BD134" s="102"/>
      <c r="BE134" s="137"/>
      <c r="BF134" s="97"/>
      <c r="BG134" s="97"/>
      <c r="BH134" s="97"/>
      <c r="BI134" s="141"/>
      <c r="BJ134" s="96"/>
      <c r="BK134" s="545"/>
      <c r="BL134" s="545"/>
      <c r="BM134" s="98"/>
      <c r="BN134" s="634"/>
      <c r="BO134" s="11"/>
    </row>
    <row r="135" spans="1:67" ht="18.899999999999999" customHeight="1">
      <c r="A135" s="9"/>
      <c r="B135" s="8"/>
      <c r="C135" s="1037"/>
      <c r="D135" s="1037"/>
      <c r="E135" s="1037"/>
      <c r="F135" s="1037"/>
      <c r="G135" s="1013" t="s">
        <v>261</v>
      </c>
      <c r="H135" s="183" t="s">
        <v>456</v>
      </c>
      <c r="I135" s="203" t="s">
        <v>895</v>
      </c>
      <c r="J135" s="208">
        <v>1132220</v>
      </c>
      <c r="K135" s="527" t="s">
        <v>339</v>
      </c>
      <c r="L135" s="527" t="s">
        <v>993</v>
      </c>
      <c r="M135" s="528" t="s">
        <v>993</v>
      </c>
      <c r="N135" s="115"/>
      <c r="O135" s="116"/>
      <c r="P135" s="116"/>
      <c r="Q135" s="117"/>
      <c r="R135" s="150"/>
      <c r="S135" s="116"/>
      <c r="T135" s="116"/>
      <c r="U135" s="147"/>
      <c r="V135" s="118"/>
      <c r="W135" s="116"/>
      <c r="X135" s="116"/>
      <c r="Y135" s="116"/>
      <c r="Z135" s="147"/>
      <c r="AA135" s="118"/>
      <c r="AB135" s="116"/>
      <c r="AC135" s="116"/>
      <c r="AD135" s="117"/>
      <c r="AE135" s="150"/>
      <c r="AF135" s="116"/>
      <c r="AG135" s="116" t="s">
        <v>9</v>
      </c>
      <c r="AH135" s="147"/>
      <c r="AI135" s="118"/>
      <c r="AJ135" s="116"/>
      <c r="AK135" s="116"/>
      <c r="AL135" s="116"/>
      <c r="AM135" s="117"/>
      <c r="AN135" s="150"/>
      <c r="AO135" s="116"/>
      <c r="AP135" s="116"/>
      <c r="AQ135" s="147"/>
      <c r="AR135" s="118"/>
      <c r="AS135" s="116"/>
      <c r="AT135" s="116"/>
      <c r="AU135" s="116"/>
      <c r="AV135" s="117"/>
      <c r="AW135" s="150"/>
      <c r="AX135" s="116"/>
      <c r="AY135" s="116"/>
      <c r="AZ135" s="147"/>
      <c r="BA135" s="118"/>
      <c r="BB135" s="116"/>
      <c r="BC135" s="116"/>
      <c r="BD135" s="117"/>
      <c r="BE135" s="150"/>
      <c r="BF135" s="116"/>
      <c r="BG135" s="116"/>
      <c r="BH135" s="116"/>
      <c r="BI135" s="146"/>
      <c r="BJ135" s="103"/>
      <c r="BK135" s="544"/>
      <c r="BL135" s="544"/>
      <c r="BM135" s="91"/>
      <c r="BN135" s="634"/>
      <c r="BO135" s="11"/>
    </row>
    <row r="136" spans="1:67" ht="18.899999999999999" customHeight="1">
      <c r="A136" s="9"/>
      <c r="B136" s="8"/>
      <c r="C136" s="1037"/>
      <c r="D136" s="1037"/>
      <c r="E136" s="1037"/>
      <c r="F136" s="1037"/>
      <c r="G136" s="1014"/>
      <c r="H136" s="77" t="s">
        <v>268</v>
      </c>
      <c r="I136" s="200" t="s">
        <v>875</v>
      </c>
      <c r="J136" s="209">
        <v>1132220</v>
      </c>
      <c r="K136" s="525" t="s">
        <v>339</v>
      </c>
      <c r="L136" s="525" t="s">
        <v>993</v>
      </c>
      <c r="M136" s="526" t="s">
        <v>993</v>
      </c>
      <c r="N136" s="108"/>
      <c r="O136" s="84"/>
      <c r="P136" s="84"/>
      <c r="Q136" s="100"/>
      <c r="R136" s="136"/>
      <c r="S136" s="84"/>
      <c r="T136" s="84"/>
      <c r="U136" s="87"/>
      <c r="V136" s="94"/>
      <c r="W136" s="84"/>
      <c r="X136" s="84"/>
      <c r="Y136" s="84"/>
      <c r="Z136" s="87"/>
      <c r="AA136" s="94"/>
      <c r="AB136" s="84"/>
      <c r="AC136" s="84"/>
      <c r="AD136" s="100"/>
      <c r="AE136" s="136"/>
      <c r="AF136" s="84"/>
      <c r="AG136" s="84" t="s">
        <v>9</v>
      </c>
      <c r="AH136" s="87"/>
      <c r="AI136" s="94"/>
      <c r="AJ136" s="84"/>
      <c r="AK136" s="84"/>
      <c r="AL136" s="84"/>
      <c r="AM136" s="100"/>
      <c r="AN136" s="136"/>
      <c r="AO136" s="84"/>
      <c r="AP136" s="84"/>
      <c r="AQ136" s="87"/>
      <c r="AR136" s="94"/>
      <c r="AS136" s="84"/>
      <c r="AT136" s="84"/>
      <c r="AU136" s="84"/>
      <c r="AV136" s="100"/>
      <c r="AW136" s="136"/>
      <c r="AX136" s="84"/>
      <c r="AY136" s="84"/>
      <c r="AZ136" s="87"/>
      <c r="BA136" s="94"/>
      <c r="BB136" s="84"/>
      <c r="BC136" s="84"/>
      <c r="BD136" s="100"/>
      <c r="BE136" s="136"/>
      <c r="BF136" s="84"/>
      <c r="BG136" s="84"/>
      <c r="BH136" s="84"/>
      <c r="BI136" s="87"/>
      <c r="BJ136" s="94"/>
      <c r="BK136" s="536"/>
      <c r="BL136" s="536"/>
      <c r="BM136" s="93"/>
      <c r="BN136" s="634"/>
      <c r="BO136" s="11"/>
    </row>
    <row r="137" spans="1:67" ht="18.899999999999999" customHeight="1" thickBot="1">
      <c r="A137" s="9"/>
      <c r="B137" s="8"/>
      <c r="C137" s="1037"/>
      <c r="D137" s="1037"/>
      <c r="E137" s="1037"/>
      <c r="F137" s="1037"/>
      <c r="G137" s="1076"/>
      <c r="H137" s="181" t="s">
        <v>448</v>
      </c>
      <c r="I137" s="202" t="s">
        <v>894</v>
      </c>
      <c r="J137" s="210">
        <v>1132220</v>
      </c>
      <c r="K137" s="533" t="s">
        <v>339</v>
      </c>
      <c r="L137" s="533" t="s">
        <v>993</v>
      </c>
      <c r="M137" s="534" t="s">
        <v>993</v>
      </c>
      <c r="N137" s="124"/>
      <c r="O137" s="125"/>
      <c r="P137" s="125"/>
      <c r="Q137" s="126"/>
      <c r="R137" s="144"/>
      <c r="S137" s="125"/>
      <c r="T137" s="125"/>
      <c r="U137" s="148"/>
      <c r="V137" s="127"/>
      <c r="W137" s="125"/>
      <c r="X137" s="125"/>
      <c r="Y137" s="125"/>
      <c r="Z137" s="148"/>
      <c r="AA137" s="127"/>
      <c r="AB137" s="125"/>
      <c r="AC137" s="125"/>
      <c r="AD137" s="126"/>
      <c r="AE137" s="144"/>
      <c r="AF137" s="125"/>
      <c r="AG137" s="125" t="s">
        <v>9</v>
      </c>
      <c r="AH137" s="148"/>
      <c r="AI137" s="127"/>
      <c r="AJ137" s="125"/>
      <c r="AK137" s="125"/>
      <c r="AL137" s="125"/>
      <c r="AM137" s="126"/>
      <c r="AN137" s="144"/>
      <c r="AO137" s="125"/>
      <c r="AP137" s="125"/>
      <c r="AQ137" s="148"/>
      <c r="AR137" s="127"/>
      <c r="AS137" s="125"/>
      <c r="AT137" s="125"/>
      <c r="AU137" s="125"/>
      <c r="AV137" s="126"/>
      <c r="AW137" s="144"/>
      <c r="AX137" s="125"/>
      <c r="AY137" s="125"/>
      <c r="AZ137" s="148"/>
      <c r="BA137" s="127"/>
      <c r="BB137" s="125"/>
      <c r="BC137" s="125"/>
      <c r="BD137" s="126"/>
      <c r="BE137" s="144"/>
      <c r="BF137" s="125"/>
      <c r="BG137" s="125"/>
      <c r="BH137" s="125"/>
      <c r="BI137" s="87"/>
      <c r="BJ137" s="94"/>
      <c r="BK137" s="536"/>
      <c r="BL137" s="536"/>
      <c r="BM137" s="93"/>
      <c r="BN137" s="634"/>
      <c r="BO137" s="11"/>
    </row>
    <row r="138" spans="1:67" ht="18.899999999999999" customHeight="1">
      <c r="A138" s="9"/>
      <c r="B138" s="8"/>
      <c r="C138" s="1037"/>
      <c r="D138" s="1037"/>
      <c r="E138" s="1037"/>
      <c r="F138" s="1037"/>
      <c r="G138" s="1013" t="s">
        <v>983</v>
      </c>
      <c r="H138" s="179" t="s">
        <v>984</v>
      </c>
      <c r="I138" s="200" t="s">
        <v>988</v>
      </c>
      <c r="J138" s="186">
        <v>1132250</v>
      </c>
      <c r="K138" s="527" t="s">
        <v>339</v>
      </c>
      <c r="L138" s="527" t="s">
        <v>993</v>
      </c>
      <c r="M138" s="527" t="s">
        <v>993</v>
      </c>
      <c r="N138" s="122"/>
      <c r="O138" s="90"/>
      <c r="P138" s="90"/>
      <c r="Q138" s="99"/>
      <c r="R138" s="135"/>
      <c r="S138" s="90"/>
      <c r="T138" s="90"/>
      <c r="U138" s="146"/>
      <c r="V138" s="103"/>
      <c r="W138" s="90"/>
      <c r="X138" s="90"/>
      <c r="Y138" s="90"/>
      <c r="Z138" s="146"/>
      <c r="AA138" s="103"/>
      <c r="AB138" s="90"/>
      <c r="AC138" s="90"/>
      <c r="AD138" s="99"/>
      <c r="AE138" s="135"/>
      <c r="AF138" s="90"/>
      <c r="AG138" s="90" t="s">
        <v>9</v>
      </c>
      <c r="AH138" s="146"/>
      <c r="AI138" s="103"/>
      <c r="AJ138" s="90"/>
      <c r="AK138" s="90"/>
      <c r="AL138" s="90"/>
      <c r="AM138" s="99"/>
      <c r="AN138" s="135"/>
      <c r="AO138" s="90"/>
      <c r="AP138" s="90"/>
      <c r="AQ138" s="146"/>
      <c r="AR138" s="103"/>
      <c r="AS138" s="90"/>
      <c r="AT138" s="90"/>
      <c r="AU138" s="90"/>
      <c r="AV138" s="99"/>
      <c r="AW138" s="135"/>
      <c r="AX138" s="90"/>
      <c r="AY138" s="90"/>
      <c r="AZ138" s="146"/>
      <c r="BA138" s="103"/>
      <c r="BB138" s="90"/>
      <c r="BC138" s="90"/>
      <c r="BD138" s="99"/>
      <c r="BE138" s="135"/>
      <c r="BF138" s="90"/>
      <c r="BG138" s="90"/>
      <c r="BH138" s="90"/>
      <c r="BI138" s="87"/>
      <c r="BJ138" s="94"/>
      <c r="BK138" s="536"/>
      <c r="BL138" s="536"/>
      <c r="BM138" s="93"/>
      <c r="BN138" s="634"/>
      <c r="BO138" s="11"/>
    </row>
    <row r="139" spans="1:67" ht="18.899999999999999" customHeight="1">
      <c r="A139" s="9"/>
      <c r="B139" s="8"/>
      <c r="C139" s="1037"/>
      <c r="D139" s="1037"/>
      <c r="E139" s="1037"/>
      <c r="F139" s="1037"/>
      <c r="G139" s="1014"/>
      <c r="H139" s="75" t="s">
        <v>985</v>
      </c>
      <c r="I139" s="194" t="s">
        <v>989</v>
      </c>
      <c r="J139" s="188">
        <v>1132250</v>
      </c>
      <c r="K139" s="525" t="s">
        <v>339</v>
      </c>
      <c r="L139" s="525" t="s">
        <v>993</v>
      </c>
      <c r="M139" s="525" t="s">
        <v>993</v>
      </c>
      <c r="N139" s="108"/>
      <c r="O139" s="84"/>
      <c r="P139" s="84"/>
      <c r="Q139" s="100"/>
      <c r="R139" s="136"/>
      <c r="S139" s="84"/>
      <c r="T139" s="84"/>
      <c r="U139" s="87"/>
      <c r="V139" s="94"/>
      <c r="W139" s="85"/>
      <c r="X139" s="84"/>
      <c r="Y139" s="84"/>
      <c r="Z139" s="87"/>
      <c r="AA139" s="94"/>
      <c r="AB139" s="84"/>
      <c r="AC139" s="84"/>
      <c r="AD139" s="100"/>
      <c r="AE139" s="136"/>
      <c r="AF139" s="84"/>
      <c r="AG139" s="84" t="s">
        <v>9</v>
      </c>
      <c r="AH139" s="87"/>
      <c r="AI139" s="94"/>
      <c r="AJ139" s="84"/>
      <c r="AK139" s="84"/>
      <c r="AL139" s="84"/>
      <c r="AM139" s="100"/>
      <c r="AN139" s="136"/>
      <c r="AO139" s="84"/>
      <c r="AP139" s="84"/>
      <c r="AQ139" s="87"/>
      <c r="AR139" s="94"/>
      <c r="AS139" s="84"/>
      <c r="AT139" s="84"/>
      <c r="AU139" s="84"/>
      <c r="AV139" s="100"/>
      <c r="AW139" s="136"/>
      <c r="AX139" s="84"/>
      <c r="AY139" s="218"/>
      <c r="AZ139" s="87"/>
      <c r="BA139" s="94"/>
      <c r="BB139" s="84"/>
      <c r="BC139" s="84"/>
      <c r="BD139" s="100"/>
      <c r="BE139" s="136"/>
      <c r="BF139" s="84"/>
      <c r="BG139" s="84"/>
      <c r="BH139" s="84"/>
      <c r="BI139" s="87"/>
      <c r="BJ139" s="94"/>
      <c r="BK139" s="536"/>
      <c r="BL139" s="536"/>
      <c r="BM139" s="93"/>
      <c r="BN139" s="634"/>
      <c r="BO139" s="11"/>
    </row>
    <row r="140" spans="1:67" ht="18.899999999999999" customHeight="1">
      <c r="A140" s="9"/>
      <c r="B140" s="8"/>
      <c r="C140" s="1037"/>
      <c r="D140" s="1037"/>
      <c r="E140" s="1037"/>
      <c r="F140" s="1037"/>
      <c r="G140" s="1014"/>
      <c r="H140" s="75" t="s">
        <v>986</v>
      </c>
      <c r="I140" s="194" t="s">
        <v>990</v>
      </c>
      <c r="J140" s="188">
        <v>1132250</v>
      </c>
      <c r="K140" s="525" t="s">
        <v>339</v>
      </c>
      <c r="L140" s="525" t="s">
        <v>993</v>
      </c>
      <c r="M140" s="525" t="s">
        <v>993</v>
      </c>
      <c r="N140" s="108"/>
      <c r="O140" s="84"/>
      <c r="P140" s="84"/>
      <c r="Q140" s="100"/>
      <c r="R140" s="136"/>
      <c r="S140" s="84"/>
      <c r="T140" s="84"/>
      <c r="U140" s="87"/>
      <c r="V140" s="94"/>
      <c r="W140" s="85"/>
      <c r="X140" s="84"/>
      <c r="Y140" s="84"/>
      <c r="Z140" s="87"/>
      <c r="AA140" s="94"/>
      <c r="AB140" s="84"/>
      <c r="AC140" s="84"/>
      <c r="AD140" s="100"/>
      <c r="AE140" s="136"/>
      <c r="AF140" s="84"/>
      <c r="AG140" s="84"/>
      <c r="AH140" s="87" t="s">
        <v>9</v>
      </c>
      <c r="AI140" s="94"/>
      <c r="AJ140" s="84"/>
      <c r="AK140" s="84"/>
      <c r="AL140" s="84"/>
      <c r="AM140" s="217"/>
      <c r="AN140" s="136"/>
      <c r="AO140" s="84"/>
      <c r="AP140" s="84"/>
      <c r="AQ140" s="87"/>
      <c r="AR140" s="94"/>
      <c r="AS140" s="84"/>
      <c r="AT140" s="84"/>
      <c r="AU140" s="84"/>
      <c r="AV140" s="100"/>
      <c r="AW140" s="136"/>
      <c r="AX140" s="84"/>
      <c r="AY140" s="218"/>
      <c r="AZ140" s="87"/>
      <c r="BA140" s="94"/>
      <c r="BB140" s="84"/>
      <c r="BC140" s="84"/>
      <c r="BD140" s="100"/>
      <c r="BE140" s="136"/>
      <c r="BF140" s="84"/>
      <c r="BG140" s="84"/>
      <c r="BH140" s="84"/>
      <c r="BI140" s="87"/>
      <c r="BJ140" s="94"/>
      <c r="BK140" s="536"/>
      <c r="BL140" s="536"/>
      <c r="BM140" s="93"/>
      <c r="BN140" s="634"/>
      <c r="BO140" s="11"/>
    </row>
    <row r="141" spans="1:67" ht="18.899999999999999" customHeight="1" thickBot="1">
      <c r="A141" s="9"/>
      <c r="B141" s="8"/>
      <c r="C141" s="1037"/>
      <c r="D141" s="1037"/>
      <c r="E141" s="1037"/>
      <c r="F141" s="1037"/>
      <c r="G141" s="1076"/>
      <c r="H141" s="181" t="s">
        <v>987</v>
      </c>
      <c r="I141" s="202" t="s">
        <v>991</v>
      </c>
      <c r="J141" s="189">
        <v>1132250</v>
      </c>
      <c r="K141" s="533" t="s">
        <v>339</v>
      </c>
      <c r="L141" s="533" t="s">
        <v>993</v>
      </c>
      <c r="M141" s="533" t="s">
        <v>993</v>
      </c>
      <c r="N141" s="110"/>
      <c r="O141" s="97"/>
      <c r="P141" s="97"/>
      <c r="Q141" s="102"/>
      <c r="R141" s="137"/>
      <c r="S141" s="97"/>
      <c r="T141" s="97"/>
      <c r="U141" s="141"/>
      <c r="V141" s="96"/>
      <c r="W141" s="106"/>
      <c r="X141" s="97"/>
      <c r="Y141" s="97"/>
      <c r="Z141" s="141"/>
      <c r="AA141" s="96"/>
      <c r="AB141" s="97"/>
      <c r="AC141" s="97"/>
      <c r="AD141" s="102"/>
      <c r="AE141" s="137"/>
      <c r="AF141" s="97"/>
      <c r="AG141" s="97"/>
      <c r="AH141" s="141" t="s">
        <v>9</v>
      </c>
      <c r="AI141" s="96"/>
      <c r="AJ141" s="97"/>
      <c r="AK141" s="97"/>
      <c r="AL141" s="97"/>
      <c r="AM141" s="219"/>
      <c r="AN141" s="137"/>
      <c r="AO141" s="97"/>
      <c r="AP141" s="97"/>
      <c r="AQ141" s="141"/>
      <c r="AR141" s="96"/>
      <c r="AS141" s="97"/>
      <c r="AT141" s="97"/>
      <c r="AU141" s="97"/>
      <c r="AV141" s="102"/>
      <c r="AW141" s="137"/>
      <c r="AX141" s="97"/>
      <c r="AY141" s="220"/>
      <c r="AZ141" s="141"/>
      <c r="BA141" s="96"/>
      <c r="BB141" s="97"/>
      <c r="BC141" s="97"/>
      <c r="BD141" s="102"/>
      <c r="BE141" s="137"/>
      <c r="BF141" s="97"/>
      <c r="BG141" s="97"/>
      <c r="BH141" s="97"/>
      <c r="BI141" s="141"/>
      <c r="BJ141" s="96"/>
      <c r="BK141" s="545"/>
      <c r="BL141" s="545"/>
      <c r="BM141" s="98"/>
      <c r="BN141" s="634"/>
      <c r="BO141" s="11"/>
    </row>
    <row r="142" spans="1:67" ht="18.899999999999999" customHeight="1">
      <c r="A142" s="9"/>
      <c r="B142" s="8"/>
      <c r="C142" s="1037"/>
      <c r="D142" s="1037"/>
      <c r="E142" s="1037"/>
      <c r="F142" s="1037"/>
      <c r="G142" s="1013" t="s">
        <v>271</v>
      </c>
      <c r="H142" s="183" t="s">
        <v>272</v>
      </c>
      <c r="I142" s="203" t="s">
        <v>876</v>
      </c>
      <c r="J142" s="190">
        <v>1132220</v>
      </c>
      <c r="K142" s="527" t="s">
        <v>339</v>
      </c>
      <c r="L142" s="527" t="s">
        <v>993</v>
      </c>
      <c r="M142" s="527" t="s">
        <v>993</v>
      </c>
      <c r="N142" s="122"/>
      <c r="O142" s="90"/>
      <c r="P142" s="90"/>
      <c r="Q142" s="99"/>
      <c r="R142" s="135"/>
      <c r="S142" s="90"/>
      <c r="T142" s="90"/>
      <c r="U142" s="146"/>
      <c r="V142" s="103"/>
      <c r="W142" s="90"/>
      <c r="X142" s="90"/>
      <c r="Y142" s="90"/>
      <c r="Z142" s="146"/>
      <c r="AA142" s="103"/>
      <c r="AB142" s="90"/>
      <c r="AC142" s="90"/>
      <c r="AD142" s="99"/>
      <c r="AE142" s="135"/>
      <c r="AF142" s="90"/>
      <c r="AG142" s="90"/>
      <c r="AH142" s="146" t="s">
        <v>9</v>
      </c>
      <c r="AI142" s="103"/>
      <c r="AJ142" s="90"/>
      <c r="AK142" s="90"/>
      <c r="AL142" s="90"/>
      <c r="AM142" s="99"/>
      <c r="AN142" s="135"/>
      <c r="AO142" s="90"/>
      <c r="AP142" s="90"/>
      <c r="AQ142" s="146"/>
      <c r="AR142" s="103"/>
      <c r="AS142" s="90"/>
      <c r="AT142" s="90"/>
      <c r="AU142" s="90"/>
      <c r="AV142" s="99"/>
      <c r="AW142" s="135"/>
      <c r="AX142" s="90"/>
      <c r="AY142" s="90"/>
      <c r="AZ142" s="146"/>
      <c r="BA142" s="103"/>
      <c r="BB142" s="90"/>
      <c r="BC142" s="90"/>
      <c r="BD142" s="99"/>
      <c r="BE142" s="135"/>
      <c r="BF142" s="90"/>
      <c r="BG142" s="90"/>
      <c r="BH142" s="90"/>
      <c r="BI142" s="146"/>
      <c r="BJ142" s="103"/>
      <c r="BK142" s="544"/>
      <c r="BL142" s="544"/>
      <c r="BM142" s="91"/>
      <c r="BN142" s="634"/>
      <c r="BO142" s="11"/>
    </row>
    <row r="143" spans="1:67" ht="18.899999999999999" customHeight="1">
      <c r="A143" s="9"/>
      <c r="B143" s="8"/>
      <c r="C143" s="1037"/>
      <c r="D143" s="1037"/>
      <c r="E143" s="1037"/>
      <c r="F143" s="1037"/>
      <c r="G143" s="1014"/>
      <c r="H143" s="159" t="s">
        <v>930</v>
      </c>
      <c r="I143" s="195" t="s">
        <v>876</v>
      </c>
      <c r="J143" s="154">
        <v>1132220</v>
      </c>
      <c r="K143" s="594" t="s">
        <v>339</v>
      </c>
      <c r="L143" s="594" t="s">
        <v>993</v>
      </c>
      <c r="M143" s="594" t="s">
        <v>993</v>
      </c>
      <c r="N143" s="621"/>
      <c r="O143" s="622"/>
      <c r="P143" s="622"/>
      <c r="Q143" s="623"/>
      <c r="R143" s="311"/>
      <c r="S143" s="622"/>
      <c r="T143" s="622"/>
      <c r="U143" s="624"/>
      <c r="V143" s="627"/>
      <c r="W143" s="622"/>
      <c r="X143" s="622"/>
      <c r="Y143" s="622"/>
      <c r="Z143" s="624"/>
      <c r="AA143" s="627"/>
      <c r="AB143" s="622"/>
      <c r="AC143" s="622"/>
      <c r="AD143" s="623"/>
      <c r="AE143" s="311"/>
      <c r="AF143" s="622"/>
      <c r="AG143" s="622"/>
      <c r="AH143" s="148" t="s">
        <v>9</v>
      </c>
      <c r="AI143" s="627"/>
      <c r="AJ143" s="622"/>
      <c r="AK143" s="622"/>
      <c r="AL143" s="622"/>
      <c r="AM143" s="623"/>
      <c r="AN143" s="311"/>
      <c r="AO143" s="622"/>
      <c r="AP143" s="622"/>
      <c r="AQ143" s="624"/>
      <c r="AR143" s="627"/>
      <c r="AS143" s="622"/>
      <c r="AT143" s="622"/>
      <c r="AU143" s="622"/>
      <c r="AV143" s="623"/>
      <c r="AW143" s="311"/>
      <c r="AX143" s="622"/>
      <c r="AY143" s="622"/>
      <c r="AZ143" s="624"/>
      <c r="BA143" s="627"/>
      <c r="BB143" s="622"/>
      <c r="BC143" s="622"/>
      <c r="BD143" s="623"/>
      <c r="BE143" s="311"/>
      <c r="BF143" s="622"/>
      <c r="BG143" s="622"/>
      <c r="BH143" s="622"/>
      <c r="BI143" s="624"/>
      <c r="BJ143" s="627"/>
      <c r="BK143" s="649"/>
      <c r="BL143" s="649"/>
      <c r="BM143" s="651"/>
      <c r="BN143" s="634"/>
      <c r="BO143" s="11"/>
    </row>
    <row r="144" spans="1:67" ht="18.899999999999999" customHeight="1">
      <c r="A144" s="9"/>
      <c r="B144" s="8"/>
      <c r="C144" s="1037"/>
      <c r="D144" s="1037"/>
      <c r="E144" s="1037"/>
      <c r="F144" s="1037"/>
      <c r="G144" s="1014"/>
      <c r="H144" s="75" t="s">
        <v>933</v>
      </c>
      <c r="I144" s="194" t="s">
        <v>1062</v>
      </c>
      <c r="J144" s="188">
        <v>1132220</v>
      </c>
      <c r="K144" s="525" t="s">
        <v>339</v>
      </c>
      <c r="L144" s="525" t="s">
        <v>993</v>
      </c>
      <c r="M144" s="525" t="s">
        <v>993</v>
      </c>
      <c r="N144" s="108"/>
      <c r="O144" s="84"/>
      <c r="P144" s="84"/>
      <c r="Q144" s="100"/>
      <c r="R144" s="136"/>
      <c r="S144" s="84"/>
      <c r="T144" s="84"/>
      <c r="U144" s="87"/>
      <c r="V144" s="94"/>
      <c r="W144" s="84"/>
      <c r="X144" s="84"/>
      <c r="Y144" s="84"/>
      <c r="Z144" s="87"/>
      <c r="AA144" s="94"/>
      <c r="AB144" s="84"/>
      <c r="AC144" s="84"/>
      <c r="AD144" s="100"/>
      <c r="AE144" s="136"/>
      <c r="AF144" s="84"/>
      <c r="AG144" s="84"/>
      <c r="AH144" s="148" t="s">
        <v>9</v>
      </c>
      <c r="AI144" s="94"/>
      <c r="AJ144" s="84"/>
      <c r="AK144" s="84"/>
      <c r="AL144" s="84"/>
      <c r="AM144" s="100"/>
      <c r="AN144" s="136"/>
      <c r="AO144" s="84"/>
      <c r="AP144" s="84"/>
      <c r="AQ144" s="87"/>
      <c r="AR144" s="94"/>
      <c r="AS144" s="84"/>
      <c r="AT144" s="84"/>
      <c r="AU144" s="84"/>
      <c r="AV144" s="100"/>
      <c r="AW144" s="136"/>
      <c r="AX144" s="84"/>
      <c r="AY144" s="84"/>
      <c r="AZ144" s="87"/>
      <c r="BA144" s="94"/>
      <c r="BB144" s="84"/>
      <c r="BC144" s="84"/>
      <c r="BD144" s="100"/>
      <c r="BE144" s="136"/>
      <c r="BF144" s="84"/>
      <c r="BG144" s="84"/>
      <c r="BH144" s="84"/>
      <c r="BI144" s="87"/>
      <c r="BJ144" s="94"/>
      <c r="BK144" s="536"/>
      <c r="BL144" s="536"/>
      <c r="BM144" s="93"/>
      <c r="BN144" s="634"/>
      <c r="BO144" s="11"/>
    </row>
    <row r="145" spans="1:67" ht="18.899999999999999" customHeight="1" thickBot="1">
      <c r="A145" s="9"/>
      <c r="B145" s="8"/>
      <c r="C145" s="1037"/>
      <c r="D145" s="1037"/>
      <c r="E145" s="1037"/>
      <c r="F145" s="1037"/>
      <c r="G145" s="1076"/>
      <c r="H145" s="78" t="s">
        <v>274</v>
      </c>
      <c r="I145" s="201" t="s">
        <v>877</v>
      </c>
      <c r="J145" s="187">
        <v>1132220</v>
      </c>
      <c r="K145" s="533" t="s">
        <v>339</v>
      </c>
      <c r="L145" s="533" t="s">
        <v>993</v>
      </c>
      <c r="M145" s="533" t="s">
        <v>993</v>
      </c>
      <c r="N145" s="110"/>
      <c r="O145" s="97"/>
      <c r="P145" s="97"/>
      <c r="Q145" s="102"/>
      <c r="R145" s="137"/>
      <c r="S145" s="97"/>
      <c r="T145" s="97"/>
      <c r="U145" s="141"/>
      <c r="V145" s="96"/>
      <c r="W145" s="97"/>
      <c r="X145" s="97"/>
      <c r="Y145" s="97"/>
      <c r="Z145" s="141"/>
      <c r="AA145" s="96"/>
      <c r="AB145" s="97"/>
      <c r="AC145" s="97"/>
      <c r="AD145" s="102"/>
      <c r="AE145" s="137"/>
      <c r="AF145" s="97"/>
      <c r="AG145" s="97"/>
      <c r="AH145" s="141" t="s">
        <v>9</v>
      </c>
      <c r="AI145" s="96"/>
      <c r="AJ145" s="97"/>
      <c r="AK145" s="97"/>
      <c r="AL145" s="97"/>
      <c r="AM145" s="102"/>
      <c r="AN145" s="137"/>
      <c r="AO145" s="97"/>
      <c r="AP145" s="97"/>
      <c r="AQ145" s="141"/>
      <c r="AR145" s="96"/>
      <c r="AS145" s="97"/>
      <c r="AT145" s="97"/>
      <c r="AU145" s="97"/>
      <c r="AV145" s="102"/>
      <c r="AW145" s="137"/>
      <c r="AX145" s="97"/>
      <c r="AY145" s="97"/>
      <c r="AZ145" s="141"/>
      <c r="BA145" s="96"/>
      <c r="BB145" s="97"/>
      <c r="BC145" s="97"/>
      <c r="BD145" s="102"/>
      <c r="BE145" s="137"/>
      <c r="BF145" s="97"/>
      <c r="BG145" s="97"/>
      <c r="BH145" s="97"/>
      <c r="BI145" s="141"/>
      <c r="BJ145" s="96"/>
      <c r="BK145" s="545"/>
      <c r="BL145" s="545"/>
      <c r="BM145" s="98"/>
      <c r="BN145" s="634"/>
      <c r="BO145" s="11"/>
    </row>
    <row r="146" spans="1:67" ht="18.899999999999999" customHeight="1">
      <c r="A146" s="9"/>
      <c r="B146" s="8"/>
      <c r="C146" s="1037"/>
      <c r="D146" s="1037"/>
      <c r="E146" s="1037"/>
      <c r="F146" s="1037"/>
      <c r="G146" s="1013" t="s">
        <v>276</v>
      </c>
      <c r="H146" s="179" t="s">
        <v>694</v>
      </c>
      <c r="I146" s="200" t="s">
        <v>887</v>
      </c>
      <c r="J146" s="186">
        <v>1132230</v>
      </c>
      <c r="K146" s="527" t="s">
        <v>339</v>
      </c>
      <c r="L146" s="527" t="s">
        <v>993</v>
      </c>
      <c r="M146" s="527" t="s">
        <v>993</v>
      </c>
      <c r="N146" s="115"/>
      <c r="O146" s="116"/>
      <c r="P146" s="116"/>
      <c r="Q146" s="117"/>
      <c r="R146" s="150"/>
      <c r="S146" s="116"/>
      <c r="T146" s="116"/>
      <c r="U146" s="147"/>
      <c r="V146" s="118"/>
      <c r="W146" s="116"/>
      <c r="X146" s="116"/>
      <c r="Y146" s="116"/>
      <c r="Z146" s="147"/>
      <c r="AA146" s="118"/>
      <c r="AB146" s="116"/>
      <c r="AC146" s="116"/>
      <c r="AD146" s="117"/>
      <c r="AE146" s="150"/>
      <c r="AF146" s="116"/>
      <c r="AG146" s="116"/>
      <c r="AH146" s="147" t="s">
        <v>9</v>
      </c>
      <c r="AI146" s="118"/>
      <c r="AJ146" s="116"/>
      <c r="AK146" s="116"/>
      <c r="AL146" s="116"/>
      <c r="AM146" s="117"/>
      <c r="AN146" s="150"/>
      <c r="AO146" s="116"/>
      <c r="AP146" s="116"/>
      <c r="AQ146" s="147"/>
      <c r="AR146" s="118"/>
      <c r="AS146" s="116"/>
      <c r="AT146" s="116"/>
      <c r="AU146" s="116"/>
      <c r="AV146" s="117"/>
      <c r="AW146" s="150"/>
      <c r="AX146" s="116"/>
      <c r="AY146" s="116"/>
      <c r="AZ146" s="147"/>
      <c r="BA146" s="118"/>
      <c r="BB146" s="116"/>
      <c r="BC146" s="116"/>
      <c r="BD146" s="117"/>
      <c r="BE146" s="150"/>
      <c r="BF146" s="116"/>
      <c r="BG146" s="116"/>
      <c r="BH146" s="116"/>
      <c r="BI146" s="147"/>
      <c r="BJ146" s="797"/>
      <c r="BK146" s="588"/>
      <c r="BL146" s="588"/>
      <c r="BM146" s="119"/>
      <c r="BN146" s="634"/>
      <c r="BO146" s="11"/>
    </row>
    <row r="147" spans="1:67" ht="18.899999999999999" customHeight="1">
      <c r="A147" s="9"/>
      <c r="B147" s="8"/>
      <c r="C147" s="1037"/>
      <c r="D147" s="1037"/>
      <c r="E147" s="1037"/>
      <c r="F147" s="1037"/>
      <c r="G147" s="1014"/>
      <c r="H147" s="179" t="s">
        <v>934</v>
      </c>
      <c r="I147" s="200" t="s">
        <v>971</v>
      </c>
      <c r="J147" s="186">
        <v>1132230</v>
      </c>
      <c r="K147" s="531" t="s">
        <v>339</v>
      </c>
      <c r="L147" s="531" t="s">
        <v>993</v>
      </c>
      <c r="M147" s="531" t="s">
        <v>993</v>
      </c>
      <c r="N147" s="115"/>
      <c r="O147" s="116"/>
      <c r="P147" s="116"/>
      <c r="Q147" s="117"/>
      <c r="R147" s="150"/>
      <c r="S147" s="116"/>
      <c r="T147" s="116"/>
      <c r="U147" s="147"/>
      <c r="V147" s="118"/>
      <c r="W147" s="116"/>
      <c r="X147" s="116"/>
      <c r="Y147" s="116"/>
      <c r="Z147" s="147"/>
      <c r="AA147" s="118"/>
      <c r="AB147" s="116"/>
      <c r="AC147" s="116"/>
      <c r="AD147" s="117"/>
      <c r="AE147" s="150"/>
      <c r="AF147" s="116"/>
      <c r="AG147" s="116"/>
      <c r="AH147" s="147"/>
      <c r="AI147" s="118" t="s">
        <v>9</v>
      </c>
      <c r="AJ147" s="116"/>
      <c r="AK147" s="116"/>
      <c r="AL147" s="116"/>
      <c r="AM147" s="117"/>
      <c r="AN147" s="150"/>
      <c r="AO147" s="116"/>
      <c r="AP147" s="116"/>
      <c r="AQ147" s="147"/>
      <c r="AR147" s="118"/>
      <c r="AS147" s="116"/>
      <c r="AT147" s="116"/>
      <c r="AU147" s="116"/>
      <c r="AV147" s="117"/>
      <c r="AW147" s="150"/>
      <c r="AX147" s="116"/>
      <c r="AY147" s="116"/>
      <c r="AZ147" s="147"/>
      <c r="BA147" s="118"/>
      <c r="BB147" s="116"/>
      <c r="BC147" s="116"/>
      <c r="BD147" s="117"/>
      <c r="BE147" s="150"/>
      <c r="BF147" s="116"/>
      <c r="BG147" s="116"/>
      <c r="BH147" s="116"/>
      <c r="BI147" s="147"/>
      <c r="BJ147" s="797"/>
      <c r="BK147" s="588"/>
      <c r="BL147" s="588"/>
      <c r="BM147" s="119"/>
      <c r="BN147" s="634"/>
      <c r="BO147" s="11"/>
    </row>
    <row r="148" spans="1:67" ht="18.899999999999999" customHeight="1">
      <c r="A148" s="9"/>
      <c r="B148" s="8"/>
      <c r="C148" s="1037"/>
      <c r="D148" s="1037"/>
      <c r="E148" s="1037"/>
      <c r="F148" s="1037"/>
      <c r="G148" s="1014"/>
      <c r="H148" s="179" t="s">
        <v>935</v>
      </c>
      <c r="I148" s="200" t="s">
        <v>972</v>
      </c>
      <c r="J148" s="186">
        <v>1132230</v>
      </c>
      <c r="K148" s="531" t="s">
        <v>339</v>
      </c>
      <c r="L148" s="531" t="s">
        <v>993</v>
      </c>
      <c r="M148" s="531" t="s">
        <v>993</v>
      </c>
      <c r="N148" s="115"/>
      <c r="O148" s="116"/>
      <c r="P148" s="116"/>
      <c r="Q148" s="117"/>
      <c r="R148" s="150"/>
      <c r="S148" s="116"/>
      <c r="T148" s="116"/>
      <c r="U148" s="147"/>
      <c r="V148" s="118"/>
      <c r="W148" s="116"/>
      <c r="X148" s="116"/>
      <c r="Y148" s="116"/>
      <c r="Z148" s="147"/>
      <c r="AA148" s="118"/>
      <c r="AB148" s="116"/>
      <c r="AC148" s="116"/>
      <c r="AD148" s="117"/>
      <c r="AE148" s="150"/>
      <c r="AF148" s="116"/>
      <c r="AG148" s="116"/>
      <c r="AH148" s="147"/>
      <c r="AI148" s="118" t="s">
        <v>9</v>
      </c>
      <c r="AJ148" s="116"/>
      <c r="AK148" s="116"/>
      <c r="AL148" s="116"/>
      <c r="AM148" s="117"/>
      <c r="AN148" s="150"/>
      <c r="AO148" s="116"/>
      <c r="AP148" s="116"/>
      <c r="AQ148" s="147"/>
      <c r="AR148" s="118"/>
      <c r="AS148" s="116"/>
      <c r="AT148" s="116"/>
      <c r="AU148" s="116"/>
      <c r="AV148" s="117"/>
      <c r="AW148" s="150"/>
      <c r="AX148" s="116"/>
      <c r="AY148" s="116"/>
      <c r="AZ148" s="147"/>
      <c r="BA148" s="118"/>
      <c r="BB148" s="116"/>
      <c r="BC148" s="116"/>
      <c r="BD148" s="117"/>
      <c r="BE148" s="150"/>
      <c r="BF148" s="116"/>
      <c r="BG148" s="116"/>
      <c r="BH148" s="116"/>
      <c r="BI148" s="147"/>
      <c r="BJ148" s="797"/>
      <c r="BK148" s="588"/>
      <c r="BL148" s="588"/>
      <c r="BM148" s="119"/>
      <c r="BN148" s="634"/>
      <c r="BO148" s="11"/>
    </row>
    <row r="149" spans="1:67" ht="18.899999999999999" customHeight="1">
      <c r="A149" s="9"/>
      <c r="B149" s="8"/>
      <c r="C149" s="1037"/>
      <c r="D149" s="1037"/>
      <c r="E149" s="1037"/>
      <c r="F149" s="1037"/>
      <c r="G149" s="1014"/>
      <c r="H149" s="179" t="s">
        <v>937</v>
      </c>
      <c r="I149" s="200" t="s">
        <v>1048</v>
      </c>
      <c r="J149" s="188">
        <v>1132230</v>
      </c>
      <c r="K149" s="531" t="s">
        <v>339</v>
      </c>
      <c r="L149" s="531" t="s">
        <v>993</v>
      </c>
      <c r="M149" s="531" t="s">
        <v>993</v>
      </c>
      <c r="N149" s="115"/>
      <c r="O149" s="116"/>
      <c r="P149" s="116"/>
      <c r="Q149" s="117"/>
      <c r="R149" s="150"/>
      <c r="S149" s="116"/>
      <c r="T149" s="116"/>
      <c r="U149" s="147"/>
      <c r="V149" s="118"/>
      <c r="W149" s="116"/>
      <c r="X149" s="116"/>
      <c r="Y149" s="116"/>
      <c r="Z149" s="147"/>
      <c r="AA149" s="118"/>
      <c r="AB149" s="116"/>
      <c r="AC149" s="116"/>
      <c r="AD149" s="117"/>
      <c r="AE149" s="150"/>
      <c r="AF149" s="116"/>
      <c r="AG149" s="116"/>
      <c r="AH149" s="147"/>
      <c r="AI149" s="118" t="s">
        <v>9</v>
      </c>
      <c r="AJ149" s="116"/>
      <c r="AK149" s="116"/>
      <c r="AL149" s="116"/>
      <c r="AM149" s="117"/>
      <c r="AN149" s="150"/>
      <c r="AO149" s="116"/>
      <c r="AP149" s="116"/>
      <c r="AQ149" s="147"/>
      <c r="AR149" s="118"/>
      <c r="AS149" s="116"/>
      <c r="AT149" s="116"/>
      <c r="AU149" s="116"/>
      <c r="AV149" s="117"/>
      <c r="AW149" s="150"/>
      <c r="AX149" s="116"/>
      <c r="AY149" s="116"/>
      <c r="AZ149" s="147"/>
      <c r="BA149" s="118"/>
      <c r="BB149" s="116"/>
      <c r="BC149" s="116"/>
      <c r="BD149" s="117"/>
      <c r="BE149" s="150"/>
      <c r="BF149" s="116"/>
      <c r="BG149" s="116"/>
      <c r="BH149" s="116"/>
      <c r="BI149" s="147"/>
      <c r="BJ149" s="797"/>
      <c r="BK149" s="588"/>
      <c r="BL149" s="588"/>
      <c r="BM149" s="119"/>
      <c r="BN149" s="634"/>
      <c r="BO149" s="11"/>
    </row>
    <row r="150" spans="1:67" ht="18.899999999999999" customHeight="1">
      <c r="A150" s="9"/>
      <c r="B150" s="8"/>
      <c r="C150" s="1037"/>
      <c r="D150" s="1037"/>
      <c r="E150" s="1037"/>
      <c r="F150" s="1037"/>
      <c r="G150" s="1014"/>
      <c r="H150" s="75" t="s">
        <v>281</v>
      </c>
      <c r="I150" s="194" t="s">
        <v>886</v>
      </c>
      <c r="J150" s="188">
        <v>1132230</v>
      </c>
      <c r="K150" s="525" t="s">
        <v>339</v>
      </c>
      <c r="L150" s="525" t="s">
        <v>993</v>
      </c>
      <c r="M150" s="525" t="s">
        <v>993</v>
      </c>
      <c r="N150" s="108"/>
      <c r="O150" s="84"/>
      <c r="P150" s="84"/>
      <c r="Q150" s="100"/>
      <c r="R150" s="136"/>
      <c r="S150" s="84"/>
      <c r="T150" s="84"/>
      <c r="U150" s="87"/>
      <c r="V150" s="94"/>
      <c r="W150" s="85"/>
      <c r="X150" s="84"/>
      <c r="Y150" s="84"/>
      <c r="Z150" s="87"/>
      <c r="AA150" s="94"/>
      <c r="AB150" s="84"/>
      <c r="AC150" s="84"/>
      <c r="AD150" s="100"/>
      <c r="AE150" s="136"/>
      <c r="AF150" s="84"/>
      <c r="AG150" s="84"/>
      <c r="AH150" s="87"/>
      <c r="AI150" s="94" t="s">
        <v>9</v>
      </c>
      <c r="AJ150" s="84"/>
      <c r="AK150" s="84"/>
      <c r="AL150" s="84"/>
      <c r="AM150" s="100"/>
      <c r="AN150" s="136"/>
      <c r="AO150" s="84"/>
      <c r="AP150" s="84"/>
      <c r="AQ150" s="87"/>
      <c r="AR150" s="94"/>
      <c r="AS150" s="84"/>
      <c r="AT150" s="84"/>
      <c r="AU150" s="84"/>
      <c r="AV150" s="100"/>
      <c r="AW150" s="136"/>
      <c r="AX150" s="84"/>
      <c r="AY150" s="218"/>
      <c r="AZ150" s="87"/>
      <c r="BA150" s="94"/>
      <c r="BB150" s="84"/>
      <c r="BC150" s="84"/>
      <c r="BD150" s="100"/>
      <c r="BE150" s="136"/>
      <c r="BF150" s="84"/>
      <c r="BG150" s="84"/>
      <c r="BH150" s="84"/>
      <c r="BI150" s="87"/>
      <c r="BJ150" s="94"/>
      <c r="BK150" s="536"/>
      <c r="BL150" s="536"/>
      <c r="BM150" s="93"/>
      <c r="BN150" s="634"/>
      <c r="BO150" s="11"/>
    </row>
    <row r="151" spans="1:67" ht="18.899999999999999" customHeight="1">
      <c r="A151" s="9"/>
      <c r="B151" s="8"/>
      <c r="C151" s="1037"/>
      <c r="D151" s="1037"/>
      <c r="E151" s="1037"/>
      <c r="F151" s="1037"/>
      <c r="G151" s="1014"/>
      <c r="H151" s="75" t="s">
        <v>283</v>
      </c>
      <c r="I151" s="194" t="s">
        <v>884</v>
      </c>
      <c r="J151" s="188">
        <v>1132230</v>
      </c>
      <c r="K151" s="525" t="s">
        <v>339</v>
      </c>
      <c r="L151" s="525" t="s">
        <v>993</v>
      </c>
      <c r="M151" s="525" t="s">
        <v>993</v>
      </c>
      <c r="N151" s="108"/>
      <c r="O151" s="84"/>
      <c r="P151" s="84"/>
      <c r="Q151" s="100"/>
      <c r="R151" s="136"/>
      <c r="S151" s="84"/>
      <c r="T151" s="84"/>
      <c r="U151" s="87"/>
      <c r="V151" s="94"/>
      <c r="W151" s="85"/>
      <c r="X151" s="84"/>
      <c r="Y151" s="84"/>
      <c r="Z151" s="87"/>
      <c r="AA151" s="94"/>
      <c r="AB151" s="84"/>
      <c r="AC151" s="84"/>
      <c r="AD151" s="100"/>
      <c r="AE151" s="136"/>
      <c r="AF151" s="84"/>
      <c r="AG151" s="84"/>
      <c r="AH151" s="87"/>
      <c r="AI151" s="94" t="s">
        <v>9</v>
      </c>
      <c r="AJ151" s="84"/>
      <c r="AK151" s="84"/>
      <c r="AL151" s="84"/>
      <c r="AM151" s="217"/>
      <c r="AN151" s="136"/>
      <c r="AO151" s="84"/>
      <c r="AP151" s="84"/>
      <c r="AQ151" s="87"/>
      <c r="AR151" s="94"/>
      <c r="AS151" s="84"/>
      <c r="AT151" s="84"/>
      <c r="AU151" s="84"/>
      <c r="AV151" s="100"/>
      <c r="AW151" s="136"/>
      <c r="AX151" s="84"/>
      <c r="AY151" s="218"/>
      <c r="AZ151" s="87"/>
      <c r="BA151" s="94"/>
      <c r="BB151" s="84"/>
      <c r="BC151" s="84"/>
      <c r="BD151" s="100"/>
      <c r="BE151" s="136"/>
      <c r="BF151" s="84"/>
      <c r="BG151" s="84"/>
      <c r="BH151" s="84"/>
      <c r="BI151" s="87"/>
      <c r="BJ151" s="94"/>
      <c r="BK151" s="536"/>
      <c r="BL151" s="536"/>
      <c r="BM151" s="93"/>
      <c r="BN151" s="634"/>
      <c r="BO151" s="11"/>
    </row>
    <row r="152" spans="1:67" ht="18.75" customHeight="1" thickBot="1">
      <c r="A152" s="9"/>
      <c r="B152" s="8"/>
      <c r="C152" s="1037"/>
      <c r="D152" s="1037"/>
      <c r="E152" s="1037"/>
      <c r="F152" s="1037"/>
      <c r="G152" s="1076"/>
      <c r="H152" s="181" t="s">
        <v>285</v>
      </c>
      <c r="I152" s="202" t="s">
        <v>885</v>
      </c>
      <c r="J152" s="189">
        <v>1132230</v>
      </c>
      <c r="K152" s="533" t="s">
        <v>339</v>
      </c>
      <c r="L152" s="533" t="s">
        <v>993</v>
      </c>
      <c r="M152" s="533" t="s">
        <v>993</v>
      </c>
      <c r="N152" s="124"/>
      <c r="O152" s="125"/>
      <c r="P152" s="125"/>
      <c r="Q152" s="126"/>
      <c r="R152" s="144"/>
      <c r="S152" s="125"/>
      <c r="T152" s="125"/>
      <c r="U152" s="148"/>
      <c r="V152" s="127"/>
      <c r="W152" s="553"/>
      <c r="X152" s="125"/>
      <c r="Y152" s="125"/>
      <c r="Z152" s="148"/>
      <c r="AA152" s="127"/>
      <c r="AB152" s="125"/>
      <c r="AC152" s="125"/>
      <c r="AD152" s="126"/>
      <c r="AE152" s="144"/>
      <c r="AF152" s="125"/>
      <c r="AG152" s="125"/>
      <c r="AH152" s="148"/>
      <c r="AI152" s="127" t="s">
        <v>9</v>
      </c>
      <c r="AJ152" s="125"/>
      <c r="AK152" s="125"/>
      <c r="AL152" s="125"/>
      <c r="AM152" s="671"/>
      <c r="AN152" s="144"/>
      <c r="AO152" s="125"/>
      <c r="AP152" s="125"/>
      <c r="AQ152" s="148"/>
      <c r="AR152" s="127"/>
      <c r="AS152" s="125"/>
      <c r="AT152" s="125"/>
      <c r="AU152" s="125"/>
      <c r="AV152" s="126"/>
      <c r="AW152" s="144"/>
      <c r="AX152" s="125"/>
      <c r="AY152" s="670"/>
      <c r="AZ152" s="148"/>
      <c r="BA152" s="127"/>
      <c r="BB152" s="125"/>
      <c r="BC152" s="125"/>
      <c r="BD152" s="126"/>
      <c r="BE152" s="144"/>
      <c r="BF152" s="125"/>
      <c r="BG152" s="125"/>
      <c r="BH152" s="125"/>
      <c r="BI152" s="148"/>
      <c r="BJ152" s="127"/>
      <c r="BK152" s="616"/>
      <c r="BL152" s="616"/>
      <c r="BM152" s="128"/>
      <c r="BN152" s="634"/>
      <c r="BO152" s="11"/>
    </row>
    <row r="153" spans="1:67" ht="18.75" customHeight="1">
      <c r="A153" s="9"/>
      <c r="B153" s="8"/>
      <c r="C153" s="1037"/>
      <c r="D153" s="1037"/>
      <c r="E153" s="1037"/>
      <c r="F153" s="1037"/>
      <c r="G153" s="1013" t="s">
        <v>1052</v>
      </c>
      <c r="H153" s="179" t="s">
        <v>942</v>
      </c>
      <c r="I153" s="200" t="s">
        <v>977</v>
      </c>
      <c r="J153" s="186">
        <v>1132240</v>
      </c>
      <c r="K153" s="527" t="s">
        <v>339</v>
      </c>
      <c r="L153" s="527" t="s">
        <v>993</v>
      </c>
      <c r="M153" s="527" t="s">
        <v>993</v>
      </c>
      <c r="N153" s="122"/>
      <c r="O153" s="90"/>
      <c r="P153" s="90"/>
      <c r="Q153" s="99"/>
      <c r="R153" s="135"/>
      <c r="S153" s="90"/>
      <c r="T153" s="90"/>
      <c r="U153" s="146"/>
      <c r="V153" s="103"/>
      <c r="W153" s="104"/>
      <c r="X153" s="90"/>
      <c r="Y153" s="90"/>
      <c r="Z153" s="146"/>
      <c r="AA153" s="103"/>
      <c r="AB153" s="90"/>
      <c r="AC153" s="90"/>
      <c r="AD153" s="99"/>
      <c r="AE153" s="135"/>
      <c r="AF153" s="90"/>
      <c r="AG153" s="90"/>
      <c r="AH153" s="146"/>
      <c r="AI153" s="103"/>
      <c r="AJ153" s="90" t="s">
        <v>9</v>
      </c>
      <c r="AK153" s="90"/>
      <c r="AL153" s="90"/>
      <c r="AM153" s="776"/>
      <c r="AN153" s="135"/>
      <c r="AO153" s="90"/>
      <c r="AP153" s="90"/>
      <c r="AQ153" s="146"/>
      <c r="AR153" s="103"/>
      <c r="AS153" s="90"/>
      <c r="AT153" s="90"/>
      <c r="AU153" s="90"/>
      <c r="AV153" s="99"/>
      <c r="AW153" s="135"/>
      <c r="AX153" s="90"/>
      <c r="AY153" s="686"/>
      <c r="AZ153" s="146"/>
      <c r="BA153" s="103"/>
      <c r="BB153" s="90"/>
      <c r="BC153" s="90"/>
      <c r="BD153" s="99"/>
      <c r="BE153" s="135"/>
      <c r="BF153" s="90"/>
      <c r="BG153" s="90"/>
      <c r="BH153" s="90"/>
      <c r="BI153" s="146"/>
      <c r="BJ153" s="103"/>
      <c r="BK153" s="544"/>
      <c r="BL153" s="544"/>
      <c r="BM153" s="91"/>
      <c r="BN153" s="634"/>
      <c r="BO153" s="11"/>
    </row>
    <row r="154" spans="1:67" ht="18.899999999999999" customHeight="1" thickBot="1">
      <c r="A154" s="9"/>
      <c r="B154" s="8"/>
      <c r="C154" s="1037"/>
      <c r="D154" s="1037"/>
      <c r="E154" s="1037"/>
      <c r="F154" s="1037"/>
      <c r="G154" s="1076"/>
      <c r="H154" s="159" t="s">
        <v>1051</v>
      </c>
      <c r="I154" s="195" t="s">
        <v>1053</v>
      </c>
      <c r="J154" s="771">
        <v>1132240</v>
      </c>
      <c r="K154" s="594" t="s">
        <v>339</v>
      </c>
      <c r="L154" s="594" t="s">
        <v>993</v>
      </c>
      <c r="M154" s="594" t="s">
        <v>993</v>
      </c>
      <c r="N154" s="110"/>
      <c r="O154" s="97"/>
      <c r="P154" s="97"/>
      <c r="Q154" s="102"/>
      <c r="R154" s="137"/>
      <c r="S154" s="97"/>
      <c r="T154" s="97"/>
      <c r="U154" s="141"/>
      <c r="V154" s="96"/>
      <c r="W154" s="106"/>
      <c r="X154" s="97"/>
      <c r="Y154" s="97"/>
      <c r="Z154" s="141"/>
      <c r="AA154" s="96"/>
      <c r="AB154" s="97"/>
      <c r="AC154" s="97"/>
      <c r="AD154" s="102"/>
      <c r="AE154" s="137"/>
      <c r="AF154" s="97"/>
      <c r="AG154" s="97"/>
      <c r="AH154" s="141"/>
      <c r="AI154" s="96"/>
      <c r="AJ154" s="97" t="s">
        <v>9</v>
      </c>
      <c r="AK154" s="97"/>
      <c r="AL154" s="97"/>
      <c r="AM154" s="219"/>
      <c r="AN154" s="137"/>
      <c r="AO154" s="97"/>
      <c r="AP154" s="97"/>
      <c r="AQ154" s="141"/>
      <c r="AR154" s="96"/>
      <c r="AS154" s="97"/>
      <c r="AT154" s="97"/>
      <c r="AU154" s="97"/>
      <c r="AV154" s="102"/>
      <c r="AW154" s="137"/>
      <c r="AX154" s="97"/>
      <c r="AY154" s="220"/>
      <c r="AZ154" s="141"/>
      <c r="BA154" s="96"/>
      <c r="BB154" s="97"/>
      <c r="BC154" s="97"/>
      <c r="BD154" s="102"/>
      <c r="BE154" s="137"/>
      <c r="BF154" s="97"/>
      <c r="BG154" s="97"/>
      <c r="BH154" s="97"/>
      <c r="BI154" s="141"/>
      <c r="BJ154" s="96"/>
      <c r="BK154" s="545"/>
      <c r="BL154" s="545"/>
      <c r="BM154" s="98"/>
      <c r="BN154" s="634"/>
      <c r="BO154" s="11"/>
    </row>
    <row r="155" spans="1:67" ht="18.899999999999999" customHeight="1">
      <c r="A155" s="9"/>
      <c r="B155" s="8"/>
      <c r="C155" s="1037"/>
      <c r="D155" s="1037"/>
      <c r="E155" s="1037"/>
      <c r="F155" s="1037"/>
      <c r="G155" s="1086" t="s">
        <v>315</v>
      </c>
      <c r="H155" s="158" t="s">
        <v>287</v>
      </c>
      <c r="I155" s="205" t="s">
        <v>878</v>
      </c>
      <c r="J155" s="152">
        <v>1132320</v>
      </c>
      <c r="K155" s="527" t="s">
        <v>339</v>
      </c>
      <c r="L155" s="527" t="s">
        <v>993</v>
      </c>
      <c r="M155" s="527" t="s">
        <v>993</v>
      </c>
      <c r="N155" s="122"/>
      <c r="O155" s="90"/>
      <c r="P155" s="90"/>
      <c r="Q155" s="99"/>
      <c r="R155" s="135"/>
      <c r="S155" s="90"/>
      <c r="T155" s="90"/>
      <c r="U155" s="146"/>
      <c r="V155" s="633"/>
      <c r="W155" s="104"/>
      <c r="X155" s="90"/>
      <c r="Y155" s="90"/>
      <c r="Z155" s="146"/>
      <c r="AA155" s="103"/>
      <c r="AB155" s="90"/>
      <c r="AC155" s="90"/>
      <c r="AD155" s="99"/>
      <c r="AE155" s="135"/>
      <c r="AF155" s="90"/>
      <c r="AG155" s="90"/>
      <c r="AH155" s="146"/>
      <c r="AI155" s="103"/>
      <c r="AJ155" s="90" t="s">
        <v>9</v>
      </c>
      <c r="AK155" s="90"/>
      <c r="AL155" s="90"/>
      <c r="AM155" s="99"/>
      <c r="AN155" s="135"/>
      <c r="AO155" s="90"/>
      <c r="AP155" s="90"/>
      <c r="AQ155" s="146"/>
      <c r="AR155" s="103"/>
      <c r="AS155" s="90"/>
      <c r="AT155" s="90"/>
      <c r="AU155" s="90"/>
      <c r="AV155" s="99"/>
      <c r="AW155" s="135"/>
      <c r="AX155" s="90"/>
      <c r="AY155" s="90"/>
      <c r="AZ155" s="146"/>
      <c r="BA155" s="103"/>
      <c r="BB155" s="90"/>
      <c r="BC155" s="90"/>
      <c r="BD155" s="99"/>
      <c r="BE155" s="135"/>
      <c r="BF155" s="90"/>
      <c r="BG155" s="90"/>
      <c r="BH155" s="90"/>
      <c r="BI155" s="146"/>
      <c r="BJ155" s="103"/>
      <c r="BK155" s="544"/>
      <c r="BL155" s="544"/>
      <c r="BM155" s="91"/>
      <c r="BN155" s="634"/>
      <c r="BO155" s="11"/>
    </row>
    <row r="156" spans="1:67" ht="18.899999999999999" customHeight="1" thickBot="1">
      <c r="A156" s="9"/>
      <c r="B156" s="8"/>
      <c r="C156" s="1037"/>
      <c r="D156" s="1037"/>
      <c r="E156" s="1037"/>
      <c r="F156" s="1037"/>
      <c r="G156" s="1086"/>
      <c r="H156" s="180" t="s">
        <v>289</v>
      </c>
      <c r="I156" s="204" t="s">
        <v>879</v>
      </c>
      <c r="J156" s="284">
        <v>1132320</v>
      </c>
      <c r="K156" s="533" t="s">
        <v>339</v>
      </c>
      <c r="L156" s="533" t="s">
        <v>993</v>
      </c>
      <c r="M156" s="533" t="s">
        <v>993</v>
      </c>
      <c r="N156" s="110"/>
      <c r="O156" s="97"/>
      <c r="P156" s="97"/>
      <c r="Q156" s="102"/>
      <c r="R156" s="137"/>
      <c r="S156" s="97"/>
      <c r="T156" s="97"/>
      <c r="U156" s="141"/>
      <c r="V156" s="632"/>
      <c r="W156" s="106"/>
      <c r="X156" s="97"/>
      <c r="Y156" s="97"/>
      <c r="Z156" s="141"/>
      <c r="AA156" s="96"/>
      <c r="AB156" s="97"/>
      <c r="AC156" s="97"/>
      <c r="AD156" s="102"/>
      <c r="AE156" s="137"/>
      <c r="AF156" s="97"/>
      <c r="AG156" s="97"/>
      <c r="AH156" s="141"/>
      <c r="AI156" s="96"/>
      <c r="AJ156" s="97" t="s">
        <v>9</v>
      </c>
      <c r="AK156" s="97"/>
      <c r="AL156" s="97"/>
      <c r="AM156" s="102"/>
      <c r="AN156" s="137"/>
      <c r="AO156" s="97"/>
      <c r="AP156" s="97"/>
      <c r="AQ156" s="141"/>
      <c r="AR156" s="96"/>
      <c r="AS156" s="97"/>
      <c r="AT156" s="97"/>
      <c r="AU156" s="97"/>
      <c r="AV156" s="102"/>
      <c r="AW156" s="137"/>
      <c r="AX156" s="97"/>
      <c r="AY156" s="97"/>
      <c r="AZ156" s="141"/>
      <c r="BA156" s="96"/>
      <c r="BB156" s="97"/>
      <c r="BC156" s="97"/>
      <c r="BD156" s="102"/>
      <c r="BE156" s="137"/>
      <c r="BF156" s="97"/>
      <c r="BG156" s="97"/>
      <c r="BH156" s="97"/>
      <c r="BI156" s="141"/>
      <c r="BJ156" s="96"/>
      <c r="BK156" s="545"/>
      <c r="BL156" s="545"/>
      <c r="BM156" s="98"/>
      <c r="BN156" s="634"/>
      <c r="BO156" s="11"/>
    </row>
    <row r="157" spans="1:67" ht="18.899999999999999" customHeight="1">
      <c r="A157" s="9"/>
      <c r="B157" s="8"/>
      <c r="C157" s="1037"/>
      <c r="D157" s="1037"/>
      <c r="E157" s="1037"/>
      <c r="F157" s="1037"/>
      <c r="G157" s="1013" t="s">
        <v>291</v>
      </c>
      <c r="H157" s="111" t="s">
        <v>292</v>
      </c>
      <c r="I157" s="295" t="s">
        <v>293</v>
      </c>
      <c r="J157" s="190">
        <v>1132162</v>
      </c>
      <c r="K157" s="527" t="s">
        <v>339</v>
      </c>
      <c r="L157" s="527" t="s">
        <v>993</v>
      </c>
      <c r="M157" s="527" t="s">
        <v>993</v>
      </c>
      <c r="N157" s="122"/>
      <c r="O157" s="90"/>
      <c r="P157" s="90"/>
      <c r="Q157" s="99"/>
      <c r="R157" s="135"/>
      <c r="S157" s="90"/>
      <c r="T157" s="90"/>
      <c r="U157" s="146"/>
      <c r="V157" s="633"/>
      <c r="W157" s="104"/>
      <c r="X157" s="90"/>
      <c r="Y157" s="90"/>
      <c r="Z157" s="146"/>
      <c r="AA157" s="103"/>
      <c r="AB157" s="90"/>
      <c r="AC157" s="90"/>
      <c r="AD157" s="99"/>
      <c r="AE157" s="135"/>
      <c r="AF157" s="90"/>
      <c r="AG157" s="90"/>
      <c r="AH157" s="146"/>
      <c r="AI157" s="103"/>
      <c r="AJ157" s="90" t="s">
        <v>9</v>
      </c>
      <c r="AK157" s="90"/>
      <c r="AL157" s="90"/>
      <c r="AM157" s="99"/>
      <c r="AN157" s="135"/>
      <c r="AO157" s="90"/>
      <c r="AP157" s="90"/>
      <c r="AQ157" s="146"/>
      <c r="AR157" s="103"/>
      <c r="AS157" s="90"/>
      <c r="AT157" s="90"/>
      <c r="AU157" s="90"/>
      <c r="AV157" s="99"/>
      <c r="AW157" s="135"/>
      <c r="AX157" s="90"/>
      <c r="AY157" s="90"/>
      <c r="AZ157" s="146"/>
      <c r="BA157" s="103"/>
      <c r="BB157" s="90"/>
      <c r="BC157" s="90"/>
      <c r="BD157" s="99"/>
      <c r="BE157" s="135"/>
      <c r="BF157" s="90"/>
      <c r="BG157" s="90"/>
      <c r="BH157" s="90"/>
      <c r="BI157" s="146"/>
      <c r="BJ157" s="103"/>
      <c r="BK157" s="544"/>
      <c r="BL157" s="544"/>
      <c r="BM157" s="91"/>
      <c r="BN157" s="634"/>
      <c r="BO157" s="11"/>
    </row>
    <row r="158" spans="1:67" ht="18.899999999999999" customHeight="1" thickBot="1">
      <c r="A158" s="9"/>
      <c r="B158" s="8"/>
      <c r="C158" s="1037"/>
      <c r="D158" s="1037"/>
      <c r="E158" s="1037"/>
      <c r="F158" s="1037"/>
      <c r="G158" s="1076"/>
      <c r="H158" s="112" t="s">
        <v>943</v>
      </c>
      <c r="I158" s="296" t="s">
        <v>1057</v>
      </c>
      <c r="J158" s="187">
        <v>1132162</v>
      </c>
      <c r="K158" s="533" t="s">
        <v>339</v>
      </c>
      <c r="L158" s="533" t="s">
        <v>993</v>
      </c>
      <c r="M158" s="533" t="s">
        <v>993</v>
      </c>
      <c r="N158" s="110"/>
      <c r="O158" s="97"/>
      <c r="P158" s="97"/>
      <c r="Q158" s="102"/>
      <c r="R158" s="137"/>
      <c r="S158" s="97"/>
      <c r="T158" s="97"/>
      <c r="U158" s="141"/>
      <c r="V158" s="632"/>
      <c r="W158" s="106"/>
      <c r="X158" s="97"/>
      <c r="Y158" s="97"/>
      <c r="Z158" s="141"/>
      <c r="AA158" s="96"/>
      <c r="AB158" s="97"/>
      <c r="AC158" s="97"/>
      <c r="AD158" s="102"/>
      <c r="AE158" s="137"/>
      <c r="AF158" s="97"/>
      <c r="AG158" s="97"/>
      <c r="AH158" s="141"/>
      <c r="AI158" s="96"/>
      <c r="AJ158" s="97" t="s">
        <v>9</v>
      </c>
      <c r="AK158" s="97"/>
      <c r="AL158" s="97"/>
      <c r="AM158" s="102"/>
      <c r="AN158" s="137"/>
      <c r="AO158" s="97"/>
      <c r="AP158" s="97"/>
      <c r="AQ158" s="141"/>
      <c r="AR158" s="96"/>
      <c r="AS158" s="97"/>
      <c r="AT158" s="97"/>
      <c r="AU158" s="97"/>
      <c r="AV158" s="102"/>
      <c r="AW158" s="137"/>
      <c r="AX158" s="97"/>
      <c r="AY158" s="97"/>
      <c r="AZ158" s="141"/>
      <c r="BA158" s="96"/>
      <c r="BB158" s="97"/>
      <c r="BC158" s="97"/>
      <c r="BD158" s="102"/>
      <c r="BE158" s="137"/>
      <c r="BF158" s="97"/>
      <c r="BG158" s="97"/>
      <c r="BH158" s="97"/>
      <c r="BI158" s="141"/>
      <c r="BJ158" s="96"/>
      <c r="BK158" s="545"/>
      <c r="BL158" s="545"/>
      <c r="BM158" s="98"/>
      <c r="BN158" s="634"/>
      <c r="BO158" s="11"/>
    </row>
    <row r="159" spans="1:67" ht="18.899999999999999" customHeight="1">
      <c r="A159" s="9"/>
      <c r="B159" s="8"/>
      <c r="C159" s="1037"/>
      <c r="D159" s="1037"/>
      <c r="E159" s="1037"/>
      <c r="F159" s="1037"/>
      <c r="G159" s="288" t="s">
        <v>459</v>
      </c>
      <c r="H159" s="111" t="s">
        <v>460</v>
      </c>
      <c r="I159" s="295" t="s">
        <v>883</v>
      </c>
      <c r="J159" s="190">
        <v>1131180</v>
      </c>
      <c r="K159" s="527" t="s">
        <v>339</v>
      </c>
      <c r="L159" s="527" t="s">
        <v>993</v>
      </c>
      <c r="M159" s="527" t="s">
        <v>993</v>
      </c>
      <c r="N159" s="122"/>
      <c r="O159" s="90"/>
      <c r="P159" s="90"/>
      <c r="Q159" s="99"/>
      <c r="R159" s="135"/>
      <c r="S159" s="90"/>
      <c r="T159" s="90"/>
      <c r="U159" s="146"/>
      <c r="V159" s="633"/>
      <c r="W159" s="104"/>
      <c r="X159" s="90"/>
      <c r="Y159" s="90"/>
      <c r="Z159" s="146"/>
      <c r="AA159" s="103"/>
      <c r="AB159" s="90"/>
      <c r="AC159" s="90"/>
      <c r="AD159" s="99"/>
      <c r="AE159" s="135"/>
      <c r="AF159" s="90"/>
      <c r="AG159" s="90"/>
      <c r="AH159" s="146"/>
      <c r="AI159" s="103"/>
      <c r="AJ159" s="90" t="s">
        <v>9</v>
      </c>
      <c r="AK159" s="90"/>
      <c r="AL159" s="90"/>
      <c r="AM159" s="99"/>
      <c r="AN159" s="135"/>
      <c r="AO159" s="90"/>
      <c r="AP159" s="90"/>
      <c r="AQ159" s="146"/>
      <c r="AR159" s="103"/>
      <c r="AS159" s="90"/>
      <c r="AT159" s="90"/>
      <c r="AU159" s="90"/>
      <c r="AV159" s="99"/>
      <c r="AW159" s="135"/>
      <c r="AX159" s="90"/>
      <c r="AY159" s="90"/>
      <c r="AZ159" s="146"/>
      <c r="BA159" s="103"/>
      <c r="BB159" s="90"/>
      <c r="BC159" s="90"/>
      <c r="BD159" s="99"/>
      <c r="BE159" s="135"/>
      <c r="BF159" s="90"/>
      <c r="BG159" s="90"/>
      <c r="BH159" s="90"/>
      <c r="BI159" s="146"/>
      <c r="BJ159" s="103"/>
      <c r="BK159" s="544"/>
      <c r="BL159" s="544"/>
      <c r="BM159" s="91"/>
      <c r="BN159" s="634"/>
      <c r="BO159" s="11"/>
    </row>
    <row r="160" spans="1:67" ht="18.899999999999999" customHeight="1" thickBot="1">
      <c r="A160" s="9"/>
      <c r="B160" s="8"/>
      <c r="C160" s="1037"/>
      <c r="D160" s="1037"/>
      <c r="E160" s="1037"/>
      <c r="F160" s="1037"/>
      <c r="G160" s="288"/>
      <c r="H160" s="145" t="s">
        <v>1141</v>
      </c>
      <c r="I160" s="764" t="s">
        <v>883</v>
      </c>
      <c r="J160" s="189">
        <v>1131180</v>
      </c>
      <c r="K160" s="765" t="s">
        <v>339</v>
      </c>
      <c r="L160" s="765" t="s">
        <v>993</v>
      </c>
      <c r="M160" s="765" t="s">
        <v>993</v>
      </c>
      <c r="N160" s="170"/>
      <c r="O160" s="225"/>
      <c r="P160" s="225"/>
      <c r="Q160" s="227"/>
      <c r="R160" s="174"/>
      <c r="S160" s="225"/>
      <c r="T160" s="225"/>
      <c r="U160" s="171"/>
      <c r="V160" s="766"/>
      <c r="W160" s="754"/>
      <c r="X160" s="225"/>
      <c r="Y160" s="225"/>
      <c r="Z160" s="171"/>
      <c r="AA160" s="226"/>
      <c r="AB160" s="225"/>
      <c r="AC160" s="225"/>
      <c r="AD160" s="227"/>
      <c r="AE160" s="174"/>
      <c r="AF160" s="225"/>
      <c r="AG160" s="225"/>
      <c r="AH160" s="171"/>
      <c r="AI160" s="226"/>
      <c r="AJ160" s="225" t="s">
        <v>9</v>
      </c>
      <c r="AK160" s="225"/>
      <c r="AL160" s="225"/>
      <c r="AM160" s="227"/>
      <c r="AN160" s="174"/>
      <c r="AO160" s="225"/>
      <c r="AP160" s="225"/>
      <c r="AQ160" s="171"/>
      <c r="AR160" s="226"/>
      <c r="AS160" s="225"/>
      <c r="AT160" s="225"/>
      <c r="AU160" s="225"/>
      <c r="AV160" s="227"/>
      <c r="AW160" s="174"/>
      <c r="AX160" s="225"/>
      <c r="AY160" s="225"/>
      <c r="AZ160" s="171"/>
      <c r="BA160" s="226"/>
      <c r="BB160" s="225"/>
      <c r="BC160" s="225"/>
      <c r="BD160" s="227"/>
      <c r="BE160" s="174"/>
      <c r="BF160" s="225"/>
      <c r="BG160" s="225"/>
      <c r="BH160" s="225"/>
      <c r="BI160" s="171"/>
      <c r="BJ160" s="226"/>
      <c r="BK160" s="757"/>
      <c r="BL160" s="757"/>
      <c r="BM160" s="175"/>
      <c r="BN160" s="634"/>
      <c r="BO160" s="11"/>
    </row>
    <row r="161" spans="1:67" ht="18.899999999999999" customHeight="1">
      <c r="A161" s="9"/>
      <c r="B161" s="8"/>
      <c r="C161" s="1037"/>
      <c r="D161" s="1037"/>
      <c r="E161" s="1037"/>
      <c r="F161" s="1037"/>
      <c r="G161" s="1013" t="s">
        <v>462</v>
      </c>
      <c r="H161" s="883" t="s">
        <v>463</v>
      </c>
      <c r="I161" s="884" t="s">
        <v>881</v>
      </c>
      <c r="J161" s="186">
        <v>1131170</v>
      </c>
      <c r="K161" s="531" t="s">
        <v>339</v>
      </c>
      <c r="L161" s="531" t="s">
        <v>993</v>
      </c>
      <c r="M161" s="532" t="s">
        <v>993</v>
      </c>
      <c r="N161" s="115"/>
      <c r="O161" s="116"/>
      <c r="P161" s="116"/>
      <c r="Q161" s="117"/>
      <c r="R161" s="150"/>
      <c r="S161" s="116"/>
      <c r="T161" s="116"/>
      <c r="U161" s="147"/>
      <c r="V161" s="683"/>
      <c r="W161" s="684"/>
      <c r="X161" s="116"/>
      <c r="Y161" s="116"/>
      <c r="Z161" s="147"/>
      <c r="AA161" s="118"/>
      <c r="AB161" s="116"/>
      <c r="AC161" s="116"/>
      <c r="AD161" s="117"/>
      <c r="AE161" s="150"/>
      <c r="AF161" s="116"/>
      <c r="AG161" s="116"/>
      <c r="AH161" s="147"/>
      <c r="AI161" s="118"/>
      <c r="AJ161" s="116"/>
      <c r="AK161" s="116" t="s">
        <v>9</v>
      </c>
      <c r="AL161" s="116"/>
      <c r="AM161" s="117"/>
      <c r="AN161" s="150"/>
      <c r="AO161" s="116"/>
      <c r="AP161" s="116"/>
      <c r="AQ161" s="147"/>
      <c r="AR161" s="118"/>
      <c r="AS161" s="116"/>
      <c r="AT161" s="116"/>
      <c r="AU161" s="116"/>
      <c r="AV161" s="117"/>
      <c r="AW161" s="150"/>
      <c r="AX161" s="116"/>
      <c r="AY161" s="116"/>
      <c r="AZ161" s="147"/>
      <c r="BA161" s="118"/>
      <c r="BB161" s="116"/>
      <c r="BC161" s="116"/>
      <c r="BD161" s="117"/>
      <c r="BE161" s="150"/>
      <c r="BF161" s="116"/>
      <c r="BG161" s="116"/>
      <c r="BH161" s="116"/>
      <c r="BI161" s="147"/>
      <c r="BJ161" s="118"/>
      <c r="BK161" s="588"/>
      <c r="BL161" s="588"/>
      <c r="BM161" s="119"/>
      <c r="BN161" s="634"/>
      <c r="BO161" s="11"/>
    </row>
    <row r="162" spans="1:67" ht="18.899999999999999" customHeight="1">
      <c r="A162" s="9"/>
      <c r="B162" s="8"/>
      <c r="C162" s="1037"/>
      <c r="D162" s="1037"/>
      <c r="E162" s="1037"/>
      <c r="F162" s="1037"/>
      <c r="G162" s="1014"/>
      <c r="H162" s="76" t="s">
        <v>464</v>
      </c>
      <c r="I162" s="294" t="s">
        <v>881</v>
      </c>
      <c r="J162" s="188">
        <v>1131170</v>
      </c>
      <c r="K162" s="525" t="s">
        <v>339</v>
      </c>
      <c r="L162" s="525" t="s">
        <v>993</v>
      </c>
      <c r="M162" s="526" t="s">
        <v>993</v>
      </c>
      <c r="N162" s="108"/>
      <c r="O162" s="84"/>
      <c r="P162" s="84"/>
      <c r="Q162" s="100"/>
      <c r="R162" s="136"/>
      <c r="S162" s="84"/>
      <c r="T162" s="84"/>
      <c r="U162" s="87"/>
      <c r="V162" s="547"/>
      <c r="W162" s="85"/>
      <c r="X162" s="84"/>
      <c r="Y162" s="84"/>
      <c r="Z162" s="87"/>
      <c r="AA162" s="94"/>
      <c r="AB162" s="84"/>
      <c r="AC162" s="84"/>
      <c r="AD162" s="100"/>
      <c r="AE162" s="136"/>
      <c r="AF162" s="84"/>
      <c r="AG162" s="84"/>
      <c r="AH162" s="87"/>
      <c r="AI162" s="94"/>
      <c r="AJ162" s="84"/>
      <c r="AK162" s="84" t="s">
        <v>9</v>
      </c>
      <c r="AL162" s="84"/>
      <c r="AM162" s="100"/>
      <c r="AN162" s="136"/>
      <c r="AO162" s="84"/>
      <c r="AP162" s="84"/>
      <c r="AQ162" s="87"/>
      <c r="AR162" s="94"/>
      <c r="AS162" s="84"/>
      <c r="AT162" s="84"/>
      <c r="AU162" s="84"/>
      <c r="AV162" s="100"/>
      <c r="AW162" s="136"/>
      <c r="AX162" s="84"/>
      <c r="AY162" s="84"/>
      <c r="AZ162" s="87"/>
      <c r="BA162" s="94"/>
      <c r="BB162" s="84"/>
      <c r="BC162" s="84"/>
      <c r="BD162" s="100"/>
      <c r="BE162" s="136"/>
      <c r="BF162" s="84"/>
      <c r="BG162" s="84"/>
      <c r="BH162" s="84"/>
      <c r="BI162" s="87"/>
      <c r="BJ162" s="94"/>
      <c r="BK162" s="536"/>
      <c r="BL162" s="536"/>
      <c r="BM162" s="93"/>
      <c r="BN162" s="634"/>
      <c r="BO162" s="11"/>
    </row>
    <row r="163" spans="1:67" ht="18.899999999999999" customHeight="1">
      <c r="A163" s="9"/>
      <c r="B163" s="8"/>
      <c r="C163" s="1037"/>
      <c r="D163" s="1037"/>
      <c r="E163" s="1037"/>
      <c r="F163" s="1037"/>
      <c r="G163" s="1014"/>
      <c r="H163" s="878" t="s">
        <v>927</v>
      </c>
      <c r="I163" s="303" t="s">
        <v>967</v>
      </c>
      <c r="J163" s="188">
        <v>1131170</v>
      </c>
      <c r="K163" s="529" t="s">
        <v>339</v>
      </c>
      <c r="L163" s="529" t="s">
        <v>993</v>
      </c>
      <c r="M163" s="530" t="s">
        <v>993</v>
      </c>
      <c r="N163" s="124"/>
      <c r="O163" s="125"/>
      <c r="P163" s="125"/>
      <c r="Q163" s="126"/>
      <c r="R163" s="144"/>
      <c r="S163" s="125"/>
      <c r="T163" s="125"/>
      <c r="U163" s="148"/>
      <c r="V163" s="681"/>
      <c r="W163" s="553"/>
      <c r="X163" s="125"/>
      <c r="Y163" s="125"/>
      <c r="Z163" s="148"/>
      <c r="AA163" s="127"/>
      <c r="AB163" s="125"/>
      <c r="AC163" s="125"/>
      <c r="AD163" s="126"/>
      <c r="AE163" s="144"/>
      <c r="AF163" s="125"/>
      <c r="AG163" s="125"/>
      <c r="AH163" s="148"/>
      <c r="AI163" s="127"/>
      <c r="AJ163" s="125"/>
      <c r="AK163" s="125" t="s">
        <v>9</v>
      </c>
      <c r="AL163" s="125"/>
      <c r="AM163" s="126"/>
      <c r="AN163" s="144"/>
      <c r="AO163" s="125"/>
      <c r="AP163" s="125"/>
      <c r="AQ163" s="148"/>
      <c r="AR163" s="127"/>
      <c r="AS163" s="125"/>
      <c r="AT163" s="125"/>
      <c r="AU163" s="125"/>
      <c r="AV163" s="126"/>
      <c r="AW163" s="144"/>
      <c r="AX163" s="125"/>
      <c r="AY163" s="125"/>
      <c r="AZ163" s="148"/>
      <c r="BA163" s="127"/>
      <c r="BB163" s="125"/>
      <c r="BC163" s="125"/>
      <c r="BD163" s="126"/>
      <c r="BE163" s="144"/>
      <c r="BF163" s="125"/>
      <c r="BG163" s="125"/>
      <c r="BH163" s="125"/>
      <c r="BI163" s="148"/>
      <c r="BJ163" s="127"/>
      <c r="BK163" s="616"/>
      <c r="BL163" s="616"/>
      <c r="BM163" s="128"/>
      <c r="BN163" s="634"/>
      <c r="BO163" s="11"/>
    </row>
    <row r="164" spans="1:67" ht="18.899999999999999" customHeight="1" thickBot="1">
      <c r="A164" s="9"/>
      <c r="B164" s="8"/>
      <c r="C164" s="1037"/>
      <c r="D164" s="1037"/>
      <c r="E164" s="1037"/>
      <c r="F164" s="1037"/>
      <c r="G164" s="1076"/>
      <c r="H164" s="112" t="s">
        <v>465</v>
      </c>
      <c r="I164" s="296" t="s">
        <v>880</v>
      </c>
      <c r="J164" s="187">
        <v>1131170</v>
      </c>
      <c r="K164" s="529" t="s">
        <v>339</v>
      </c>
      <c r="L164" s="529" t="s">
        <v>993</v>
      </c>
      <c r="M164" s="530" t="s">
        <v>993</v>
      </c>
      <c r="N164" s="124"/>
      <c r="O164" s="125"/>
      <c r="P164" s="125"/>
      <c r="Q164" s="126"/>
      <c r="R164" s="144"/>
      <c r="S164" s="125"/>
      <c r="T164" s="125"/>
      <c r="U164" s="148"/>
      <c r="V164" s="681"/>
      <c r="W164" s="553"/>
      <c r="X164" s="125"/>
      <c r="Y164" s="125"/>
      <c r="Z164" s="148"/>
      <c r="AA164" s="127"/>
      <c r="AB164" s="125"/>
      <c r="AC164" s="125"/>
      <c r="AD164" s="126"/>
      <c r="AE164" s="144"/>
      <c r="AF164" s="125"/>
      <c r="AG164" s="125"/>
      <c r="AH164" s="148"/>
      <c r="AI164" s="127"/>
      <c r="AJ164" s="125"/>
      <c r="AK164" s="125" t="s">
        <v>9</v>
      </c>
      <c r="AL164" s="125"/>
      <c r="AM164" s="126"/>
      <c r="AN164" s="144"/>
      <c r="AO164" s="125"/>
      <c r="AP164" s="125"/>
      <c r="AQ164" s="148"/>
      <c r="AR164" s="127"/>
      <c r="AS164" s="125"/>
      <c r="AT164" s="125"/>
      <c r="AU164" s="125"/>
      <c r="AV164" s="126"/>
      <c r="AW164" s="144"/>
      <c r="AX164" s="125"/>
      <c r="AY164" s="125"/>
      <c r="AZ164" s="148"/>
      <c r="BA164" s="127"/>
      <c r="BB164" s="125"/>
      <c r="BC164" s="125"/>
      <c r="BD164" s="126"/>
      <c r="BE164" s="144"/>
      <c r="BF164" s="125"/>
      <c r="BG164" s="125"/>
      <c r="BH164" s="125"/>
      <c r="BI164" s="148"/>
      <c r="BJ164" s="127"/>
      <c r="BK164" s="616"/>
      <c r="BL164" s="616"/>
      <c r="BM164" s="128"/>
      <c r="BN164" s="634"/>
      <c r="BO164" s="11"/>
    </row>
    <row r="165" spans="1:67" ht="18.899999999999999" customHeight="1">
      <c r="A165" s="9"/>
      <c r="B165" s="8"/>
      <c r="C165" s="1037"/>
      <c r="D165" s="1037"/>
      <c r="E165" s="1037"/>
      <c r="F165" s="1037"/>
      <c r="G165" s="1013" t="s">
        <v>477</v>
      </c>
      <c r="H165" s="111" t="s">
        <v>468</v>
      </c>
      <c r="I165" s="302" t="s">
        <v>764</v>
      </c>
      <c r="J165" s="190">
        <v>1131805</v>
      </c>
      <c r="K165" s="527" t="s">
        <v>339</v>
      </c>
      <c r="L165" s="527" t="s">
        <v>993</v>
      </c>
      <c r="M165" s="527" t="s">
        <v>993</v>
      </c>
      <c r="N165" s="122"/>
      <c r="O165" s="90"/>
      <c r="P165" s="90"/>
      <c r="Q165" s="99"/>
      <c r="R165" s="135"/>
      <c r="S165" s="90"/>
      <c r="T165" s="90"/>
      <c r="U165" s="146"/>
      <c r="V165" s="633"/>
      <c r="W165" s="104"/>
      <c r="X165" s="90"/>
      <c r="Y165" s="90"/>
      <c r="Z165" s="146"/>
      <c r="AA165" s="103"/>
      <c r="AB165" s="90"/>
      <c r="AC165" s="90"/>
      <c r="AD165" s="99"/>
      <c r="AE165" s="135"/>
      <c r="AF165" s="90"/>
      <c r="AG165" s="90"/>
      <c r="AH165" s="146"/>
      <c r="AI165" s="103"/>
      <c r="AJ165" s="90"/>
      <c r="AK165" s="90" t="s">
        <v>9</v>
      </c>
      <c r="AL165" s="90"/>
      <c r="AM165" s="99"/>
      <c r="AN165" s="135"/>
      <c r="AO165" s="90"/>
      <c r="AP165" s="90"/>
      <c r="AQ165" s="146"/>
      <c r="AR165" s="103"/>
      <c r="AS165" s="90"/>
      <c r="AT165" s="90"/>
      <c r="AU165" s="90"/>
      <c r="AV165" s="99"/>
      <c r="AW165" s="135"/>
      <c r="AX165" s="90"/>
      <c r="AY165" s="90"/>
      <c r="AZ165" s="146"/>
      <c r="BA165" s="103"/>
      <c r="BB165" s="90"/>
      <c r="BC165" s="90"/>
      <c r="BD165" s="99"/>
      <c r="BE165" s="135"/>
      <c r="BF165" s="90"/>
      <c r="BG165" s="90"/>
      <c r="BH165" s="90"/>
      <c r="BI165" s="146"/>
      <c r="BJ165" s="103"/>
      <c r="BK165" s="544"/>
      <c r="BL165" s="544"/>
      <c r="BM165" s="91"/>
      <c r="BN165" s="634"/>
      <c r="BO165" s="11"/>
    </row>
    <row r="166" spans="1:67" ht="18.899999999999999" customHeight="1">
      <c r="A166" s="9"/>
      <c r="B166" s="8"/>
      <c r="C166" s="1037"/>
      <c r="D166" s="1037"/>
      <c r="E166" s="1037"/>
      <c r="F166" s="1037"/>
      <c r="G166" s="1014"/>
      <c r="H166" s="76" t="s">
        <v>469</v>
      </c>
      <c r="I166" s="294" t="s">
        <v>764</v>
      </c>
      <c r="J166" s="188">
        <v>1131805</v>
      </c>
      <c r="K166" s="525" t="s">
        <v>339</v>
      </c>
      <c r="L166" s="525" t="s">
        <v>993</v>
      </c>
      <c r="M166" s="525" t="s">
        <v>993</v>
      </c>
      <c r="N166" s="108"/>
      <c r="O166" s="84"/>
      <c r="P166" s="84"/>
      <c r="Q166" s="100"/>
      <c r="R166" s="136"/>
      <c r="S166" s="84"/>
      <c r="T166" s="84"/>
      <c r="U166" s="87"/>
      <c r="V166" s="547"/>
      <c r="W166" s="85"/>
      <c r="X166" s="84"/>
      <c r="Y166" s="84"/>
      <c r="Z166" s="87"/>
      <c r="AA166" s="94"/>
      <c r="AB166" s="84"/>
      <c r="AC166" s="84"/>
      <c r="AD166" s="100"/>
      <c r="AE166" s="136"/>
      <c r="AF166" s="84"/>
      <c r="AG166" s="84"/>
      <c r="AH166" s="87"/>
      <c r="AI166" s="94"/>
      <c r="AJ166" s="84"/>
      <c r="AK166" s="84" t="s">
        <v>9</v>
      </c>
      <c r="AL166" s="84"/>
      <c r="AM166" s="100"/>
      <c r="AN166" s="136"/>
      <c r="AO166" s="84"/>
      <c r="AP166" s="84"/>
      <c r="AQ166" s="87"/>
      <c r="AR166" s="94"/>
      <c r="AS166" s="84"/>
      <c r="AT166" s="84"/>
      <c r="AU166" s="84"/>
      <c r="AV166" s="100"/>
      <c r="AW166" s="136"/>
      <c r="AX166" s="84"/>
      <c r="AY166" s="84"/>
      <c r="AZ166" s="87"/>
      <c r="BA166" s="94"/>
      <c r="BB166" s="84"/>
      <c r="BC166" s="84"/>
      <c r="BD166" s="100"/>
      <c r="BE166" s="136"/>
      <c r="BF166" s="84"/>
      <c r="BG166" s="84"/>
      <c r="BH166" s="84"/>
      <c r="BI166" s="87"/>
      <c r="BJ166" s="94"/>
      <c r="BK166" s="536"/>
      <c r="BL166" s="536"/>
      <c r="BM166" s="93"/>
      <c r="BN166" s="634"/>
      <c r="BO166" s="11"/>
    </row>
    <row r="167" spans="1:67" ht="18.899999999999999" customHeight="1">
      <c r="A167" s="9"/>
      <c r="B167" s="8"/>
      <c r="C167" s="1037"/>
      <c r="D167" s="1037"/>
      <c r="E167" s="1037"/>
      <c r="F167" s="1037"/>
      <c r="G167" s="1014"/>
      <c r="H167" s="76" t="s">
        <v>470</v>
      </c>
      <c r="I167" s="294" t="s">
        <v>764</v>
      </c>
      <c r="J167" s="188">
        <v>1131805</v>
      </c>
      <c r="K167" s="525" t="s">
        <v>339</v>
      </c>
      <c r="L167" s="525" t="s">
        <v>993</v>
      </c>
      <c r="M167" s="525" t="s">
        <v>993</v>
      </c>
      <c r="N167" s="108"/>
      <c r="O167" s="84"/>
      <c r="P167" s="84"/>
      <c r="Q167" s="100"/>
      <c r="R167" s="136"/>
      <c r="S167" s="84"/>
      <c r="T167" s="84"/>
      <c r="U167" s="87"/>
      <c r="V167" s="547"/>
      <c r="W167" s="85"/>
      <c r="X167" s="84"/>
      <c r="Y167" s="84"/>
      <c r="Z167" s="87"/>
      <c r="AA167" s="94"/>
      <c r="AB167" s="84"/>
      <c r="AC167" s="84"/>
      <c r="AD167" s="100"/>
      <c r="AE167" s="136"/>
      <c r="AF167" s="84"/>
      <c r="AG167" s="84"/>
      <c r="AH167" s="87"/>
      <c r="AI167" s="94"/>
      <c r="AJ167" s="84"/>
      <c r="AK167" s="84" t="s">
        <v>9</v>
      </c>
      <c r="AL167" s="84"/>
      <c r="AM167" s="100"/>
      <c r="AN167" s="136"/>
      <c r="AO167" s="84"/>
      <c r="AP167" s="84"/>
      <c r="AQ167" s="87"/>
      <c r="AR167" s="94"/>
      <c r="AS167" s="84"/>
      <c r="AT167" s="84"/>
      <c r="AU167" s="84"/>
      <c r="AV167" s="100"/>
      <c r="AW167" s="136"/>
      <c r="AX167" s="84"/>
      <c r="AY167" s="84"/>
      <c r="AZ167" s="87"/>
      <c r="BA167" s="94"/>
      <c r="BB167" s="84"/>
      <c r="BC167" s="84"/>
      <c r="BD167" s="100"/>
      <c r="BE167" s="136"/>
      <c r="BF167" s="84"/>
      <c r="BG167" s="84"/>
      <c r="BH167" s="84"/>
      <c r="BI167" s="87"/>
      <c r="BJ167" s="94"/>
      <c r="BK167" s="536"/>
      <c r="BL167" s="536"/>
      <c r="BM167" s="93"/>
      <c r="BN167" s="634"/>
      <c r="BO167" s="11"/>
    </row>
    <row r="168" spans="1:67" ht="18.899999999999999" customHeight="1">
      <c r="A168" s="9"/>
      <c r="B168" s="8"/>
      <c r="C168" s="1037"/>
      <c r="D168" s="1037"/>
      <c r="E168" s="1037"/>
      <c r="F168" s="1037"/>
      <c r="G168" s="1014"/>
      <c r="H168" s="76" t="s">
        <v>471</v>
      </c>
      <c r="I168" s="294" t="s">
        <v>764</v>
      </c>
      <c r="J168" s="188">
        <v>1131805</v>
      </c>
      <c r="K168" s="525" t="s">
        <v>339</v>
      </c>
      <c r="L168" s="525" t="s">
        <v>993</v>
      </c>
      <c r="M168" s="525" t="s">
        <v>993</v>
      </c>
      <c r="N168" s="108"/>
      <c r="O168" s="84"/>
      <c r="P168" s="84"/>
      <c r="Q168" s="100"/>
      <c r="R168" s="136"/>
      <c r="S168" s="84"/>
      <c r="T168" s="84"/>
      <c r="U168" s="87"/>
      <c r="V168" s="547"/>
      <c r="W168" s="85"/>
      <c r="X168" s="84"/>
      <c r="Y168" s="84"/>
      <c r="Z168" s="87"/>
      <c r="AA168" s="94"/>
      <c r="AB168" s="84"/>
      <c r="AC168" s="84"/>
      <c r="AD168" s="100"/>
      <c r="AE168" s="136"/>
      <c r="AF168" s="84"/>
      <c r="AG168" s="84"/>
      <c r="AH168" s="87"/>
      <c r="AI168" s="94"/>
      <c r="AJ168" s="84"/>
      <c r="AK168" s="84"/>
      <c r="AL168" s="84" t="s">
        <v>9</v>
      </c>
      <c r="AM168" s="100"/>
      <c r="AN168" s="136"/>
      <c r="AO168" s="84"/>
      <c r="AP168" s="84"/>
      <c r="AQ168" s="87"/>
      <c r="AR168" s="94"/>
      <c r="AS168" s="84"/>
      <c r="AT168" s="84"/>
      <c r="AU168" s="84"/>
      <c r="AV168" s="100"/>
      <c r="AW168" s="136"/>
      <c r="AX168" s="84"/>
      <c r="AY168" s="84"/>
      <c r="AZ168" s="87"/>
      <c r="BA168" s="94"/>
      <c r="BB168" s="84"/>
      <c r="BC168" s="84"/>
      <c r="BD168" s="100"/>
      <c r="BE168" s="136"/>
      <c r="BF168" s="84"/>
      <c r="BG168" s="84"/>
      <c r="BH168" s="84"/>
      <c r="BI168" s="87"/>
      <c r="BJ168" s="94"/>
      <c r="BK168" s="536"/>
      <c r="BL168" s="536"/>
      <c r="BM168" s="93"/>
      <c r="BN168" s="634"/>
      <c r="BO168" s="11"/>
    </row>
    <row r="169" spans="1:67" ht="18.899999999999999" customHeight="1">
      <c r="A169" s="9"/>
      <c r="B169" s="8"/>
      <c r="C169" s="1037"/>
      <c r="D169" s="1037"/>
      <c r="E169" s="1037"/>
      <c r="F169" s="1037"/>
      <c r="G169" s="1014"/>
      <c r="H169" s="76" t="s">
        <v>514</v>
      </c>
      <c r="I169" s="294" t="s">
        <v>994</v>
      </c>
      <c r="J169" s="188">
        <v>1131805</v>
      </c>
      <c r="K169" s="525" t="s">
        <v>339</v>
      </c>
      <c r="L169" s="525" t="s">
        <v>993</v>
      </c>
      <c r="M169" s="525" t="s">
        <v>993</v>
      </c>
      <c r="N169" s="108"/>
      <c r="O169" s="84"/>
      <c r="P169" s="84"/>
      <c r="Q169" s="100"/>
      <c r="R169" s="136"/>
      <c r="S169" s="84"/>
      <c r="T169" s="84"/>
      <c r="U169" s="87"/>
      <c r="V169" s="547"/>
      <c r="W169" s="85"/>
      <c r="X169" s="84"/>
      <c r="Y169" s="84"/>
      <c r="Z169" s="87"/>
      <c r="AA169" s="94"/>
      <c r="AB169" s="84"/>
      <c r="AC169" s="84"/>
      <c r="AD169" s="100"/>
      <c r="AE169" s="136"/>
      <c r="AF169" s="84"/>
      <c r="AG169" s="84"/>
      <c r="AH169" s="87"/>
      <c r="AI169" s="94"/>
      <c r="AJ169" s="84"/>
      <c r="AK169" s="84"/>
      <c r="AL169" s="84" t="s">
        <v>9</v>
      </c>
      <c r="AM169" s="100"/>
      <c r="AN169" s="136"/>
      <c r="AO169" s="84"/>
      <c r="AP169" s="84"/>
      <c r="AQ169" s="87"/>
      <c r="AR169" s="94"/>
      <c r="AS169" s="84"/>
      <c r="AT169" s="84"/>
      <c r="AU169" s="84"/>
      <c r="AV169" s="100"/>
      <c r="AW169" s="136"/>
      <c r="AX169" s="84"/>
      <c r="AY169" s="84"/>
      <c r="AZ169" s="87"/>
      <c r="BA169" s="94"/>
      <c r="BB169" s="84"/>
      <c r="BC169" s="84"/>
      <c r="BD169" s="100"/>
      <c r="BE169" s="136"/>
      <c r="BF169" s="84"/>
      <c r="BG169" s="84"/>
      <c r="BH169" s="84"/>
      <c r="BI169" s="87"/>
      <c r="BJ169" s="94"/>
      <c r="BK169" s="536"/>
      <c r="BL169" s="536"/>
      <c r="BM169" s="93"/>
      <c r="BN169" s="634"/>
      <c r="BO169" s="11"/>
    </row>
    <row r="170" spans="1:67" ht="18.899999999999999" customHeight="1">
      <c r="A170" s="9"/>
      <c r="B170" s="8"/>
      <c r="C170" s="1037"/>
      <c r="D170" s="1037"/>
      <c r="E170" s="1037"/>
      <c r="F170" s="1037"/>
      <c r="G170" s="1014"/>
      <c r="H170" s="76" t="s">
        <v>503</v>
      </c>
      <c r="I170" s="294" t="s">
        <v>765</v>
      </c>
      <c r="J170" s="188">
        <v>1131805</v>
      </c>
      <c r="K170" s="525" t="s">
        <v>339</v>
      </c>
      <c r="L170" s="525" t="s">
        <v>993</v>
      </c>
      <c r="M170" s="525" t="s">
        <v>993</v>
      </c>
      <c r="N170" s="108"/>
      <c r="O170" s="84"/>
      <c r="P170" s="84"/>
      <c r="Q170" s="100"/>
      <c r="R170" s="136"/>
      <c r="S170" s="84"/>
      <c r="T170" s="84"/>
      <c r="U170" s="87"/>
      <c r="V170" s="547"/>
      <c r="W170" s="85"/>
      <c r="X170" s="84"/>
      <c r="Y170" s="84"/>
      <c r="Z170" s="87"/>
      <c r="AA170" s="94"/>
      <c r="AB170" s="84"/>
      <c r="AC170" s="84"/>
      <c r="AD170" s="100"/>
      <c r="AE170" s="136"/>
      <c r="AF170" s="84"/>
      <c r="AG170" s="84"/>
      <c r="AH170" s="87"/>
      <c r="AI170" s="94"/>
      <c r="AJ170" s="84"/>
      <c r="AK170" s="84"/>
      <c r="AL170" s="962" t="s">
        <v>1157</v>
      </c>
      <c r="AM170" s="100"/>
      <c r="AN170" s="136"/>
      <c r="AO170" s="84"/>
      <c r="AP170" s="84"/>
      <c r="AQ170" s="87"/>
      <c r="AR170" s="94"/>
      <c r="AS170" s="84"/>
      <c r="AT170" s="84"/>
      <c r="AU170" s="84"/>
      <c r="AV170" s="100"/>
      <c r="AW170" s="136"/>
      <c r="AX170" s="84"/>
      <c r="AY170" s="84"/>
      <c r="AZ170" s="87"/>
      <c r="BA170" s="94"/>
      <c r="BB170" s="84"/>
      <c r="BC170" s="84"/>
      <c r="BD170" s="100"/>
      <c r="BE170" s="136"/>
      <c r="BF170" s="84"/>
      <c r="BG170" s="84"/>
      <c r="BH170" s="84"/>
      <c r="BI170" s="87"/>
      <c r="BJ170" s="94"/>
      <c r="BK170" s="536"/>
      <c r="BL170" s="536"/>
      <c r="BM170" s="93"/>
      <c r="BN170" s="634"/>
      <c r="BO170" s="11"/>
    </row>
    <row r="171" spans="1:67" ht="18.899999999999999" customHeight="1">
      <c r="A171" s="9"/>
      <c r="B171" s="8"/>
      <c r="C171" s="1037"/>
      <c r="D171" s="1037"/>
      <c r="E171" s="1037"/>
      <c r="F171" s="1037"/>
      <c r="G171" s="1014"/>
      <c r="H171" s="76" t="s">
        <v>472</v>
      </c>
      <c r="I171" s="294" t="s">
        <v>766</v>
      </c>
      <c r="J171" s="188">
        <v>1131805</v>
      </c>
      <c r="K171" s="525" t="s">
        <v>339</v>
      </c>
      <c r="L171" s="525" t="s">
        <v>993</v>
      </c>
      <c r="M171" s="525" t="s">
        <v>993</v>
      </c>
      <c r="N171" s="108"/>
      <c r="O171" s="84"/>
      <c r="P171" s="84"/>
      <c r="Q171" s="100"/>
      <c r="R171" s="136"/>
      <c r="S171" s="84"/>
      <c r="T171" s="84"/>
      <c r="U171" s="87"/>
      <c r="V171" s="547"/>
      <c r="W171" s="85"/>
      <c r="X171" s="84"/>
      <c r="Y171" s="84"/>
      <c r="Z171" s="87"/>
      <c r="AA171" s="94"/>
      <c r="AB171" s="84"/>
      <c r="AC171" s="84"/>
      <c r="AD171" s="100"/>
      <c r="AE171" s="136"/>
      <c r="AF171" s="84"/>
      <c r="AG171" s="84"/>
      <c r="AH171" s="87"/>
      <c r="AI171" s="94"/>
      <c r="AJ171" s="84"/>
      <c r="AK171" s="84"/>
      <c r="AL171" s="84" t="s">
        <v>9</v>
      </c>
      <c r="AM171" s="100"/>
      <c r="AN171" s="136"/>
      <c r="AO171" s="84"/>
      <c r="AP171" s="84"/>
      <c r="AQ171" s="87"/>
      <c r="AR171" s="94"/>
      <c r="AS171" s="84"/>
      <c r="AT171" s="84"/>
      <c r="AU171" s="84"/>
      <c r="AV171" s="100"/>
      <c r="AW171" s="136"/>
      <c r="AX171" s="84"/>
      <c r="AY171" s="84"/>
      <c r="AZ171" s="87"/>
      <c r="BA171" s="94"/>
      <c r="BB171" s="84"/>
      <c r="BC171" s="84"/>
      <c r="BD171" s="100"/>
      <c r="BE171" s="136"/>
      <c r="BF171" s="84"/>
      <c r="BG171" s="84"/>
      <c r="BH171" s="84"/>
      <c r="BI171" s="87"/>
      <c r="BJ171" s="94"/>
      <c r="BK171" s="536"/>
      <c r="BL171" s="536"/>
      <c r="BM171" s="93"/>
      <c r="BN171" s="634"/>
      <c r="BO171" s="11"/>
    </row>
    <row r="172" spans="1:67" ht="18.899999999999999" customHeight="1">
      <c r="A172" s="9"/>
      <c r="B172" s="8"/>
      <c r="C172" s="1037"/>
      <c r="D172" s="1037"/>
      <c r="E172" s="1037"/>
      <c r="F172" s="1037"/>
      <c r="G172" s="1014"/>
      <c r="H172" s="878" t="s">
        <v>908</v>
      </c>
      <c r="I172" s="303" t="s">
        <v>992</v>
      </c>
      <c r="J172" s="188">
        <v>1131805</v>
      </c>
      <c r="K172" s="529" t="s">
        <v>339</v>
      </c>
      <c r="L172" s="529" t="s">
        <v>993</v>
      </c>
      <c r="M172" s="529" t="s">
        <v>993</v>
      </c>
      <c r="N172" s="124"/>
      <c r="O172" s="125"/>
      <c r="P172" s="125"/>
      <c r="Q172" s="126"/>
      <c r="R172" s="144"/>
      <c r="S172" s="125"/>
      <c r="T172" s="125"/>
      <c r="U172" s="148"/>
      <c r="V172" s="681"/>
      <c r="W172" s="553"/>
      <c r="X172" s="125"/>
      <c r="Y172" s="125"/>
      <c r="Z172" s="148"/>
      <c r="AA172" s="127"/>
      <c r="AB172" s="125"/>
      <c r="AC172" s="125"/>
      <c r="AD172" s="126"/>
      <c r="AE172" s="144"/>
      <c r="AF172" s="125"/>
      <c r="AG172" s="125"/>
      <c r="AH172" s="148"/>
      <c r="AI172" s="127"/>
      <c r="AJ172" s="125"/>
      <c r="AK172" s="125"/>
      <c r="AL172" s="125" t="s">
        <v>9</v>
      </c>
      <c r="AM172" s="126"/>
      <c r="AN172" s="144"/>
      <c r="AO172" s="125"/>
      <c r="AP172" s="125"/>
      <c r="AQ172" s="148"/>
      <c r="AR172" s="127"/>
      <c r="AS172" s="125"/>
      <c r="AT172" s="125"/>
      <c r="AU172" s="125"/>
      <c r="AV172" s="126"/>
      <c r="AW172" s="144"/>
      <c r="AX172" s="125"/>
      <c r="AY172" s="125"/>
      <c r="AZ172" s="148"/>
      <c r="BA172" s="127"/>
      <c r="BB172" s="125"/>
      <c r="BC172" s="125"/>
      <c r="BD172" s="126"/>
      <c r="BE172" s="144"/>
      <c r="BF172" s="125"/>
      <c r="BG172" s="125"/>
      <c r="BH172" s="125"/>
      <c r="BI172" s="148"/>
      <c r="BJ172" s="127"/>
      <c r="BK172" s="616"/>
      <c r="BL172" s="616"/>
      <c r="BM172" s="128"/>
      <c r="BN172" s="634"/>
      <c r="BO172" s="11"/>
    </row>
    <row r="173" spans="1:67" ht="18.899999999999999" customHeight="1">
      <c r="A173" s="9"/>
      <c r="B173" s="8"/>
      <c r="C173" s="1037"/>
      <c r="D173" s="1037"/>
      <c r="E173" s="1037"/>
      <c r="F173" s="1037"/>
      <c r="G173" s="1014"/>
      <c r="H173" s="76" t="s">
        <v>473</v>
      </c>
      <c r="I173" s="294" t="s">
        <v>767</v>
      </c>
      <c r="J173" s="188">
        <v>1131805</v>
      </c>
      <c r="K173" s="525" t="s">
        <v>339</v>
      </c>
      <c r="L173" s="525" t="s">
        <v>993</v>
      </c>
      <c r="M173" s="525" t="s">
        <v>993</v>
      </c>
      <c r="N173" s="124"/>
      <c r="O173" s="125"/>
      <c r="P173" s="125"/>
      <c r="Q173" s="126"/>
      <c r="R173" s="144"/>
      <c r="S173" s="125"/>
      <c r="T173" s="125"/>
      <c r="U173" s="148"/>
      <c r="V173" s="681"/>
      <c r="W173" s="553"/>
      <c r="X173" s="125"/>
      <c r="Y173" s="125"/>
      <c r="Z173" s="148"/>
      <c r="AA173" s="127"/>
      <c r="AB173" s="125"/>
      <c r="AC173" s="125"/>
      <c r="AD173" s="126"/>
      <c r="AE173" s="144"/>
      <c r="AF173" s="125"/>
      <c r="AG173" s="125"/>
      <c r="AH173" s="148"/>
      <c r="AI173" s="127"/>
      <c r="AJ173" s="125"/>
      <c r="AK173" s="125"/>
      <c r="AL173" s="125" t="s">
        <v>9</v>
      </c>
      <c r="AM173" s="126"/>
      <c r="AN173" s="144"/>
      <c r="AO173" s="125"/>
      <c r="AP173" s="125"/>
      <c r="AQ173" s="148"/>
      <c r="AR173" s="127"/>
      <c r="AS173" s="125"/>
      <c r="AT173" s="125"/>
      <c r="AU173" s="125"/>
      <c r="AV173" s="126"/>
      <c r="AW173" s="144"/>
      <c r="AX173" s="125"/>
      <c r="AY173" s="125"/>
      <c r="AZ173" s="148"/>
      <c r="BA173" s="127"/>
      <c r="BB173" s="125"/>
      <c r="BC173" s="125"/>
      <c r="BD173" s="126"/>
      <c r="BE173" s="144"/>
      <c r="BF173" s="125"/>
      <c r="BG173" s="125"/>
      <c r="BH173" s="125"/>
      <c r="BI173" s="148"/>
      <c r="BJ173" s="127"/>
      <c r="BK173" s="616"/>
      <c r="BL173" s="616"/>
      <c r="BM173" s="128"/>
      <c r="BN173" s="634"/>
      <c r="BO173" s="11"/>
    </row>
    <row r="174" spans="1:67" ht="18.899999999999999" customHeight="1">
      <c r="A174" s="9"/>
      <c r="B174" s="8"/>
      <c r="C174" s="1037"/>
      <c r="D174" s="1037"/>
      <c r="E174" s="1037"/>
      <c r="F174" s="1037"/>
      <c r="G174" s="1014"/>
      <c r="H174" s="76" t="s">
        <v>925</v>
      </c>
      <c r="I174" s="294" t="s">
        <v>965</v>
      </c>
      <c r="J174" s="188">
        <v>1131805</v>
      </c>
      <c r="K174" s="525" t="s">
        <v>339</v>
      </c>
      <c r="L174" s="525" t="s">
        <v>993</v>
      </c>
      <c r="M174" s="525" t="s">
        <v>993</v>
      </c>
      <c r="N174" s="124"/>
      <c r="O174" s="125"/>
      <c r="P174" s="125"/>
      <c r="Q174" s="126"/>
      <c r="R174" s="144"/>
      <c r="S174" s="125"/>
      <c r="T174" s="125"/>
      <c r="U174" s="148"/>
      <c r="V174" s="681"/>
      <c r="W174" s="553"/>
      <c r="X174" s="125"/>
      <c r="Y174" s="125"/>
      <c r="Z174" s="148"/>
      <c r="AA174" s="127"/>
      <c r="AB174" s="125"/>
      <c r="AC174" s="125"/>
      <c r="AD174" s="126"/>
      <c r="AE174" s="144"/>
      <c r="AF174" s="125"/>
      <c r="AG174" s="125"/>
      <c r="AH174" s="148"/>
      <c r="AI174" s="127"/>
      <c r="AJ174" s="125"/>
      <c r="AK174" s="125"/>
      <c r="AL174" s="125" t="s">
        <v>9</v>
      </c>
      <c r="AM174" s="126"/>
      <c r="AN174" s="144"/>
      <c r="AO174" s="125"/>
      <c r="AP174" s="125"/>
      <c r="AQ174" s="148"/>
      <c r="AR174" s="127"/>
      <c r="AS174" s="125"/>
      <c r="AT174" s="125"/>
      <c r="AU174" s="125"/>
      <c r="AV174" s="126"/>
      <c r="AW174" s="144"/>
      <c r="AX174" s="125"/>
      <c r="AY174" s="125"/>
      <c r="AZ174" s="148"/>
      <c r="BA174" s="127"/>
      <c r="BB174" s="125"/>
      <c r="BC174" s="125"/>
      <c r="BD174" s="126"/>
      <c r="BE174" s="144"/>
      <c r="BF174" s="125"/>
      <c r="BG174" s="125"/>
      <c r="BH174" s="125"/>
      <c r="BI174" s="148"/>
      <c r="BJ174" s="127"/>
      <c r="BK174" s="616"/>
      <c r="BL174" s="616"/>
      <c r="BM174" s="128"/>
      <c r="BN174" s="634"/>
      <c r="BO174" s="11"/>
    </row>
    <row r="175" spans="1:67" ht="18.899999999999999" customHeight="1" thickBot="1">
      <c r="A175" s="9"/>
      <c r="B175" s="8"/>
      <c r="C175" s="1037"/>
      <c r="D175" s="1037"/>
      <c r="E175" s="1037"/>
      <c r="F175" s="1037"/>
      <c r="G175" s="1076"/>
      <c r="H175" s="145" t="s">
        <v>926</v>
      </c>
      <c r="I175" s="764" t="s">
        <v>966</v>
      </c>
      <c r="J175" s="189">
        <v>1131805</v>
      </c>
      <c r="K175" s="765" t="s">
        <v>339</v>
      </c>
      <c r="L175" s="765" t="s">
        <v>993</v>
      </c>
      <c r="M175" s="765" t="s">
        <v>993</v>
      </c>
      <c r="N175" s="110"/>
      <c r="O175" s="97"/>
      <c r="P175" s="97"/>
      <c r="Q175" s="102"/>
      <c r="R175" s="137"/>
      <c r="S175" s="97"/>
      <c r="T175" s="97"/>
      <c r="U175" s="141"/>
      <c r="V175" s="632"/>
      <c r="W175" s="106"/>
      <c r="X175" s="97"/>
      <c r="Y175" s="97"/>
      <c r="Z175" s="141"/>
      <c r="AA175" s="96"/>
      <c r="AB175" s="97"/>
      <c r="AC175" s="97"/>
      <c r="AD175" s="102"/>
      <c r="AE175" s="137"/>
      <c r="AF175" s="97"/>
      <c r="AG175" s="97"/>
      <c r="AH175" s="141"/>
      <c r="AI175" s="96"/>
      <c r="AJ175" s="97"/>
      <c r="AK175" s="97"/>
      <c r="AL175" s="97"/>
      <c r="AM175" s="102" t="s">
        <v>9</v>
      </c>
      <c r="AN175" s="137"/>
      <c r="AO175" s="97"/>
      <c r="AP175" s="97"/>
      <c r="AQ175" s="141"/>
      <c r="AR175" s="96"/>
      <c r="AS175" s="97"/>
      <c r="AT175" s="97"/>
      <c r="AU175" s="97"/>
      <c r="AV175" s="102"/>
      <c r="AW175" s="137"/>
      <c r="AX175" s="97"/>
      <c r="AY175" s="97"/>
      <c r="AZ175" s="141"/>
      <c r="BA175" s="96"/>
      <c r="BB175" s="97"/>
      <c r="BC175" s="97"/>
      <c r="BD175" s="102"/>
      <c r="BE175" s="137"/>
      <c r="BF175" s="97"/>
      <c r="BG175" s="97"/>
      <c r="BH175" s="97"/>
      <c r="BI175" s="141"/>
      <c r="BJ175" s="96"/>
      <c r="BK175" s="545"/>
      <c r="BL175" s="545"/>
      <c r="BM175" s="98"/>
      <c r="BN175" s="634"/>
      <c r="BO175" s="11"/>
    </row>
    <row r="176" spans="1:67" ht="18.899999999999999" customHeight="1">
      <c r="A176" s="9"/>
      <c r="B176" s="8"/>
      <c r="C176" s="1037"/>
      <c r="D176" s="1037"/>
      <c r="E176" s="1037"/>
      <c r="F176" s="1037"/>
      <c r="G176" s="1013" t="s">
        <v>495</v>
      </c>
      <c r="H176" s="878" t="s">
        <v>496</v>
      </c>
      <c r="I176" s="303" t="s">
        <v>768</v>
      </c>
      <c r="J176" s="308">
        <v>1131185</v>
      </c>
      <c r="K176" s="527" t="s">
        <v>339</v>
      </c>
      <c r="L176" s="527" t="s">
        <v>993</v>
      </c>
      <c r="M176" s="527" t="s">
        <v>993</v>
      </c>
      <c r="N176" s="115"/>
      <c r="O176" s="116"/>
      <c r="P176" s="116"/>
      <c r="Q176" s="117"/>
      <c r="R176" s="150"/>
      <c r="S176" s="116"/>
      <c r="T176" s="116"/>
      <c r="U176" s="147"/>
      <c r="V176" s="683"/>
      <c r="W176" s="684"/>
      <c r="X176" s="116"/>
      <c r="Y176" s="116"/>
      <c r="Z176" s="147"/>
      <c r="AA176" s="118"/>
      <c r="AB176" s="116"/>
      <c r="AC176" s="116"/>
      <c r="AD176" s="117"/>
      <c r="AE176" s="150"/>
      <c r="AF176" s="116"/>
      <c r="AG176" s="116"/>
      <c r="AH176" s="147"/>
      <c r="AI176" s="118"/>
      <c r="AJ176" s="116"/>
      <c r="AK176" s="116"/>
      <c r="AL176" s="116"/>
      <c r="AM176" s="117" t="s">
        <v>9</v>
      </c>
      <c r="AN176" s="150"/>
      <c r="AO176" s="116"/>
      <c r="AP176" s="116"/>
      <c r="AQ176" s="147"/>
      <c r="AR176" s="118"/>
      <c r="AS176" s="116"/>
      <c r="AT176" s="116"/>
      <c r="AU176" s="116"/>
      <c r="AV176" s="117"/>
      <c r="AW176" s="150"/>
      <c r="AX176" s="116"/>
      <c r="AY176" s="116"/>
      <c r="AZ176" s="147"/>
      <c r="BA176" s="118"/>
      <c r="BB176" s="116"/>
      <c r="BC176" s="116"/>
      <c r="BD176" s="117"/>
      <c r="BE176" s="150"/>
      <c r="BF176" s="116"/>
      <c r="BG176" s="116"/>
      <c r="BH176" s="116"/>
      <c r="BI176" s="147"/>
      <c r="BJ176" s="118"/>
      <c r="BK176" s="588"/>
      <c r="BL176" s="588"/>
      <c r="BM176" s="119"/>
      <c r="BN176" s="634"/>
      <c r="BO176" s="11"/>
    </row>
    <row r="177" spans="1:67" ht="18.899999999999999" customHeight="1">
      <c r="A177" s="9"/>
      <c r="B177" s="8"/>
      <c r="C177" s="1037"/>
      <c r="D177" s="1037"/>
      <c r="E177" s="1037"/>
      <c r="F177" s="1037"/>
      <c r="G177" s="1014"/>
      <c r="H177" s="76" t="s">
        <v>490</v>
      </c>
      <c r="I177" s="194" t="s">
        <v>870</v>
      </c>
      <c r="J177" s="188">
        <v>1131185</v>
      </c>
      <c r="K177" s="525" t="s">
        <v>339</v>
      </c>
      <c r="L177" s="525" t="s">
        <v>993</v>
      </c>
      <c r="M177" s="525" t="s">
        <v>993</v>
      </c>
      <c r="N177" s="108"/>
      <c r="O177" s="84"/>
      <c r="P177" s="84"/>
      <c r="Q177" s="100"/>
      <c r="R177" s="136"/>
      <c r="S177" s="84"/>
      <c r="T177" s="84"/>
      <c r="U177" s="87"/>
      <c r="V177" s="547"/>
      <c r="W177" s="85"/>
      <c r="X177" s="84"/>
      <c r="Y177" s="84"/>
      <c r="Z177" s="87"/>
      <c r="AA177" s="94"/>
      <c r="AB177" s="84"/>
      <c r="AC177" s="84"/>
      <c r="AD177" s="100"/>
      <c r="AE177" s="136"/>
      <c r="AF177" s="84"/>
      <c r="AG177" s="84"/>
      <c r="AH177" s="87"/>
      <c r="AI177" s="94"/>
      <c r="AJ177" s="84"/>
      <c r="AK177" s="84"/>
      <c r="AL177" s="84"/>
      <c r="AM177" s="100" t="s">
        <v>9</v>
      </c>
      <c r="AN177" s="136"/>
      <c r="AO177" s="84"/>
      <c r="AP177" s="84"/>
      <c r="AQ177" s="87"/>
      <c r="AR177" s="94"/>
      <c r="AS177" s="84"/>
      <c r="AT177" s="84"/>
      <c r="AU177" s="84"/>
      <c r="AV177" s="100"/>
      <c r="AW177" s="136"/>
      <c r="AX177" s="84"/>
      <c r="AY177" s="84"/>
      <c r="AZ177" s="87"/>
      <c r="BA177" s="94"/>
      <c r="BB177" s="84"/>
      <c r="BC177" s="84"/>
      <c r="BD177" s="100"/>
      <c r="BE177" s="136"/>
      <c r="BF177" s="84"/>
      <c r="BG177" s="84"/>
      <c r="BH177" s="84"/>
      <c r="BI177" s="87"/>
      <c r="BJ177" s="94"/>
      <c r="BK177" s="536"/>
      <c r="BL177" s="536"/>
      <c r="BM177" s="93"/>
      <c r="BN177" s="634"/>
      <c r="BO177" s="11"/>
    </row>
    <row r="178" spans="1:67" ht="18.899999999999999" customHeight="1">
      <c r="A178" s="9"/>
      <c r="B178" s="8"/>
      <c r="C178" s="1037"/>
      <c r="D178" s="1037"/>
      <c r="E178" s="1037"/>
      <c r="F178" s="1037"/>
      <c r="G178" s="1014"/>
      <c r="H178" s="76" t="s">
        <v>492</v>
      </c>
      <c r="I178" s="194" t="s">
        <v>761</v>
      </c>
      <c r="J178" s="188">
        <v>1131185</v>
      </c>
      <c r="K178" s="525" t="s">
        <v>339</v>
      </c>
      <c r="L178" s="525" t="s">
        <v>993</v>
      </c>
      <c r="M178" s="525" t="s">
        <v>993</v>
      </c>
      <c r="N178" s="108"/>
      <c r="O178" s="84"/>
      <c r="P178" s="84"/>
      <c r="Q178" s="100"/>
      <c r="R178" s="136"/>
      <c r="S178" s="84"/>
      <c r="T178" s="84"/>
      <c r="U178" s="87"/>
      <c r="V178" s="547"/>
      <c r="W178" s="85"/>
      <c r="X178" s="84"/>
      <c r="Y178" s="84"/>
      <c r="Z178" s="87"/>
      <c r="AA178" s="94"/>
      <c r="AB178" s="84"/>
      <c r="AC178" s="84"/>
      <c r="AD178" s="100"/>
      <c r="AE178" s="136"/>
      <c r="AF178" s="84"/>
      <c r="AG178" s="84"/>
      <c r="AH178" s="87"/>
      <c r="AI178" s="94"/>
      <c r="AJ178" s="84"/>
      <c r="AK178" s="84"/>
      <c r="AL178" s="84"/>
      <c r="AM178" s="100" t="s">
        <v>9</v>
      </c>
      <c r="AN178" s="136"/>
      <c r="AO178" s="84"/>
      <c r="AP178" s="84"/>
      <c r="AQ178" s="87"/>
      <c r="AR178" s="94"/>
      <c r="AS178" s="84"/>
      <c r="AT178" s="84"/>
      <c r="AU178" s="84"/>
      <c r="AV178" s="100"/>
      <c r="AW178" s="136"/>
      <c r="AX178" s="84"/>
      <c r="AY178" s="84"/>
      <c r="AZ178" s="87"/>
      <c r="BA178" s="94"/>
      <c r="BB178" s="84"/>
      <c r="BC178" s="84"/>
      <c r="BD178" s="100"/>
      <c r="BE178" s="136"/>
      <c r="BF178" s="84"/>
      <c r="BG178" s="84"/>
      <c r="BH178" s="84"/>
      <c r="BI178" s="87"/>
      <c r="BJ178" s="94"/>
      <c r="BK178" s="536"/>
      <c r="BL178" s="536"/>
      <c r="BM178" s="93"/>
      <c r="BN178" s="634"/>
      <c r="BO178" s="11"/>
    </row>
    <row r="179" spans="1:67" ht="18.899999999999999" customHeight="1">
      <c r="A179" s="9"/>
      <c r="B179" s="8"/>
      <c r="C179" s="1037"/>
      <c r="D179" s="1037"/>
      <c r="E179" s="1037"/>
      <c r="F179" s="1037"/>
      <c r="G179" s="1014"/>
      <c r="H179" s="878" t="s">
        <v>505</v>
      </c>
      <c r="I179" s="204" t="s">
        <v>871</v>
      </c>
      <c r="J179" s="308">
        <v>1131185</v>
      </c>
      <c r="K179" s="525" t="s">
        <v>339</v>
      </c>
      <c r="L179" s="525" t="s">
        <v>993</v>
      </c>
      <c r="M179" s="525" t="s">
        <v>993</v>
      </c>
      <c r="N179" s="108"/>
      <c r="O179" s="84"/>
      <c r="P179" s="84"/>
      <c r="Q179" s="100"/>
      <c r="R179" s="136"/>
      <c r="S179" s="84"/>
      <c r="T179" s="84"/>
      <c r="U179" s="87"/>
      <c r="V179" s="547"/>
      <c r="W179" s="85"/>
      <c r="X179" s="84"/>
      <c r="Y179" s="84"/>
      <c r="Z179" s="87"/>
      <c r="AA179" s="94"/>
      <c r="AB179" s="84"/>
      <c r="AC179" s="84"/>
      <c r="AD179" s="100"/>
      <c r="AE179" s="136"/>
      <c r="AF179" s="84"/>
      <c r="AG179" s="84"/>
      <c r="AH179" s="87"/>
      <c r="AI179" s="94"/>
      <c r="AJ179" s="84"/>
      <c r="AK179" s="84"/>
      <c r="AL179" s="84"/>
      <c r="AM179" s="100" t="s">
        <v>9</v>
      </c>
      <c r="AN179" s="136"/>
      <c r="AO179" s="84"/>
      <c r="AP179" s="84"/>
      <c r="AQ179" s="87"/>
      <c r="AR179" s="94"/>
      <c r="AS179" s="84"/>
      <c r="AT179" s="84"/>
      <c r="AU179" s="84"/>
      <c r="AV179" s="100"/>
      <c r="AW179" s="136"/>
      <c r="AX179" s="84"/>
      <c r="AY179" s="84"/>
      <c r="AZ179" s="87"/>
      <c r="BA179" s="94"/>
      <c r="BB179" s="84"/>
      <c r="BC179" s="84"/>
      <c r="BD179" s="100"/>
      <c r="BE179" s="136"/>
      <c r="BF179" s="84"/>
      <c r="BG179" s="84"/>
      <c r="BH179" s="84"/>
      <c r="BI179" s="87"/>
      <c r="BJ179" s="94"/>
      <c r="BK179" s="536"/>
      <c r="BL179" s="536"/>
      <c r="BM179" s="93"/>
      <c r="BN179" s="634"/>
      <c r="BO179" s="11"/>
    </row>
    <row r="180" spans="1:67" ht="18.899999999999999" customHeight="1" thickBot="1">
      <c r="A180" s="9"/>
      <c r="B180" s="8"/>
      <c r="C180" s="1037"/>
      <c r="D180" s="1037"/>
      <c r="E180" s="1037"/>
      <c r="F180" s="1037"/>
      <c r="G180" s="1076"/>
      <c r="H180" s="112" t="s">
        <v>494</v>
      </c>
      <c r="I180" s="201" t="s">
        <v>761</v>
      </c>
      <c r="J180" s="187">
        <v>1131185</v>
      </c>
      <c r="K180" s="533" t="s">
        <v>339</v>
      </c>
      <c r="L180" s="533" t="s">
        <v>993</v>
      </c>
      <c r="M180" s="533" t="s">
        <v>993</v>
      </c>
      <c r="N180" s="124"/>
      <c r="O180" s="125"/>
      <c r="P180" s="125"/>
      <c r="Q180" s="126"/>
      <c r="R180" s="144"/>
      <c r="S180" s="125"/>
      <c r="T180" s="125"/>
      <c r="U180" s="148"/>
      <c r="V180" s="681"/>
      <c r="W180" s="553"/>
      <c r="X180" s="125"/>
      <c r="Y180" s="125"/>
      <c r="Z180" s="148"/>
      <c r="AA180" s="127"/>
      <c r="AB180" s="125"/>
      <c r="AC180" s="125"/>
      <c r="AD180" s="126"/>
      <c r="AE180" s="144"/>
      <c r="AF180" s="125"/>
      <c r="AG180" s="125"/>
      <c r="AH180" s="148"/>
      <c r="AI180" s="127"/>
      <c r="AJ180" s="125"/>
      <c r="AK180" s="125"/>
      <c r="AL180" s="125"/>
      <c r="AM180" s="126" t="s">
        <v>9</v>
      </c>
      <c r="AN180" s="144"/>
      <c r="AO180" s="125"/>
      <c r="AP180" s="125"/>
      <c r="AQ180" s="148"/>
      <c r="AR180" s="127"/>
      <c r="AS180" s="125"/>
      <c r="AT180" s="125"/>
      <c r="AU180" s="125"/>
      <c r="AV180" s="126"/>
      <c r="AW180" s="144"/>
      <c r="AX180" s="125"/>
      <c r="AY180" s="125"/>
      <c r="AZ180" s="148"/>
      <c r="BA180" s="127"/>
      <c r="BB180" s="125"/>
      <c r="BC180" s="125"/>
      <c r="BD180" s="126"/>
      <c r="BE180" s="144"/>
      <c r="BF180" s="125"/>
      <c r="BG180" s="125"/>
      <c r="BH180" s="125"/>
      <c r="BI180" s="148"/>
      <c r="BJ180" s="127"/>
      <c r="BK180" s="616"/>
      <c r="BL180" s="616"/>
      <c r="BM180" s="128"/>
      <c r="BN180" s="634"/>
      <c r="BO180" s="11"/>
    </row>
    <row r="181" spans="1:67" ht="18.899999999999999" customHeight="1">
      <c r="A181" s="9"/>
      <c r="B181" s="8"/>
      <c r="C181" s="1037"/>
      <c r="D181" s="1037"/>
      <c r="E181" s="1037"/>
      <c r="F181" s="1037"/>
      <c r="G181" s="1013" t="s">
        <v>478</v>
      </c>
      <c r="H181" s="111" t="s">
        <v>479</v>
      </c>
      <c r="I181" s="203" t="s">
        <v>760</v>
      </c>
      <c r="J181" s="190">
        <v>1131190</v>
      </c>
      <c r="K181" s="531" t="s">
        <v>339</v>
      </c>
      <c r="L181" s="531" t="s">
        <v>993</v>
      </c>
      <c r="M181" s="532" t="s">
        <v>993</v>
      </c>
      <c r="N181" s="122"/>
      <c r="O181" s="90"/>
      <c r="P181" s="90"/>
      <c r="Q181" s="99"/>
      <c r="R181" s="135"/>
      <c r="S181" s="90"/>
      <c r="T181" s="90"/>
      <c r="U181" s="146"/>
      <c r="V181" s="103"/>
      <c r="W181" s="90"/>
      <c r="X181" s="90"/>
      <c r="Y181" s="90"/>
      <c r="Z181" s="146"/>
      <c r="AA181" s="103"/>
      <c r="AB181" s="90"/>
      <c r="AC181" s="90"/>
      <c r="AD181" s="99"/>
      <c r="AE181" s="135"/>
      <c r="AF181" s="90"/>
      <c r="AG181" s="90"/>
      <c r="AH181" s="146"/>
      <c r="AI181" s="103"/>
      <c r="AJ181" s="90"/>
      <c r="AK181" s="90"/>
      <c r="AL181" s="90"/>
      <c r="AM181" s="99"/>
      <c r="AN181" s="135" t="s">
        <v>9</v>
      </c>
      <c r="AO181" s="90"/>
      <c r="AP181" s="90"/>
      <c r="AQ181" s="146"/>
      <c r="AR181" s="103"/>
      <c r="AS181" s="90"/>
      <c r="AT181" s="90"/>
      <c r="AU181" s="90"/>
      <c r="AV181" s="99"/>
      <c r="AW181" s="135"/>
      <c r="AX181" s="90"/>
      <c r="AY181" s="90"/>
      <c r="AZ181" s="146"/>
      <c r="BA181" s="103"/>
      <c r="BB181" s="90"/>
      <c r="BC181" s="90"/>
      <c r="BD181" s="99"/>
      <c r="BE181" s="135"/>
      <c r="BF181" s="90"/>
      <c r="BG181" s="90"/>
      <c r="BH181" s="90"/>
      <c r="BI181" s="146"/>
      <c r="BJ181" s="103"/>
      <c r="BK181" s="544"/>
      <c r="BL181" s="544"/>
      <c r="BM181" s="91"/>
      <c r="BN181" s="634"/>
      <c r="BO181" s="11"/>
    </row>
    <row r="182" spans="1:67" ht="18.899999999999999" customHeight="1">
      <c r="A182" s="9"/>
      <c r="B182" s="8"/>
      <c r="C182" s="1037"/>
      <c r="D182" s="1037"/>
      <c r="E182" s="1037"/>
      <c r="F182" s="1037"/>
      <c r="G182" s="1014"/>
      <c r="H182" s="76" t="s">
        <v>481</v>
      </c>
      <c r="I182" s="194" t="s">
        <v>760</v>
      </c>
      <c r="J182" s="188">
        <v>1131190</v>
      </c>
      <c r="K182" s="525" t="s">
        <v>339</v>
      </c>
      <c r="L182" s="525" t="s">
        <v>993</v>
      </c>
      <c r="M182" s="526" t="s">
        <v>993</v>
      </c>
      <c r="N182" s="108"/>
      <c r="O182" s="84"/>
      <c r="P182" s="84"/>
      <c r="Q182" s="100"/>
      <c r="R182" s="136"/>
      <c r="S182" s="84"/>
      <c r="T182" s="84"/>
      <c r="U182" s="87"/>
      <c r="V182" s="94"/>
      <c r="W182" s="84"/>
      <c r="X182" s="84"/>
      <c r="Y182" s="84"/>
      <c r="Z182" s="87"/>
      <c r="AA182" s="94"/>
      <c r="AB182" s="84"/>
      <c r="AC182" s="84"/>
      <c r="AD182" s="100"/>
      <c r="AE182" s="136"/>
      <c r="AF182" s="84"/>
      <c r="AG182" s="84"/>
      <c r="AH182" s="87"/>
      <c r="AI182" s="94"/>
      <c r="AJ182" s="84"/>
      <c r="AK182" s="84"/>
      <c r="AL182" s="84"/>
      <c r="AM182" s="100"/>
      <c r="AN182" s="136" t="s">
        <v>9</v>
      </c>
      <c r="AO182" s="84"/>
      <c r="AP182" s="84"/>
      <c r="AQ182" s="87"/>
      <c r="AR182" s="94"/>
      <c r="AS182" s="84"/>
      <c r="AT182" s="84"/>
      <c r="AU182" s="84"/>
      <c r="AV182" s="100"/>
      <c r="AW182" s="136"/>
      <c r="AX182" s="84"/>
      <c r="AY182" s="84"/>
      <c r="AZ182" s="87"/>
      <c r="BA182" s="94"/>
      <c r="BB182" s="84"/>
      <c r="BC182" s="84"/>
      <c r="BD182" s="100"/>
      <c r="BE182" s="136"/>
      <c r="BF182" s="84"/>
      <c r="BG182" s="84"/>
      <c r="BH182" s="84"/>
      <c r="BI182" s="87"/>
      <c r="BJ182" s="94"/>
      <c r="BK182" s="536"/>
      <c r="BL182" s="536"/>
      <c r="BM182" s="93"/>
      <c r="BN182" s="634"/>
      <c r="BO182" s="11"/>
    </row>
    <row r="183" spans="1:67" ht="18.899999999999999" customHeight="1" thickBot="1">
      <c r="A183" s="9"/>
      <c r="B183" s="8"/>
      <c r="C183" s="1037"/>
      <c r="D183" s="1037"/>
      <c r="E183" s="1037"/>
      <c r="F183" s="1037"/>
      <c r="G183" s="1076"/>
      <c r="H183" s="112" t="s">
        <v>482</v>
      </c>
      <c r="I183" s="201" t="s">
        <v>762</v>
      </c>
      <c r="J183" s="187">
        <v>1131190</v>
      </c>
      <c r="K183" s="529" t="s">
        <v>339</v>
      </c>
      <c r="L183" s="529" t="s">
        <v>993</v>
      </c>
      <c r="M183" s="530" t="s">
        <v>993</v>
      </c>
      <c r="N183" s="110"/>
      <c r="O183" s="97"/>
      <c r="P183" s="97"/>
      <c r="Q183" s="102"/>
      <c r="R183" s="137"/>
      <c r="S183" s="97"/>
      <c r="T183" s="97"/>
      <c r="U183" s="141"/>
      <c r="V183" s="96"/>
      <c r="W183" s="97"/>
      <c r="X183" s="97"/>
      <c r="Y183" s="97"/>
      <c r="Z183" s="141"/>
      <c r="AA183" s="96"/>
      <c r="AB183" s="97"/>
      <c r="AC183" s="220"/>
      <c r="AD183" s="102"/>
      <c r="AE183" s="137"/>
      <c r="AF183" s="97"/>
      <c r="AG183" s="97"/>
      <c r="AH183" s="141"/>
      <c r="AI183" s="96"/>
      <c r="AJ183" s="97"/>
      <c r="AK183" s="97"/>
      <c r="AL183" s="97"/>
      <c r="AM183" s="102"/>
      <c r="AN183" s="137" t="s">
        <v>9</v>
      </c>
      <c r="AO183" s="97"/>
      <c r="AP183" s="220"/>
      <c r="AQ183" s="781"/>
      <c r="AR183" s="96"/>
      <c r="AS183" s="97"/>
      <c r="AT183" s="97"/>
      <c r="AU183" s="97"/>
      <c r="AV183" s="102"/>
      <c r="AW183" s="137"/>
      <c r="AX183" s="97"/>
      <c r="AY183" s="97"/>
      <c r="AZ183" s="141"/>
      <c r="BA183" s="96"/>
      <c r="BB183" s="97"/>
      <c r="BC183" s="97"/>
      <c r="BD183" s="102"/>
      <c r="BE183" s="137"/>
      <c r="BF183" s="97"/>
      <c r="BG183" s="220"/>
      <c r="BH183" s="97"/>
      <c r="BI183" s="141"/>
      <c r="BJ183" s="96"/>
      <c r="BK183" s="545"/>
      <c r="BL183" s="545"/>
      <c r="BM183" s="98"/>
      <c r="BN183" s="634"/>
      <c r="BO183" s="11"/>
    </row>
    <row r="184" spans="1:67" ht="18.899999999999999" customHeight="1">
      <c r="A184" s="9"/>
      <c r="B184" s="8"/>
      <c r="C184" s="1037"/>
      <c r="D184" s="1037"/>
      <c r="E184" s="1037"/>
      <c r="F184" s="1037"/>
      <c r="G184" s="1018" t="s">
        <v>498</v>
      </c>
      <c r="H184" s="111" t="s">
        <v>499</v>
      </c>
      <c r="I184" s="203" t="s">
        <v>869</v>
      </c>
      <c r="J184" s="190">
        <v>1131190</v>
      </c>
      <c r="K184" s="527" t="s">
        <v>339</v>
      </c>
      <c r="L184" s="527" t="s">
        <v>993</v>
      </c>
      <c r="M184" s="527" t="s">
        <v>993</v>
      </c>
      <c r="N184" s="742"/>
      <c r="O184" s="116"/>
      <c r="P184" s="116"/>
      <c r="Q184" s="743"/>
      <c r="R184" s="744"/>
      <c r="S184" s="116"/>
      <c r="T184" s="116"/>
      <c r="U184" s="745"/>
      <c r="V184" s="739"/>
      <c r="W184" s="116"/>
      <c r="X184" s="116"/>
      <c r="Y184" s="684"/>
      <c r="Z184" s="745"/>
      <c r="AA184" s="118"/>
      <c r="AB184" s="116"/>
      <c r="AC184" s="116"/>
      <c r="AD184" s="743"/>
      <c r="AE184" s="150"/>
      <c r="AF184" s="116"/>
      <c r="AG184" s="116"/>
      <c r="AH184" s="745"/>
      <c r="AI184" s="118"/>
      <c r="AJ184" s="116"/>
      <c r="AK184" s="116"/>
      <c r="AL184" s="116"/>
      <c r="AM184" s="777"/>
      <c r="AN184" s="150" t="s">
        <v>9</v>
      </c>
      <c r="AO184" s="116"/>
      <c r="AP184" s="116"/>
      <c r="AQ184" s="782"/>
      <c r="AR184" s="683"/>
      <c r="AS184" s="116"/>
      <c r="AT184" s="116"/>
      <c r="AU184" s="684"/>
      <c r="AV184" s="117"/>
      <c r="AW184" s="150"/>
      <c r="AX184" s="684"/>
      <c r="AY184" s="116"/>
      <c r="AZ184" s="147"/>
      <c r="BA184" s="118"/>
      <c r="BB184" s="684"/>
      <c r="BC184" s="116"/>
      <c r="BD184" s="117"/>
      <c r="BE184" s="150"/>
      <c r="BF184" s="116"/>
      <c r="BG184" s="116"/>
      <c r="BH184" s="116"/>
      <c r="BI184" s="147"/>
      <c r="BJ184" s="118"/>
      <c r="BK184" s="588"/>
      <c r="BL184" s="588"/>
      <c r="BM184" s="119"/>
      <c r="BN184" s="634"/>
      <c r="BO184" s="11"/>
    </row>
    <row r="185" spans="1:67" ht="18.899999999999999" customHeight="1" thickBot="1">
      <c r="A185" s="9"/>
      <c r="B185" s="8"/>
      <c r="C185" s="1037"/>
      <c r="D185" s="1037"/>
      <c r="E185" s="1037"/>
      <c r="F185" s="1037"/>
      <c r="G185" s="1020"/>
      <c r="H185" s="112" t="s">
        <v>501</v>
      </c>
      <c r="I185" s="201" t="s">
        <v>763</v>
      </c>
      <c r="J185" s="187">
        <v>1131190</v>
      </c>
      <c r="K185" s="533" t="s">
        <v>339</v>
      </c>
      <c r="L185" s="533" t="s">
        <v>993</v>
      </c>
      <c r="M185" s="533" t="s">
        <v>993</v>
      </c>
      <c r="N185" s="124"/>
      <c r="O185" s="125"/>
      <c r="P185" s="125"/>
      <c r="Q185" s="126"/>
      <c r="R185" s="144"/>
      <c r="S185" s="125"/>
      <c r="T185" s="125"/>
      <c r="U185" s="148"/>
      <c r="V185" s="552"/>
      <c r="W185" s="125"/>
      <c r="X185" s="553"/>
      <c r="Y185" s="125"/>
      <c r="Z185" s="148"/>
      <c r="AA185" s="127"/>
      <c r="AB185" s="125"/>
      <c r="AC185" s="125"/>
      <c r="AD185" s="126"/>
      <c r="AE185" s="144"/>
      <c r="AF185" s="125"/>
      <c r="AG185" s="125"/>
      <c r="AH185" s="148"/>
      <c r="AI185" s="552"/>
      <c r="AJ185" s="125"/>
      <c r="AK185" s="553"/>
      <c r="AL185" s="125"/>
      <c r="AM185" s="778"/>
      <c r="AN185" s="144" t="s">
        <v>9</v>
      </c>
      <c r="AO185" s="125"/>
      <c r="AP185" s="125"/>
      <c r="AQ185" s="783"/>
      <c r="AR185" s="681"/>
      <c r="AS185" s="125"/>
      <c r="AT185" s="125"/>
      <c r="AU185" s="125"/>
      <c r="AV185" s="126"/>
      <c r="AW185" s="144"/>
      <c r="AX185" s="553"/>
      <c r="AY185" s="125"/>
      <c r="AZ185" s="793"/>
      <c r="BA185" s="127"/>
      <c r="BB185" s="125"/>
      <c r="BC185" s="125"/>
      <c r="BD185" s="126"/>
      <c r="BE185" s="144"/>
      <c r="BF185" s="125"/>
      <c r="BG185" s="670"/>
      <c r="BH185" s="125"/>
      <c r="BI185" s="148"/>
      <c r="BJ185" s="127"/>
      <c r="BK185" s="616"/>
      <c r="BL185" s="616"/>
      <c r="BM185" s="128"/>
      <c r="BN185" s="634"/>
      <c r="BO185" s="11"/>
    </row>
    <row r="186" spans="1:67" ht="18.899999999999999" customHeight="1">
      <c r="A186" s="9"/>
      <c r="B186" s="8"/>
      <c r="C186" s="1037"/>
      <c r="D186" s="1037"/>
      <c r="E186" s="1037"/>
      <c r="F186" s="1037"/>
      <c r="G186" s="1018" t="s">
        <v>484</v>
      </c>
      <c r="H186" s="111" t="s">
        <v>485</v>
      </c>
      <c r="I186" s="203" t="s">
        <v>867</v>
      </c>
      <c r="J186" s="190">
        <v>1131170</v>
      </c>
      <c r="K186" s="531" t="s">
        <v>339</v>
      </c>
      <c r="L186" s="531" t="s">
        <v>993</v>
      </c>
      <c r="M186" s="532" t="s">
        <v>993</v>
      </c>
      <c r="N186" s="122"/>
      <c r="O186" s="90"/>
      <c r="P186" s="90"/>
      <c r="Q186" s="99"/>
      <c r="R186" s="135"/>
      <c r="S186" s="90"/>
      <c r="T186" s="90"/>
      <c r="U186" s="146"/>
      <c r="V186" s="103"/>
      <c r="W186" s="90"/>
      <c r="X186" s="90"/>
      <c r="Y186" s="90"/>
      <c r="Z186" s="146"/>
      <c r="AA186" s="103"/>
      <c r="AB186" s="90"/>
      <c r="AC186" s="90"/>
      <c r="AD186" s="99"/>
      <c r="AE186" s="135"/>
      <c r="AF186" s="90"/>
      <c r="AG186" s="90"/>
      <c r="AH186" s="146"/>
      <c r="AI186" s="103"/>
      <c r="AJ186" s="90"/>
      <c r="AK186" s="90"/>
      <c r="AL186" s="90"/>
      <c r="AM186" s="779"/>
      <c r="AN186" s="135" t="s">
        <v>9</v>
      </c>
      <c r="AO186" s="90"/>
      <c r="AP186" s="90"/>
      <c r="AQ186" s="146"/>
      <c r="AR186" s="103"/>
      <c r="AS186" s="90"/>
      <c r="AT186" s="90"/>
      <c r="AU186" s="90"/>
      <c r="AV186" s="99"/>
      <c r="AW186" s="135"/>
      <c r="AX186" s="90"/>
      <c r="AY186" s="90"/>
      <c r="AZ186" s="146"/>
      <c r="BA186" s="103"/>
      <c r="BB186" s="90"/>
      <c r="BC186" s="90"/>
      <c r="BD186" s="99"/>
      <c r="BE186" s="135"/>
      <c r="BF186" s="90"/>
      <c r="BG186" s="90"/>
      <c r="BH186" s="90"/>
      <c r="BI186" s="146"/>
      <c r="BJ186" s="103"/>
      <c r="BK186" s="544"/>
      <c r="BL186" s="544"/>
      <c r="BM186" s="91"/>
      <c r="BN186" s="634"/>
      <c r="BO186" s="11"/>
    </row>
    <row r="187" spans="1:67" ht="18.899999999999999" customHeight="1">
      <c r="A187" s="9"/>
      <c r="B187" s="8"/>
      <c r="C187" s="1037"/>
      <c r="D187" s="1037"/>
      <c r="E187" s="1037"/>
      <c r="F187" s="1037"/>
      <c r="G187" s="1014"/>
      <c r="H187" s="76" t="s">
        <v>678</v>
      </c>
      <c r="I187" s="194" t="s">
        <v>865</v>
      </c>
      <c r="J187" s="268">
        <v>1131170</v>
      </c>
      <c r="K187" s="594" t="s">
        <v>339</v>
      </c>
      <c r="L187" s="594" t="s">
        <v>993</v>
      </c>
      <c r="M187" s="595" t="s">
        <v>993</v>
      </c>
      <c r="N187" s="108"/>
      <c r="O187" s="84"/>
      <c r="P187" s="84"/>
      <c r="Q187" s="100"/>
      <c r="R187" s="136"/>
      <c r="S187" s="84"/>
      <c r="T187" s="84"/>
      <c r="U187" s="87"/>
      <c r="V187" s="94"/>
      <c r="W187" s="84"/>
      <c r="X187" s="84"/>
      <c r="Y187" s="84"/>
      <c r="Z187" s="87"/>
      <c r="AA187" s="94"/>
      <c r="AB187" s="84"/>
      <c r="AC187" s="84"/>
      <c r="AD187" s="100"/>
      <c r="AE187" s="136"/>
      <c r="AF187" s="84"/>
      <c r="AG187" s="84"/>
      <c r="AH187" s="87"/>
      <c r="AI187" s="94"/>
      <c r="AJ187" s="84"/>
      <c r="AK187" s="84"/>
      <c r="AL187" s="84"/>
      <c r="AM187" s="780"/>
      <c r="AN187" s="136" t="s">
        <v>9</v>
      </c>
      <c r="AO187" s="84"/>
      <c r="AP187" s="84"/>
      <c r="AQ187" s="87"/>
      <c r="AR187" s="94"/>
      <c r="AS187" s="84"/>
      <c r="AT187" s="84"/>
      <c r="AU187" s="84"/>
      <c r="AV187" s="100"/>
      <c r="AW187" s="136"/>
      <c r="AX187" s="84"/>
      <c r="AY187" s="84"/>
      <c r="AZ187" s="87"/>
      <c r="BA187" s="94"/>
      <c r="BB187" s="84"/>
      <c r="BC187" s="84"/>
      <c r="BD187" s="100"/>
      <c r="BE187" s="136"/>
      <c r="BF187" s="84"/>
      <c r="BG187" s="84"/>
      <c r="BH187" s="84"/>
      <c r="BI187" s="87"/>
      <c r="BJ187" s="94"/>
      <c r="BK187" s="536"/>
      <c r="BL187" s="536"/>
      <c r="BM187" s="93"/>
      <c r="BN187" s="634"/>
      <c r="BO187" s="11"/>
    </row>
    <row r="188" spans="1:67" ht="18.899999999999999" customHeight="1">
      <c r="A188" s="9"/>
      <c r="B188" s="8"/>
      <c r="C188" s="1037"/>
      <c r="D188" s="1037"/>
      <c r="E188" s="1037"/>
      <c r="F188" s="1037"/>
      <c r="G188" s="1014"/>
      <c r="H188" s="76" t="s">
        <v>1015</v>
      </c>
      <c r="I188" s="194" t="s">
        <v>1023</v>
      </c>
      <c r="J188" s="268">
        <v>1131170</v>
      </c>
      <c r="K188" s="594" t="s">
        <v>339</v>
      </c>
      <c r="L188" s="594" t="s">
        <v>993</v>
      </c>
      <c r="M188" s="595" t="s">
        <v>993</v>
      </c>
      <c r="N188" s="108"/>
      <c r="O188" s="84"/>
      <c r="P188" s="84"/>
      <c r="Q188" s="100"/>
      <c r="R188" s="136"/>
      <c r="S188" s="84"/>
      <c r="T188" s="84"/>
      <c r="U188" s="87"/>
      <c r="V188" s="94"/>
      <c r="W188" s="84"/>
      <c r="X188" s="84"/>
      <c r="Y188" s="84"/>
      <c r="Z188" s="87"/>
      <c r="AA188" s="94"/>
      <c r="AB188" s="84"/>
      <c r="AC188" s="84"/>
      <c r="AD188" s="100"/>
      <c r="AE188" s="136"/>
      <c r="AF188" s="84"/>
      <c r="AG188" s="84"/>
      <c r="AH188" s="87"/>
      <c r="AI188" s="94"/>
      <c r="AJ188" s="84"/>
      <c r="AK188" s="84"/>
      <c r="AL188" s="84"/>
      <c r="AM188" s="780"/>
      <c r="AN188" s="136"/>
      <c r="AO188" s="125" t="s">
        <v>9</v>
      </c>
      <c r="AP188" s="84"/>
      <c r="AQ188" s="87"/>
      <c r="AR188" s="94"/>
      <c r="AS188" s="84"/>
      <c r="AT188" s="84"/>
      <c r="AU188" s="84"/>
      <c r="AV188" s="100"/>
      <c r="AW188" s="136"/>
      <c r="AX188" s="84"/>
      <c r="AY188" s="84"/>
      <c r="AZ188" s="87"/>
      <c r="BA188" s="94"/>
      <c r="BB188" s="84"/>
      <c r="BC188" s="84"/>
      <c r="BD188" s="100"/>
      <c r="BE188" s="136"/>
      <c r="BF188" s="84"/>
      <c r="BG188" s="84"/>
      <c r="BH188" s="84"/>
      <c r="BI188" s="87"/>
      <c r="BJ188" s="94"/>
      <c r="BK188" s="536"/>
      <c r="BL188" s="536"/>
      <c r="BM188" s="93"/>
      <c r="BN188" s="634"/>
      <c r="BO188" s="11"/>
    </row>
    <row r="189" spans="1:67" ht="18.899999999999999" customHeight="1">
      <c r="A189" s="9"/>
      <c r="B189" s="8"/>
      <c r="C189" s="1037"/>
      <c r="D189" s="1037"/>
      <c r="E189" s="1037"/>
      <c r="F189" s="1037"/>
      <c r="G189" s="1014"/>
      <c r="H189" s="879" t="s">
        <v>995</v>
      </c>
      <c r="I189" s="195" t="s">
        <v>996</v>
      </c>
      <c r="J189" s="154">
        <v>1131170</v>
      </c>
      <c r="K189" s="594" t="s">
        <v>339</v>
      </c>
      <c r="L189" s="594" t="s">
        <v>993</v>
      </c>
      <c r="M189" s="595" t="s">
        <v>993</v>
      </c>
      <c r="N189" s="108"/>
      <c r="O189" s="84"/>
      <c r="P189" s="84"/>
      <c r="Q189" s="100"/>
      <c r="R189" s="136"/>
      <c r="S189" s="84"/>
      <c r="T189" s="84"/>
      <c r="U189" s="87"/>
      <c r="V189" s="94"/>
      <c r="W189" s="84"/>
      <c r="X189" s="84"/>
      <c r="Y189" s="84"/>
      <c r="Z189" s="87"/>
      <c r="AA189" s="94"/>
      <c r="AB189" s="84"/>
      <c r="AC189" s="84"/>
      <c r="AD189" s="100"/>
      <c r="AE189" s="136"/>
      <c r="AF189" s="84"/>
      <c r="AG189" s="84"/>
      <c r="AH189" s="87"/>
      <c r="AI189" s="94"/>
      <c r="AJ189" s="84"/>
      <c r="AK189" s="84"/>
      <c r="AL189" s="84"/>
      <c r="AM189" s="780"/>
      <c r="AN189" s="136"/>
      <c r="AO189" s="125" t="s">
        <v>9</v>
      </c>
      <c r="AP189" s="84"/>
      <c r="AQ189" s="87"/>
      <c r="AR189" s="94"/>
      <c r="AS189" s="84"/>
      <c r="AT189" s="84"/>
      <c r="AU189" s="84"/>
      <c r="AV189" s="100"/>
      <c r="AW189" s="136"/>
      <c r="AX189" s="84"/>
      <c r="AY189" s="84"/>
      <c r="AZ189" s="87"/>
      <c r="BA189" s="94"/>
      <c r="BB189" s="84"/>
      <c r="BC189" s="84"/>
      <c r="BD189" s="100"/>
      <c r="BE189" s="136"/>
      <c r="BF189" s="84"/>
      <c r="BG189" s="84"/>
      <c r="BH189" s="84"/>
      <c r="BI189" s="87"/>
      <c r="BJ189" s="94"/>
      <c r="BK189" s="536"/>
      <c r="BL189" s="536"/>
      <c r="BM189" s="93"/>
      <c r="BN189" s="634"/>
      <c r="BO189" s="11"/>
    </row>
    <row r="190" spans="1:67" ht="18.899999999999999" customHeight="1" thickBot="1">
      <c r="A190" s="9"/>
      <c r="B190" s="8"/>
      <c r="C190" s="1037"/>
      <c r="D190" s="1037"/>
      <c r="E190" s="1037"/>
      <c r="F190" s="1037"/>
      <c r="G190" s="1020"/>
      <c r="H190" s="112" t="s">
        <v>487</v>
      </c>
      <c r="I190" s="201" t="s">
        <v>866</v>
      </c>
      <c r="J190" s="308">
        <v>1131170</v>
      </c>
      <c r="K190" s="529" t="s">
        <v>339</v>
      </c>
      <c r="L190" s="529" t="s">
        <v>993</v>
      </c>
      <c r="M190" s="530" t="s">
        <v>993</v>
      </c>
      <c r="N190" s="110"/>
      <c r="O190" s="97"/>
      <c r="P190" s="97"/>
      <c r="Q190" s="102"/>
      <c r="R190" s="137"/>
      <c r="S190" s="97"/>
      <c r="T190" s="97"/>
      <c r="U190" s="141"/>
      <c r="V190" s="96"/>
      <c r="W190" s="97"/>
      <c r="X190" s="97"/>
      <c r="Y190" s="97"/>
      <c r="Z190" s="141"/>
      <c r="AA190" s="96"/>
      <c r="AB190" s="97"/>
      <c r="AC190" s="220"/>
      <c r="AD190" s="102"/>
      <c r="AE190" s="137"/>
      <c r="AF190" s="97"/>
      <c r="AG190" s="97"/>
      <c r="AH190" s="141"/>
      <c r="AI190" s="96"/>
      <c r="AJ190" s="97"/>
      <c r="AK190" s="97"/>
      <c r="AL190" s="97"/>
      <c r="AM190" s="102"/>
      <c r="AN190" s="137"/>
      <c r="AO190" s="97" t="s">
        <v>9</v>
      </c>
      <c r="AP190" s="220"/>
      <c r="AQ190" s="781"/>
      <c r="AR190" s="96"/>
      <c r="AS190" s="97"/>
      <c r="AT190" s="97"/>
      <c r="AU190" s="97"/>
      <c r="AV190" s="102"/>
      <c r="AW190" s="137"/>
      <c r="AX190" s="97"/>
      <c r="AY190" s="97"/>
      <c r="AZ190" s="141"/>
      <c r="BA190" s="96"/>
      <c r="BB190" s="97"/>
      <c r="BC190" s="97"/>
      <c r="BD190" s="102"/>
      <c r="BE190" s="137"/>
      <c r="BF190" s="97"/>
      <c r="BG190" s="220"/>
      <c r="BH190" s="97"/>
      <c r="BI190" s="141"/>
      <c r="BJ190" s="96"/>
      <c r="BK190" s="545"/>
      <c r="BL190" s="545"/>
      <c r="BM190" s="98"/>
      <c r="BN190" s="634"/>
      <c r="BO190" s="11"/>
    </row>
    <row r="191" spans="1:67" ht="18.899999999999999" customHeight="1">
      <c r="A191" s="9"/>
      <c r="B191" s="8"/>
      <c r="C191" s="1037"/>
      <c r="D191" s="1037"/>
      <c r="E191" s="1037"/>
      <c r="F191" s="1037"/>
      <c r="G191" s="1013" t="s">
        <v>294</v>
      </c>
      <c r="H191" s="111" t="s">
        <v>295</v>
      </c>
      <c r="I191" s="203" t="s">
        <v>787</v>
      </c>
      <c r="J191" s="582">
        <v>1132110</v>
      </c>
      <c r="K191" s="585" t="s">
        <v>339</v>
      </c>
      <c r="L191" s="585" t="s">
        <v>993</v>
      </c>
      <c r="M191" s="585" t="s">
        <v>993</v>
      </c>
      <c r="N191" s="122"/>
      <c r="O191" s="90"/>
      <c r="P191" s="90"/>
      <c r="Q191" s="99"/>
      <c r="R191" s="135"/>
      <c r="S191" s="90"/>
      <c r="T191" s="90"/>
      <c r="U191" s="146"/>
      <c r="V191" s="633"/>
      <c r="W191" s="104"/>
      <c r="X191" s="90"/>
      <c r="Y191" s="90"/>
      <c r="Z191" s="146"/>
      <c r="AA191" s="103"/>
      <c r="AB191" s="90"/>
      <c r="AC191" s="90"/>
      <c r="AD191" s="99"/>
      <c r="AE191" s="135"/>
      <c r="AF191" s="90"/>
      <c r="AG191" s="90"/>
      <c r="AH191" s="146"/>
      <c r="AI191" s="103"/>
      <c r="AJ191" s="90"/>
      <c r="AK191" s="90"/>
      <c r="AL191" s="90"/>
      <c r="AM191" s="99"/>
      <c r="AN191" s="135"/>
      <c r="AO191" s="90" t="s">
        <v>9</v>
      </c>
      <c r="AP191" s="90"/>
      <c r="AQ191" s="146"/>
      <c r="AR191" s="103"/>
      <c r="AS191" s="90"/>
      <c r="AT191" s="90"/>
      <c r="AU191" s="90"/>
      <c r="AV191" s="99"/>
      <c r="AW191" s="135"/>
      <c r="AX191" s="90"/>
      <c r="AY191" s="90"/>
      <c r="AZ191" s="146"/>
      <c r="BA191" s="103"/>
      <c r="BB191" s="90"/>
      <c r="BC191" s="90"/>
      <c r="BD191" s="99"/>
      <c r="BE191" s="135"/>
      <c r="BF191" s="90"/>
      <c r="BG191" s="90"/>
      <c r="BH191" s="90"/>
      <c r="BI191" s="146"/>
      <c r="BJ191" s="103"/>
      <c r="BK191" s="544"/>
      <c r="BL191" s="544"/>
      <c r="BM191" s="91"/>
      <c r="BN191" s="634"/>
      <c r="BO191" s="11"/>
    </row>
    <row r="192" spans="1:67" ht="18.899999999999999" customHeight="1">
      <c r="A192" s="9"/>
      <c r="B192" s="8"/>
      <c r="C192" s="1037"/>
      <c r="D192" s="1037"/>
      <c r="E192" s="1037"/>
      <c r="F192" s="1037"/>
      <c r="G192" s="1014"/>
      <c r="H192" s="76" t="s">
        <v>296</v>
      </c>
      <c r="I192" s="194" t="s">
        <v>788</v>
      </c>
      <c r="J192" s="583">
        <v>1132110</v>
      </c>
      <c r="K192" s="586" t="s">
        <v>339</v>
      </c>
      <c r="L192" s="586" t="s">
        <v>993</v>
      </c>
      <c r="M192" s="586" t="s">
        <v>993</v>
      </c>
      <c r="N192" s="108"/>
      <c r="O192" s="84"/>
      <c r="P192" s="84"/>
      <c r="Q192" s="100"/>
      <c r="R192" s="136"/>
      <c r="S192" s="84"/>
      <c r="T192" s="84"/>
      <c r="U192" s="87"/>
      <c r="V192" s="547"/>
      <c r="W192" s="85"/>
      <c r="X192" s="84"/>
      <c r="Y192" s="84"/>
      <c r="Z192" s="87"/>
      <c r="AA192" s="94"/>
      <c r="AB192" s="84"/>
      <c r="AC192" s="84"/>
      <c r="AD192" s="100"/>
      <c r="AE192" s="136"/>
      <c r="AF192" s="84"/>
      <c r="AG192" s="84"/>
      <c r="AH192" s="87"/>
      <c r="AI192" s="94"/>
      <c r="AJ192" s="84"/>
      <c r="AK192" s="84"/>
      <c r="AL192" s="84"/>
      <c r="AM192" s="100"/>
      <c r="AN192" s="136"/>
      <c r="AO192" s="84" t="s">
        <v>9</v>
      </c>
      <c r="AP192" s="84"/>
      <c r="AQ192" s="87"/>
      <c r="AR192" s="94"/>
      <c r="AS192" s="84"/>
      <c r="AT192" s="84"/>
      <c r="AU192" s="84"/>
      <c r="AV192" s="100"/>
      <c r="AW192" s="136"/>
      <c r="AX192" s="84"/>
      <c r="AY192" s="84"/>
      <c r="AZ192" s="87"/>
      <c r="BA192" s="94"/>
      <c r="BB192" s="84"/>
      <c r="BC192" s="84"/>
      <c r="BD192" s="100"/>
      <c r="BE192" s="136"/>
      <c r="BF192" s="84"/>
      <c r="BG192" s="84"/>
      <c r="BH192" s="84"/>
      <c r="BI192" s="87"/>
      <c r="BJ192" s="94"/>
      <c r="BK192" s="536"/>
      <c r="BL192" s="536"/>
      <c r="BM192" s="93"/>
      <c r="BN192" s="634"/>
      <c r="BO192" s="11"/>
    </row>
    <row r="193" spans="1:67" ht="18.899999999999999" customHeight="1">
      <c r="A193" s="9"/>
      <c r="B193" s="8"/>
      <c r="C193" s="1037"/>
      <c r="D193" s="1037"/>
      <c r="E193" s="1037"/>
      <c r="F193" s="1037"/>
      <c r="G193" s="1014"/>
      <c r="H193" s="76" t="s">
        <v>297</v>
      </c>
      <c r="I193" s="194" t="s">
        <v>789</v>
      </c>
      <c r="J193" s="583">
        <v>1132110</v>
      </c>
      <c r="K193" s="586" t="s">
        <v>339</v>
      </c>
      <c r="L193" s="586" t="s">
        <v>993</v>
      </c>
      <c r="M193" s="586" t="s">
        <v>993</v>
      </c>
      <c r="N193" s="108"/>
      <c r="O193" s="84"/>
      <c r="P193" s="84"/>
      <c r="Q193" s="100"/>
      <c r="R193" s="136"/>
      <c r="S193" s="84"/>
      <c r="T193" s="84"/>
      <c r="U193" s="87"/>
      <c r="V193" s="547"/>
      <c r="W193" s="85"/>
      <c r="X193" s="84"/>
      <c r="Y193" s="84"/>
      <c r="Z193" s="87"/>
      <c r="AA193" s="94"/>
      <c r="AB193" s="84"/>
      <c r="AC193" s="84"/>
      <c r="AD193" s="100"/>
      <c r="AE193" s="136"/>
      <c r="AF193" s="84"/>
      <c r="AG193" s="84"/>
      <c r="AH193" s="87"/>
      <c r="AI193" s="94"/>
      <c r="AJ193" s="84"/>
      <c r="AK193" s="84"/>
      <c r="AL193" s="84"/>
      <c r="AM193" s="100"/>
      <c r="AN193" s="136"/>
      <c r="AO193" s="84" t="s">
        <v>9</v>
      </c>
      <c r="AP193" s="84"/>
      <c r="AQ193" s="87"/>
      <c r="AR193" s="94"/>
      <c r="AS193" s="84"/>
      <c r="AT193" s="84"/>
      <c r="AU193" s="84"/>
      <c r="AV193" s="100"/>
      <c r="AW193" s="136"/>
      <c r="AX193" s="84"/>
      <c r="AY193" s="84"/>
      <c r="AZ193" s="87"/>
      <c r="BA193" s="94"/>
      <c r="BB193" s="84"/>
      <c r="BC193" s="84"/>
      <c r="BD193" s="100"/>
      <c r="BE193" s="136"/>
      <c r="BF193" s="84"/>
      <c r="BG193" s="84"/>
      <c r="BH193" s="84"/>
      <c r="BI193" s="87"/>
      <c r="BJ193" s="94"/>
      <c r="BK193" s="536"/>
      <c r="BL193" s="536"/>
      <c r="BM193" s="93"/>
      <c r="BN193" s="634"/>
      <c r="BO193" s="11"/>
    </row>
    <row r="194" spans="1:67" ht="18.899999999999999" customHeight="1">
      <c r="A194" s="9"/>
      <c r="B194" s="8"/>
      <c r="C194" s="1037"/>
      <c r="D194" s="1037"/>
      <c r="E194" s="1037"/>
      <c r="F194" s="1037"/>
      <c r="G194" s="1014"/>
      <c r="H194" s="76" t="s">
        <v>298</v>
      </c>
      <c r="I194" s="194" t="s">
        <v>795</v>
      </c>
      <c r="J194" s="583">
        <v>1132110</v>
      </c>
      <c r="K194" s="586" t="s">
        <v>339</v>
      </c>
      <c r="L194" s="586" t="s">
        <v>993</v>
      </c>
      <c r="M194" s="586" t="s">
        <v>993</v>
      </c>
      <c r="N194" s="108"/>
      <c r="O194" s="84"/>
      <c r="P194" s="84"/>
      <c r="Q194" s="100"/>
      <c r="R194" s="136"/>
      <c r="S194" s="84"/>
      <c r="T194" s="84"/>
      <c r="U194" s="87"/>
      <c r="V194" s="547"/>
      <c r="W194" s="85"/>
      <c r="X194" s="84"/>
      <c r="Y194" s="84"/>
      <c r="Z194" s="87"/>
      <c r="AA194" s="94"/>
      <c r="AB194" s="84"/>
      <c r="AC194" s="84"/>
      <c r="AD194" s="100"/>
      <c r="AE194" s="136"/>
      <c r="AF194" s="84"/>
      <c r="AG194" s="84"/>
      <c r="AH194" s="87"/>
      <c r="AI194" s="94"/>
      <c r="AJ194" s="84"/>
      <c r="AK194" s="84"/>
      <c r="AL194" s="84"/>
      <c r="AM194" s="100"/>
      <c r="AN194" s="136"/>
      <c r="AO194" s="84" t="s">
        <v>9</v>
      </c>
      <c r="AP194" s="84"/>
      <c r="AQ194" s="87"/>
      <c r="AR194" s="94"/>
      <c r="AS194" s="84"/>
      <c r="AT194" s="84"/>
      <c r="AU194" s="84"/>
      <c r="AV194" s="100"/>
      <c r="AW194" s="136"/>
      <c r="AX194" s="84"/>
      <c r="AY194" s="84"/>
      <c r="AZ194" s="87"/>
      <c r="BA194" s="94"/>
      <c r="BB194" s="84"/>
      <c r="BC194" s="84"/>
      <c r="BD194" s="100"/>
      <c r="BE194" s="136"/>
      <c r="BF194" s="84"/>
      <c r="BG194" s="84"/>
      <c r="BH194" s="84"/>
      <c r="BI194" s="87"/>
      <c r="BJ194" s="94"/>
      <c r="BK194" s="536"/>
      <c r="BL194" s="536"/>
      <c r="BM194" s="93"/>
      <c r="BN194" s="634"/>
      <c r="BO194" s="11"/>
    </row>
    <row r="195" spans="1:67" ht="18.899999999999999" customHeight="1">
      <c r="A195" s="9"/>
      <c r="B195" s="8"/>
      <c r="C195" s="1037"/>
      <c r="D195" s="1037"/>
      <c r="E195" s="1037"/>
      <c r="F195" s="1037"/>
      <c r="G195" s="1014"/>
      <c r="H195" s="76" t="s">
        <v>299</v>
      </c>
      <c r="I195" s="194" t="s">
        <v>794</v>
      </c>
      <c r="J195" s="583">
        <v>1132110</v>
      </c>
      <c r="K195" s="586" t="s">
        <v>339</v>
      </c>
      <c r="L195" s="586" t="s">
        <v>993</v>
      </c>
      <c r="M195" s="586" t="s">
        <v>993</v>
      </c>
      <c r="N195" s="108"/>
      <c r="O195" s="84"/>
      <c r="P195" s="84"/>
      <c r="Q195" s="100"/>
      <c r="R195" s="136"/>
      <c r="S195" s="84"/>
      <c r="T195" s="84"/>
      <c r="U195" s="87"/>
      <c r="V195" s="547"/>
      <c r="W195" s="85"/>
      <c r="X195" s="84"/>
      <c r="Y195" s="84"/>
      <c r="Z195" s="87"/>
      <c r="AA195" s="94"/>
      <c r="AB195" s="84"/>
      <c r="AC195" s="84"/>
      <c r="AD195" s="100"/>
      <c r="AE195" s="136"/>
      <c r="AF195" s="84"/>
      <c r="AG195" s="84"/>
      <c r="AH195" s="87"/>
      <c r="AI195" s="94"/>
      <c r="AJ195" s="84"/>
      <c r="AK195" s="84"/>
      <c r="AL195" s="84"/>
      <c r="AM195" s="100"/>
      <c r="AN195" s="136"/>
      <c r="AO195" s="84"/>
      <c r="AP195" s="84" t="s">
        <v>9</v>
      </c>
      <c r="AQ195" s="87"/>
      <c r="AR195" s="94"/>
      <c r="AS195" s="84"/>
      <c r="AT195" s="84"/>
      <c r="AU195" s="84"/>
      <c r="AV195" s="100"/>
      <c r="AW195" s="136"/>
      <c r="AX195" s="84"/>
      <c r="AY195" s="84"/>
      <c r="AZ195" s="87"/>
      <c r="BA195" s="94"/>
      <c r="BB195" s="84"/>
      <c r="BC195" s="84"/>
      <c r="BD195" s="100"/>
      <c r="BE195" s="136"/>
      <c r="BF195" s="84"/>
      <c r="BG195" s="84"/>
      <c r="BH195" s="84"/>
      <c r="BI195" s="87"/>
      <c r="BJ195" s="94"/>
      <c r="BK195" s="536"/>
      <c r="BL195" s="536"/>
      <c r="BM195" s="93"/>
      <c r="BN195" s="634"/>
      <c r="BO195" s="11"/>
    </row>
    <row r="196" spans="1:67" ht="18.899999999999999" customHeight="1">
      <c r="A196" s="9"/>
      <c r="B196" s="8"/>
      <c r="C196" s="1037"/>
      <c r="D196" s="1037"/>
      <c r="E196" s="1037"/>
      <c r="F196" s="1037"/>
      <c r="G196" s="1014"/>
      <c r="H196" s="76" t="s">
        <v>300</v>
      </c>
      <c r="I196" s="194" t="s">
        <v>793</v>
      </c>
      <c r="J196" s="583">
        <v>1132110</v>
      </c>
      <c r="K196" s="586" t="s">
        <v>339</v>
      </c>
      <c r="L196" s="586" t="s">
        <v>993</v>
      </c>
      <c r="M196" s="586" t="s">
        <v>993</v>
      </c>
      <c r="N196" s="108"/>
      <c r="O196" s="84"/>
      <c r="P196" s="84"/>
      <c r="Q196" s="100"/>
      <c r="R196" s="136"/>
      <c r="S196" s="84"/>
      <c r="T196" s="84"/>
      <c r="U196" s="87"/>
      <c r="V196" s="547"/>
      <c r="W196" s="85"/>
      <c r="X196" s="84"/>
      <c r="Y196" s="84"/>
      <c r="Z196" s="87"/>
      <c r="AA196" s="94"/>
      <c r="AB196" s="84"/>
      <c r="AC196" s="84"/>
      <c r="AD196" s="100"/>
      <c r="AE196" s="136"/>
      <c r="AF196" s="84"/>
      <c r="AG196" s="84"/>
      <c r="AH196" s="87"/>
      <c r="AI196" s="94"/>
      <c r="AJ196" s="84"/>
      <c r="AK196" s="84"/>
      <c r="AL196" s="84"/>
      <c r="AM196" s="100"/>
      <c r="AN196" s="136"/>
      <c r="AO196" s="84"/>
      <c r="AP196" s="84" t="s">
        <v>9</v>
      </c>
      <c r="AQ196" s="87"/>
      <c r="AR196" s="94"/>
      <c r="AS196" s="84"/>
      <c r="AT196" s="84"/>
      <c r="AU196" s="84"/>
      <c r="AV196" s="100"/>
      <c r="AW196" s="136"/>
      <c r="AX196" s="84"/>
      <c r="AY196" s="84"/>
      <c r="AZ196" s="87"/>
      <c r="BA196" s="94"/>
      <c r="BB196" s="84"/>
      <c r="BC196" s="84"/>
      <c r="BD196" s="100"/>
      <c r="BE196" s="136"/>
      <c r="BF196" s="84"/>
      <c r="BG196" s="84"/>
      <c r="BH196" s="84"/>
      <c r="BI196" s="87"/>
      <c r="BJ196" s="94"/>
      <c r="BK196" s="536"/>
      <c r="BL196" s="536"/>
      <c r="BM196" s="93"/>
      <c r="BN196" s="634"/>
      <c r="BO196" s="11"/>
    </row>
    <row r="197" spans="1:67" ht="18.899999999999999" customHeight="1">
      <c r="A197" s="9"/>
      <c r="B197" s="8"/>
      <c r="C197" s="1037"/>
      <c r="D197" s="1037"/>
      <c r="E197" s="1037"/>
      <c r="F197" s="1037"/>
      <c r="G197" s="1014"/>
      <c r="H197" s="76" t="s">
        <v>301</v>
      </c>
      <c r="I197" s="194" t="s">
        <v>792</v>
      </c>
      <c r="J197" s="583">
        <v>1132110</v>
      </c>
      <c r="K197" s="586" t="s">
        <v>339</v>
      </c>
      <c r="L197" s="586" t="s">
        <v>993</v>
      </c>
      <c r="M197" s="586" t="s">
        <v>993</v>
      </c>
      <c r="N197" s="108"/>
      <c r="O197" s="84"/>
      <c r="P197" s="84"/>
      <c r="Q197" s="100"/>
      <c r="R197" s="136"/>
      <c r="S197" s="84"/>
      <c r="T197" s="84"/>
      <c r="U197" s="87"/>
      <c r="V197" s="547"/>
      <c r="W197" s="85"/>
      <c r="X197" s="84"/>
      <c r="Y197" s="84"/>
      <c r="Z197" s="87"/>
      <c r="AA197" s="94"/>
      <c r="AB197" s="84"/>
      <c r="AC197" s="84"/>
      <c r="AD197" s="100"/>
      <c r="AE197" s="136"/>
      <c r="AF197" s="84"/>
      <c r="AG197" s="84"/>
      <c r="AH197" s="87"/>
      <c r="AI197" s="94"/>
      <c r="AJ197" s="84"/>
      <c r="AK197" s="84"/>
      <c r="AL197" s="84"/>
      <c r="AM197" s="100"/>
      <c r="AN197" s="136"/>
      <c r="AO197" s="84"/>
      <c r="AP197" s="84" t="s">
        <v>9</v>
      </c>
      <c r="AQ197" s="87"/>
      <c r="AR197" s="94"/>
      <c r="AS197" s="84"/>
      <c r="AT197" s="84"/>
      <c r="AU197" s="84"/>
      <c r="AV197" s="100"/>
      <c r="AW197" s="136"/>
      <c r="AX197" s="84"/>
      <c r="AY197" s="84"/>
      <c r="AZ197" s="87"/>
      <c r="BA197" s="94"/>
      <c r="BB197" s="84"/>
      <c r="BC197" s="84"/>
      <c r="BD197" s="100"/>
      <c r="BE197" s="136"/>
      <c r="BF197" s="84"/>
      <c r="BG197" s="84"/>
      <c r="BH197" s="84"/>
      <c r="BI197" s="87"/>
      <c r="BJ197" s="94"/>
      <c r="BK197" s="536"/>
      <c r="BL197" s="536"/>
      <c r="BM197" s="93"/>
      <c r="BN197" s="634"/>
      <c r="BO197" s="11"/>
    </row>
    <row r="198" spans="1:67" ht="18.899999999999999" customHeight="1">
      <c r="A198" s="9"/>
      <c r="B198" s="8"/>
      <c r="C198" s="1037"/>
      <c r="D198" s="1037"/>
      <c r="E198" s="1037"/>
      <c r="F198" s="1037"/>
      <c r="G198" s="1014"/>
      <c r="H198" s="76" t="s">
        <v>302</v>
      </c>
      <c r="I198" s="194" t="s">
        <v>791</v>
      </c>
      <c r="J198" s="583">
        <v>1132110</v>
      </c>
      <c r="K198" s="586" t="s">
        <v>339</v>
      </c>
      <c r="L198" s="586" t="s">
        <v>993</v>
      </c>
      <c r="M198" s="586" t="s">
        <v>993</v>
      </c>
      <c r="N198" s="108"/>
      <c r="O198" s="84"/>
      <c r="P198" s="84"/>
      <c r="Q198" s="100"/>
      <c r="R198" s="136"/>
      <c r="S198" s="84"/>
      <c r="T198" s="84"/>
      <c r="U198" s="87"/>
      <c r="V198" s="547"/>
      <c r="W198" s="85"/>
      <c r="X198" s="84"/>
      <c r="Y198" s="84"/>
      <c r="Z198" s="87"/>
      <c r="AA198" s="94"/>
      <c r="AB198" s="84"/>
      <c r="AC198" s="84"/>
      <c r="AD198" s="100"/>
      <c r="AE198" s="136"/>
      <c r="AF198" s="84"/>
      <c r="AG198" s="84"/>
      <c r="AH198" s="87"/>
      <c r="AI198" s="94"/>
      <c r="AJ198" s="84"/>
      <c r="AK198" s="84"/>
      <c r="AL198" s="84"/>
      <c r="AM198" s="100"/>
      <c r="AN198" s="136"/>
      <c r="AO198" s="84"/>
      <c r="AP198" s="84" t="s">
        <v>9</v>
      </c>
      <c r="AQ198" s="87"/>
      <c r="AR198" s="94"/>
      <c r="AS198" s="84"/>
      <c r="AT198" s="84"/>
      <c r="AU198" s="84"/>
      <c r="AV198" s="100"/>
      <c r="AW198" s="136"/>
      <c r="AX198" s="84"/>
      <c r="AY198" s="84"/>
      <c r="AZ198" s="87"/>
      <c r="BA198" s="94"/>
      <c r="BB198" s="84"/>
      <c r="BC198" s="84"/>
      <c r="BD198" s="100"/>
      <c r="BE198" s="136"/>
      <c r="BF198" s="84"/>
      <c r="BG198" s="84"/>
      <c r="BH198" s="84"/>
      <c r="BI198" s="87"/>
      <c r="BJ198" s="94"/>
      <c r="BK198" s="536"/>
      <c r="BL198" s="536"/>
      <c r="BM198" s="93"/>
      <c r="BN198" s="634"/>
      <c r="BO198" s="11"/>
    </row>
    <row r="199" spans="1:67" ht="18.899999999999999" customHeight="1">
      <c r="A199" s="9"/>
      <c r="B199" s="8"/>
      <c r="C199" s="1037"/>
      <c r="D199" s="1037"/>
      <c r="E199" s="1037"/>
      <c r="F199" s="1037"/>
      <c r="G199" s="1014"/>
      <c r="H199" s="76" t="s">
        <v>303</v>
      </c>
      <c r="I199" s="194" t="s">
        <v>790</v>
      </c>
      <c r="J199" s="583">
        <v>1132110</v>
      </c>
      <c r="K199" s="586" t="s">
        <v>339</v>
      </c>
      <c r="L199" s="586" t="s">
        <v>993</v>
      </c>
      <c r="M199" s="586" t="s">
        <v>993</v>
      </c>
      <c r="N199" s="108"/>
      <c r="O199" s="84"/>
      <c r="P199" s="84"/>
      <c r="Q199" s="100"/>
      <c r="R199" s="136"/>
      <c r="S199" s="84"/>
      <c r="T199" s="84"/>
      <c r="U199" s="87"/>
      <c r="V199" s="547"/>
      <c r="W199" s="85"/>
      <c r="X199" s="84"/>
      <c r="Y199" s="84"/>
      <c r="Z199" s="87"/>
      <c r="AA199" s="94"/>
      <c r="AB199" s="84"/>
      <c r="AC199" s="84"/>
      <c r="AD199" s="100"/>
      <c r="AE199" s="136"/>
      <c r="AF199" s="84"/>
      <c r="AG199" s="84"/>
      <c r="AH199" s="87"/>
      <c r="AI199" s="94"/>
      <c r="AJ199" s="84"/>
      <c r="AK199" s="84"/>
      <c r="AL199" s="84"/>
      <c r="AM199" s="100"/>
      <c r="AN199" s="136"/>
      <c r="AO199" s="84"/>
      <c r="AP199" s="84" t="s">
        <v>9</v>
      </c>
      <c r="AQ199" s="87"/>
      <c r="AR199" s="94"/>
      <c r="AS199" s="84"/>
      <c r="AT199" s="84"/>
      <c r="AU199" s="84"/>
      <c r="AV199" s="100"/>
      <c r="AW199" s="136"/>
      <c r="AX199" s="84"/>
      <c r="AY199" s="84"/>
      <c r="AZ199" s="87"/>
      <c r="BA199" s="94"/>
      <c r="BB199" s="84"/>
      <c r="BC199" s="84"/>
      <c r="BD199" s="100"/>
      <c r="BE199" s="136"/>
      <c r="BF199" s="84"/>
      <c r="BG199" s="84"/>
      <c r="BH199" s="84"/>
      <c r="BI199" s="87"/>
      <c r="BJ199" s="94"/>
      <c r="BK199" s="536"/>
      <c r="BL199" s="536"/>
      <c r="BM199" s="93"/>
      <c r="BN199" s="634"/>
      <c r="BO199" s="11"/>
    </row>
    <row r="200" spans="1:67" ht="18.899999999999999" customHeight="1">
      <c r="A200" s="9"/>
      <c r="B200" s="8"/>
      <c r="C200" s="1037"/>
      <c r="D200" s="1037"/>
      <c r="E200" s="1037"/>
      <c r="F200" s="1037"/>
      <c r="G200" s="1014"/>
      <c r="H200" s="76" t="s">
        <v>945</v>
      </c>
      <c r="I200" s="194" t="s">
        <v>1056</v>
      </c>
      <c r="J200" s="583">
        <v>1132110</v>
      </c>
      <c r="K200" s="586" t="s">
        <v>339</v>
      </c>
      <c r="L200" s="586" t="s">
        <v>993</v>
      </c>
      <c r="M200" s="586" t="s">
        <v>993</v>
      </c>
      <c r="N200" s="108"/>
      <c r="O200" s="84"/>
      <c r="P200" s="84"/>
      <c r="Q200" s="100"/>
      <c r="R200" s="136"/>
      <c r="S200" s="84"/>
      <c r="T200" s="84"/>
      <c r="U200" s="87"/>
      <c r="V200" s="547"/>
      <c r="W200" s="85"/>
      <c r="X200" s="84"/>
      <c r="Y200" s="84"/>
      <c r="Z200" s="87"/>
      <c r="AA200" s="94"/>
      <c r="AB200" s="84"/>
      <c r="AC200" s="84"/>
      <c r="AD200" s="100"/>
      <c r="AE200" s="136"/>
      <c r="AF200" s="84"/>
      <c r="AG200" s="84"/>
      <c r="AH200" s="87"/>
      <c r="AI200" s="94"/>
      <c r="AJ200" s="84"/>
      <c r="AK200" s="84"/>
      <c r="AL200" s="84"/>
      <c r="AM200" s="100"/>
      <c r="AN200" s="136"/>
      <c r="AO200" s="84"/>
      <c r="AP200" s="84" t="s">
        <v>9</v>
      </c>
      <c r="AQ200" s="87"/>
      <c r="AR200" s="94"/>
      <c r="AS200" s="84"/>
      <c r="AT200" s="84"/>
      <c r="AU200" s="84"/>
      <c r="AV200" s="100"/>
      <c r="AW200" s="136"/>
      <c r="AX200" s="84"/>
      <c r="AY200" s="84"/>
      <c r="AZ200" s="87"/>
      <c r="BA200" s="94"/>
      <c r="BB200" s="84"/>
      <c r="BC200" s="84"/>
      <c r="BD200" s="100"/>
      <c r="BE200" s="136"/>
      <c r="BF200" s="84"/>
      <c r="BG200" s="84"/>
      <c r="BH200" s="84"/>
      <c r="BI200" s="87"/>
      <c r="BJ200" s="94"/>
      <c r="BK200" s="536"/>
      <c r="BL200" s="536"/>
      <c r="BM200" s="93"/>
      <c r="BN200" s="634"/>
      <c r="BO200" s="11"/>
    </row>
    <row r="201" spans="1:67" ht="18.899999999999999" customHeight="1">
      <c r="A201" s="9"/>
      <c r="B201" s="8"/>
      <c r="C201" s="1037"/>
      <c r="D201" s="1037"/>
      <c r="E201" s="1037"/>
      <c r="F201" s="1037"/>
      <c r="G201" s="1014"/>
      <c r="H201" s="76" t="s">
        <v>304</v>
      </c>
      <c r="I201" s="194" t="s">
        <v>802</v>
      </c>
      <c r="J201" s="583">
        <v>1132110</v>
      </c>
      <c r="K201" s="586" t="s">
        <v>339</v>
      </c>
      <c r="L201" s="586" t="s">
        <v>993</v>
      </c>
      <c r="M201" s="586" t="s">
        <v>993</v>
      </c>
      <c r="N201" s="108"/>
      <c r="O201" s="84"/>
      <c r="P201" s="84"/>
      <c r="Q201" s="100"/>
      <c r="R201" s="136"/>
      <c r="S201" s="84"/>
      <c r="T201" s="84"/>
      <c r="U201" s="87"/>
      <c r="V201" s="547"/>
      <c r="W201" s="85"/>
      <c r="X201" s="84"/>
      <c r="Y201" s="84"/>
      <c r="Z201" s="87"/>
      <c r="AA201" s="94"/>
      <c r="AB201" s="84"/>
      <c r="AC201" s="84"/>
      <c r="AD201" s="100"/>
      <c r="AE201" s="136"/>
      <c r="AF201" s="84"/>
      <c r="AG201" s="84"/>
      <c r="AH201" s="87"/>
      <c r="AI201" s="94"/>
      <c r="AJ201" s="84"/>
      <c r="AK201" s="84"/>
      <c r="AL201" s="84"/>
      <c r="AM201" s="100"/>
      <c r="AN201" s="136"/>
      <c r="AO201" s="84"/>
      <c r="AP201" s="84" t="s">
        <v>9</v>
      </c>
      <c r="AQ201" s="87"/>
      <c r="AR201" s="94"/>
      <c r="AS201" s="84"/>
      <c r="AT201" s="84"/>
      <c r="AU201" s="84"/>
      <c r="AV201" s="100"/>
      <c r="AW201" s="136"/>
      <c r="AX201" s="84"/>
      <c r="AY201" s="84"/>
      <c r="AZ201" s="87"/>
      <c r="BA201" s="94"/>
      <c r="BB201" s="84"/>
      <c r="BC201" s="84"/>
      <c r="BD201" s="100"/>
      <c r="BE201" s="136"/>
      <c r="BF201" s="84"/>
      <c r="BG201" s="84"/>
      <c r="BH201" s="84"/>
      <c r="BI201" s="87"/>
      <c r="BJ201" s="94"/>
      <c r="BK201" s="536"/>
      <c r="BL201" s="536"/>
      <c r="BM201" s="93"/>
      <c r="BN201" s="634"/>
      <c r="BO201" s="11"/>
    </row>
    <row r="202" spans="1:67" ht="18.899999999999999" customHeight="1">
      <c r="A202" s="9"/>
      <c r="B202" s="8"/>
      <c r="C202" s="1037"/>
      <c r="D202" s="1037"/>
      <c r="E202" s="1037"/>
      <c r="F202" s="1037"/>
      <c r="G202" s="1014"/>
      <c r="H202" s="76" t="s">
        <v>305</v>
      </c>
      <c r="I202" s="194" t="s">
        <v>801</v>
      </c>
      <c r="J202" s="583">
        <v>1132110</v>
      </c>
      <c r="K202" s="586" t="s">
        <v>339</v>
      </c>
      <c r="L202" s="586" t="s">
        <v>993</v>
      </c>
      <c r="M202" s="586" t="s">
        <v>993</v>
      </c>
      <c r="N202" s="108"/>
      <c r="O202" s="84"/>
      <c r="P202" s="84"/>
      <c r="Q202" s="100"/>
      <c r="R202" s="136"/>
      <c r="S202" s="84"/>
      <c r="T202" s="84"/>
      <c r="U202" s="87"/>
      <c r="V202" s="547"/>
      <c r="W202" s="85"/>
      <c r="X202" s="84"/>
      <c r="Y202" s="84"/>
      <c r="Z202" s="87"/>
      <c r="AA202" s="94"/>
      <c r="AB202" s="84"/>
      <c r="AC202" s="84"/>
      <c r="AD202" s="100"/>
      <c r="AE202" s="136"/>
      <c r="AF202" s="84"/>
      <c r="AG202" s="84"/>
      <c r="AH202" s="87"/>
      <c r="AI202" s="94"/>
      <c r="AJ202" s="84"/>
      <c r="AK202" s="84"/>
      <c r="AL202" s="84"/>
      <c r="AM202" s="100"/>
      <c r="AN202" s="136"/>
      <c r="AO202" s="84"/>
      <c r="AP202" s="84"/>
      <c r="AQ202" s="87" t="s">
        <v>9</v>
      </c>
      <c r="AR202" s="94"/>
      <c r="AS202" s="84"/>
      <c r="AT202" s="84"/>
      <c r="AU202" s="84"/>
      <c r="AV202" s="100"/>
      <c r="AW202" s="136"/>
      <c r="AX202" s="84"/>
      <c r="AY202" s="84"/>
      <c r="AZ202" s="87"/>
      <c r="BA202" s="94"/>
      <c r="BB202" s="84"/>
      <c r="BC202" s="84"/>
      <c r="BD202" s="100"/>
      <c r="BE202" s="136"/>
      <c r="BF202" s="84"/>
      <c r="BG202" s="84"/>
      <c r="BH202" s="84"/>
      <c r="BI202" s="87"/>
      <c r="BJ202" s="94"/>
      <c r="BK202" s="536"/>
      <c r="BL202" s="536"/>
      <c r="BM202" s="93"/>
      <c r="BN202" s="634"/>
      <c r="BO202" s="11"/>
    </row>
    <row r="203" spans="1:67" ht="18.899999999999999" customHeight="1">
      <c r="A203" s="9"/>
      <c r="B203" s="8"/>
      <c r="C203" s="1037"/>
      <c r="D203" s="1037"/>
      <c r="E203" s="1037"/>
      <c r="F203" s="1037"/>
      <c r="G203" s="1014"/>
      <c r="H203" s="76" t="s">
        <v>306</v>
      </c>
      <c r="I203" s="194" t="s">
        <v>801</v>
      </c>
      <c r="J203" s="583">
        <v>1132110</v>
      </c>
      <c r="K203" s="586" t="s">
        <v>339</v>
      </c>
      <c r="L203" s="586" t="s">
        <v>993</v>
      </c>
      <c r="M203" s="586" t="s">
        <v>993</v>
      </c>
      <c r="N203" s="108"/>
      <c r="O203" s="84"/>
      <c r="P203" s="84"/>
      <c r="Q203" s="100"/>
      <c r="R203" s="136"/>
      <c r="S203" s="84"/>
      <c r="T203" s="84"/>
      <c r="U203" s="87"/>
      <c r="V203" s="94"/>
      <c r="W203" s="85"/>
      <c r="X203" s="84"/>
      <c r="Y203" s="84"/>
      <c r="Z203" s="87"/>
      <c r="AA203" s="94"/>
      <c r="AB203" s="84"/>
      <c r="AC203" s="84"/>
      <c r="AD203" s="100"/>
      <c r="AE203" s="136"/>
      <c r="AF203" s="84"/>
      <c r="AG203" s="84"/>
      <c r="AH203" s="87"/>
      <c r="AI203" s="94"/>
      <c r="AJ203" s="84"/>
      <c r="AK203" s="84"/>
      <c r="AL203" s="84"/>
      <c r="AM203" s="100"/>
      <c r="AN203" s="136"/>
      <c r="AO203" s="84"/>
      <c r="AP203" s="84"/>
      <c r="AQ203" s="87" t="s">
        <v>9</v>
      </c>
      <c r="AR203" s="94"/>
      <c r="AS203" s="84"/>
      <c r="AT203" s="84"/>
      <c r="AU203" s="84"/>
      <c r="AV203" s="100"/>
      <c r="AW203" s="136"/>
      <c r="AX203" s="84"/>
      <c r="AY203" s="84"/>
      <c r="AZ203" s="87"/>
      <c r="BA203" s="94"/>
      <c r="BB203" s="84"/>
      <c r="BC203" s="84"/>
      <c r="BD203" s="100"/>
      <c r="BE203" s="136"/>
      <c r="BF203" s="84"/>
      <c r="BG203" s="84"/>
      <c r="BH203" s="84"/>
      <c r="BI203" s="87"/>
      <c r="BJ203" s="94"/>
      <c r="BK203" s="536"/>
      <c r="BL203" s="536"/>
      <c r="BM203" s="93"/>
      <c r="BN203" s="634"/>
      <c r="BO203" s="11"/>
    </row>
    <row r="204" spans="1:67" ht="18.899999999999999" customHeight="1">
      <c r="A204" s="9"/>
      <c r="B204" s="8"/>
      <c r="C204" s="1037"/>
      <c r="D204" s="1037"/>
      <c r="E204" s="1037"/>
      <c r="F204" s="1037"/>
      <c r="G204" s="1014"/>
      <c r="H204" s="76" t="s">
        <v>307</v>
      </c>
      <c r="I204" s="194" t="s">
        <v>800</v>
      </c>
      <c r="J204" s="583">
        <v>1132110</v>
      </c>
      <c r="K204" s="586" t="s">
        <v>339</v>
      </c>
      <c r="L204" s="586" t="s">
        <v>993</v>
      </c>
      <c r="M204" s="586" t="s">
        <v>993</v>
      </c>
      <c r="N204" s="108"/>
      <c r="O204" s="84"/>
      <c r="P204" s="84"/>
      <c r="Q204" s="100"/>
      <c r="R204" s="136"/>
      <c r="S204" s="84"/>
      <c r="T204" s="84"/>
      <c r="U204" s="87"/>
      <c r="V204" s="94"/>
      <c r="W204" s="85"/>
      <c r="X204" s="84"/>
      <c r="Y204" s="84"/>
      <c r="Z204" s="87"/>
      <c r="AA204" s="94"/>
      <c r="AB204" s="84"/>
      <c r="AC204" s="84"/>
      <c r="AD204" s="100"/>
      <c r="AE204" s="136"/>
      <c r="AF204" s="84"/>
      <c r="AG204" s="84"/>
      <c r="AH204" s="87"/>
      <c r="AI204" s="94"/>
      <c r="AJ204" s="84"/>
      <c r="AK204" s="84"/>
      <c r="AL204" s="84"/>
      <c r="AM204" s="100"/>
      <c r="AN204" s="136"/>
      <c r="AO204" s="84"/>
      <c r="AP204" s="84"/>
      <c r="AQ204" s="87" t="s">
        <v>9</v>
      </c>
      <c r="AR204" s="94"/>
      <c r="AS204" s="84"/>
      <c r="AT204" s="84"/>
      <c r="AU204" s="84"/>
      <c r="AV204" s="100"/>
      <c r="AW204" s="136"/>
      <c r="AX204" s="84"/>
      <c r="AY204" s="84"/>
      <c r="AZ204" s="87"/>
      <c r="BA204" s="94"/>
      <c r="BB204" s="84"/>
      <c r="BC204" s="84"/>
      <c r="BD204" s="100"/>
      <c r="BE204" s="136"/>
      <c r="BF204" s="84"/>
      <c r="BG204" s="84"/>
      <c r="BH204" s="84"/>
      <c r="BI204" s="87"/>
      <c r="BJ204" s="94"/>
      <c r="BK204" s="536"/>
      <c r="BL204" s="536"/>
      <c r="BM204" s="93"/>
      <c r="BN204" s="634"/>
      <c r="BO204" s="11"/>
    </row>
    <row r="205" spans="1:67" ht="18.899999999999999" customHeight="1">
      <c r="A205" s="9" t="s">
        <v>27</v>
      </c>
      <c r="B205" s="8" t="s">
        <v>1</v>
      </c>
      <c r="C205" s="1037"/>
      <c r="D205" s="1037"/>
      <c r="E205" s="1037"/>
      <c r="F205" s="1037"/>
      <c r="G205" s="1014"/>
      <c r="H205" s="76" t="s">
        <v>308</v>
      </c>
      <c r="I205" s="194" t="s">
        <v>799</v>
      </c>
      <c r="J205" s="583">
        <v>1132110</v>
      </c>
      <c r="K205" s="586" t="s">
        <v>339</v>
      </c>
      <c r="L205" s="586" t="s">
        <v>993</v>
      </c>
      <c r="M205" s="586" t="s">
        <v>993</v>
      </c>
      <c r="N205" s="108"/>
      <c r="O205" s="84"/>
      <c r="P205" s="84"/>
      <c r="Q205" s="101"/>
      <c r="R205" s="136"/>
      <c r="S205" s="84"/>
      <c r="T205" s="84"/>
      <c r="U205" s="87"/>
      <c r="V205" s="94"/>
      <c r="W205" s="84"/>
      <c r="X205" s="84"/>
      <c r="Y205" s="84"/>
      <c r="Z205" s="87"/>
      <c r="AA205" s="94"/>
      <c r="AB205" s="84"/>
      <c r="AC205" s="84"/>
      <c r="AD205" s="100"/>
      <c r="AE205" s="136"/>
      <c r="AF205" s="84"/>
      <c r="AG205" s="84"/>
      <c r="AH205" s="87"/>
      <c r="AI205" s="94"/>
      <c r="AJ205" s="84"/>
      <c r="AK205" s="84"/>
      <c r="AL205" s="84"/>
      <c r="AM205" s="100"/>
      <c r="AN205" s="136"/>
      <c r="AO205" s="84"/>
      <c r="AP205" s="84"/>
      <c r="AQ205" s="88" t="s">
        <v>9</v>
      </c>
      <c r="AR205" s="94"/>
      <c r="AS205" s="84"/>
      <c r="AT205" s="84"/>
      <c r="AU205" s="84"/>
      <c r="AV205" s="100"/>
      <c r="AW205" s="136"/>
      <c r="AX205" s="84"/>
      <c r="AY205" s="84"/>
      <c r="AZ205" s="87"/>
      <c r="BA205" s="94"/>
      <c r="BB205" s="84"/>
      <c r="BC205" s="84"/>
      <c r="BD205" s="100"/>
      <c r="BE205" s="136"/>
      <c r="BF205" s="84"/>
      <c r="BG205" s="84"/>
      <c r="BH205" s="84"/>
      <c r="BI205" s="87"/>
      <c r="BJ205" s="94"/>
      <c r="BK205" s="536"/>
      <c r="BL205" s="536"/>
      <c r="BM205" s="93"/>
      <c r="BN205" s="634"/>
      <c r="BO205" s="11"/>
    </row>
    <row r="206" spans="1:67" ht="18.899999999999999" customHeight="1">
      <c r="A206" s="9" t="s">
        <v>27</v>
      </c>
      <c r="B206" s="8" t="s">
        <v>1</v>
      </c>
      <c r="C206" s="1037"/>
      <c r="D206" s="1037"/>
      <c r="E206" s="1037"/>
      <c r="F206" s="1037"/>
      <c r="G206" s="1014"/>
      <c r="H206" s="76" t="s">
        <v>309</v>
      </c>
      <c r="I206" s="194" t="s">
        <v>798</v>
      </c>
      <c r="J206" s="583">
        <v>1132110</v>
      </c>
      <c r="K206" s="586" t="s">
        <v>339</v>
      </c>
      <c r="L206" s="586" t="s">
        <v>993</v>
      </c>
      <c r="M206" s="586" t="s">
        <v>993</v>
      </c>
      <c r="N206" s="108"/>
      <c r="O206" s="84"/>
      <c r="P206" s="84"/>
      <c r="Q206" s="101"/>
      <c r="R206" s="136"/>
      <c r="S206" s="84"/>
      <c r="T206" s="84"/>
      <c r="U206" s="87"/>
      <c r="V206" s="94"/>
      <c r="W206" s="84"/>
      <c r="X206" s="84"/>
      <c r="Y206" s="84"/>
      <c r="Z206" s="87"/>
      <c r="AA206" s="94"/>
      <c r="AB206" s="84"/>
      <c r="AC206" s="84"/>
      <c r="AD206" s="100"/>
      <c r="AE206" s="136"/>
      <c r="AF206" s="84"/>
      <c r="AG206" s="84"/>
      <c r="AH206" s="87"/>
      <c r="AI206" s="94"/>
      <c r="AJ206" s="84"/>
      <c r="AK206" s="84"/>
      <c r="AL206" s="84"/>
      <c r="AM206" s="100"/>
      <c r="AN206" s="136"/>
      <c r="AO206" s="84"/>
      <c r="AP206" s="84"/>
      <c r="AQ206" s="88" t="s">
        <v>9</v>
      </c>
      <c r="AR206" s="94"/>
      <c r="AS206" s="84"/>
      <c r="AT206" s="84"/>
      <c r="AU206" s="84"/>
      <c r="AV206" s="100"/>
      <c r="AW206" s="136"/>
      <c r="AX206" s="84"/>
      <c r="AY206" s="84"/>
      <c r="AZ206" s="87"/>
      <c r="BA206" s="94"/>
      <c r="BB206" s="84"/>
      <c r="BC206" s="84"/>
      <c r="BD206" s="100"/>
      <c r="BE206" s="136"/>
      <c r="BF206" s="84"/>
      <c r="BG206" s="84"/>
      <c r="BH206" s="84"/>
      <c r="BI206" s="87"/>
      <c r="BJ206" s="94"/>
      <c r="BK206" s="536"/>
      <c r="BL206" s="536"/>
      <c r="BM206" s="93"/>
      <c r="BN206" s="634"/>
      <c r="BO206" s="11"/>
    </row>
    <row r="207" spans="1:67" ht="18.899999999999999" customHeight="1">
      <c r="A207" s="9" t="s">
        <v>27</v>
      </c>
      <c r="B207" s="8" t="s">
        <v>1</v>
      </c>
      <c r="C207" s="1037"/>
      <c r="D207" s="1037"/>
      <c r="E207" s="1037"/>
      <c r="F207" s="1037"/>
      <c r="G207" s="1014"/>
      <c r="H207" s="76" t="s">
        <v>310</v>
      </c>
      <c r="I207" s="194" t="s">
        <v>797</v>
      </c>
      <c r="J207" s="583">
        <v>1132110</v>
      </c>
      <c r="K207" s="586" t="s">
        <v>339</v>
      </c>
      <c r="L207" s="586" t="s">
        <v>993</v>
      </c>
      <c r="M207" s="586" t="s">
        <v>993</v>
      </c>
      <c r="N207" s="108"/>
      <c r="O207" s="85"/>
      <c r="P207" s="84"/>
      <c r="Q207" s="100"/>
      <c r="R207" s="136"/>
      <c r="S207" s="84"/>
      <c r="T207" s="84"/>
      <c r="U207" s="87"/>
      <c r="V207" s="94"/>
      <c r="W207" s="84"/>
      <c r="X207" s="84"/>
      <c r="Y207" s="84"/>
      <c r="Z207" s="87"/>
      <c r="AA207" s="94"/>
      <c r="AB207" s="84"/>
      <c r="AC207" s="84"/>
      <c r="AD207" s="100"/>
      <c r="AE207" s="136"/>
      <c r="AF207" s="84"/>
      <c r="AG207" s="84"/>
      <c r="AH207" s="87"/>
      <c r="AI207" s="94"/>
      <c r="AJ207" s="84"/>
      <c r="AK207" s="84"/>
      <c r="AL207" s="84"/>
      <c r="AM207" s="100"/>
      <c r="AN207" s="136"/>
      <c r="AO207" s="84"/>
      <c r="AP207" s="84"/>
      <c r="AQ207" s="87" t="s">
        <v>9</v>
      </c>
      <c r="AR207" s="94"/>
      <c r="AS207" s="84"/>
      <c r="AT207" s="84"/>
      <c r="AU207" s="84"/>
      <c r="AV207" s="100"/>
      <c r="AW207" s="136"/>
      <c r="AX207" s="84"/>
      <c r="AY207" s="84"/>
      <c r="AZ207" s="87"/>
      <c r="BA207" s="94"/>
      <c r="BB207" s="84"/>
      <c r="BC207" s="84"/>
      <c r="BD207" s="100"/>
      <c r="BE207" s="136"/>
      <c r="BF207" s="84"/>
      <c r="BG207" s="84"/>
      <c r="BH207" s="84"/>
      <c r="BI207" s="87"/>
      <c r="BJ207" s="94"/>
      <c r="BK207" s="536"/>
      <c r="BL207" s="536"/>
      <c r="BM207" s="93"/>
      <c r="BN207" s="634"/>
      <c r="BO207" s="11"/>
    </row>
    <row r="208" spans="1:67" ht="18.899999999999999" customHeight="1">
      <c r="A208" s="9"/>
      <c r="B208" s="8"/>
      <c r="C208" s="1037"/>
      <c r="D208" s="1037"/>
      <c r="E208" s="1037"/>
      <c r="F208" s="1037"/>
      <c r="G208" s="1014"/>
      <c r="H208" s="76" t="s">
        <v>311</v>
      </c>
      <c r="I208" s="194" t="s">
        <v>796</v>
      </c>
      <c r="J208" s="583">
        <v>1132110</v>
      </c>
      <c r="K208" s="586" t="s">
        <v>339</v>
      </c>
      <c r="L208" s="586" t="s">
        <v>993</v>
      </c>
      <c r="M208" s="586" t="s">
        <v>993</v>
      </c>
      <c r="N208" s="109"/>
      <c r="O208" s="84"/>
      <c r="P208" s="84"/>
      <c r="Q208" s="101"/>
      <c r="R208" s="138"/>
      <c r="S208" s="84"/>
      <c r="T208" s="84"/>
      <c r="U208" s="88"/>
      <c r="V208" s="92"/>
      <c r="W208" s="84"/>
      <c r="X208" s="84"/>
      <c r="Y208" s="85"/>
      <c r="Z208" s="88"/>
      <c r="AA208" s="94"/>
      <c r="AB208" s="84"/>
      <c r="AC208" s="84"/>
      <c r="AD208" s="101"/>
      <c r="AE208" s="136"/>
      <c r="AF208" s="84"/>
      <c r="AG208" s="84"/>
      <c r="AH208" s="88"/>
      <c r="AI208" s="94"/>
      <c r="AJ208" s="84"/>
      <c r="AK208" s="84"/>
      <c r="AL208" s="84"/>
      <c r="AM208" s="101"/>
      <c r="AN208" s="136"/>
      <c r="AO208" s="84"/>
      <c r="AP208" s="84"/>
      <c r="AQ208" s="784" t="s">
        <v>9</v>
      </c>
      <c r="AR208" s="547"/>
      <c r="AS208" s="84"/>
      <c r="AT208" s="84"/>
      <c r="AU208" s="85"/>
      <c r="AV208" s="100"/>
      <c r="AW208" s="136"/>
      <c r="AX208" s="85"/>
      <c r="AY208" s="84"/>
      <c r="AZ208" s="87"/>
      <c r="BA208" s="94"/>
      <c r="BB208" s="85"/>
      <c r="BC208" s="84"/>
      <c r="BD208" s="100"/>
      <c r="BE208" s="136"/>
      <c r="BF208" s="85"/>
      <c r="BG208" s="84"/>
      <c r="BH208" s="84"/>
      <c r="BI208" s="87"/>
      <c r="BJ208" s="92"/>
      <c r="BK208" s="536"/>
      <c r="BL208" s="536"/>
      <c r="BM208" s="93"/>
      <c r="BN208" s="634"/>
      <c r="BO208" s="11"/>
    </row>
    <row r="209" spans="1:67" ht="18.899999999999999" customHeight="1">
      <c r="A209" s="9"/>
      <c r="B209" s="8"/>
      <c r="C209" s="1037"/>
      <c r="D209" s="1037"/>
      <c r="E209" s="1037"/>
      <c r="F209" s="1037"/>
      <c r="G209" s="1014"/>
      <c r="H209" s="76" t="s">
        <v>312</v>
      </c>
      <c r="I209" s="194" t="s">
        <v>803</v>
      </c>
      <c r="J209" s="583">
        <v>1132110</v>
      </c>
      <c r="K209" s="586" t="s">
        <v>339</v>
      </c>
      <c r="L209" s="586" t="s">
        <v>993</v>
      </c>
      <c r="M209" s="586" t="s">
        <v>993</v>
      </c>
      <c r="N209" s="109"/>
      <c r="O209" s="84"/>
      <c r="P209" s="84"/>
      <c r="Q209" s="101"/>
      <c r="R209" s="138"/>
      <c r="S209" s="84"/>
      <c r="T209" s="84"/>
      <c r="U209" s="88"/>
      <c r="V209" s="92"/>
      <c r="W209" s="84"/>
      <c r="X209" s="84"/>
      <c r="Y209" s="85"/>
      <c r="Z209" s="88"/>
      <c r="AA209" s="94"/>
      <c r="AB209" s="84"/>
      <c r="AC209" s="84"/>
      <c r="AD209" s="101"/>
      <c r="AE209" s="136"/>
      <c r="AF209" s="84"/>
      <c r="AG209" s="84"/>
      <c r="AH209" s="88"/>
      <c r="AI209" s="94"/>
      <c r="AJ209" s="84"/>
      <c r="AK209" s="84"/>
      <c r="AL209" s="84"/>
      <c r="AM209" s="101"/>
      <c r="AN209" s="136"/>
      <c r="AO209" s="84"/>
      <c r="AP209" s="84"/>
      <c r="AQ209" s="784"/>
      <c r="AR209" s="547" t="s">
        <v>9</v>
      </c>
      <c r="AS209" s="84"/>
      <c r="AT209" s="84"/>
      <c r="AU209" s="85"/>
      <c r="AV209" s="100"/>
      <c r="AW209" s="136"/>
      <c r="AX209" s="85"/>
      <c r="AY209" s="84"/>
      <c r="AZ209" s="87"/>
      <c r="BA209" s="94"/>
      <c r="BB209" s="85"/>
      <c r="BC209" s="84"/>
      <c r="BD209" s="100"/>
      <c r="BE209" s="136"/>
      <c r="BF209" s="85"/>
      <c r="BG209" s="84"/>
      <c r="BH209" s="84"/>
      <c r="BI209" s="87"/>
      <c r="BJ209" s="92"/>
      <c r="BK209" s="536"/>
      <c r="BL209" s="536"/>
      <c r="BM209" s="93"/>
      <c r="BN209" s="634"/>
      <c r="BO209" s="11"/>
    </row>
    <row r="210" spans="1:67" ht="18.899999999999999" customHeight="1">
      <c r="A210" s="9"/>
      <c r="B210" s="8"/>
      <c r="C210" s="1037"/>
      <c r="D210" s="1037"/>
      <c r="E210" s="1037"/>
      <c r="F210" s="1037"/>
      <c r="G210" s="1014"/>
      <c r="H210" s="76" t="s">
        <v>928</v>
      </c>
      <c r="I210" s="194" t="s">
        <v>979</v>
      </c>
      <c r="J210" s="583">
        <v>1132110</v>
      </c>
      <c r="K210" s="586" t="s">
        <v>339</v>
      </c>
      <c r="L210" s="586" t="s">
        <v>993</v>
      </c>
      <c r="M210" s="586" t="s">
        <v>993</v>
      </c>
      <c r="N210" s="109"/>
      <c r="O210" s="84"/>
      <c r="P210" s="84"/>
      <c r="Q210" s="101"/>
      <c r="R210" s="138"/>
      <c r="S210" s="84"/>
      <c r="T210" s="84"/>
      <c r="U210" s="88"/>
      <c r="V210" s="92"/>
      <c r="W210" s="84"/>
      <c r="X210" s="84"/>
      <c r="Y210" s="85"/>
      <c r="Z210" s="88"/>
      <c r="AA210" s="94"/>
      <c r="AB210" s="84"/>
      <c r="AC210" s="84"/>
      <c r="AD210" s="101"/>
      <c r="AE210" s="136"/>
      <c r="AF210" s="84"/>
      <c r="AG210" s="84"/>
      <c r="AH210" s="88"/>
      <c r="AI210" s="94"/>
      <c r="AJ210" s="84"/>
      <c r="AK210" s="84"/>
      <c r="AL210" s="84"/>
      <c r="AM210" s="101"/>
      <c r="AN210" s="136"/>
      <c r="AO210" s="84"/>
      <c r="AP210" s="84"/>
      <c r="AQ210" s="784"/>
      <c r="AR210" s="547" t="s">
        <v>9</v>
      </c>
      <c r="AS210" s="84"/>
      <c r="AT210" s="84"/>
      <c r="AU210" s="85"/>
      <c r="AV210" s="100"/>
      <c r="AW210" s="136"/>
      <c r="AX210" s="85"/>
      <c r="AY210" s="84"/>
      <c r="AZ210" s="87"/>
      <c r="BA210" s="94"/>
      <c r="BB210" s="85"/>
      <c r="BC210" s="84"/>
      <c r="BD210" s="100"/>
      <c r="BE210" s="136"/>
      <c r="BF210" s="85"/>
      <c r="BG210" s="84"/>
      <c r="BH210" s="84"/>
      <c r="BI210" s="87"/>
      <c r="BJ210" s="92"/>
      <c r="BK210" s="536"/>
      <c r="BL210" s="536"/>
      <c r="BM210" s="93"/>
      <c r="BN210" s="634"/>
      <c r="BO210" s="11"/>
    </row>
    <row r="211" spans="1:67" ht="18.899999999999999" customHeight="1">
      <c r="A211" s="9"/>
      <c r="B211" s="8"/>
      <c r="C211" s="1037"/>
      <c r="D211" s="1037"/>
      <c r="E211" s="1037"/>
      <c r="F211" s="1037"/>
      <c r="G211" s="1014"/>
      <c r="H211" s="76" t="s">
        <v>344</v>
      </c>
      <c r="I211" s="194" t="s">
        <v>804</v>
      </c>
      <c r="J211" s="583">
        <v>1132110</v>
      </c>
      <c r="K211" s="586" t="s">
        <v>339</v>
      </c>
      <c r="L211" s="586" t="s">
        <v>993</v>
      </c>
      <c r="M211" s="586" t="s">
        <v>993</v>
      </c>
      <c r="N211" s="108"/>
      <c r="O211" s="84"/>
      <c r="P211" s="84"/>
      <c r="Q211" s="100"/>
      <c r="R211" s="136"/>
      <c r="S211" s="84"/>
      <c r="T211" s="84"/>
      <c r="U211" s="87"/>
      <c r="V211" s="92"/>
      <c r="W211" s="84"/>
      <c r="X211" s="85"/>
      <c r="Y211" s="84"/>
      <c r="Z211" s="87"/>
      <c r="AA211" s="94"/>
      <c r="AB211" s="84"/>
      <c r="AC211" s="84"/>
      <c r="AD211" s="100"/>
      <c r="AE211" s="136"/>
      <c r="AF211" s="84"/>
      <c r="AG211" s="84"/>
      <c r="AH211" s="87"/>
      <c r="AI211" s="92"/>
      <c r="AJ211" s="84"/>
      <c r="AK211" s="85"/>
      <c r="AL211" s="84"/>
      <c r="AM211" s="100"/>
      <c r="AN211" s="136"/>
      <c r="AO211" s="84"/>
      <c r="AP211" s="84"/>
      <c r="AQ211" s="143"/>
      <c r="AR211" s="547" t="s">
        <v>9</v>
      </c>
      <c r="AS211" s="84"/>
      <c r="AT211" s="84"/>
      <c r="AU211" s="84"/>
      <c r="AV211" s="100"/>
      <c r="AW211" s="136"/>
      <c r="AX211" s="85"/>
      <c r="AY211" s="84"/>
      <c r="AZ211" s="88"/>
      <c r="BA211" s="94"/>
      <c r="BB211" s="84"/>
      <c r="BC211" s="84"/>
      <c r="BD211" s="100"/>
      <c r="BE211" s="136"/>
      <c r="BF211" s="84"/>
      <c r="BG211" s="84"/>
      <c r="BH211" s="84"/>
      <c r="BI211" s="87"/>
      <c r="BJ211" s="92"/>
      <c r="BK211" s="536"/>
      <c r="BL211" s="535"/>
      <c r="BM211" s="93"/>
      <c r="BN211" s="634"/>
      <c r="BO211" s="11"/>
    </row>
    <row r="212" spans="1:67" ht="18.899999999999999" customHeight="1" thickBot="1">
      <c r="A212" s="9"/>
      <c r="B212" s="8"/>
      <c r="C212" s="1037"/>
      <c r="D212" s="1037"/>
      <c r="E212" s="1037"/>
      <c r="F212" s="1037"/>
      <c r="G212" s="1076"/>
      <c r="H212" s="112" t="s">
        <v>314</v>
      </c>
      <c r="I212" s="201" t="s">
        <v>805</v>
      </c>
      <c r="J212" s="584">
        <v>1132110</v>
      </c>
      <c r="K212" s="560" t="s">
        <v>339</v>
      </c>
      <c r="L212" s="560" t="s">
        <v>993</v>
      </c>
      <c r="M212" s="560" t="s">
        <v>993</v>
      </c>
      <c r="N212" s="110"/>
      <c r="O212" s="97"/>
      <c r="P212" s="97"/>
      <c r="Q212" s="102"/>
      <c r="R212" s="137"/>
      <c r="S212" s="97"/>
      <c r="T212" s="97"/>
      <c r="U212" s="141"/>
      <c r="V212" s="121"/>
      <c r="W212" s="97"/>
      <c r="X212" s="106"/>
      <c r="Y212" s="97"/>
      <c r="Z212" s="141"/>
      <c r="AA212" s="96"/>
      <c r="AB212" s="97"/>
      <c r="AC212" s="97"/>
      <c r="AD212" s="102"/>
      <c r="AE212" s="137"/>
      <c r="AF212" s="97"/>
      <c r="AG212" s="97"/>
      <c r="AH212" s="141"/>
      <c r="AI212" s="121"/>
      <c r="AJ212" s="97"/>
      <c r="AK212" s="106"/>
      <c r="AL212" s="97"/>
      <c r="AM212" s="102"/>
      <c r="AN212" s="137"/>
      <c r="AO212" s="97"/>
      <c r="AP212" s="97"/>
      <c r="AQ212" s="785"/>
      <c r="AR212" s="632" t="s">
        <v>9</v>
      </c>
      <c r="AS212" s="97"/>
      <c r="AT212" s="97"/>
      <c r="AU212" s="97"/>
      <c r="AV212" s="102"/>
      <c r="AW212" s="137"/>
      <c r="AX212" s="106"/>
      <c r="AY212" s="97"/>
      <c r="AZ212" s="149"/>
      <c r="BA212" s="96"/>
      <c r="BB212" s="97"/>
      <c r="BC212" s="97"/>
      <c r="BD212" s="102"/>
      <c r="BE212" s="137"/>
      <c r="BF212" s="97"/>
      <c r="BG212" s="97"/>
      <c r="BH212" s="97"/>
      <c r="BI212" s="141"/>
      <c r="BJ212" s="121"/>
      <c r="BK212" s="545"/>
      <c r="BL212" s="615"/>
      <c r="BM212" s="98"/>
      <c r="BN212" s="634"/>
      <c r="BO212" s="11"/>
    </row>
    <row r="213" spans="1:67" ht="18.899999999999999" customHeight="1">
      <c r="A213" s="9"/>
      <c r="B213" s="8"/>
      <c r="C213" s="1037"/>
      <c r="D213" s="1037"/>
      <c r="E213" s="1037"/>
      <c r="F213" s="1037"/>
      <c r="G213" s="1087" t="s">
        <v>484</v>
      </c>
      <c r="H213" s="372" t="s">
        <v>575</v>
      </c>
      <c r="I213" s="572" t="s">
        <v>868</v>
      </c>
      <c r="J213" s="186">
        <v>1131810</v>
      </c>
      <c r="K213" s="585" t="s">
        <v>339</v>
      </c>
      <c r="L213" s="585" t="s">
        <v>993</v>
      </c>
      <c r="M213" s="585" t="s">
        <v>993</v>
      </c>
      <c r="N213" s="115"/>
      <c r="O213" s="116"/>
      <c r="P213" s="116"/>
      <c r="Q213" s="117"/>
      <c r="R213" s="150"/>
      <c r="S213" s="116"/>
      <c r="T213" s="116"/>
      <c r="U213" s="147"/>
      <c r="V213" s="739"/>
      <c r="W213" s="116"/>
      <c r="X213" s="684"/>
      <c r="Y213" s="116"/>
      <c r="Z213" s="147"/>
      <c r="AA213" s="118"/>
      <c r="AB213" s="116"/>
      <c r="AC213" s="116"/>
      <c r="AD213" s="117"/>
      <c r="AE213" s="150"/>
      <c r="AF213" s="116"/>
      <c r="AG213" s="116"/>
      <c r="AH213" s="147"/>
      <c r="AI213" s="739"/>
      <c r="AJ213" s="116"/>
      <c r="AK213" s="684"/>
      <c r="AL213" s="116"/>
      <c r="AM213" s="117"/>
      <c r="AN213" s="150"/>
      <c r="AO213" s="116"/>
      <c r="AP213" s="116"/>
      <c r="AQ213" s="786"/>
      <c r="AR213" s="683" t="s">
        <v>9</v>
      </c>
      <c r="AS213" s="116"/>
      <c r="AT213" s="116"/>
      <c r="AU213" s="116"/>
      <c r="AV213" s="117"/>
      <c r="AW213" s="150"/>
      <c r="AX213" s="684"/>
      <c r="AY213" s="116"/>
      <c r="AZ213" s="745"/>
      <c r="BA213" s="118"/>
      <c r="BB213" s="116"/>
      <c r="BC213" s="116"/>
      <c r="BD213" s="117"/>
      <c r="BE213" s="150"/>
      <c r="BF213" s="116"/>
      <c r="BG213" s="116"/>
      <c r="BH213" s="116"/>
      <c r="BI213" s="147"/>
      <c r="BJ213" s="739"/>
      <c r="BK213" s="588"/>
      <c r="BL213" s="740"/>
      <c r="BM213" s="119"/>
      <c r="BN213" s="634"/>
      <c r="BO213" s="11"/>
    </row>
    <row r="214" spans="1:67" ht="18.899999999999999" customHeight="1">
      <c r="A214" s="9"/>
      <c r="B214" s="8"/>
      <c r="C214" s="1037"/>
      <c r="D214" s="1037"/>
      <c r="E214" s="1037"/>
      <c r="F214" s="1037"/>
      <c r="G214" s="1096"/>
      <c r="H214" s="453" t="s">
        <v>901</v>
      </c>
      <c r="I214" s="577" t="s">
        <v>948</v>
      </c>
      <c r="J214" s="772">
        <v>1131810</v>
      </c>
      <c r="K214" s="768" t="s">
        <v>339</v>
      </c>
      <c r="L214" s="768" t="s">
        <v>993</v>
      </c>
      <c r="M214" s="768" t="s">
        <v>993</v>
      </c>
      <c r="N214" s="115"/>
      <c r="O214" s="116"/>
      <c r="P214" s="116"/>
      <c r="Q214" s="117"/>
      <c r="R214" s="150"/>
      <c r="S214" s="116"/>
      <c r="T214" s="116"/>
      <c r="U214" s="147"/>
      <c r="V214" s="739"/>
      <c r="W214" s="116"/>
      <c r="X214" s="684"/>
      <c r="Y214" s="116"/>
      <c r="Z214" s="147"/>
      <c r="AA214" s="118"/>
      <c r="AB214" s="116"/>
      <c r="AC214" s="116"/>
      <c r="AD214" s="117"/>
      <c r="AE214" s="150"/>
      <c r="AF214" s="116"/>
      <c r="AG214" s="116"/>
      <c r="AH214" s="147"/>
      <c r="AI214" s="739"/>
      <c r="AJ214" s="116"/>
      <c r="AK214" s="684"/>
      <c r="AL214" s="116"/>
      <c r="AM214" s="117"/>
      <c r="AN214" s="150"/>
      <c r="AO214" s="116"/>
      <c r="AP214" s="116"/>
      <c r="AQ214" s="786"/>
      <c r="AR214" s="683" t="s">
        <v>9</v>
      </c>
      <c r="AS214" s="84"/>
      <c r="AT214" s="116"/>
      <c r="AU214" s="116"/>
      <c r="AV214" s="117"/>
      <c r="AW214" s="150"/>
      <c r="AX214" s="684"/>
      <c r="AY214" s="116"/>
      <c r="AZ214" s="745"/>
      <c r="BA214" s="118"/>
      <c r="BB214" s="116"/>
      <c r="BC214" s="116"/>
      <c r="BD214" s="117"/>
      <c r="BE214" s="150"/>
      <c r="BF214" s="116"/>
      <c r="BG214" s="116"/>
      <c r="BH214" s="116"/>
      <c r="BI214" s="147"/>
      <c r="BJ214" s="739"/>
      <c r="BK214" s="588"/>
      <c r="BL214" s="740"/>
      <c r="BM214" s="119"/>
      <c r="BN214" s="634"/>
      <c r="BO214" s="11"/>
    </row>
    <row r="215" spans="1:67" ht="18.899999999999999" customHeight="1">
      <c r="A215" s="9"/>
      <c r="B215" s="8"/>
      <c r="C215" s="1037"/>
      <c r="D215" s="1037"/>
      <c r="E215" s="1037"/>
      <c r="F215" s="1037"/>
      <c r="G215" s="1096"/>
      <c r="H215" s="362" t="s">
        <v>1119</v>
      </c>
      <c r="I215" s="574" t="s">
        <v>1120</v>
      </c>
      <c r="J215" s="186">
        <v>1131805</v>
      </c>
      <c r="K215" s="586" t="s">
        <v>339</v>
      </c>
      <c r="L215" s="586" t="s">
        <v>993</v>
      </c>
      <c r="M215" s="586" t="s">
        <v>993</v>
      </c>
      <c r="N215" s="108"/>
      <c r="O215" s="116"/>
      <c r="P215" s="116"/>
      <c r="Q215" s="117"/>
      <c r="R215" s="150"/>
      <c r="S215" s="116"/>
      <c r="T215" s="116"/>
      <c r="U215" s="147"/>
      <c r="V215" s="739"/>
      <c r="W215" s="116"/>
      <c r="X215" s="684"/>
      <c r="Y215" s="116"/>
      <c r="Z215" s="147"/>
      <c r="AA215" s="118"/>
      <c r="AB215" s="116"/>
      <c r="AC215" s="116"/>
      <c r="AD215" s="117"/>
      <c r="AE215" s="150"/>
      <c r="AF215" s="116"/>
      <c r="AG215" s="116"/>
      <c r="AH215" s="147"/>
      <c r="AI215" s="739"/>
      <c r="AJ215" s="116"/>
      <c r="AK215" s="684"/>
      <c r="AL215" s="116"/>
      <c r="AM215" s="117"/>
      <c r="AN215" s="150"/>
      <c r="AO215" s="116"/>
      <c r="AP215" s="116"/>
      <c r="AQ215" s="786"/>
      <c r="AR215" s="683" t="s">
        <v>9</v>
      </c>
      <c r="AS215" s="84"/>
      <c r="AT215" s="116"/>
      <c r="AU215" s="116"/>
      <c r="AV215" s="117"/>
      <c r="AW215" s="150"/>
      <c r="AX215" s="684"/>
      <c r="AY215" s="116"/>
      <c r="AZ215" s="745"/>
      <c r="BA215" s="118"/>
      <c r="BB215" s="116"/>
      <c r="BC215" s="116"/>
      <c r="BD215" s="117"/>
      <c r="BE215" s="150"/>
      <c r="BF215" s="116"/>
      <c r="BG215" s="116"/>
      <c r="BH215" s="116"/>
      <c r="BI215" s="147"/>
      <c r="BJ215" s="739"/>
      <c r="BK215" s="588"/>
      <c r="BL215" s="740"/>
      <c r="BM215" s="119"/>
      <c r="BN215" s="634"/>
      <c r="BO215" s="11"/>
    </row>
    <row r="216" spans="1:67" ht="18.899999999999999" customHeight="1">
      <c r="A216" s="9"/>
      <c r="B216" s="8"/>
      <c r="C216" s="1037"/>
      <c r="D216" s="1037"/>
      <c r="E216" s="1037"/>
      <c r="F216" s="1037"/>
      <c r="G216" s="1088"/>
      <c r="H216" s="362" t="s">
        <v>573</v>
      </c>
      <c r="I216" s="574" t="s">
        <v>716</v>
      </c>
      <c r="J216" s="607">
        <v>1131804</v>
      </c>
      <c r="K216" s="586" t="s">
        <v>339</v>
      </c>
      <c r="L216" s="586" t="s">
        <v>993</v>
      </c>
      <c r="M216" s="586" t="s">
        <v>993</v>
      </c>
      <c r="N216" s="108"/>
      <c r="O216" s="84"/>
      <c r="P216" s="84"/>
      <c r="Q216" s="100"/>
      <c r="R216" s="136"/>
      <c r="S216" s="84"/>
      <c r="T216" s="84"/>
      <c r="U216" s="87"/>
      <c r="V216" s="92"/>
      <c r="W216" s="84"/>
      <c r="X216" s="85"/>
      <c r="Y216" s="84"/>
      <c r="Z216" s="87"/>
      <c r="AA216" s="94"/>
      <c r="AB216" s="84"/>
      <c r="AC216" s="84"/>
      <c r="AD216" s="100"/>
      <c r="AE216" s="136"/>
      <c r="AF216" s="84"/>
      <c r="AG216" s="84"/>
      <c r="AH216" s="87"/>
      <c r="AI216" s="92"/>
      <c r="AJ216" s="84"/>
      <c r="AK216" s="85"/>
      <c r="AL216" s="84"/>
      <c r="AM216" s="100"/>
      <c r="AN216" s="136"/>
      <c r="AO216" s="84"/>
      <c r="AP216" s="84"/>
      <c r="AQ216" s="143"/>
      <c r="AR216" s="547" t="s">
        <v>9</v>
      </c>
      <c r="AS216" s="84"/>
      <c r="AT216" s="84"/>
      <c r="AU216" s="84"/>
      <c r="AV216" s="100"/>
      <c r="AW216" s="136"/>
      <c r="AX216" s="85"/>
      <c r="AY216" s="84"/>
      <c r="AZ216" s="88"/>
      <c r="BA216" s="94"/>
      <c r="BB216" s="84"/>
      <c r="BC216" s="84"/>
      <c r="BD216" s="100"/>
      <c r="BE216" s="136"/>
      <c r="BF216" s="84"/>
      <c r="BG216" s="84"/>
      <c r="BH216" s="84"/>
      <c r="BI216" s="87"/>
      <c r="BJ216" s="92"/>
      <c r="BK216" s="536"/>
      <c r="BL216" s="535"/>
      <c r="BM216" s="93"/>
      <c r="BN216" s="634"/>
      <c r="BO216" s="11"/>
    </row>
    <row r="217" spans="1:67" ht="18.899999999999999" customHeight="1" thickBot="1">
      <c r="A217" s="9"/>
      <c r="B217" s="8"/>
      <c r="C217" s="1037"/>
      <c r="D217" s="1037"/>
      <c r="E217" s="1037"/>
      <c r="F217" s="1037"/>
      <c r="G217" s="1090"/>
      <c r="H217" s="350" t="s">
        <v>571</v>
      </c>
      <c r="I217" s="576" t="s">
        <v>717</v>
      </c>
      <c r="J217" s="609">
        <v>1131804</v>
      </c>
      <c r="K217" s="560" t="s">
        <v>339</v>
      </c>
      <c r="L217" s="560" t="s">
        <v>993</v>
      </c>
      <c r="M217" s="560" t="s">
        <v>993</v>
      </c>
      <c r="N217" s="124"/>
      <c r="O217" s="125"/>
      <c r="P217" s="125"/>
      <c r="Q217" s="126"/>
      <c r="R217" s="144"/>
      <c r="S217" s="125"/>
      <c r="T217" s="125"/>
      <c r="U217" s="148"/>
      <c r="V217" s="552"/>
      <c r="W217" s="125"/>
      <c r="X217" s="553"/>
      <c r="Y217" s="125"/>
      <c r="Z217" s="148"/>
      <c r="AA217" s="127"/>
      <c r="AB217" s="125"/>
      <c r="AC217" s="125"/>
      <c r="AD217" s="126"/>
      <c r="AE217" s="144"/>
      <c r="AF217" s="125"/>
      <c r="AG217" s="125"/>
      <c r="AH217" s="148"/>
      <c r="AI217" s="552"/>
      <c r="AJ217" s="125"/>
      <c r="AK217" s="553"/>
      <c r="AL217" s="125"/>
      <c r="AM217" s="126"/>
      <c r="AN217" s="144"/>
      <c r="AO217" s="125"/>
      <c r="AP217" s="125"/>
      <c r="AQ217" s="783"/>
      <c r="AR217" s="681"/>
      <c r="AS217" s="125" t="s">
        <v>9</v>
      </c>
      <c r="AT217" s="125"/>
      <c r="AU217" s="125"/>
      <c r="AV217" s="126"/>
      <c r="AW217" s="144"/>
      <c r="AX217" s="553"/>
      <c r="AY217" s="125"/>
      <c r="AZ217" s="793"/>
      <c r="BA217" s="127"/>
      <c r="BB217" s="125"/>
      <c r="BC217" s="125"/>
      <c r="BD217" s="126"/>
      <c r="BE217" s="144"/>
      <c r="BF217" s="125"/>
      <c r="BG217" s="125"/>
      <c r="BH217" s="125"/>
      <c r="BI217" s="148"/>
      <c r="BJ217" s="552"/>
      <c r="BK217" s="616"/>
      <c r="BL217" s="556"/>
      <c r="BM217" s="128"/>
      <c r="BN217" s="634"/>
      <c r="BO217" s="11"/>
    </row>
    <row r="218" spans="1:67" ht="18.899999999999999" customHeight="1">
      <c r="A218" s="9"/>
      <c r="B218" s="8"/>
      <c r="C218" s="1037"/>
      <c r="D218" s="1037"/>
      <c r="E218" s="1037"/>
      <c r="F218" s="1037"/>
      <c r="G218" s="1087" t="s">
        <v>569</v>
      </c>
      <c r="H218" s="372" t="s">
        <v>568</v>
      </c>
      <c r="I218" s="572" t="s">
        <v>756</v>
      </c>
      <c r="J218" s="582">
        <v>1131190</v>
      </c>
      <c r="K218" s="585" t="s">
        <v>339</v>
      </c>
      <c r="L218" s="585" t="s">
        <v>993</v>
      </c>
      <c r="M218" s="585" t="s">
        <v>993</v>
      </c>
      <c r="N218" s="122"/>
      <c r="O218" s="90"/>
      <c r="P218" s="90"/>
      <c r="Q218" s="99"/>
      <c r="R218" s="135"/>
      <c r="S218" s="90"/>
      <c r="T218" s="90"/>
      <c r="U218" s="146"/>
      <c r="V218" s="89"/>
      <c r="W218" s="90"/>
      <c r="X218" s="104"/>
      <c r="Y218" s="90"/>
      <c r="Z218" s="146"/>
      <c r="AA218" s="103"/>
      <c r="AB218" s="90"/>
      <c r="AC218" s="90"/>
      <c r="AD218" s="99"/>
      <c r="AE218" s="135"/>
      <c r="AF218" s="90"/>
      <c r="AG218" s="90"/>
      <c r="AH218" s="146"/>
      <c r="AI218" s="89"/>
      <c r="AJ218" s="90"/>
      <c r="AK218" s="104"/>
      <c r="AL218" s="90"/>
      <c r="AM218" s="99"/>
      <c r="AN218" s="135"/>
      <c r="AO218" s="90"/>
      <c r="AP218" s="90"/>
      <c r="AQ218" s="787"/>
      <c r="AR218" s="633"/>
      <c r="AS218" s="90" t="s">
        <v>9</v>
      </c>
      <c r="AT218" s="90"/>
      <c r="AU218" s="90"/>
      <c r="AV218" s="99"/>
      <c r="AW218" s="135"/>
      <c r="AX218" s="104"/>
      <c r="AY218" s="90"/>
      <c r="AZ218" s="142"/>
      <c r="BA218" s="103"/>
      <c r="BB218" s="90"/>
      <c r="BC218" s="90"/>
      <c r="BD218" s="99"/>
      <c r="BE218" s="135"/>
      <c r="BF218" s="90"/>
      <c r="BG218" s="90"/>
      <c r="BH218" s="90"/>
      <c r="BI218" s="146"/>
      <c r="BJ218" s="89"/>
      <c r="BK218" s="544"/>
      <c r="BL218" s="738"/>
      <c r="BM218" s="91"/>
      <c r="BN218" s="634"/>
      <c r="BO218" s="11"/>
    </row>
    <row r="219" spans="1:67" ht="18.899999999999999" customHeight="1">
      <c r="A219" s="9"/>
      <c r="B219" s="8"/>
      <c r="C219" s="1037"/>
      <c r="D219" s="1037"/>
      <c r="E219" s="1037"/>
      <c r="F219" s="1037"/>
      <c r="G219" s="1088"/>
      <c r="H219" s="362" t="s">
        <v>566</v>
      </c>
      <c r="I219" s="573" t="s">
        <v>757</v>
      </c>
      <c r="J219" s="583">
        <v>1131190</v>
      </c>
      <c r="K219" s="586" t="s">
        <v>339</v>
      </c>
      <c r="L219" s="586" t="s">
        <v>993</v>
      </c>
      <c r="M219" s="586" t="s">
        <v>993</v>
      </c>
      <c r="N219" s="108"/>
      <c r="O219" s="84"/>
      <c r="P219" s="84"/>
      <c r="Q219" s="100"/>
      <c r="R219" s="136"/>
      <c r="S219" s="84"/>
      <c r="T219" s="84"/>
      <c r="U219" s="87"/>
      <c r="V219" s="92"/>
      <c r="W219" s="84"/>
      <c r="X219" s="85"/>
      <c r="Y219" s="84"/>
      <c r="Z219" s="87"/>
      <c r="AA219" s="94"/>
      <c r="AB219" s="84"/>
      <c r="AC219" s="84"/>
      <c r="AD219" s="100"/>
      <c r="AE219" s="136"/>
      <c r="AF219" s="84"/>
      <c r="AG219" s="84"/>
      <c r="AH219" s="87"/>
      <c r="AI219" s="92"/>
      <c r="AJ219" s="84"/>
      <c r="AK219" s="85"/>
      <c r="AL219" s="84"/>
      <c r="AM219" s="100"/>
      <c r="AN219" s="136"/>
      <c r="AO219" s="84"/>
      <c r="AP219" s="84"/>
      <c r="AQ219" s="143"/>
      <c r="AR219" s="547"/>
      <c r="AS219" s="84" t="s">
        <v>9</v>
      </c>
      <c r="AT219" s="84"/>
      <c r="AU219" s="84"/>
      <c r="AV219" s="100"/>
      <c r="AW219" s="136"/>
      <c r="AX219" s="85"/>
      <c r="AY219" s="84"/>
      <c r="AZ219" s="88"/>
      <c r="BA219" s="94"/>
      <c r="BB219" s="84"/>
      <c r="BC219" s="84"/>
      <c r="BD219" s="100"/>
      <c r="BE219" s="136"/>
      <c r="BF219" s="84"/>
      <c r="BG219" s="84"/>
      <c r="BH219" s="84"/>
      <c r="BI219" s="87"/>
      <c r="BJ219" s="92"/>
      <c r="BK219" s="536"/>
      <c r="BL219" s="535"/>
      <c r="BM219" s="93"/>
      <c r="BN219" s="634"/>
      <c r="BO219" s="11"/>
    </row>
    <row r="220" spans="1:67" ht="18.899999999999999" customHeight="1">
      <c r="A220" s="9"/>
      <c r="B220" s="8"/>
      <c r="C220" s="1037"/>
      <c r="D220" s="1037"/>
      <c r="E220" s="1037"/>
      <c r="F220" s="1037"/>
      <c r="G220" s="1088"/>
      <c r="H220" s="362" t="s">
        <v>564</v>
      </c>
      <c r="I220" s="573" t="s">
        <v>758</v>
      </c>
      <c r="J220" s="583">
        <v>1131190</v>
      </c>
      <c r="K220" s="586" t="s">
        <v>339</v>
      </c>
      <c r="L220" s="586" t="s">
        <v>993</v>
      </c>
      <c r="M220" s="586" t="s">
        <v>993</v>
      </c>
      <c r="N220" s="108"/>
      <c r="O220" s="84"/>
      <c r="P220" s="84"/>
      <c r="Q220" s="100"/>
      <c r="R220" s="136"/>
      <c r="S220" s="84"/>
      <c r="T220" s="84"/>
      <c r="U220" s="87"/>
      <c r="V220" s="92"/>
      <c r="W220" s="84"/>
      <c r="X220" s="85"/>
      <c r="Y220" s="84"/>
      <c r="Z220" s="87"/>
      <c r="AA220" s="94"/>
      <c r="AB220" s="84"/>
      <c r="AC220" s="84"/>
      <c r="AD220" s="100"/>
      <c r="AE220" s="136"/>
      <c r="AF220" s="84"/>
      <c r="AG220" s="84"/>
      <c r="AH220" s="87"/>
      <c r="AI220" s="92"/>
      <c r="AJ220" s="84"/>
      <c r="AK220" s="85"/>
      <c r="AL220" s="84"/>
      <c r="AM220" s="100"/>
      <c r="AN220" s="136"/>
      <c r="AO220" s="84"/>
      <c r="AP220" s="84"/>
      <c r="AQ220" s="143"/>
      <c r="AR220" s="547"/>
      <c r="AS220" s="84" t="s">
        <v>9</v>
      </c>
      <c r="AT220" s="84"/>
      <c r="AU220" s="84"/>
      <c r="AV220" s="100"/>
      <c r="AW220" s="136"/>
      <c r="AX220" s="85"/>
      <c r="AY220" s="84"/>
      <c r="AZ220" s="88"/>
      <c r="BA220" s="94"/>
      <c r="BB220" s="84"/>
      <c r="BC220" s="84"/>
      <c r="BD220" s="100"/>
      <c r="BE220" s="136"/>
      <c r="BF220" s="84"/>
      <c r="BG220" s="84"/>
      <c r="BH220" s="84"/>
      <c r="BI220" s="87"/>
      <c r="BJ220" s="92"/>
      <c r="BK220" s="536"/>
      <c r="BL220" s="535"/>
      <c r="BM220" s="93"/>
      <c r="BN220" s="634"/>
      <c r="BO220" s="11"/>
    </row>
    <row r="221" spans="1:67" ht="18.899999999999999" customHeight="1">
      <c r="A221" s="9"/>
      <c r="B221" s="8"/>
      <c r="C221" s="1037"/>
      <c r="D221" s="1037"/>
      <c r="E221" s="1037"/>
      <c r="F221" s="1037"/>
      <c r="G221" s="1089"/>
      <c r="H221" s="405" t="s">
        <v>684</v>
      </c>
      <c r="I221" s="575" t="s">
        <v>749</v>
      </c>
      <c r="J221" s="583">
        <v>1131190</v>
      </c>
      <c r="K221" s="586" t="s">
        <v>339</v>
      </c>
      <c r="L221" s="586" t="s">
        <v>993</v>
      </c>
      <c r="M221" s="586" t="s">
        <v>993</v>
      </c>
      <c r="N221" s="108"/>
      <c r="O221" s="84"/>
      <c r="P221" s="84"/>
      <c r="Q221" s="100"/>
      <c r="R221" s="136"/>
      <c r="S221" s="84"/>
      <c r="T221" s="84"/>
      <c r="U221" s="87"/>
      <c r="V221" s="92"/>
      <c r="W221" s="84"/>
      <c r="X221" s="85"/>
      <c r="Y221" s="84"/>
      <c r="Z221" s="87"/>
      <c r="AA221" s="94"/>
      <c r="AB221" s="84"/>
      <c r="AC221" s="84"/>
      <c r="AD221" s="100"/>
      <c r="AE221" s="136"/>
      <c r="AF221" s="84"/>
      <c r="AG221" s="84"/>
      <c r="AH221" s="87"/>
      <c r="AI221" s="92"/>
      <c r="AJ221" s="84"/>
      <c r="AK221" s="85"/>
      <c r="AL221" s="84"/>
      <c r="AM221" s="100"/>
      <c r="AN221" s="136"/>
      <c r="AO221" s="84"/>
      <c r="AP221" s="84"/>
      <c r="AQ221" s="143"/>
      <c r="AR221" s="547"/>
      <c r="AS221" s="84" t="s">
        <v>9</v>
      </c>
      <c r="AT221" s="84"/>
      <c r="AU221" s="84"/>
      <c r="AV221" s="100"/>
      <c r="AW221" s="136"/>
      <c r="AX221" s="85"/>
      <c r="AY221" s="84"/>
      <c r="AZ221" s="88"/>
      <c r="BA221" s="94"/>
      <c r="BB221" s="84"/>
      <c r="BC221" s="84"/>
      <c r="BD221" s="100"/>
      <c r="BE221" s="136"/>
      <c r="BF221" s="84"/>
      <c r="BG221" s="84"/>
      <c r="BH221" s="84"/>
      <c r="BI221" s="87"/>
      <c r="BJ221" s="92"/>
      <c r="BK221" s="536"/>
      <c r="BL221" s="535"/>
      <c r="BM221" s="93"/>
      <c r="BN221" s="634"/>
      <c r="BO221" s="11"/>
    </row>
    <row r="222" spans="1:67" ht="18.899999999999999" customHeight="1">
      <c r="A222" s="9"/>
      <c r="B222" s="8"/>
      <c r="C222" s="1037"/>
      <c r="D222" s="1037"/>
      <c r="E222" s="1037"/>
      <c r="F222" s="1037"/>
      <c r="G222" s="1089"/>
      <c r="H222" s="405" t="s">
        <v>562</v>
      </c>
      <c r="I222" s="575" t="s">
        <v>759</v>
      </c>
      <c r="J222" s="593">
        <v>1131190</v>
      </c>
      <c r="K222" s="559" t="s">
        <v>339</v>
      </c>
      <c r="L222" s="559" t="s">
        <v>993</v>
      </c>
      <c r="M222" s="559" t="s">
        <v>993</v>
      </c>
      <c r="N222" s="124"/>
      <c r="O222" s="125"/>
      <c r="P222" s="125"/>
      <c r="Q222" s="126"/>
      <c r="R222" s="144"/>
      <c r="S222" s="125"/>
      <c r="T222" s="125"/>
      <c r="U222" s="148"/>
      <c r="V222" s="552"/>
      <c r="W222" s="125"/>
      <c r="X222" s="553"/>
      <c r="Y222" s="125"/>
      <c r="Z222" s="148"/>
      <c r="AA222" s="127"/>
      <c r="AB222" s="125"/>
      <c r="AC222" s="125"/>
      <c r="AD222" s="126"/>
      <c r="AE222" s="144"/>
      <c r="AF222" s="125"/>
      <c r="AG222" s="125"/>
      <c r="AH222" s="148"/>
      <c r="AI222" s="552"/>
      <c r="AJ222" s="125"/>
      <c r="AK222" s="553"/>
      <c r="AL222" s="125"/>
      <c r="AM222" s="126"/>
      <c r="AN222" s="144"/>
      <c r="AO222" s="125"/>
      <c r="AP222" s="125"/>
      <c r="AQ222" s="783"/>
      <c r="AR222" s="681"/>
      <c r="AS222" s="125" t="s">
        <v>9</v>
      </c>
      <c r="AT222" s="125"/>
      <c r="AU222" s="125"/>
      <c r="AV222" s="126"/>
      <c r="AW222" s="144"/>
      <c r="AX222" s="553"/>
      <c r="AY222" s="125"/>
      <c r="AZ222" s="793"/>
      <c r="BA222" s="127"/>
      <c r="BB222" s="125"/>
      <c r="BC222" s="125"/>
      <c r="BD222" s="126"/>
      <c r="BE222" s="144"/>
      <c r="BF222" s="125"/>
      <c r="BG222" s="125"/>
      <c r="BH222" s="125"/>
      <c r="BI222" s="148"/>
      <c r="BJ222" s="552"/>
      <c r="BK222" s="616"/>
      <c r="BL222" s="556"/>
      <c r="BM222" s="128"/>
      <c r="BN222" s="634"/>
      <c r="BO222" s="11"/>
    </row>
    <row r="223" spans="1:67" ht="18.899999999999999" customHeight="1" thickBot="1">
      <c r="A223" s="9"/>
      <c r="B223" s="8"/>
      <c r="C223" s="1037"/>
      <c r="D223" s="1037"/>
      <c r="E223" s="1037"/>
      <c r="F223" s="1037"/>
      <c r="G223" s="1090"/>
      <c r="H223" s="350" t="s">
        <v>914</v>
      </c>
      <c r="I223" s="576" t="s">
        <v>959</v>
      </c>
      <c r="J223" s="584">
        <v>1131190</v>
      </c>
      <c r="K223" s="560" t="s">
        <v>339</v>
      </c>
      <c r="L223" s="560" t="s">
        <v>993</v>
      </c>
      <c r="M223" s="560" t="s">
        <v>993</v>
      </c>
      <c r="N223" s="110"/>
      <c r="O223" s="97"/>
      <c r="P223" s="97"/>
      <c r="Q223" s="102"/>
      <c r="R223" s="137"/>
      <c r="S223" s="97"/>
      <c r="T223" s="97"/>
      <c r="U223" s="141"/>
      <c r="V223" s="121"/>
      <c r="W223" s="97"/>
      <c r="X223" s="106"/>
      <c r="Y223" s="97"/>
      <c r="Z223" s="141"/>
      <c r="AA223" s="96"/>
      <c r="AB223" s="97"/>
      <c r="AC223" s="97"/>
      <c r="AD223" s="102"/>
      <c r="AE223" s="137"/>
      <c r="AF223" s="97"/>
      <c r="AG223" s="97"/>
      <c r="AH223" s="141"/>
      <c r="AI223" s="121"/>
      <c r="AJ223" s="97"/>
      <c r="AK223" s="106"/>
      <c r="AL223" s="97"/>
      <c r="AM223" s="102"/>
      <c r="AN223" s="137"/>
      <c r="AO223" s="97"/>
      <c r="AP223" s="97"/>
      <c r="AQ223" s="785"/>
      <c r="AR223" s="632"/>
      <c r="AS223" s="97" t="s">
        <v>9</v>
      </c>
      <c r="AT223" s="97"/>
      <c r="AU223" s="97"/>
      <c r="AV223" s="102"/>
      <c r="AW223" s="137"/>
      <c r="AX223" s="106"/>
      <c r="AY223" s="97"/>
      <c r="AZ223" s="149"/>
      <c r="BA223" s="96"/>
      <c r="BB223" s="97"/>
      <c r="BC223" s="97"/>
      <c r="BD223" s="102"/>
      <c r="BE223" s="137"/>
      <c r="BF223" s="97"/>
      <c r="BG223" s="97"/>
      <c r="BH223" s="97"/>
      <c r="BI223" s="141"/>
      <c r="BJ223" s="121"/>
      <c r="BK223" s="545"/>
      <c r="BL223" s="615"/>
      <c r="BM223" s="98"/>
      <c r="BN223" s="634"/>
      <c r="BO223" s="11"/>
    </row>
    <row r="224" spans="1:67" ht="18.899999999999999" customHeight="1">
      <c r="A224" s="9"/>
      <c r="B224" s="8"/>
      <c r="C224" s="1037"/>
      <c r="D224" s="1037"/>
      <c r="E224" s="1037"/>
      <c r="F224" s="1037"/>
      <c r="G224" s="1087" t="s">
        <v>584</v>
      </c>
      <c r="H224" s="372" t="s">
        <v>583</v>
      </c>
      <c r="I224" s="572" t="s">
        <v>860</v>
      </c>
      <c r="J224" s="604">
        <v>1131170</v>
      </c>
      <c r="K224" s="561" t="s">
        <v>339</v>
      </c>
      <c r="L224" s="561" t="s">
        <v>993</v>
      </c>
      <c r="M224" s="561" t="s">
        <v>993</v>
      </c>
      <c r="N224" s="122"/>
      <c r="O224" s="90"/>
      <c r="P224" s="90"/>
      <c r="Q224" s="99"/>
      <c r="R224" s="135"/>
      <c r="S224" s="90"/>
      <c r="T224" s="90"/>
      <c r="U224" s="146"/>
      <c r="V224" s="89"/>
      <c r="W224" s="90"/>
      <c r="X224" s="104"/>
      <c r="Y224" s="90"/>
      <c r="Z224" s="146"/>
      <c r="AA224" s="103"/>
      <c r="AB224" s="90"/>
      <c r="AC224" s="90"/>
      <c r="AD224" s="99"/>
      <c r="AE224" s="135"/>
      <c r="AF224" s="90"/>
      <c r="AG224" s="90"/>
      <c r="AH224" s="146"/>
      <c r="AI224" s="89"/>
      <c r="AJ224" s="90"/>
      <c r="AK224" s="104"/>
      <c r="AL224" s="90"/>
      <c r="AM224" s="99"/>
      <c r="AN224" s="135"/>
      <c r="AO224" s="90"/>
      <c r="AP224" s="90"/>
      <c r="AQ224" s="787"/>
      <c r="AR224" s="633"/>
      <c r="AS224" s="90"/>
      <c r="AT224" s="90" t="s">
        <v>9</v>
      </c>
      <c r="AU224" s="90"/>
      <c r="AV224" s="99"/>
      <c r="AW224" s="135"/>
      <c r="AX224" s="104"/>
      <c r="AY224" s="90"/>
      <c r="AZ224" s="142"/>
      <c r="BA224" s="103"/>
      <c r="BB224" s="90"/>
      <c r="BC224" s="90"/>
      <c r="BD224" s="99"/>
      <c r="BE224" s="135"/>
      <c r="BF224" s="90"/>
      <c r="BG224" s="90"/>
      <c r="BH224" s="90"/>
      <c r="BI224" s="146"/>
      <c r="BJ224" s="89"/>
      <c r="BK224" s="544"/>
      <c r="BL224" s="738"/>
      <c r="BM224" s="91"/>
      <c r="BN224" s="634"/>
      <c r="BO224" s="11"/>
    </row>
    <row r="225" spans="1:67" ht="18.899999999999999" customHeight="1">
      <c r="A225" s="9"/>
      <c r="B225" s="8"/>
      <c r="C225" s="1037"/>
      <c r="D225" s="1037"/>
      <c r="E225" s="1037"/>
      <c r="F225" s="1037"/>
      <c r="G225" s="1096"/>
      <c r="H225" s="453" t="s">
        <v>916</v>
      </c>
      <c r="I225" s="577" t="s">
        <v>960</v>
      </c>
      <c r="J225" s="593">
        <v>1131170</v>
      </c>
      <c r="K225" s="611" t="s">
        <v>339</v>
      </c>
      <c r="L225" s="611" t="s">
        <v>993</v>
      </c>
      <c r="M225" s="611" t="s">
        <v>993</v>
      </c>
      <c r="N225" s="115"/>
      <c r="O225" s="116"/>
      <c r="P225" s="116"/>
      <c r="Q225" s="117"/>
      <c r="R225" s="150"/>
      <c r="S225" s="116"/>
      <c r="T225" s="116"/>
      <c r="U225" s="147"/>
      <c r="V225" s="739"/>
      <c r="W225" s="116"/>
      <c r="X225" s="684"/>
      <c r="Y225" s="116"/>
      <c r="Z225" s="147"/>
      <c r="AA225" s="118"/>
      <c r="AB225" s="116"/>
      <c r="AC225" s="116"/>
      <c r="AD225" s="117"/>
      <c r="AE225" s="150"/>
      <c r="AF225" s="116"/>
      <c r="AG225" s="116"/>
      <c r="AH225" s="147"/>
      <c r="AI225" s="739"/>
      <c r="AJ225" s="116"/>
      <c r="AK225" s="684"/>
      <c r="AL225" s="116"/>
      <c r="AM225" s="117"/>
      <c r="AN225" s="150"/>
      <c r="AO225" s="116"/>
      <c r="AP225" s="116"/>
      <c r="AQ225" s="786"/>
      <c r="AR225" s="683"/>
      <c r="AS225" s="116"/>
      <c r="AT225" s="116" t="s">
        <v>9</v>
      </c>
      <c r="AU225" s="116"/>
      <c r="AV225" s="117"/>
      <c r="AW225" s="150"/>
      <c r="AX225" s="684"/>
      <c r="AY225" s="116"/>
      <c r="AZ225" s="745"/>
      <c r="BA225" s="118"/>
      <c r="BB225" s="116"/>
      <c r="BC225" s="116"/>
      <c r="BD225" s="117"/>
      <c r="BE225" s="150"/>
      <c r="BF225" s="116"/>
      <c r="BG225" s="116"/>
      <c r="BH225" s="116"/>
      <c r="BI225" s="147"/>
      <c r="BJ225" s="739"/>
      <c r="BK225" s="588"/>
      <c r="BL225" s="740"/>
      <c r="BM225" s="119"/>
      <c r="BN225" s="634"/>
      <c r="BO225" s="11"/>
    </row>
    <row r="226" spans="1:67" ht="18.899999999999999" customHeight="1">
      <c r="A226" s="9"/>
      <c r="B226" s="8"/>
      <c r="C226" s="1037"/>
      <c r="D226" s="1037"/>
      <c r="E226" s="1037"/>
      <c r="F226" s="1037"/>
      <c r="G226" s="1096"/>
      <c r="H226" s="453" t="s">
        <v>679</v>
      </c>
      <c r="I226" s="577" t="s">
        <v>861</v>
      </c>
      <c r="J226" s="593">
        <v>1131170</v>
      </c>
      <c r="K226" s="559" t="s">
        <v>339</v>
      </c>
      <c r="L226" s="559" t="s">
        <v>993</v>
      </c>
      <c r="M226" s="559" t="s">
        <v>993</v>
      </c>
      <c r="N226" s="108"/>
      <c r="O226" s="84"/>
      <c r="P226" s="84"/>
      <c r="Q226" s="100"/>
      <c r="R226" s="136"/>
      <c r="S226" s="84"/>
      <c r="T226" s="84"/>
      <c r="U226" s="87"/>
      <c r="V226" s="92"/>
      <c r="W226" s="84"/>
      <c r="X226" s="85"/>
      <c r="Y226" s="84"/>
      <c r="Z226" s="87"/>
      <c r="AA226" s="94"/>
      <c r="AB226" s="84"/>
      <c r="AC226" s="84"/>
      <c r="AD226" s="100"/>
      <c r="AE226" s="136"/>
      <c r="AF226" s="84"/>
      <c r="AG226" s="84"/>
      <c r="AH226" s="87"/>
      <c r="AI226" s="92"/>
      <c r="AJ226" s="84"/>
      <c r="AK226" s="85"/>
      <c r="AL226" s="84"/>
      <c r="AM226" s="100"/>
      <c r="AN226" s="136"/>
      <c r="AO226" s="84"/>
      <c r="AP226" s="84"/>
      <c r="AQ226" s="143"/>
      <c r="AR226" s="547"/>
      <c r="AS226" s="84"/>
      <c r="AT226" s="84" t="s">
        <v>9</v>
      </c>
      <c r="AU226" s="84"/>
      <c r="AV226" s="100"/>
      <c r="AW226" s="136"/>
      <c r="AX226" s="85"/>
      <c r="AY226" s="84"/>
      <c r="AZ226" s="88"/>
      <c r="BA226" s="94"/>
      <c r="BB226" s="84"/>
      <c r="BC226" s="84"/>
      <c r="BD226" s="100"/>
      <c r="BE226" s="136"/>
      <c r="BF226" s="84"/>
      <c r="BG226" s="84"/>
      <c r="BH226" s="84"/>
      <c r="BI226" s="87"/>
      <c r="BJ226" s="92"/>
      <c r="BK226" s="536"/>
      <c r="BL226" s="535"/>
      <c r="BM226" s="93"/>
      <c r="BN226" s="634"/>
      <c r="BO226" s="11"/>
    </row>
    <row r="227" spans="1:67" ht="18.899999999999999" customHeight="1">
      <c r="A227" s="9"/>
      <c r="B227" s="8"/>
      <c r="C227" s="1037"/>
      <c r="D227" s="1037"/>
      <c r="E227" s="1037"/>
      <c r="F227" s="1037"/>
      <c r="G227" s="1096"/>
      <c r="H227" s="453" t="s">
        <v>680</v>
      </c>
      <c r="I227" s="577" t="s">
        <v>862</v>
      </c>
      <c r="J227" s="593">
        <v>1131170</v>
      </c>
      <c r="K227" s="559" t="s">
        <v>339</v>
      </c>
      <c r="L227" s="559" t="s">
        <v>993</v>
      </c>
      <c r="M227" s="559" t="s">
        <v>993</v>
      </c>
      <c r="N227" s="108"/>
      <c r="O227" s="84"/>
      <c r="P227" s="84"/>
      <c r="Q227" s="100"/>
      <c r="R227" s="136"/>
      <c r="S227" s="84"/>
      <c r="T227" s="84"/>
      <c r="U227" s="87"/>
      <c r="V227" s="92"/>
      <c r="W227" s="84"/>
      <c r="X227" s="85"/>
      <c r="Y227" s="84"/>
      <c r="Z227" s="87"/>
      <c r="AA227" s="94"/>
      <c r="AB227" s="84"/>
      <c r="AC227" s="84"/>
      <c r="AD227" s="100"/>
      <c r="AE227" s="136"/>
      <c r="AF227" s="84"/>
      <c r="AG227" s="84"/>
      <c r="AH227" s="87"/>
      <c r="AI227" s="92"/>
      <c r="AJ227" s="84"/>
      <c r="AK227" s="85"/>
      <c r="AL227" s="84"/>
      <c r="AM227" s="100"/>
      <c r="AN227" s="136"/>
      <c r="AO227" s="84"/>
      <c r="AP227" s="84"/>
      <c r="AQ227" s="143"/>
      <c r="AR227" s="547"/>
      <c r="AS227" s="84"/>
      <c r="AT227" s="84" t="s">
        <v>9</v>
      </c>
      <c r="AU227" s="84"/>
      <c r="AV227" s="100"/>
      <c r="AW227" s="136"/>
      <c r="AX227" s="85"/>
      <c r="AY227" s="84"/>
      <c r="AZ227" s="88"/>
      <c r="BA227" s="94"/>
      <c r="BB227" s="84"/>
      <c r="BC227" s="84"/>
      <c r="BD227" s="100"/>
      <c r="BE227" s="136"/>
      <c r="BF227" s="84"/>
      <c r="BG227" s="84"/>
      <c r="BH227" s="84"/>
      <c r="BI227" s="87"/>
      <c r="BJ227" s="92"/>
      <c r="BK227" s="536"/>
      <c r="BL227" s="535"/>
      <c r="BM227" s="93"/>
      <c r="BN227" s="634"/>
      <c r="BO227" s="11"/>
    </row>
    <row r="228" spans="1:67" ht="18.899999999999999" customHeight="1">
      <c r="A228" s="9"/>
      <c r="B228" s="8"/>
      <c r="C228" s="1037"/>
      <c r="D228" s="1037"/>
      <c r="E228" s="1037"/>
      <c r="F228" s="1037"/>
      <c r="G228" s="1088"/>
      <c r="H228" s="362" t="s">
        <v>581</v>
      </c>
      <c r="I228" s="573" t="s">
        <v>863</v>
      </c>
      <c r="J228" s="593">
        <v>1131170</v>
      </c>
      <c r="K228" s="559" t="s">
        <v>339</v>
      </c>
      <c r="L228" s="559" t="s">
        <v>993</v>
      </c>
      <c r="M228" s="559" t="s">
        <v>993</v>
      </c>
      <c r="N228" s="108"/>
      <c r="O228" s="84"/>
      <c r="P228" s="84"/>
      <c r="Q228" s="100"/>
      <c r="R228" s="136"/>
      <c r="S228" s="84"/>
      <c r="T228" s="84"/>
      <c r="U228" s="87"/>
      <c r="V228" s="92"/>
      <c r="W228" s="84"/>
      <c r="X228" s="85"/>
      <c r="Y228" s="84"/>
      <c r="Z228" s="87"/>
      <c r="AA228" s="94"/>
      <c r="AB228" s="84"/>
      <c r="AC228" s="84"/>
      <c r="AD228" s="100"/>
      <c r="AE228" s="136"/>
      <c r="AF228" s="84"/>
      <c r="AG228" s="84"/>
      <c r="AH228" s="87"/>
      <c r="AI228" s="92"/>
      <c r="AJ228" s="84"/>
      <c r="AK228" s="85"/>
      <c r="AL228" s="84"/>
      <c r="AM228" s="100"/>
      <c r="AN228" s="136"/>
      <c r="AO228" s="84"/>
      <c r="AP228" s="84"/>
      <c r="AQ228" s="143"/>
      <c r="AR228" s="547"/>
      <c r="AS228" s="84"/>
      <c r="AT228" s="84" t="s">
        <v>9</v>
      </c>
      <c r="AU228" s="84"/>
      <c r="AV228" s="100"/>
      <c r="AW228" s="136"/>
      <c r="AX228" s="85"/>
      <c r="AY228" s="84"/>
      <c r="AZ228" s="88"/>
      <c r="BA228" s="94"/>
      <c r="BB228" s="84"/>
      <c r="BC228" s="84"/>
      <c r="BD228" s="100"/>
      <c r="BE228" s="136"/>
      <c r="BF228" s="84"/>
      <c r="BG228" s="84"/>
      <c r="BH228" s="84"/>
      <c r="BI228" s="87"/>
      <c r="BJ228" s="92"/>
      <c r="BK228" s="536"/>
      <c r="BL228" s="535"/>
      <c r="BM228" s="93"/>
      <c r="BN228" s="634"/>
      <c r="BO228" s="11"/>
    </row>
    <row r="229" spans="1:67" ht="18.899999999999999" customHeight="1">
      <c r="A229" s="9"/>
      <c r="B229" s="8"/>
      <c r="C229" s="1037"/>
      <c r="D229" s="1037"/>
      <c r="E229" s="1037"/>
      <c r="F229" s="1037"/>
      <c r="G229" s="1088"/>
      <c r="H229" s="362" t="s">
        <v>917</v>
      </c>
      <c r="I229" s="573" t="s">
        <v>1014</v>
      </c>
      <c r="J229" s="593">
        <v>1131170</v>
      </c>
      <c r="K229" s="559" t="s">
        <v>339</v>
      </c>
      <c r="L229" s="559" t="s">
        <v>993</v>
      </c>
      <c r="M229" s="559" t="s">
        <v>993</v>
      </c>
      <c r="N229" s="108"/>
      <c r="O229" s="84"/>
      <c r="P229" s="84"/>
      <c r="Q229" s="100"/>
      <c r="R229" s="136"/>
      <c r="S229" s="84"/>
      <c r="T229" s="84"/>
      <c r="U229" s="87"/>
      <c r="V229" s="92"/>
      <c r="W229" s="84"/>
      <c r="X229" s="85"/>
      <c r="Y229" s="84"/>
      <c r="Z229" s="87"/>
      <c r="AA229" s="94"/>
      <c r="AB229" s="84"/>
      <c r="AC229" s="84"/>
      <c r="AD229" s="100"/>
      <c r="AE229" s="136"/>
      <c r="AF229" s="84"/>
      <c r="AG229" s="84"/>
      <c r="AH229" s="87"/>
      <c r="AI229" s="92"/>
      <c r="AJ229" s="84"/>
      <c r="AK229" s="85"/>
      <c r="AL229" s="84"/>
      <c r="AM229" s="100"/>
      <c r="AN229" s="136"/>
      <c r="AO229" s="84"/>
      <c r="AP229" s="84"/>
      <c r="AQ229" s="143"/>
      <c r="AR229" s="547"/>
      <c r="AS229" s="84"/>
      <c r="AT229" s="84" t="s">
        <v>9</v>
      </c>
      <c r="AU229" s="84"/>
      <c r="AV229" s="100"/>
      <c r="AW229" s="136"/>
      <c r="AX229" s="85"/>
      <c r="AY229" s="84"/>
      <c r="AZ229" s="88"/>
      <c r="BA229" s="94"/>
      <c r="BB229" s="84"/>
      <c r="BC229" s="84"/>
      <c r="BD229" s="100"/>
      <c r="BE229" s="136"/>
      <c r="BF229" s="84"/>
      <c r="BG229" s="84"/>
      <c r="BH229" s="84"/>
      <c r="BI229" s="87"/>
      <c r="BJ229" s="92"/>
      <c r="BK229" s="536"/>
      <c r="BL229" s="535"/>
      <c r="BM229" s="93"/>
      <c r="BN229" s="634"/>
      <c r="BO229" s="11"/>
    </row>
    <row r="230" spans="1:67" ht="18.899999999999999" customHeight="1">
      <c r="A230" s="9"/>
      <c r="B230" s="8"/>
      <c r="C230" s="1037"/>
      <c r="D230" s="1037"/>
      <c r="E230" s="1037"/>
      <c r="F230" s="1037"/>
      <c r="G230" s="1088"/>
      <c r="H230" s="362" t="s">
        <v>579</v>
      </c>
      <c r="I230" s="573" t="s">
        <v>864</v>
      </c>
      <c r="J230" s="593">
        <v>1131170</v>
      </c>
      <c r="K230" s="559" t="s">
        <v>339</v>
      </c>
      <c r="L230" s="559" t="s">
        <v>993</v>
      </c>
      <c r="M230" s="559" t="s">
        <v>993</v>
      </c>
      <c r="N230" s="108"/>
      <c r="O230" s="84"/>
      <c r="P230" s="84"/>
      <c r="Q230" s="100"/>
      <c r="R230" s="136"/>
      <c r="S230" s="84"/>
      <c r="T230" s="84"/>
      <c r="U230" s="87"/>
      <c r="V230" s="92"/>
      <c r="W230" s="84"/>
      <c r="X230" s="85"/>
      <c r="Y230" s="84"/>
      <c r="Z230" s="87"/>
      <c r="AA230" s="94"/>
      <c r="AB230" s="84"/>
      <c r="AC230" s="84"/>
      <c r="AD230" s="100"/>
      <c r="AE230" s="136"/>
      <c r="AF230" s="84"/>
      <c r="AG230" s="84"/>
      <c r="AH230" s="87"/>
      <c r="AI230" s="92"/>
      <c r="AJ230" s="84"/>
      <c r="AK230" s="85"/>
      <c r="AL230" s="84"/>
      <c r="AM230" s="100"/>
      <c r="AN230" s="136"/>
      <c r="AO230" s="84"/>
      <c r="AP230" s="84"/>
      <c r="AQ230" s="143"/>
      <c r="AR230" s="547"/>
      <c r="AS230" s="84"/>
      <c r="AT230" s="84" t="s">
        <v>9</v>
      </c>
      <c r="AU230" s="84"/>
      <c r="AV230" s="100"/>
      <c r="AW230" s="136"/>
      <c r="AX230" s="85"/>
      <c r="AY230" s="84"/>
      <c r="AZ230" s="88"/>
      <c r="BA230" s="94"/>
      <c r="BB230" s="84"/>
      <c r="BC230" s="84"/>
      <c r="BD230" s="100"/>
      <c r="BE230" s="136"/>
      <c r="BF230" s="84"/>
      <c r="BG230" s="84"/>
      <c r="BH230" s="84"/>
      <c r="BI230" s="87"/>
      <c r="BJ230" s="92"/>
      <c r="BK230" s="536"/>
      <c r="BL230" s="535"/>
      <c r="BM230" s="93"/>
      <c r="BN230" s="634"/>
      <c r="BO230" s="11"/>
    </row>
    <row r="231" spans="1:67" ht="18.899999999999999" customHeight="1">
      <c r="A231" s="9"/>
      <c r="B231" s="8"/>
      <c r="C231" s="1037"/>
      <c r="D231" s="1037"/>
      <c r="E231" s="1037"/>
      <c r="F231" s="1037"/>
      <c r="G231" s="1089"/>
      <c r="H231" s="405" t="s">
        <v>918</v>
      </c>
      <c r="I231" s="575" t="s">
        <v>1012</v>
      </c>
      <c r="J231" s="593">
        <v>1131170</v>
      </c>
      <c r="K231" s="559" t="s">
        <v>339</v>
      </c>
      <c r="L231" s="559" t="s">
        <v>993</v>
      </c>
      <c r="M231" s="559" t="s">
        <v>993</v>
      </c>
      <c r="N231" s="124"/>
      <c r="O231" s="125"/>
      <c r="P231" s="125"/>
      <c r="Q231" s="126"/>
      <c r="R231" s="144"/>
      <c r="S231" s="125"/>
      <c r="T231" s="125"/>
      <c r="U231" s="148"/>
      <c r="V231" s="552"/>
      <c r="W231" s="125"/>
      <c r="X231" s="553"/>
      <c r="Y231" s="125"/>
      <c r="Z231" s="148"/>
      <c r="AA231" s="127"/>
      <c r="AB231" s="125"/>
      <c r="AC231" s="125"/>
      <c r="AD231" s="126"/>
      <c r="AE231" s="144"/>
      <c r="AF231" s="125"/>
      <c r="AG231" s="125"/>
      <c r="AH231" s="148"/>
      <c r="AI231" s="552"/>
      <c r="AJ231" s="125"/>
      <c r="AK231" s="553"/>
      <c r="AL231" s="125"/>
      <c r="AM231" s="126"/>
      <c r="AN231" s="144"/>
      <c r="AO231" s="125"/>
      <c r="AP231" s="125"/>
      <c r="AQ231" s="783"/>
      <c r="AR231" s="681"/>
      <c r="AS231" s="125"/>
      <c r="AT231" s="125"/>
      <c r="AU231" s="125" t="s">
        <v>9</v>
      </c>
      <c r="AV231" s="126"/>
      <c r="AW231" s="144"/>
      <c r="AX231" s="553"/>
      <c r="AY231" s="125"/>
      <c r="AZ231" s="793"/>
      <c r="BA231" s="127"/>
      <c r="BB231" s="125"/>
      <c r="BC231" s="125"/>
      <c r="BD231" s="126"/>
      <c r="BE231" s="144"/>
      <c r="BF231" s="125"/>
      <c r="BG231" s="125"/>
      <c r="BH231" s="125"/>
      <c r="BI231" s="148"/>
      <c r="BJ231" s="552"/>
      <c r="BK231" s="616"/>
      <c r="BL231" s="556"/>
      <c r="BM231" s="128"/>
      <c r="BN231" s="634"/>
      <c r="BO231" s="11"/>
    </row>
    <row r="232" spans="1:67" ht="18.899999999999999" customHeight="1">
      <c r="A232" s="9"/>
      <c r="B232" s="8"/>
      <c r="C232" s="1037"/>
      <c r="D232" s="1037"/>
      <c r="E232" s="1037"/>
      <c r="F232" s="1037"/>
      <c r="G232" s="1089"/>
      <c r="H232" s="405" t="s">
        <v>578</v>
      </c>
      <c r="I232" s="575" t="s">
        <v>864</v>
      </c>
      <c r="J232" s="593">
        <v>1131170</v>
      </c>
      <c r="K232" s="559" t="s">
        <v>339</v>
      </c>
      <c r="L232" s="559" t="s">
        <v>993</v>
      </c>
      <c r="M232" s="559" t="s">
        <v>993</v>
      </c>
      <c r="N232" s="124"/>
      <c r="O232" s="125"/>
      <c r="P232" s="125"/>
      <c r="Q232" s="126"/>
      <c r="R232" s="144"/>
      <c r="S232" s="125"/>
      <c r="T232" s="125"/>
      <c r="U232" s="148"/>
      <c r="V232" s="552"/>
      <c r="W232" s="125"/>
      <c r="X232" s="553"/>
      <c r="Y232" s="125"/>
      <c r="Z232" s="148"/>
      <c r="AA232" s="127"/>
      <c r="AB232" s="125"/>
      <c r="AC232" s="125"/>
      <c r="AD232" s="126"/>
      <c r="AE232" s="144"/>
      <c r="AF232" s="125"/>
      <c r="AG232" s="125"/>
      <c r="AH232" s="148"/>
      <c r="AI232" s="552"/>
      <c r="AJ232" s="125"/>
      <c r="AK232" s="553"/>
      <c r="AL232" s="125"/>
      <c r="AM232" s="126"/>
      <c r="AN232" s="144"/>
      <c r="AO232" s="125"/>
      <c r="AP232" s="125"/>
      <c r="AQ232" s="783"/>
      <c r="AR232" s="681"/>
      <c r="AS232" s="125"/>
      <c r="AT232" s="125"/>
      <c r="AU232" s="125" t="s">
        <v>9</v>
      </c>
      <c r="AV232" s="126"/>
      <c r="AW232" s="144"/>
      <c r="AX232" s="553"/>
      <c r="AY232" s="125"/>
      <c r="AZ232" s="793"/>
      <c r="BA232" s="127"/>
      <c r="BB232" s="125"/>
      <c r="BC232" s="125"/>
      <c r="BD232" s="126"/>
      <c r="BE232" s="144"/>
      <c r="BF232" s="125"/>
      <c r="BG232" s="125"/>
      <c r="BH232" s="125"/>
      <c r="BI232" s="148"/>
      <c r="BJ232" s="552"/>
      <c r="BK232" s="616"/>
      <c r="BL232" s="556"/>
      <c r="BM232" s="128"/>
      <c r="BN232" s="634"/>
      <c r="BO232" s="11"/>
    </row>
    <row r="233" spans="1:67" ht="18.899999999999999" customHeight="1" thickBot="1">
      <c r="A233" s="9"/>
      <c r="B233" s="8"/>
      <c r="C233" s="1037"/>
      <c r="D233" s="1037"/>
      <c r="E233" s="1037"/>
      <c r="F233" s="1037"/>
      <c r="G233" s="1090"/>
      <c r="H233" s="350" t="s">
        <v>919</v>
      </c>
      <c r="I233" s="576" t="s">
        <v>1012</v>
      </c>
      <c r="J233" s="584">
        <v>1131170</v>
      </c>
      <c r="K233" s="560" t="s">
        <v>339</v>
      </c>
      <c r="L233" s="560" t="s">
        <v>993</v>
      </c>
      <c r="M233" s="560" t="s">
        <v>993</v>
      </c>
      <c r="N233" s="110"/>
      <c r="O233" s="97"/>
      <c r="P233" s="97"/>
      <c r="Q233" s="102"/>
      <c r="R233" s="137"/>
      <c r="S233" s="97"/>
      <c r="T233" s="97"/>
      <c r="U233" s="141"/>
      <c r="V233" s="121"/>
      <c r="W233" s="97"/>
      <c r="X233" s="106"/>
      <c r="Y233" s="97"/>
      <c r="Z233" s="141"/>
      <c r="AA233" s="96"/>
      <c r="AB233" s="97"/>
      <c r="AC233" s="97"/>
      <c r="AD233" s="102"/>
      <c r="AE233" s="137"/>
      <c r="AF233" s="97"/>
      <c r="AG233" s="97"/>
      <c r="AH233" s="141"/>
      <c r="AI233" s="121"/>
      <c r="AJ233" s="97"/>
      <c r="AK233" s="106"/>
      <c r="AL233" s="97"/>
      <c r="AM233" s="102"/>
      <c r="AN233" s="137"/>
      <c r="AO233" s="97"/>
      <c r="AP233" s="97"/>
      <c r="AQ233" s="785"/>
      <c r="AR233" s="632"/>
      <c r="AS233" s="97"/>
      <c r="AT233" s="97"/>
      <c r="AU233" s="97" t="s">
        <v>9</v>
      </c>
      <c r="AV233" s="102"/>
      <c r="AW233" s="137"/>
      <c r="AX233" s="106"/>
      <c r="AY233" s="97"/>
      <c r="AZ233" s="149"/>
      <c r="BA233" s="96"/>
      <c r="BB233" s="97"/>
      <c r="BC233" s="97"/>
      <c r="BD233" s="102"/>
      <c r="BE233" s="137"/>
      <c r="BF233" s="97"/>
      <c r="BG233" s="97"/>
      <c r="BH233" s="97"/>
      <c r="BI233" s="141"/>
      <c r="BJ233" s="121"/>
      <c r="BK233" s="545"/>
      <c r="BL233" s="615"/>
      <c r="BM233" s="98"/>
      <c r="BN233" s="634"/>
      <c r="BO233" s="11"/>
    </row>
    <row r="234" spans="1:67" ht="18.899999999999999" customHeight="1" thickBot="1">
      <c r="A234" s="9"/>
      <c r="B234" s="8"/>
      <c r="C234" s="1037"/>
      <c r="D234" s="1037"/>
      <c r="E234" s="1037"/>
      <c r="F234" s="1037"/>
      <c r="G234" s="613" t="s">
        <v>459</v>
      </c>
      <c r="H234" s="372" t="s">
        <v>1134</v>
      </c>
      <c r="I234" s="572" t="s">
        <v>1135</v>
      </c>
      <c r="J234" s="882">
        <v>1131180</v>
      </c>
      <c r="K234" s="585" t="s">
        <v>339</v>
      </c>
      <c r="L234" s="585" t="s">
        <v>993</v>
      </c>
      <c r="M234" s="585" t="s">
        <v>993</v>
      </c>
      <c r="N234" s="621"/>
      <c r="O234" s="622"/>
      <c r="P234" s="622"/>
      <c r="Q234" s="623"/>
      <c r="R234" s="311"/>
      <c r="S234" s="622"/>
      <c r="T234" s="622"/>
      <c r="U234" s="624"/>
      <c r="V234" s="625"/>
      <c r="W234" s="622"/>
      <c r="X234" s="626"/>
      <c r="Y234" s="622"/>
      <c r="Z234" s="624"/>
      <c r="AA234" s="627"/>
      <c r="AB234" s="622"/>
      <c r="AC234" s="622"/>
      <c r="AD234" s="623"/>
      <c r="AE234" s="311"/>
      <c r="AF234" s="622"/>
      <c r="AG234" s="622"/>
      <c r="AH234" s="624"/>
      <c r="AI234" s="625"/>
      <c r="AJ234" s="622"/>
      <c r="AK234" s="626"/>
      <c r="AL234" s="622"/>
      <c r="AM234" s="623"/>
      <c r="AN234" s="311"/>
      <c r="AO234" s="622"/>
      <c r="AP234" s="622"/>
      <c r="AQ234" s="788"/>
      <c r="AR234" s="790"/>
      <c r="AS234" s="622"/>
      <c r="AT234" s="622"/>
      <c r="AU234" s="622" t="s">
        <v>9</v>
      </c>
      <c r="AV234" s="623"/>
      <c r="AW234" s="311"/>
      <c r="AX234" s="626"/>
      <c r="AY234" s="622"/>
      <c r="AZ234" s="794"/>
      <c r="BA234" s="627"/>
      <c r="BB234" s="622"/>
      <c r="BC234" s="622"/>
      <c r="BD234" s="623"/>
      <c r="BE234" s="311"/>
      <c r="BF234" s="622"/>
      <c r="BG234" s="622"/>
      <c r="BH234" s="622"/>
      <c r="BI234" s="624"/>
      <c r="BJ234" s="625"/>
      <c r="BK234" s="649"/>
      <c r="BL234" s="650"/>
      <c r="BM234" s="651"/>
      <c r="BN234" s="634"/>
      <c r="BO234" s="11"/>
    </row>
    <row r="235" spans="1:67" ht="18.899999999999999" customHeight="1">
      <c r="A235" s="9"/>
      <c r="B235" s="8"/>
      <c r="C235" s="1037"/>
      <c r="D235" s="1037"/>
      <c r="E235" s="1037"/>
      <c r="F235" s="1037"/>
      <c r="G235" s="1087" t="s">
        <v>598</v>
      </c>
      <c r="H235" s="372" t="s">
        <v>597</v>
      </c>
      <c r="I235" s="612" t="s">
        <v>744</v>
      </c>
      <c r="J235" s="592">
        <v>1131804</v>
      </c>
      <c r="K235" s="561" t="s">
        <v>339</v>
      </c>
      <c r="L235" s="561" t="s">
        <v>993</v>
      </c>
      <c r="M235" s="561" t="s">
        <v>993</v>
      </c>
      <c r="N235" s="122"/>
      <c r="O235" s="90"/>
      <c r="P235" s="90"/>
      <c r="Q235" s="99"/>
      <c r="R235" s="135"/>
      <c r="S235" s="90"/>
      <c r="T235" s="90"/>
      <c r="U235" s="146"/>
      <c r="V235" s="89"/>
      <c r="W235" s="90"/>
      <c r="X235" s="104"/>
      <c r="Y235" s="90"/>
      <c r="Z235" s="146"/>
      <c r="AA235" s="103"/>
      <c r="AB235" s="90"/>
      <c r="AC235" s="90"/>
      <c r="AD235" s="99"/>
      <c r="AE235" s="135"/>
      <c r="AF235" s="90"/>
      <c r="AG235" s="90"/>
      <c r="AH235" s="146"/>
      <c r="AI235" s="89"/>
      <c r="AJ235" s="90"/>
      <c r="AK235" s="104"/>
      <c r="AL235" s="90"/>
      <c r="AM235" s="99"/>
      <c r="AN235" s="135"/>
      <c r="AO235" s="90"/>
      <c r="AP235" s="90"/>
      <c r="AQ235" s="787"/>
      <c r="AR235" s="633"/>
      <c r="AS235" s="90"/>
      <c r="AT235" s="90"/>
      <c r="AU235" s="90" t="s">
        <v>9</v>
      </c>
      <c r="AV235" s="99"/>
      <c r="AW235" s="135"/>
      <c r="AX235" s="104"/>
      <c r="AY235" s="90"/>
      <c r="AZ235" s="142"/>
      <c r="BA235" s="103"/>
      <c r="BB235" s="90"/>
      <c r="BC235" s="90"/>
      <c r="BD235" s="99"/>
      <c r="BE235" s="135"/>
      <c r="BF235" s="90"/>
      <c r="BG235" s="90"/>
      <c r="BH235" s="90"/>
      <c r="BI235" s="146"/>
      <c r="BJ235" s="89"/>
      <c r="BK235" s="544"/>
      <c r="BL235" s="738"/>
      <c r="BM235" s="91"/>
      <c r="BN235" s="634"/>
      <c r="BO235" s="11"/>
    </row>
    <row r="236" spans="1:67" ht="18.899999999999999" customHeight="1">
      <c r="A236" s="9"/>
      <c r="B236" s="8"/>
      <c r="C236" s="1037"/>
      <c r="D236" s="1037"/>
      <c r="E236" s="1037"/>
      <c r="F236" s="1037"/>
      <c r="G236" s="1097"/>
      <c r="H236" s="453" t="s">
        <v>685</v>
      </c>
      <c r="I236" s="573" t="s">
        <v>747</v>
      </c>
      <c r="J236" s="583">
        <v>1131804</v>
      </c>
      <c r="K236" s="586" t="s">
        <v>339</v>
      </c>
      <c r="L236" s="586" t="s">
        <v>993</v>
      </c>
      <c r="M236" s="586" t="s">
        <v>993</v>
      </c>
      <c r="N236" s="108"/>
      <c r="O236" s="84"/>
      <c r="P236" s="84"/>
      <c r="Q236" s="100"/>
      <c r="R236" s="136"/>
      <c r="S236" s="84"/>
      <c r="T236" s="84"/>
      <c r="U236" s="87"/>
      <c r="V236" s="92"/>
      <c r="W236" s="84"/>
      <c r="X236" s="85"/>
      <c r="Y236" s="84"/>
      <c r="Z236" s="87"/>
      <c r="AA236" s="94"/>
      <c r="AB236" s="84"/>
      <c r="AC236" s="84"/>
      <c r="AD236" s="100"/>
      <c r="AE236" s="136"/>
      <c r="AF236" s="84"/>
      <c r="AG236" s="84"/>
      <c r="AH236" s="87"/>
      <c r="AI236" s="92"/>
      <c r="AJ236" s="84"/>
      <c r="AK236" s="85"/>
      <c r="AL236" s="84"/>
      <c r="AM236" s="100"/>
      <c r="AN236" s="136"/>
      <c r="AO236" s="84"/>
      <c r="AP236" s="84"/>
      <c r="AQ236" s="143"/>
      <c r="AR236" s="547"/>
      <c r="AS236" s="84"/>
      <c r="AT236" s="84"/>
      <c r="AU236" s="84" t="s">
        <v>9</v>
      </c>
      <c r="AV236" s="100"/>
      <c r="AW236" s="136"/>
      <c r="AX236" s="85"/>
      <c r="AY236" s="84"/>
      <c r="AZ236" s="88"/>
      <c r="BA236" s="94"/>
      <c r="BB236" s="84"/>
      <c r="BC236" s="84"/>
      <c r="BD236" s="100"/>
      <c r="BE236" s="136"/>
      <c r="BF236" s="84"/>
      <c r="BG236" s="84"/>
      <c r="BH236" s="84"/>
      <c r="BI236" s="87"/>
      <c r="BJ236" s="92"/>
      <c r="BK236" s="536"/>
      <c r="BL236" s="535"/>
      <c r="BM236" s="93"/>
      <c r="BN236" s="634"/>
      <c r="BO236" s="11"/>
    </row>
    <row r="237" spans="1:67" ht="18.899999999999999" customHeight="1">
      <c r="A237" s="9"/>
      <c r="B237" s="8"/>
      <c r="C237" s="1037"/>
      <c r="D237" s="1037"/>
      <c r="E237" s="1037"/>
      <c r="F237" s="1037"/>
      <c r="G237" s="1097"/>
      <c r="H237" s="362" t="s">
        <v>595</v>
      </c>
      <c r="I237" s="573" t="s">
        <v>748</v>
      </c>
      <c r="J237" s="583">
        <v>1131804</v>
      </c>
      <c r="K237" s="611" t="s">
        <v>339</v>
      </c>
      <c r="L237" s="611" t="s">
        <v>993</v>
      </c>
      <c r="M237" s="611" t="s">
        <v>993</v>
      </c>
      <c r="N237" s="108"/>
      <c r="O237" s="84"/>
      <c r="P237" s="84"/>
      <c r="Q237" s="100"/>
      <c r="R237" s="136"/>
      <c r="S237" s="84"/>
      <c r="T237" s="84"/>
      <c r="U237" s="87"/>
      <c r="V237" s="92"/>
      <c r="W237" s="84"/>
      <c r="X237" s="85"/>
      <c r="Y237" s="84"/>
      <c r="Z237" s="87"/>
      <c r="AA237" s="94"/>
      <c r="AB237" s="84"/>
      <c r="AC237" s="84"/>
      <c r="AD237" s="100"/>
      <c r="AE237" s="136"/>
      <c r="AF237" s="84"/>
      <c r="AG237" s="84"/>
      <c r="AH237" s="87"/>
      <c r="AI237" s="92"/>
      <c r="AJ237" s="84"/>
      <c r="AK237" s="85"/>
      <c r="AL237" s="84"/>
      <c r="AM237" s="100"/>
      <c r="AN237" s="136"/>
      <c r="AO237" s="84"/>
      <c r="AP237" s="84"/>
      <c r="AQ237" s="143"/>
      <c r="AR237" s="547"/>
      <c r="AS237" s="84"/>
      <c r="AT237" s="84"/>
      <c r="AU237" s="84" t="s">
        <v>9</v>
      </c>
      <c r="AV237" s="100"/>
      <c r="AW237" s="136"/>
      <c r="AX237" s="85"/>
      <c r="AY237" s="84"/>
      <c r="AZ237" s="88"/>
      <c r="BA237" s="94"/>
      <c r="BB237" s="84"/>
      <c r="BC237" s="84"/>
      <c r="BD237" s="100"/>
      <c r="BE237" s="136"/>
      <c r="BF237" s="84"/>
      <c r="BG237" s="84"/>
      <c r="BH237" s="84"/>
      <c r="BI237" s="87"/>
      <c r="BJ237" s="92"/>
      <c r="BK237" s="536"/>
      <c r="BL237" s="535"/>
      <c r="BM237" s="93"/>
      <c r="BN237" s="634"/>
      <c r="BO237" s="11"/>
    </row>
    <row r="238" spans="1:67" ht="18.899999999999999" customHeight="1">
      <c r="A238" s="9"/>
      <c r="B238" s="8"/>
      <c r="C238" s="1037"/>
      <c r="D238" s="1037"/>
      <c r="E238" s="1037"/>
      <c r="F238" s="1037"/>
      <c r="G238" s="1097"/>
      <c r="H238" s="490" t="s">
        <v>912</v>
      </c>
      <c r="I238" s="589" t="s">
        <v>957</v>
      </c>
      <c r="J238" s="583">
        <v>1131804</v>
      </c>
      <c r="K238" s="611" t="s">
        <v>339</v>
      </c>
      <c r="L238" s="611" t="s">
        <v>993</v>
      </c>
      <c r="M238" s="611" t="s">
        <v>993</v>
      </c>
      <c r="N238" s="124"/>
      <c r="O238" s="125"/>
      <c r="P238" s="125"/>
      <c r="Q238" s="126"/>
      <c r="R238" s="144"/>
      <c r="S238" s="125"/>
      <c r="T238" s="125"/>
      <c r="U238" s="148"/>
      <c r="V238" s="552"/>
      <c r="W238" s="125"/>
      <c r="X238" s="553"/>
      <c r="Y238" s="125"/>
      <c r="Z238" s="148"/>
      <c r="AA238" s="127"/>
      <c r="AB238" s="125"/>
      <c r="AC238" s="125"/>
      <c r="AD238" s="126"/>
      <c r="AE238" s="144"/>
      <c r="AF238" s="125"/>
      <c r="AG238" s="125"/>
      <c r="AH238" s="148"/>
      <c r="AI238" s="552"/>
      <c r="AJ238" s="125"/>
      <c r="AK238" s="553"/>
      <c r="AL238" s="125"/>
      <c r="AM238" s="126"/>
      <c r="AN238" s="144"/>
      <c r="AO238" s="125"/>
      <c r="AP238" s="125"/>
      <c r="AQ238" s="783"/>
      <c r="AR238" s="681"/>
      <c r="AS238" s="125"/>
      <c r="AT238" s="125"/>
      <c r="AU238" s="125"/>
      <c r="AV238" s="126" t="s">
        <v>9</v>
      </c>
      <c r="AW238" s="144"/>
      <c r="AX238" s="553"/>
      <c r="AY238" s="125"/>
      <c r="AZ238" s="793"/>
      <c r="BA238" s="127"/>
      <c r="BB238" s="125"/>
      <c r="BC238" s="125"/>
      <c r="BD238" s="126"/>
      <c r="BE238" s="144"/>
      <c r="BF238" s="125"/>
      <c r="BG238" s="125"/>
      <c r="BH238" s="125"/>
      <c r="BI238" s="148"/>
      <c r="BJ238" s="552"/>
      <c r="BK238" s="616"/>
      <c r="BL238" s="556"/>
      <c r="BM238" s="128"/>
      <c r="BN238" s="634"/>
      <c r="BO238" s="11"/>
    </row>
    <row r="239" spans="1:67" ht="18.899999999999999" customHeight="1" thickBot="1">
      <c r="A239" s="9"/>
      <c r="B239" s="8"/>
      <c r="C239" s="1037"/>
      <c r="D239" s="1037"/>
      <c r="E239" s="1037"/>
      <c r="F239" s="1037"/>
      <c r="G239" s="1090"/>
      <c r="H239" s="350" t="s">
        <v>593</v>
      </c>
      <c r="I239" s="590" t="s">
        <v>745</v>
      </c>
      <c r="J239" s="584">
        <v>1131804</v>
      </c>
      <c r="K239" s="560" t="s">
        <v>339</v>
      </c>
      <c r="L239" s="560" t="s">
        <v>993</v>
      </c>
      <c r="M239" s="560" t="s">
        <v>993</v>
      </c>
      <c r="N239" s="110"/>
      <c r="O239" s="97"/>
      <c r="P239" s="97"/>
      <c r="Q239" s="102"/>
      <c r="R239" s="137"/>
      <c r="S239" s="97"/>
      <c r="T239" s="97"/>
      <c r="U239" s="141"/>
      <c r="V239" s="121"/>
      <c r="W239" s="97"/>
      <c r="X239" s="106"/>
      <c r="Y239" s="97"/>
      <c r="Z239" s="141"/>
      <c r="AA239" s="96"/>
      <c r="AB239" s="97"/>
      <c r="AC239" s="97"/>
      <c r="AD239" s="102"/>
      <c r="AE239" s="137"/>
      <c r="AF239" s="97"/>
      <c r="AG239" s="97"/>
      <c r="AH239" s="141"/>
      <c r="AI239" s="121"/>
      <c r="AJ239" s="97"/>
      <c r="AK239" s="106"/>
      <c r="AL239" s="97"/>
      <c r="AM239" s="102"/>
      <c r="AN239" s="137"/>
      <c r="AO239" s="97"/>
      <c r="AP239" s="97"/>
      <c r="AQ239" s="785"/>
      <c r="AR239" s="632"/>
      <c r="AS239" s="97"/>
      <c r="AT239" s="97"/>
      <c r="AU239" s="97"/>
      <c r="AV239" s="102" t="s">
        <v>9</v>
      </c>
      <c r="AW239" s="137"/>
      <c r="AX239" s="106"/>
      <c r="AY239" s="97"/>
      <c r="AZ239" s="149"/>
      <c r="BA239" s="96"/>
      <c r="BB239" s="97"/>
      <c r="BC239" s="97"/>
      <c r="BD239" s="102"/>
      <c r="BE239" s="137"/>
      <c r="BF239" s="97"/>
      <c r="BG239" s="97"/>
      <c r="BH239" s="97"/>
      <c r="BI239" s="141"/>
      <c r="BJ239" s="121"/>
      <c r="BK239" s="545"/>
      <c r="BL239" s="615"/>
      <c r="BM239" s="98"/>
      <c r="BN239" s="634"/>
      <c r="BO239" s="11"/>
    </row>
    <row r="240" spans="1:67" ht="18.899999999999999" customHeight="1">
      <c r="A240" s="9"/>
      <c r="B240" s="8"/>
      <c r="C240" s="1037"/>
      <c r="D240" s="1037"/>
      <c r="E240" s="1037"/>
      <c r="F240" s="1037"/>
      <c r="G240" s="1087" t="s">
        <v>591</v>
      </c>
      <c r="H240" s="372" t="s">
        <v>590</v>
      </c>
      <c r="I240" s="591" t="s">
        <v>745</v>
      </c>
      <c r="J240" s="592">
        <v>1131804</v>
      </c>
      <c r="K240" s="561" t="s">
        <v>339</v>
      </c>
      <c r="L240" s="561" t="s">
        <v>993</v>
      </c>
      <c r="M240" s="561" t="s">
        <v>993</v>
      </c>
      <c r="N240" s="115"/>
      <c r="O240" s="116"/>
      <c r="P240" s="116"/>
      <c r="Q240" s="117"/>
      <c r="R240" s="150"/>
      <c r="S240" s="116"/>
      <c r="T240" s="116"/>
      <c r="U240" s="147"/>
      <c r="V240" s="739"/>
      <c r="W240" s="116"/>
      <c r="X240" s="684"/>
      <c r="Y240" s="116"/>
      <c r="Z240" s="147"/>
      <c r="AA240" s="118"/>
      <c r="AB240" s="116"/>
      <c r="AC240" s="116"/>
      <c r="AD240" s="117"/>
      <c r="AE240" s="150"/>
      <c r="AF240" s="116"/>
      <c r="AG240" s="116"/>
      <c r="AH240" s="147"/>
      <c r="AI240" s="739"/>
      <c r="AJ240" s="116"/>
      <c r="AK240" s="684"/>
      <c r="AL240" s="116"/>
      <c r="AM240" s="117"/>
      <c r="AN240" s="150"/>
      <c r="AO240" s="116"/>
      <c r="AP240" s="116"/>
      <c r="AQ240" s="786"/>
      <c r="AR240" s="683"/>
      <c r="AS240" s="116"/>
      <c r="AT240" s="116"/>
      <c r="AU240" s="116"/>
      <c r="AV240" s="117" t="s">
        <v>9</v>
      </c>
      <c r="AW240" s="150"/>
      <c r="AX240" s="684"/>
      <c r="AY240" s="116"/>
      <c r="AZ240" s="745"/>
      <c r="BA240" s="118"/>
      <c r="BB240" s="116"/>
      <c r="BC240" s="116"/>
      <c r="BD240" s="117"/>
      <c r="BE240" s="150"/>
      <c r="BF240" s="116"/>
      <c r="BG240" s="116"/>
      <c r="BH240" s="116"/>
      <c r="BI240" s="147"/>
      <c r="BJ240" s="739"/>
      <c r="BK240" s="588"/>
      <c r="BL240" s="740"/>
      <c r="BM240" s="119"/>
      <c r="BN240" s="634"/>
      <c r="BO240" s="11"/>
    </row>
    <row r="241" spans="1:67" ht="18.899999999999999" customHeight="1">
      <c r="A241" s="9"/>
      <c r="B241" s="8"/>
      <c r="C241" s="1037"/>
      <c r="D241" s="1037"/>
      <c r="E241" s="1037"/>
      <c r="F241" s="1037"/>
      <c r="G241" s="1088"/>
      <c r="H241" s="362" t="s">
        <v>588</v>
      </c>
      <c r="I241" s="574" t="s">
        <v>746</v>
      </c>
      <c r="J241" s="593">
        <v>1131804</v>
      </c>
      <c r="K241" s="559" t="s">
        <v>339</v>
      </c>
      <c r="L241" s="559" t="s">
        <v>993</v>
      </c>
      <c r="M241" s="559" t="s">
        <v>993</v>
      </c>
      <c r="N241" s="108"/>
      <c r="O241" s="84"/>
      <c r="P241" s="84"/>
      <c r="Q241" s="100"/>
      <c r="R241" s="136"/>
      <c r="S241" s="84"/>
      <c r="T241" s="84"/>
      <c r="U241" s="87"/>
      <c r="V241" s="92"/>
      <c r="W241" s="84"/>
      <c r="X241" s="85"/>
      <c r="Y241" s="84"/>
      <c r="Z241" s="87"/>
      <c r="AA241" s="94"/>
      <c r="AB241" s="84"/>
      <c r="AC241" s="84"/>
      <c r="AD241" s="100"/>
      <c r="AE241" s="136"/>
      <c r="AF241" s="84"/>
      <c r="AG241" s="84"/>
      <c r="AH241" s="87"/>
      <c r="AI241" s="92"/>
      <c r="AJ241" s="84"/>
      <c r="AK241" s="85"/>
      <c r="AL241" s="84"/>
      <c r="AM241" s="100"/>
      <c r="AN241" s="136"/>
      <c r="AO241" s="84"/>
      <c r="AP241" s="84"/>
      <c r="AQ241" s="143"/>
      <c r="AR241" s="547"/>
      <c r="AS241" s="84"/>
      <c r="AT241" s="84"/>
      <c r="AU241" s="84"/>
      <c r="AV241" s="100" t="s">
        <v>9</v>
      </c>
      <c r="AW241" s="136"/>
      <c r="AX241" s="85"/>
      <c r="AY241" s="84"/>
      <c r="AZ241" s="88"/>
      <c r="BA241" s="94"/>
      <c r="BB241" s="84"/>
      <c r="BC241" s="84"/>
      <c r="BD241" s="100"/>
      <c r="BE241" s="136"/>
      <c r="BF241" s="84"/>
      <c r="BG241" s="84"/>
      <c r="BH241" s="84"/>
      <c r="BI241" s="87"/>
      <c r="BJ241" s="92"/>
      <c r="BK241" s="536"/>
      <c r="BL241" s="535"/>
      <c r="BM241" s="93"/>
      <c r="BN241" s="634"/>
      <c r="BO241" s="11"/>
    </row>
    <row r="242" spans="1:67" ht="18.899999999999999" customHeight="1" thickBot="1">
      <c r="A242" s="9"/>
      <c r="B242" s="8"/>
      <c r="C242" s="1037"/>
      <c r="D242" s="1037"/>
      <c r="E242" s="1037"/>
      <c r="F242" s="1037"/>
      <c r="G242" s="1090"/>
      <c r="H242" s="350" t="s">
        <v>586</v>
      </c>
      <c r="I242" s="590" t="s">
        <v>745</v>
      </c>
      <c r="J242" s="584">
        <v>1131804</v>
      </c>
      <c r="K242" s="560" t="s">
        <v>339</v>
      </c>
      <c r="L242" s="560" t="s">
        <v>993</v>
      </c>
      <c r="M242" s="560" t="s">
        <v>993</v>
      </c>
      <c r="N242" s="124"/>
      <c r="O242" s="125"/>
      <c r="P242" s="125"/>
      <c r="Q242" s="126"/>
      <c r="R242" s="144"/>
      <c r="S242" s="125"/>
      <c r="T242" s="125"/>
      <c r="U242" s="148"/>
      <c r="V242" s="552"/>
      <c r="W242" s="125"/>
      <c r="X242" s="553"/>
      <c r="Y242" s="125"/>
      <c r="Z242" s="148"/>
      <c r="AA242" s="127"/>
      <c r="AB242" s="125"/>
      <c r="AC242" s="125"/>
      <c r="AD242" s="126"/>
      <c r="AE242" s="144"/>
      <c r="AF242" s="125"/>
      <c r="AG242" s="125"/>
      <c r="AH242" s="148"/>
      <c r="AI242" s="552"/>
      <c r="AJ242" s="125"/>
      <c r="AK242" s="553"/>
      <c r="AL242" s="125"/>
      <c r="AM242" s="126"/>
      <c r="AN242" s="144"/>
      <c r="AO242" s="125"/>
      <c r="AP242" s="125"/>
      <c r="AQ242" s="783"/>
      <c r="AR242" s="681"/>
      <c r="AS242" s="125"/>
      <c r="AT242" s="125"/>
      <c r="AU242" s="125"/>
      <c r="AV242" s="126" t="s">
        <v>9</v>
      </c>
      <c r="AW242" s="144"/>
      <c r="AX242" s="553"/>
      <c r="AY242" s="125"/>
      <c r="AZ242" s="793"/>
      <c r="BA242" s="127"/>
      <c r="BB242" s="125"/>
      <c r="BC242" s="125"/>
      <c r="BD242" s="126"/>
      <c r="BE242" s="144"/>
      <c r="BF242" s="125"/>
      <c r="BG242" s="125"/>
      <c r="BH242" s="125"/>
      <c r="BI242" s="148"/>
      <c r="BJ242" s="552"/>
      <c r="BK242" s="616"/>
      <c r="BL242" s="556"/>
      <c r="BM242" s="128"/>
      <c r="BN242" s="634"/>
      <c r="BO242" s="11"/>
    </row>
    <row r="243" spans="1:67" ht="18.899999999999999" customHeight="1">
      <c r="A243" s="9"/>
      <c r="B243" s="8"/>
      <c r="C243" s="1037"/>
      <c r="D243" s="1037"/>
      <c r="E243" s="1037"/>
      <c r="F243" s="1037"/>
      <c r="G243" s="1087" t="s">
        <v>560</v>
      </c>
      <c r="H243" s="372" t="s">
        <v>559</v>
      </c>
      <c r="I243" s="572" t="s">
        <v>769</v>
      </c>
      <c r="J243" s="208">
        <v>1131120</v>
      </c>
      <c r="K243" s="561" t="s">
        <v>339</v>
      </c>
      <c r="L243" s="561" t="s">
        <v>993</v>
      </c>
      <c r="M243" s="561" t="s">
        <v>993</v>
      </c>
      <c r="N243" s="122"/>
      <c r="O243" s="90"/>
      <c r="P243" s="90"/>
      <c r="Q243" s="99"/>
      <c r="R243" s="135"/>
      <c r="S243" s="90"/>
      <c r="T243" s="90"/>
      <c r="U243" s="146"/>
      <c r="V243" s="89"/>
      <c r="W243" s="90"/>
      <c r="X243" s="104"/>
      <c r="Y243" s="90"/>
      <c r="Z243" s="146"/>
      <c r="AA243" s="103"/>
      <c r="AB243" s="90"/>
      <c r="AC243" s="90"/>
      <c r="AD243" s="99"/>
      <c r="AE243" s="135"/>
      <c r="AF243" s="90"/>
      <c r="AG243" s="90"/>
      <c r="AH243" s="146"/>
      <c r="AI243" s="89"/>
      <c r="AJ243" s="90"/>
      <c r="AK243" s="104"/>
      <c r="AL243" s="90"/>
      <c r="AM243" s="99"/>
      <c r="AN243" s="135"/>
      <c r="AO243" s="90"/>
      <c r="AP243" s="90"/>
      <c r="AQ243" s="787"/>
      <c r="AR243" s="633"/>
      <c r="AS243" s="90"/>
      <c r="AT243" s="90"/>
      <c r="AU243" s="90"/>
      <c r="AV243" s="99" t="s">
        <v>9</v>
      </c>
      <c r="AW243" s="135"/>
      <c r="AX243" s="104"/>
      <c r="AY243" s="90"/>
      <c r="AZ243" s="142"/>
      <c r="BA243" s="103"/>
      <c r="BB243" s="90"/>
      <c r="BC243" s="90"/>
      <c r="BD243" s="99"/>
      <c r="BE243" s="135"/>
      <c r="BF243" s="90"/>
      <c r="BG243" s="90"/>
      <c r="BH243" s="90"/>
      <c r="BI243" s="146"/>
      <c r="BJ243" s="89"/>
      <c r="BK243" s="544"/>
      <c r="BL243" s="738"/>
      <c r="BM243" s="91"/>
      <c r="BN243" s="634"/>
      <c r="BO243" s="11"/>
    </row>
    <row r="244" spans="1:67" ht="18.899999999999999" customHeight="1">
      <c r="A244" s="9"/>
      <c r="B244" s="8"/>
      <c r="C244" s="1037"/>
      <c r="D244" s="1037"/>
      <c r="E244" s="1037"/>
      <c r="F244" s="1037"/>
      <c r="G244" s="1096"/>
      <c r="H244" s="453" t="s">
        <v>946</v>
      </c>
      <c r="I244" s="577" t="s">
        <v>1059</v>
      </c>
      <c r="J244" s="209">
        <v>1131120</v>
      </c>
      <c r="K244" s="586" t="s">
        <v>339</v>
      </c>
      <c r="L244" s="586" t="s">
        <v>993</v>
      </c>
      <c r="M244" s="586" t="s">
        <v>993</v>
      </c>
      <c r="N244" s="115"/>
      <c r="O244" s="116"/>
      <c r="P244" s="116"/>
      <c r="Q244" s="117"/>
      <c r="R244" s="150"/>
      <c r="S244" s="116"/>
      <c r="T244" s="116"/>
      <c r="U244" s="147"/>
      <c r="V244" s="739"/>
      <c r="W244" s="116"/>
      <c r="X244" s="684"/>
      <c r="Y244" s="116"/>
      <c r="Z244" s="147"/>
      <c r="AA244" s="118"/>
      <c r="AB244" s="116"/>
      <c r="AC244" s="116"/>
      <c r="AD244" s="117"/>
      <c r="AE244" s="150"/>
      <c r="AF244" s="116"/>
      <c r="AG244" s="116"/>
      <c r="AH244" s="147"/>
      <c r="AI244" s="739"/>
      <c r="AJ244" s="116"/>
      <c r="AK244" s="684"/>
      <c r="AL244" s="116"/>
      <c r="AM244" s="117"/>
      <c r="AN244" s="150"/>
      <c r="AO244" s="116"/>
      <c r="AP244" s="116"/>
      <c r="AQ244" s="786"/>
      <c r="AR244" s="683"/>
      <c r="AS244" s="116"/>
      <c r="AT244" s="116"/>
      <c r="AU244" s="116"/>
      <c r="AV244" s="117" t="s">
        <v>9</v>
      </c>
      <c r="AW244" s="150"/>
      <c r="AX244" s="684"/>
      <c r="AY244" s="116"/>
      <c r="AZ244" s="745"/>
      <c r="BA244" s="118"/>
      <c r="BB244" s="116"/>
      <c r="BC244" s="116"/>
      <c r="BD244" s="117"/>
      <c r="BE244" s="150"/>
      <c r="BF244" s="116"/>
      <c r="BG244" s="116"/>
      <c r="BH244" s="116"/>
      <c r="BI244" s="147"/>
      <c r="BJ244" s="739"/>
      <c r="BK244" s="588"/>
      <c r="BL244" s="740"/>
      <c r="BM244" s="119"/>
      <c r="BN244" s="634"/>
      <c r="BO244" s="11"/>
    </row>
    <row r="245" spans="1:67" ht="18.899999999999999" customHeight="1">
      <c r="A245" s="9"/>
      <c r="B245" s="8"/>
      <c r="C245" s="1037"/>
      <c r="D245" s="1037"/>
      <c r="E245" s="1037"/>
      <c r="F245" s="1037"/>
      <c r="G245" s="1088"/>
      <c r="H245" s="362" t="s">
        <v>557</v>
      </c>
      <c r="I245" s="573" t="s">
        <v>770</v>
      </c>
      <c r="J245" s="268">
        <v>1131120</v>
      </c>
      <c r="K245" s="559" t="s">
        <v>339</v>
      </c>
      <c r="L245" s="559" t="s">
        <v>993</v>
      </c>
      <c r="M245" s="559" t="s">
        <v>993</v>
      </c>
      <c r="N245" s="108"/>
      <c r="O245" s="84"/>
      <c r="P245" s="84"/>
      <c r="Q245" s="100"/>
      <c r="R245" s="136"/>
      <c r="S245" s="84"/>
      <c r="T245" s="84"/>
      <c r="U245" s="87"/>
      <c r="V245" s="92"/>
      <c r="W245" s="84"/>
      <c r="X245" s="85"/>
      <c r="Y245" s="84"/>
      <c r="Z245" s="87"/>
      <c r="AA245" s="94"/>
      <c r="AB245" s="84"/>
      <c r="AC245" s="84"/>
      <c r="AD245" s="100"/>
      <c r="AE245" s="136"/>
      <c r="AF245" s="84"/>
      <c r="AG245" s="84"/>
      <c r="AH245" s="87"/>
      <c r="AI245" s="92"/>
      <c r="AJ245" s="84"/>
      <c r="AK245" s="85"/>
      <c r="AL245" s="84"/>
      <c r="AM245" s="100"/>
      <c r="AN245" s="136"/>
      <c r="AO245" s="84"/>
      <c r="AP245" s="84"/>
      <c r="AQ245" s="143"/>
      <c r="AR245" s="547"/>
      <c r="AS245" s="84"/>
      <c r="AT245" s="84"/>
      <c r="AU245" s="84"/>
      <c r="AV245" s="100"/>
      <c r="AW245" s="136" t="s">
        <v>9</v>
      </c>
      <c r="AX245" s="85"/>
      <c r="AY245" s="84"/>
      <c r="AZ245" s="88"/>
      <c r="BA245" s="94"/>
      <c r="BB245" s="84"/>
      <c r="BC245" s="84"/>
      <c r="BD245" s="100"/>
      <c r="BE245" s="136"/>
      <c r="BF245" s="84"/>
      <c r="BG245" s="84"/>
      <c r="BH245" s="84"/>
      <c r="BI245" s="87"/>
      <c r="BJ245" s="92"/>
      <c r="BK245" s="536"/>
      <c r="BL245" s="535"/>
      <c r="BM245" s="93"/>
      <c r="BN245" s="634"/>
      <c r="BO245" s="11"/>
    </row>
    <row r="246" spans="1:67" ht="18.899999999999999" customHeight="1">
      <c r="A246" s="9"/>
      <c r="B246" s="8"/>
      <c r="C246" s="1037"/>
      <c r="D246" s="1037"/>
      <c r="E246" s="1037"/>
      <c r="F246" s="1037"/>
      <c r="G246" s="1088"/>
      <c r="H246" s="362" t="s">
        <v>556</v>
      </c>
      <c r="I246" s="573" t="s">
        <v>770</v>
      </c>
      <c r="J246" s="268">
        <v>1131120</v>
      </c>
      <c r="K246" s="559" t="s">
        <v>339</v>
      </c>
      <c r="L246" s="559" t="s">
        <v>993</v>
      </c>
      <c r="M246" s="559" t="s">
        <v>993</v>
      </c>
      <c r="N246" s="108"/>
      <c r="O246" s="84"/>
      <c r="P246" s="84"/>
      <c r="Q246" s="100"/>
      <c r="R246" s="136"/>
      <c r="S246" s="84"/>
      <c r="T246" s="84"/>
      <c r="U246" s="87"/>
      <c r="V246" s="92"/>
      <c r="W246" s="84"/>
      <c r="X246" s="85"/>
      <c r="Y246" s="84"/>
      <c r="Z246" s="87"/>
      <c r="AA246" s="94"/>
      <c r="AB246" s="84"/>
      <c r="AC246" s="84"/>
      <c r="AD246" s="100"/>
      <c r="AE246" s="136"/>
      <c r="AF246" s="84"/>
      <c r="AG246" s="84"/>
      <c r="AH246" s="87"/>
      <c r="AI246" s="92"/>
      <c r="AJ246" s="84"/>
      <c r="AK246" s="85"/>
      <c r="AL246" s="84"/>
      <c r="AM246" s="100"/>
      <c r="AN246" s="136"/>
      <c r="AO246" s="84"/>
      <c r="AP246" s="84"/>
      <c r="AQ246" s="143"/>
      <c r="AR246" s="547"/>
      <c r="AS246" s="84"/>
      <c r="AT246" s="84"/>
      <c r="AU246" s="84"/>
      <c r="AV246" s="100"/>
      <c r="AW246" s="136" t="s">
        <v>9</v>
      </c>
      <c r="AX246" s="85"/>
      <c r="AY246" s="84"/>
      <c r="AZ246" s="88"/>
      <c r="BA246" s="94"/>
      <c r="BB246" s="84"/>
      <c r="BC246" s="84"/>
      <c r="BD246" s="100"/>
      <c r="BE246" s="136"/>
      <c r="BF246" s="84"/>
      <c r="BG246" s="84"/>
      <c r="BH246" s="84"/>
      <c r="BI246" s="87"/>
      <c r="BJ246" s="92"/>
      <c r="BK246" s="536"/>
      <c r="BL246" s="535"/>
      <c r="BM246" s="93"/>
      <c r="BN246" s="634"/>
      <c r="BO246" s="11"/>
    </row>
    <row r="247" spans="1:67" ht="18.899999999999999" customHeight="1">
      <c r="A247" s="9"/>
      <c r="B247" s="8"/>
      <c r="C247" s="1037"/>
      <c r="D247" s="1037"/>
      <c r="E247" s="1037"/>
      <c r="F247" s="1037"/>
      <c r="G247" s="1088"/>
      <c r="H247" s="362" t="s">
        <v>555</v>
      </c>
      <c r="I247" s="573" t="s">
        <v>770</v>
      </c>
      <c r="J247" s="268">
        <v>1131120</v>
      </c>
      <c r="K247" s="559" t="s">
        <v>339</v>
      </c>
      <c r="L247" s="559" t="s">
        <v>993</v>
      </c>
      <c r="M247" s="559" t="s">
        <v>993</v>
      </c>
      <c r="N247" s="108"/>
      <c r="O247" s="84"/>
      <c r="P247" s="84"/>
      <c r="Q247" s="100"/>
      <c r="R247" s="136"/>
      <c r="S247" s="84"/>
      <c r="T247" s="84"/>
      <c r="U247" s="87"/>
      <c r="V247" s="92"/>
      <c r="W247" s="84"/>
      <c r="X247" s="85"/>
      <c r="Y247" s="84"/>
      <c r="Z247" s="87"/>
      <c r="AA247" s="94"/>
      <c r="AB247" s="84"/>
      <c r="AC247" s="84"/>
      <c r="AD247" s="100"/>
      <c r="AE247" s="136"/>
      <c r="AF247" s="84"/>
      <c r="AG247" s="84"/>
      <c r="AH247" s="87"/>
      <c r="AI247" s="92"/>
      <c r="AJ247" s="84"/>
      <c r="AK247" s="85"/>
      <c r="AL247" s="84"/>
      <c r="AM247" s="100"/>
      <c r="AN247" s="136"/>
      <c r="AO247" s="84"/>
      <c r="AP247" s="84"/>
      <c r="AQ247" s="143"/>
      <c r="AR247" s="547"/>
      <c r="AS247" s="84"/>
      <c r="AT247" s="84"/>
      <c r="AU247" s="84"/>
      <c r="AV247" s="100"/>
      <c r="AW247" s="136" t="s">
        <v>9</v>
      </c>
      <c r="AX247" s="85"/>
      <c r="AY247" s="84"/>
      <c r="AZ247" s="88"/>
      <c r="BA247" s="94"/>
      <c r="BB247" s="84"/>
      <c r="BC247" s="84"/>
      <c r="BD247" s="100"/>
      <c r="BE247" s="136"/>
      <c r="BF247" s="84"/>
      <c r="BG247" s="84"/>
      <c r="BH247" s="84"/>
      <c r="BI247" s="87"/>
      <c r="BJ247" s="92"/>
      <c r="BK247" s="536"/>
      <c r="BL247" s="535"/>
      <c r="BM247" s="93"/>
      <c r="BN247" s="634"/>
      <c r="BO247" s="11"/>
    </row>
    <row r="248" spans="1:67" ht="18.899999999999999" customHeight="1">
      <c r="A248" s="9"/>
      <c r="B248" s="8"/>
      <c r="C248" s="1037"/>
      <c r="D248" s="1037"/>
      <c r="E248" s="1037"/>
      <c r="F248" s="1037"/>
      <c r="G248" s="1088"/>
      <c r="H248" s="362" t="s">
        <v>554</v>
      </c>
      <c r="I248" s="573" t="s">
        <v>770</v>
      </c>
      <c r="J248" s="268">
        <v>1131120</v>
      </c>
      <c r="K248" s="559" t="s">
        <v>339</v>
      </c>
      <c r="L248" s="559" t="s">
        <v>993</v>
      </c>
      <c r="M248" s="559" t="s">
        <v>993</v>
      </c>
      <c r="N248" s="108"/>
      <c r="O248" s="84"/>
      <c r="P248" s="84"/>
      <c r="Q248" s="100"/>
      <c r="R248" s="136"/>
      <c r="S248" s="84"/>
      <c r="T248" s="84"/>
      <c r="U248" s="87"/>
      <c r="V248" s="92"/>
      <c r="W248" s="84"/>
      <c r="X248" s="85"/>
      <c r="Y248" s="84"/>
      <c r="Z248" s="87"/>
      <c r="AA248" s="94"/>
      <c r="AB248" s="84"/>
      <c r="AC248" s="84"/>
      <c r="AD248" s="100"/>
      <c r="AE248" s="136"/>
      <c r="AF248" s="84"/>
      <c r="AG248" s="84"/>
      <c r="AH248" s="87"/>
      <c r="AI248" s="92"/>
      <c r="AJ248" s="84"/>
      <c r="AK248" s="85"/>
      <c r="AL248" s="84"/>
      <c r="AM248" s="100"/>
      <c r="AN248" s="136"/>
      <c r="AO248" s="84"/>
      <c r="AP248" s="84"/>
      <c r="AQ248" s="143"/>
      <c r="AR248" s="547"/>
      <c r="AS248" s="84"/>
      <c r="AT248" s="84"/>
      <c r="AU248" s="84"/>
      <c r="AV248" s="100"/>
      <c r="AW248" s="136" t="s">
        <v>9</v>
      </c>
      <c r="AX248" s="85"/>
      <c r="AY248" s="84"/>
      <c r="AZ248" s="88"/>
      <c r="BA248" s="94"/>
      <c r="BB248" s="84"/>
      <c r="BC248" s="84"/>
      <c r="BD248" s="100"/>
      <c r="BE248" s="136"/>
      <c r="BF248" s="84"/>
      <c r="BG248" s="84"/>
      <c r="BH248" s="84"/>
      <c r="BI248" s="87"/>
      <c r="BJ248" s="92"/>
      <c r="BK248" s="536"/>
      <c r="BL248" s="535"/>
      <c r="BM248" s="93"/>
      <c r="BN248" s="634"/>
      <c r="BO248" s="11"/>
    </row>
    <row r="249" spans="1:67" ht="18.899999999999999" customHeight="1">
      <c r="A249" s="9"/>
      <c r="B249" s="8"/>
      <c r="C249" s="1037"/>
      <c r="D249" s="1037"/>
      <c r="E249" s="1037"/>
      <c r="F249" s="1037"/>
      <c r="G249" s="1088"/>
      <c r="H249" s="362" t="s">
        <v>552</v>
      </c>
      <c r="I249" s="573" t="s">
        <v>771</v>
      </c>
      <c r="J249" s="268">
        <v>1131120</v>
      </c>
      <c r="K249" s="559" t="s">
        <v>339</v>
      </c>
      <c r="L249" s="559" t="s">
        <v>993</v>
      </c>
      <c r="M249" s="559" t="s">
        <v>993</v>
      </c>
      <c r="N249" s="108"/>
      <c r="O249" s="84"/>
      <c r="P249" s="84"/>
      <c r="Q249" s="100"/>
      <c r="R249" s="136"/>
      <c r="S249" s="84"/>
      <c r="T249" s="84"/>
      <c r="U249" s="87"/>
      <c r="V249" s="92"/>
      <c r="W249" s="84"/>
      <c r="X249" s="85"/>
      <c r="Y249" s="84"/>
      <c r="Z249" s="87"/>
      <c r="AA249" s="94"/>
      <c r="AB249" s="84"/>
      <c r="AC249" s="84"/>
      <c r="AD249" s="100"/>
      <c r="AE249" s="136"/>
      <c r="AF249" s="84"/>
      <c r="AG249" s="84"/>
      <c r="AH249" s="87"/>
      <c r="AI249" s="92"/>
      <c r="AJ249" s="84"/>
      <c r="AK249" s="85"/>
      <c r="AL249" s="84"/>
      <c r="AM249" s="100"/>
      <c r="AN249" s="136"/>
      <c r="AO249" s="84"/>
      <c r="AP249" s="84"/>
      <c r="AQ249" s="143"/>
      <c r="AR249" s="547"/>
      <c r="AS249" s="84"/>
      <c r="AT249" s="84"/>
      <c r="AU249" s="84"/>
      <c r="AV249" s="100"/>
      <c r="AW249" s="136" t="s">
        <v>9</v>
      </c>
      <c r="AX249" s="85"/>
      <c r="AY249" s="84"/>
      <c r="AZ249" s="88"/>
      <c r="BA249" s="94"/>
      <c r="BB249" s="84"/>
      <c r="BC249" s="84"/>
      <c r="BD249" s="100"/>
      <c r="BE249" s="136"/>
      <c r="BF249" s="84"/>
      <c r="BG249" s="84"/>
      <c r="BH249" s="84"/>
      <c r="BI249" s="87"/>
      <c r="BJ249" s="92"/>
      <c r="BK249" s="536"/>
      <c r="BL249" s="535"/>
      <c r="BM249" s="93"/>
      <c r="BN249" s="634"/>
      <c r="BO249" s="11"/>
    </row>
    <row r="250" spans="1:67" ht="18.899999999999999" customHeight="1">
      <c r="A250" s="9"/>
      <c r="B250" s="8"/>
      <c r="C250" s="1037"/>
      <c r="D250" s="1037"/>
      <c r="E250" s="1037"/>
      <c r="F250" s="1037"/>
      <c r="G250" s="1088"/>
      <c r="H250" s="362" t="s">
        <v>550</v>
      </c>
      <c r="I250" s="573" t="s">
        <v>772</v>
      </c>
      <c r="J250" s="268">
        <v>1131120</v>
      </c>
      <c r="K250" s="559" t="s">
        <v>339</v>
      </c>
      <c r="L250" s="559" t="s">
        <v>993</v>
      </c>
      <c r="M250" s="559" t="s">
        <v>993</v>
      </c>
      <c r="N250" s="108"/>
      <c r="O250" s="84"/>
      <c r="P250" s="84"/>
      <c r="Q250" s="100"/>
      <c r="R250" s="136"/>
      <c r="S250" s="84"/>
      <c r="T250" s="84"/>
      <c r="U250" s="87"/>
      <c r="V250" s="92"/>
      <c r="W250" s="84"/>
      <c r="X250" s="85"/>
      <c r="Y250" s="84"/>
      <c r="Z250" s="87"/>
      <c r="AA250" s="94"/>
      <c r="AB250" s="84"/>
      <c r="AC250" s="84"/>
      <c r="AD250" s="100"/>
      <c r="AE250" s="136"/>
      <c r="AF250" s="84"/>
      <c r="AG250" s="84"/>
      <c r="AH250" s="87"/>
      <c r="AI250" s="92"/>
      <c r="AJ250" s="84"/>
      <c r="AK250" s="85"/>
      <c r="AL250" s="84"/>
      <c r="AM250" s="100"/>
      <c r="AN250" s="136"/>
      <c r="AO250" s="84"/>
      <c r="AP250" s="84"/>
      <c r="AQ250" s="143"/>
      <c r="AR250" s="547"/>
      <c r="AS250" s="84"/>
      <c r="AT250" s="84"/>
      <c r="AU250" s="84"/>
      <c r="AV250" s="100"/>
      <c r="AW250" s="136" t="s">
        <v>9</v>
      </c>
      <c r="AX250" s="85"/>
      <c r="AY250" s="84"/>
      <c r="AZ250" s="88"/>
      <c r="BA250" s="94"/>
      <c r="BB250" s="84"/>
      <c r="BC250" s="84"/>
      <c r="BD250" s="100"/>
      <c r="BE250" s="136"/>
      <c r="BF250" s="84"/>
      <c r="BG250" s="84"/>
      <c r="BH250" s="84"/>
      <c r="BI250" s="87"/>
      <c r="BJ250" s="92"/>
      <c r="BK250" s="536"/>
      <c r="BL250" s="535"/>
      <c r="BM250" s="93"/>
      <c r="BN250" s="634"/>
      <c r="BO250" s="11"/>
    </row>
    <row r="251" spans="1:67" ht="18.899999999999999" customHeight="1">
      <c r="A251" s="9"/>
      <c r="B251" s="8"/>
      <c r="C251" s="1037"/>
      <c r="D251" s="1037"/>
      <c r="E251" s="1037"/>
      <c r="F251" s="1037"/>
      <c r="G251" s="1088"/>
      <c r="H251" s="362" t="s">
        <v>547</v>
      </c>
      <c r="I251" s="573" t="s">
        <v>773</v>
      </c>
      <c r="J251" s="268">
        <v>1131120</v>
      </c>
      <c r="K251" s="559" t="s">
        <v>339</v>
      </c>
      <c r="L251" s="559" t="s">
        <v>993</v>
      </c>
      <c r="M251" s="559" t="s">
        <v>993</v>
      </c>
      <c r="N251" s="108"/>
      <c r="O251" s="84"/>
      <c r="P251" s="84"/>
      <c r="Q251" s="100"/>
      <c r="R251" s="136"/>
      <c r="S251" s="84"/>
      <c r="T251" s="84"/>
      <c r="U251" s="87"/>
      <c r="V251" s="92"/>
      <c r="W251" s="84"/>
      <c r="X251" s="85"/>
      <c r="Y251" s="84"/>
      <c r="Z251" s="87"/>
      <c r="AA251" s="94"/>
      <c r="AB251" s="84"/>
      <c r="AC251" s="84"/>
      <c r="AD251" s="100"/>
      <c r="AE251" s="136"/>
      <c r="AF251" s="84"/>
      <c r="AG251" s="84"/>
      <c r="AH251" s="87"/>
      <c r="AI251" s="92"/>
      <c r="AJ251" s="84"/>
      <c r="AK251" s="85"/>
      <c r="AL251" s="84"/>
      <c r="AM251" s="100"/>
      <c r="AN251" s="136"/>
      <c r="AO251" s="84"/>
      <c r="AP251" s="84"/>
      <c r="AQ251" s="143"/>
      <c r="AR251" s="547"/>
      <c r="AS251" s="84"/>
      <c r="AT251" s="84"/>
      <c r="AU251" s="84"/>
      <c r="AV251" s="100"/>
      <c r="AW251" s="136"/>
      <c r="AX251" s="85" t="s">
        <v>9</v>
      </c>
      <c r="AY251" s="84"/>
      <c r="AZ251" s="88"/>
      <c r="BA251" s="94"/>
      <c r="BB251" s="84"/>
      <c r="BC251" s="84"/>
      <c r="BD251" s="100"/>
      <c r="BE251" s="136"/>
      <c r="BF251" s="84"/>
      <c r="BG251" s="84"/>
      <c r="BH251" s="84"/>
      <c r="BI251" s="87"/>
      <c r="BJ251" s="92"/>
      <c r="BK251" s="536"/>
      <c r="BL251" s="535"/>
      <c r="BM251" s="93"/>
      <c r="BN251" s="634"/>
      <c r="BO251" s="11"/>
    </row>
    <row r="252" spans="1:67" ht="18.899999999999999" customHeight="1">
      <c r="A252" s="9"/>
      <c r="B252" s="8"/>
      <c r="C252" s="1037"/>
      <c r="D252" s="1037"/>
      <c r="E252" s="1037"/>
      <c r="F252" s="1037"/>
      <c r="G252" s="1089"/>
      <c r="H252" s="362" t="s">
        <v>546</v>
      </c>
      <c r="I252" s="573" t="s">
        <v>774</v>
      </c>
      <c r="J252" s="268">
        <v>1131120</v>
      </c>
      <c r="K252" s="559" t="s">
        <v>339</v>
      </c>
      <c r="L252" s="559" t="s">
        <v>993</v>
      </c>
      <c r="M252" s="559" t="s">
        <v>993</v>
      </c>
      <c r="N252" s="108"/>
      <c r="O252" s="84"/>
      <c r="P252" s="84"/>
      <c r="Q252" s="100"/>
      <c r="R252" s="136"/>
      <c r="S252" s="84"/>
      <c r="T252" s="84"/>
      <c r="U252" s="87"/>
      <c r="V252" s="92"/>
      <c r="W252" s="84"/>
      <c r="X252" s="85"/>
      <c r="Y252" s="84"/>
      <c r="Z252" s="87"/>
      <c r="AA252" s="94"/>
      <c r="AB252" s="84"/>
      <c r="AC252" s="84"/>
      <c r="AD252" s="100"/>
      <c r="AE252" s="136"/>
      <c r="AF252" s="84"/>
      <c r="AG252" s="84"/>
      <c r="AH252" s="87"/>
      <c r="AI252" s="92"/>
      <c r="AJ252" s="84"/>
      <c r="AK252" s="85"/>
      <c r="AL252" s="84"/>
      <c r="AM252" s="100"/>
      <c r="AN252" s="136"/>
      <c r="AO252" s="84"/>
      <c r="AP252" s="84"/>
      <c r="AQ252" s="143"/>
      <c r="AR252" s="547"/>
      <c r="AS252" s="84"/>
      <c r="AT252" s="84"/>
      <c r="AU252" s="84"/>
      <c r="AV252" s="100"/>
      <c r="AW252" s="136"/>
      <c r="AX252" s="85" t="s">
        <v>9</v>
      </c>
      <c r="AY252" s="84"/>
      <c r="AZ252" s="88"/>
      <c r="BA252" s="94"/>
      <c r="BB252" s="84"/>
      <c r="BC252" s="84"/>
      <c r="BD252" s="100"/>
      <c r="BE252" s="136"/>
      <c r="BF252" s="84"/>
      <c r="BG252" s="84"/>
      <c r="BH252" s="84"/>
      <c r="BI252" s="87"/>
      <c r="BJ252" s="92"/>
      <c r="BK252" s="536"/>
      <c r="BL252" s="535"/>
      <c r="BM252" s="93"/>
      <c r="BN252" s="634"/>
      <c r="BO252" s="11"/>
    </row>
    <row r="253" spans="1:67" ht="18.899999999999999" customHeight="1">
      <c r="A253" s="9"/>
      <c r="B253" s="8"/>
      <c r="C253" s="1037"/>
      <c r="D253" s="1037"/>
      <c r="E253" s="1037"/>
      <c r="F253" s="1037"/>
      <c r="G253" s="1089"/>
      <c r="H253" s="405" t="s">
        <v>676</v>
      </c>
      <c r="I253" s="575" t="s">
        <v>775</v>
      </c>
      <c r="J253" s="268">
        <v>1131120</v>
      </c>
      <c r="K253" s="559" t="s">
        <v>339</v>
      </c>
      <c r="L253" s="559" t="s">
        <v>993</v>
      </c>
      <c r="M253" s="559" t="s">
        <v>993</v>
      </c>
      <c r="N253" s="108"/>
      <c r="O253" s="84"/>
      <c r="P253" s="84"/>
      <c r="Q253" s="100"/>
      <c r="R253" s="136"/>
      <c r="S253" s="84"/>
      <c r="T253" s="84"/>
      <c r="U253" s="87"/>
      <c r="V253" s="92"/>
      <c r="W253" s="84"/>
      <c r="X253" s="85"/>
      <c r="Y253" s="84"/>
      <c r="Z253" s="87"/>
      <c r="AA253" s="94"/>
      <c r="AB253" s="84"/>
      <c r="AC253" s="84"/>
      <c r="AD253" s="100"/>
      <c r="AE253" s="136"/>
      <c r="AF253" s="84"/>
      <c r="AG253" s="84"/>
      <c r="AH253" s="87"/>
      <c r="AI253" s="92"/>
      <c r="AJ253" s="84"/>
      <c r="AK253" s="85"/>
      <c r="AL253" s="84"/>
      <c r="AM253" s="100"/>
      <c r="AN253" s="136"/>
      <c r="AO253" s="84"/>
      <c r="AP253" s="84"/>
      <c r="AQ253" s="143"/>
      <c r="AR253" s="547"/>
      <c r="AS253" s="84"/>
      <c r="AT253" s="84"/>
      <c r="AU253" s="84"/>
      <c r="AV253" s="100"/>
      <c r="AW253" s="136"/>
      <c r="AX253" s="85" t="s">
        <v>9</v>
      </c>
      <c r="AY253" s="84"/>
      <c r="AZ253" s="88"/>
      <c r="BA253" s="94"/>
      <c r="BB253" s="84"/>
      <c r="BC253" s="84"/>
      <c r="BD253" s="100"/>
      <c r="BE253" s="136"/>
      <c r="BF253" s="84"/>
      <c r="BG253" s="84"/>
      <c r="BH253" s="84"/>
      <c r="BI253" s="87"/>
      <c r="BJ253" s="92"/>
      <c r="BK253" s="536"/>
      <c r="BL253" s="535"/>
      <c r="BM253" s="93"/>
      <c r="BN253" s="634"/>
      <c r="BO253" s="11"/>
    </row>
    <row r="254" spans="1:67" ht="18.899999999999999" customHeight="1">
      <c r="A254" s="9"/>
      <c r="B254" s="8"/>
      <c r="C254" s="1037"/>
      <c r="D254" s="1037"/>
      <c r="E254" s="1037"/>
      <c r="F254" s="1037"/>
      <c r="G254" s="1089"/>
      <c r="H254" s="405" t="s">
        <v>674</v>
      </c>
      <c r="I254" s="575" t="s">
        <v>776</v>
      </c>
      <c r="J254" s="268">
        <v>1131120</v>
      </c>
      <c r="K254" s="559" t="s">
        <v>339</v>
      </c>
      <c r="L254" s="559" t="s">
        <v>993</v>
      </c>
      <c r="M254" s="559" t="s">
        <v>993</v>
      </c>
      <c r="N254" s="108"/>
      <c r="O254" s="84"/>
      <c r="P254" s="84"/>
      <c r="Q254" s="100"/>
      <c r="R254" s="136"/>
      <c r="S254" s="84"/>
      <c r="T254" s="84"/>
      <c r="U254" s="87"/>
      <c r="V254" s="92"/>
      <c r="W254" s="84"/>
      <c r="X254" s="85"/>
      <c r="Y254" s="84"/>
      <c r="Z254" s="87"/>
      <c r="AA254" s="94"/>
      <c r="AB254" s="84"/>
      <c r="AC254" s="84"/>
      <c r="AD254" s="100"/>
      <c r="AE254" s="136"/>
      <c r="AF254" s="84"/>
      <c r="AG254" s="84"/>
      <c r="AH254" s="87"/>
      <c r="AI254" s="92"/>
      <c r="AJ254" s="84"/>
      <c r="AK254" s="85"/>
      <c r="AL254" s="84"/>
      <c r="AM254" s="100"/>
      <c r="AN254" s="136"/>
      <c r="AO254" s="84"/>
      <c r="AP254" s="84"/>
      <c r="AQ254" s="143"/>
      <c r="AR254" s="547"/>
      <c r="AS254" s="84"/>
      <c r="AT254" s="84"/>
      <c r="AU254" s="84"/>
      <c r="AV254" s="100"/>
      <c r="AW254" s="136"/>
      <c r="AX254" s="85" t="s">
        <v>9</v>
      </c>
      <c r="AY254" s="84"/>
      <c r="AZ254" s="88"/>
      <c r="BA254" s="94"/>
      <c r="BB254" s="84"/>
      <c r="BC254" s="84"/>
      <c r="BD254" s="100"/>
      <c r="BE254" s="136"/>
      <c r="BF254" s="84"/>
      <c r="BG254" s="84"/>
      <c r="BH254" s="84"/>
      <c r="BI254" s="87"/>
      <c r="BJ254" s="92"/>
      <c r="BK254" s="536"/>
      <c r="BL254" s="535"/>
      <c r="BM254" s="93"/>
      <c r="BN254" s="634"/>
      <c r="BO254" s="11"/>
    </row>
    <row r="255" spans="1:67" ht="18.899999999999999" customHeight="1">
      <c r="A255" s="9"/>
      <c r="B255" s="8"/>
      <c r="C255" s="1037"/>
      <c r="D255" s="1037"/>
      <c r="E255" s="1037"/>
      <c r="F255" s="1037"/>
      <c r="G255" s="1089"/>
      <c r="H255" s="405" t="s">
        <v>544</v>
      </c>
      <c r="I255" s="575" t="s">
        <v>778</v>
      </c>
      <c r="J255" s="268">
        <v>1131120</v>
      </c>
      <c r="K255" s="559" t="s">
        <v>339</v>
      </c>
      <c r="L255" s="559" t="s">
        <v>993</v>
      </c>
      <c r="M255" s="559" t="s">
        <v>993</v>
      </c>
      <c r="N255" s="108"/>
      <c r="O255" s="84"/>
      <c r="P255" s="84"/>
      <c r="Q255" s="100"/>
      <c r="R255" s="136"/>
      <c r="S255" s="84"/>
      <c r="T255" s="84"/>
      <c r="U255" s="87"/>
      <c r="V255" s="92"/>
      <c r="W255" s="84"/>
      <c r="X255" s="85"/>
      <c r="Y255" s="84"/>
      <c r="Z255" s="87"/>
      <c r="AA255" s="94"/>
      <c r="AB255" s="84"/>
      <c r="AC255" s="84"/>
      <c r="AD255" s="100"/>
      <c r="AE255" s="136"/>
      <c r="AF255" s="84"/>
      <c r="AG255" s="84"/>
      <c r="AH255" s="87"/>
      <c r="AI255" s="92"/>
      <c r="AJ255" s="84"/>
      <c r="AK255" s="85"/>
      <c r="AL255" s="84"/>
      <c r="AM255" s="100"/>
      <c r="AN255" s="136"/>
      <c r="AO255" s="84"/>
      <c r="AP255" s="84"/>
      <c r="AQ255" s="143"/>
      <c r="AR255" s="547"/>
      <c r="AS255" s="84"/>
      <c r="AT255" s="84"/>
      <c r="AU255" s="84"/>
      <c r="AV255" s="100"/>
      <c r="AW255" s="136"/>
      <c r="AX255" s="85" t="s">
        <v>9</v>
      </c>
      <c r="AY255" s="84"/>
      <c r="AZ255" s="88"/>
      <c r="BA255" s="94"/>
      <c r="BB255" s="84"/>
      <c r="BC255" s="84"/>
      <c r="BD255" s="100"/>
      <c r="BE255" s="136"/>
      <c r="BF255" s="84"/>
      <c r="BG255" s="84"/>
      <c r="BH255" s="84"/>
      <c r="BI255" s="87"/>
      <c r="BJ255" s="92"/>
      <c r="BK255" s="536"/>
      <c r="BL255" s="535"/>
      <c r="BM255" s="93"/>
      <c r="BN255" s="634"/>
      <c r="BO255" s="11"/>
    </row>
    <row r="256" spans="1:67" ht="18.899999999999999" customHeight="1">
      <c r="A256" s="9"/>
      <c r="B256" s="8"/>
      <c r="C256" s="1037"/>
      <c r="D256" s="1037"/>
      <c r="E256" s="1037"/>
      <c r="F256" s="1037"/>
      <c r="G256" s="1089"/>
      <c r="H256" s="405" t="s">
        <v>1013</v>
      </c>
      <c r="I256" s="575" t="s">
        <v>764</v>
      </c>
      <c r="J256" s="268">
        <v>1131120</v>
      </c>
      <c r="K256" s="559" t="s">
        <v>339</v>
      </c>
      <c r="L256" s="559" t="s">
        <v>993</v>
      </c>
      <c r="M256" s="559" t="s">
        <v>993</v>
      </c>
      <c r="N256" s="124"/>
      <c r="O256" s="125"/>
      <c r="P256" s="125"/>
      <c r="Q256" s="126"/>
      <c r="R256" s="144"/>
      <c r="S256" s="125"/>
      <c r="T256" s="125"/>
      <c r="U256" s="148"/>
      <c r="V256" s="552"/>
      <c r="W256" s="125"/>
      <c r="X256" s="553"/>
      <c r="Y256" s="125"/>
      <c r="Z256" s="148"/>
      <c r="AA256" s="127"/>
      <c r="AB256" s="125"/>
      <c r="AC256" s="125"/>
      <c r="AD256" s="126"/>
      <c r="AE256" s="144"/>
      <c r="AF256" s="125"/>
      <c r="AG256" s="125"/>
      <c r="AH256" s="148"/>
      <c r="AI256" s="552"/>
      <c r="AJ256" s="125"/>
      <c r="AK256" s="553"/>
      <c r="AL256" s="125"/>
      <c r="AM256" s="126"/>
      <c r="AN256" s="144"/>
      <c r="AO256" s="125"/>
      <c r="AP256" s="125"/>
      <c r="AQ256" s="783"/>
      <c r="AR256" s="681"/>
      <c r="AS256" s="125"/>
      <c r="AT256" s="125"/>
      <c r="AU256" s="125"/>
      <c r="AV256" s="126"/>
      <c r="AW256" s="144"/>
      <c r="AX256" s="553" t="s">
        <v>9</v>
      </c>
      <c r="AY256" s="125"/>
      <c r="AZ256" s="793"/>
      <c r="BA256" s="118"/>
      <c r="BB256" s="125"/>
      <c r="BC256" s="125"/>
      <c r="BD256" s="126"/>
      <c r="BE256" s="144"/>
      <c r="BF256" s="125"/>
      <c r="BG256" s="125"/>
      <c r="BH256" s="125"/>
      <c r="BI256" s="148"/>
      <c r="BJ256" s="552"/>
      <c r="BK256" s="616"/>
      <c r="BL256" s="556"/>
      <c r="BM256" s="128"/>
      <c r="BN256" s="634"/>
      <c r="BO256" s="11"/>
    </row>
    <row r="257" spans="1:67" ht="18.899999999999999" customHeight="1">
      <c r="A257" s="9"/>
      <c r="B257" s="8"/>
      <c r="C257" s="1037"/>
      <c r="D257" s="1037"/>
      <c r="E257" s="1037"/>
      <c r="F257" s="1037"/>
      <c r="G257" s="1089"/>
      <c r="H257" s="405" t="s">
        <v>907</v>
      </c>
      <c r="I257" s="575" t="s">
        <v>953</v>
      </c>
      <c r="J257" s="268">
        <v>1131120</v>
      </c>
      <c r="K257" s="559" t="s">
        <v>339</v>
      </c>
      <c r="L257" s="559" t="s">
        <v>993</v>
      </c>
      <c r="M257" s="559" t="s">
        <v>993</v>
      </c>
      <c r="N257" s="124"/>
      <c r="O257" s="125"/>
      <c r="P257" s="125"/>
      <c r="Q257" s="126"/>
      <c r="R257" s="144"/>
      <c r="S257" s="125"/>
      <c r="T257" s="125"/>
      <c r="U257" s="148"/>
      <c r="V257" s="552"/>
      <c r="W257" s="125"/>
      <c r="X257" s="553"/>
      <c r="Y257" s="125"/>
      <c r="Z257" s="148"/>
      <c r="AA257" s="127"/>
      <c r="AB257" s="125"/>
      <c r="AC257" s="125"/>
      <c r="AD257" s="126"/>
      <c r="AE257" s="144"/>
      <c r="AF257" s="125"/>
      <c r="AG257" s="125"/>
      <c r="AH257" s="148"/>
      <c r="AI257" s="552"/>
      <c r="AJ257" s="125"/>
      <c r="AK257" s="553"/>
      <c r="AL257" s="125"/>
      <c r="AM257" s="126"/>
      <c r="AN257" s="144"/>
      <c r="AO257" s="125"/>
      <c r="AP257" s="125"/>
      <c r="AQ257" s="783"/>
      <c r="AR257" s="681"/>
      <c r="AS257" s="125"/>
      <c r="AT257" s="125"/>
      <c r="AU257" s="125"/>
      <c r="AV257" s="126"/>
      <c r="AW257" s="144"/>
      <c r="AX257" s="553" t="s">
        <v>9</v>
      </c>
      <c r="AY257" s="125"/>
      <c r="AZ257" s="793"/>
      <c r="BA257" s="127"/>
      <c r="BB257" s="125"/>
      <c r="BC257" s="125"/>
      <c r="BD257" s="126"/>
      <c r="BE257" s="144"/>
      <c r="BF257" s="125"/>
      <c r="BG257" s="125"/>
      <c r="BH257" s="125"/>
      <c r="BI257" s="148"/>
      <c r="BJ257" s="552"/>
      <c r="BK257" s="616"/>
      <c r="BL257" s="556"/>
      <c r="BM257" s="128"/>
      <c r="BN257" s="634"/>
      <c r="BO257" s="11"/>
    </row>
    <row r="258" spans="1:67" ht="18.899999999999999" customHeight="1" thickBot="1">
      <c r="A258" s="9"/>
      <c r="B258" s="8"/>
      <c r="C258" s="1037"/>
      <c r="D258" s="1037"/>
      <c r="E258" s="1037"/>
      <c r="F258" s="1037"/>
      <c r="G258" s="1090"/>
      <c r="H258" s="350" t="s">
        <v>543</v>
      </c>
      <c r="I258" s="576" t="s">
        <v>777</v>
      </c>
      <c r="J258" s="206">
        <v>1131120</v>
      </c>
      <c r="K258" s="560" t="s">
        <v>339</v>
      </c>
      <c r="L258" s="560" t="s">
        <v>993</v>
      </c>
      <c r="M258" s="560" t="s">
        <v>993</v>
      </c>
      <c r="N258" s="110"/>
      <c r="O258" s="97"/>
      <c r="P258" s="97"/>
      <c r="Q258" s="102"/>
      <c r="R258" s="137"/>
      <c r="S258" s="97"/>
      <c r="T258" s="97"/>
      <c r="U258" s="141"/>
      <c r="V258" s="121"/>
      <c r="W258" s="97"/>
      <c r="X258" s="106"/>
      <c r="Y258" s="97"/>
      <c r="Z258" s="141"/>
      <c r="AA258" s="96"/>
      <c r="AB258" s="97"/>
      <c r="AC258" s="97"/>
      <c r="AD258" s="102"/>
      <c r="AE258" s="137"/>
      <c r="AF258" s="97"/>
      <c r="AG258" s="97"/>
      <c r="AH258" s="141"/>
      <c r="AI258" s="121"/>
      <c r="AJ258" s="97"/>
      <c r="AK258" s="106"/>
      <c r="AL258" s="97"/>
      <c r="AM258" s="102"/>
      <c r="AN258" s="137"/>
      <c r="AO258" s="97"/>
      <c r="AP258" s="97"/>
      <c r="AQ258" s="785"/>
      <c r="AR258" s="632"/>
      <c r="AS258" s="97"/>
      <c r="AT258" s="97"/>
      <c r="AU258" s="97"/>
      <c r="AV258" s="102"/>
      <c r="AW258" s="137"/>
      <c r="AX258" s="106"/>
      <c r="AY258" s="97" t="s">
        <v>9</v>
      </c>
      <c r="AZ258" s="149"/>
      <c r="BA258" s="96"/>
      <c r="BB258" s="97"/>
      <c r="BC258" s="97"/>
      <c r="BD258" s="102"/>
      <c r="BE258" s="137"/>
      <c r="BF258" s="97"/>
      <c r="BG258" s="97"/>
      <c r="BH258" s="97"/>
      <c r="BI258" s="141"/>
      <c r="BJ258" s="121"/>
      <c r="BK258" s="545"/>
      <c r="BL258" s="615"/>
      <c r="BM258" s="98"/>
      <c r="BN258" s="634"/>
      <c r="BO258" s="11"/>
    </row>
    <row r="259" spans="1:67" ht="18.899999999999999" customHeight="1">
      <c r="A259" s="9"/>
      <c r="B259" s="8"/>
      <c r="C259" s="1037"/>
      <c r="D259" s="1037"/>
      <c r="E259" s="1037"/>
      <c r="F259" s="1037"/>
      <c r="G259" s="1091" t="s">
        <v>527</v>
      </c>
      <c r="H259" s="372" t="s">
        <v>526</v>
      </c>
      <c r="I259" s="579" t="s">
        <v>806</v>
      </c>
      <c r="J259" s="208">
        <v>1131810</v>
      </c>
      <c r="K259" s="561" t="s">
        <v>339</v>
      </c>
      <c r="L259" s="561" t="s">
        <v>993</v>
      </c>
      <c r="M259" s="561" t="s">
        <v>993</v>
      </c>
      <c r="N259" s="115"/>
      <c r="O259" s="116"/>
      <c r="P259" s="116"/>
      <c r="Q259" s="117"/>
      <c r="R259" s="150"/>
      <c r="S259" s="116"/>
      <c r="T259" s="116"/>
      <c r="U259" s="147"/>
      <c r="V259" s="739"/>
      <c r="W259" s="116"/>
      <c r="X259" s="684"/>
      <c r="Y259" s="116"/>
      <c r="Z259" s="147"/>
      <c r="AA259" s="118"/>
      <c r="AB259" s="116"/>
      <c r="AC259" s="116"/>
      <c r="AD259" s="117"/>
      <c r="AE259" s="150"/>
      <c r="AF259" s="116"/>
      <c r="AG259" s="116"/>
      <c r="AH259" s="147"/>
      <c r="AI259" s="739"/>
      <c r="AJ259" s="116"/>
      <c r="AK259" s="684"/>
      <c r="AL259" s="116"/>
      <c r="AM259" s="117"/>
      <c r="AN259" s="150"/>
      <c r="AO259" s="116"/>
      <c r="AP259" s="116"/>
      <c r="AQ259" s="786"/>
      <c r="AR259" s="683"/>
      <c r="AS259" s="116"/>
      <c r="AT259" s="116"/>
      <c r="AU259" s="116"/>
      <c r="AV259" s="117"/>
      <c r="AW259" s="150"/>
      <c r="AX259" s="684"/>
      <c r="AY259" s="116" t="s">
        <v>9</v>
      </c>
      <c r="AZ259" s="745"/>
      <c r="BA259" s="118"/>
      <c r="BB259" s="116"/>
      <c r="BC259" s="116"/>
      <c r="BD259" s="117"/>
      <c r="BE259" s="150"/>
      <c r="BF259" s="116"/>
      <c r="BG259" s="116"/>
      <c r="BH259" s="116"/>
      <c r="BI259" s="147"/>
      <c r="BJ259" s="739"/>
      <c r="BK259" s="588"/>
      <c r="BL259" s="740"/>
      <c r="BM259" s="119"/>
      <c r="BN259" s="634"/>
      <c r="BO259" s="11"/>
    </row>
    <row r="260" spans="1:67" ht="18.899999999999999" customHeight="1">
      <c r="A260" s="9"/>
      <c r="B260" s="8"/>
      <c r="C260" s="1037"/>
      <c r="D260" s="1037"/>
      <c r="E260" s="1037"/>
      <c r="F260" s="1037"/>
      <c r="G260" s="1092"/>
      <c r="H260" s="362" t="s">
        <v>524</v>
      </c>
      <c r="I260" s="580" t="s">
        <v>806</v>
      </c>
      <c r="J260" s="268">
        <v>1131810</v>
      </c>
      <c r="K260" s="559" t="s">
        <v>339</v>
      </c>
      <c r="L260" s="559" t="s">
        <v>993</v>
      </c>
      <c r="M260" s="559" t="s">
        <v>993</v>
      </c>
      <c r="N260" s="108"/>
      <c r="O260" s="84"/>
      <c r="P260" s="84"/>
      <c r="Q260" s="100"/>
      <c r="R260" s="136"/>
      <c r="S260" s="84"/>
      <c r="T260" s="84"/>
      <c r="U260" s="87"/>
      <c r="V260" s="92"/>
      <c r="W260" s="84"/>
      <c r="X260" s="85"/>
      <c r="Y260" s="84"/>
      <c r="Z260" s="87"/>
      <c r="AA260" s="94"/>
      <c r="AB260" s="84"/>
      <c r="AC260" s="84"/>
      <c r="AD260" s="100"/>
      <c r="AE260" s="136"/>
      <c r="AF260" s="84"/>
      <c r="AG260" s="84"/>
      <c r="AH260" s="87"/>
      <c r="AI260" s="92"/>
      <c r="AJ260" s="84"/>
      <c r="AK260" s="85"/>
      <c r="AL260" s="84"/>
      <c r="AM260" s="100"/>
      <c r="AN260" s="136"/>
      <c r="AO260" s="84"/>
      <c r="AP260" s="84"/>
      <c r="AQ260" s="143"/>
      <c r="AR260" s="547"/>
      <c r="AS260" s="84"/>
      <c r="AT260" s="84"/>
      <c r="AU260" s="84"/>
      <c r="AV260" s="100"/>
      <c r="AW260" s="136"/>
      <c r="AX260" s="85"/>
      <c r="AY260" s="84" t="s">
        <v>9</v>
      </c>
      <c r="AZ260" s="88"/>
      <c r="BA260" s="94"/>
      <c r="BB260" s="84"/>
      <c r="BC260" s="84"/>
      <c r="BD260" s="100"/>
      <c r="BE260" s="136"/>
      <c r="BF260" s="84"/>
      <c r="BG260" s="84"/>
      <c r="BH260" s="84"/>
      <c r="BI260" s="87"/>
      <c r="BJ260" s="92"/>
      <c r="BK260" s="536"/>
      <c r="BL260" s="535"/>
      <c r="BM260" s="93"/>
      <c r="BN260" s="634"/>
      <c r="BO260" s="11"/>
    </row>
    <row r="261" spans="1:67" ht="18.899999999999999" customHeight="1">
      <c r="A261" s="9"/>
      <c r="B261" s="8"/>
      <c r="C261" s="1037"/>
      <c r="D261" s="1037"/>
      <c r="E261" s="1037"/>
      <c r="F261" s="1037"/>
      <c r="G261" s="1092"/>
      <c r="H261" s="362" t="s">
        <v>522</v>
      </c>
      <c r="I261" s="580" t="s">
        <v>806</v>
      </c>
      <c r="J261" s="268">
        <v>1131810</v>
      </c>
      <c r="K261" s="559" t="s">
        <v>339</v>
      </c>
      <c r="L261" s="559" t="s">
        <v>993</v>
      </c>
      <c r="M261" s="559" t="s">
        <v>993</v>
      </c>
      <c r="N261" s="108"/>
      <c r="O261" s="84"/>
      <c r="P261" s="84"/>
      <c r="Q261" s="100"/>
      <c r="R261" s="136"/>
      <c r="S261" s="84"/>
      <c r="T261" s="84"/>
      <c r="U261" s="87"/>
      <c r="V261" s="92"/>
      <c r="W261" s="84"/>
      <c r="X261" s="85"/>
      <c r="Y261" s="84"/>
      <c r="Z261" s="87"/>
      <c r="AA261" s="94"/>
      <c r="AB261" s="84"/>
      <c r="AC261" s="84"/>
      <c r="AD261" s="100"/>
      <c r="AE261" s="136"/>
      <c r="AF261" s="84"/>
      <c r="AG261" s="84"/>
      <c r="AH261" s="87"/>
      <c r="AI261" s="92"/>
      <c r="AJ261" s="84"/>
      <c r="AK261" s="85"/>
      <c r="AL261" s="84"/>
      <c r="AM261" s="100"/>
      <c r="AN261" s="136"/>
      <c r="AO261" s="84"/>
      <c r="AP261" s="84"/>
      <c r="AQ261" s="143"/>
      <c r="AR261" s="547"/>
      <c r="AS261" s="84"/>
      <c r="AT261" s="84"/>
      <c r="AU261" s="84"/>
      <c r="AV261" s="100"/>
      <c r="AW261" s="136"/>
      <c r="AX261" s="85"/>
      <c r="AY261" s="84" t="s">
        <v>9</v>
      </c>
      <c r="AZ261" s="88"/>
      <c r="BA261" s="94"/>
      <c r="BB261" s="84"/>
      <c r="BC261" s="84"/>
      <c r="BD261" s="100"/>
      <c r="BE261" s="136"/>
      <c r="BF261" s="84"/>
      <c r="BG261" s="84"/>
      <c r="BH261" s="84"/>
      <c r="BI261" s="87"/>
      <c r="BJ261" s="92"/>
      <c r="BK261" s="536"/>
      <c r="BL261" s="535"/>
      <c r="BM261" s="93"/>
      <c r="BN261" s="634"/>
      <c r="BO261" s="11"/>
    </row>
    <row r="262" spans="1:67" ht="18.899999999999999" customHeight="1">
      <c r="A262" s="9"/>
      <c r="B262" s="8"/>
      <c r="C262" s="1037"/>
      <c r="D262" s="1037"/>
      <c r="E262" s="1037"/>
      <c r="F262" s="1037"/>
      <c r="G262" s="1092"/>
      <c r="H262" s="362" t="s">
        <v>520</v>
      </c>
      <c r="I262" s="580" t="s">
        <v>807</v>
      </c>
      <c r="J262" s="268">
        <v>1131810</v>
      </c>
      <c r="K262" s="559" t="s">
        <v>339</v>
      </c>
      <c r="L262" s="559" t="s">
        <v>993</v>
      </c>
      <c r="M262" s="559" t="s">
        <v>993</v>
      </c>
      <c r="N262" s="108"/>
      <c r="O262" s="84"/>
      <c r="P262" s="84"/>
      <c r="Q262" s="100"/>
      <c r="R262" s="136"/>
      <c r="S262" s="84"/>
      <c r="T262" s="84"/>
      <c r="U262" s="87"/>
      <c r="V262" s="92"/>
      <c r="W262" s="84"/>
      <c r="X262" s="85"/>
      <c r="Y262" s="84"/>
      <c r="Z262" s="87"/>
      <c r="AA262" s="94"/>
      <c r="AB262" s="84"/>
      <c r="AC262" s="84"/>
      <c r="AD262" s="100"/>
      <c r="AE262" s="136"/>
      <c r="AF262" s="84"/>
      <c r="AG262" s="84"/>
      <c r="AH262" s="87"/>
      <c r="AI262" s="92"/>
      <c r="AJ262" s="84"/>
      <c r="AK262" s="85"/>
      <c r="AL262" s="84"/>
      <c r="AM262" s="100"/>
      <c r="AN262" s="136"/>
      <c r="AO262" s="84"/>
      <c r="AP262" s="84"/>
      <c r="AQ262" s="143"/>
      <c r="AR262" s="547"/>
      <c r="AS262" s="84"/>
      <c r="AT262" s="84"/>
      <c r="AU262" s="84"/>
      <c r="AV262" s="100"/>
      <c r="AW262" s="136"/>
      <c r="AX262" s="85"/>
      <c r="AY262" s="84" t="s">
        <v>9</v>
      </c>
      <c r="AZ262" s="88"/>
      <c r="BA262" s="94"/>
      <c r="BB262" s="84"/>
      <c r="BC262" s="84"/>
      <c r="BD262" s="100"/>
      <c r="BE262" s="136"/>
      <c r="BF262" s="84"/>
      <c r="BG262" s="84"/>
      <c r="BH262" s="84"/>
      <c r="BI262" s="87"/>
      <c r="BJ262" s="92"/>
      <c r="BK262" s="536"/>
      <c r="BL262" s="535"/>
      <c r="BM262" s="93"/>
      <c r="BN262" s="634"/>
      <c r="BO262" s="11"/>
    </row>
    <row r="263" spans="1:67" ht="18.899999999999999" customHeight="1">
      <c r="A263" s="9"/>
      <c r="B263" s="8"/>
      <c r="C263" s="1037"/>
      <c r="D263" s="1037"/>
      <c r="E263" s="1037"/>
      <c r="F263" s="1037"/>
      <c r="G263" s="1098"/>
      <c r="H263" s="362" t="s">
        <v>997</v>
      </c>
      <c r="I263" s="749" t="s">
        <v>998</v>
      </c>
      <c r="J263" s="268">
        <v>1131810</v>
      </c>
      <c r="K263" s="559" t="s">
        <v>339</v>
      </c>
      <c r="L263" s="559" t="s">
        <v>993</v>
      </c>
      <c r="M263" s="559" t="s">
        <v>993</v>
      </c>
      <c r="N263" s="124"/>
      <c r="O263" s="125"/>
      <c r="P263" s="125"/>
      <c r="Q263" s="126"/>
      <c r="R263" s="144"/>
      <c r="S263" s="125"/>
      <c r="T263" s="125"/>
      <c r="U263" s="148"/>
      <c r="V263" s="552"/>
      <c r="W263" s="125"/>
      <c r="X263" s="553"/>
      <c r="Y263" s="125"/>
      <c r="Z263" s="148"/>
      <c r="AA263" s="127"/>
      <c r="AB263" s="125"/>
      <c r="AC263" s="125"/>
      <c r="AD263" s="126"/>
      <c r="AE263" s="144"/>
      <c r="AF263" s="125"/>
      <c r="AG263" s="125"/>
      <c r="AH263" s="148"/>
      <c r="AI263" s="552"/>
      <c r="AJ263" s="125"/>
      <c r="AK263" s="553"/>
      <c r="AL263" s="125"/>
      <c r="AM263" s="126"/>
      <c r="AN263" s="144"/>
      <c r="AO263" s="125"/>
      <c r="AP263" s="125"/>
      <c r="AQ263" s="783"/>
      <c r="AR263" s="681"/>
      <c r="AS263" s="125"/>
      <c r="AT263" s="125"/>
      <c r="AU263" s="125"/>
      <c r="AV263" s="126"/>
      <c r="AW263" s="144"/>
      <c r="AX263" s="553"/>
      <c r="AY263" s="125" t="s">
        <v>9</v>
      </c>
      <c r="AZ263" s="793"/>
      <c r="BA263" s="127"/>
      <c r="BB263" s="125"/>
      <c r="BC263" s="125"/>
      <c r="BD263" s="126"/>
      <c r="BE263" s="144"/>
      <c r="BF263" s="125"/>
      <c r="BG263" s="125"/>
      <c r="BH263" s="125"/>
      <c r="BI263" s="148"/>
      <c r="BJ263" s="552"/>
      <c r="BK263" s="616"/>
      <c r="BL263" s="556"/>
      <c r="BM263" s="128"/>
      <c r="BN263" s="634"/>
      <c r="BO263" s="11"/>
    </row>
    <row r="264" spans="1:67" ht="18.899999999999999" customHeight="1">
      <c r="A264" s="9"/>
      <c r="B264" s="8"/>
      <c r="C264" s="1037"/>
      <c r="D264" s="1037"/>
      <c r="E264" s="1037"/>
      <c r="F264" s="1037"/>
      <c r="G264" s="1098"/>
      <c r="H264" s="362" t="s">
        <v>913</v>
      </c>
      <c r="I264" s="749" t="s">
        <v>958</v>
      </c>
      <c r="J264" s="268">
        <v>1131810</v>
      </c>
      <c r="K264" s="559" t="s">
        <v>339</v>
      </c>
      <c r="L264" s="559" t="s">
        <v>993</v>
      </c>
      <c r="M264" s="559" t="s">
        <v>993</v>
      </c>
      <c r="N264" s="124"/>
      <c r="O264" s="125"/>
      <c r="P264" s="125"/>
      <c r="Q264" s="126"/>
      <c r="R264" s="144"/>
      <c r="S264" s="125"/>
      <c r="T264" s="125"/>
      <c r="U264" s="148"/>
      <c r="V264" s="552"/>
      <c r="W264" s="125"/>
      <c r="X264" s="553"/>
      <c r="Y264" s="125"/>
      <c r="Z264" s="148"/>
      <c r="AA264" s="127"/>
      <c r="AB264" s="125"/>
      <c r="AC264" s="125"/>
      <c r="AD264" s="126"/>
      <c r="AE264" s="144"/>
      <c r="AF264" s="125"/>
      <c r="AG264" s="125"/>
      <c r="AH264" s="148"/>
      <c r="AI264" s="552"/>
      <c r="AJ264" s="125"/>
      <c r="AK264" s="553"/>
      <c r="AL264" s="125"/>
      <c r="AM264" s="126"/>
      <c r="AN264" s="144"/>
      <c r="AO264" s="125"/>
      <c r="AP264" s="125"/>
      <c r="AQ264" s="783"/>
      <c r="AR264" s="681"/>
      <c r="AS264" s="125"/>
      <c r="AT264" s="125"/>
      <c r="AU264" s="125"/>
      <c r="AV264" s="126"/>
      <c r="AW264" s="144"/>
      <c r="AX264" s="553"/>
      <c r="AY264" s="125" t="s">
        <v>9</v>
      </c>
      <c r="AZ264" s="793"/>
      <c r="BA264" s="127"/>
      <c r="BB264" s="125"/>
      <c r="BC264" s="125"/>
      <c r="BD264" s="126"/>
      <c r="BE264" s="144"/>
      <c r="BF264" s="125"/>
      <c r="BG264" s="125"/>
      <c r="BH264" s="125"/>
      <c r="BI264" s="148"/>
      <c r="BJ264" s="552"/>
      <c r="BK264" s="616"/>
      <c r="BL264" s="556"/>
      <c r="BM264" s="128"/>
      <c r="BN264" s="634"/>
      <c r="BO264" s="11"/>
    </row>
    <row r="265" spans="1:67" ht="18.899999999999999" customHeight="1" thickBot="1">
      <c r="A265" s="9"/>
      <c r="B265" s="8"/>
      <c r="C265" s="1037"/>
      <c r="D265" s="1037"/>
      <c r="E265" s="1037"/>
      <c r="F265" s="1037"/>
      <c r="G265" s="1093"/>
      <c r="H265" s="362" t="s">
        <v>896</v>
      </c>
      <c r="I265" s="581" t="s">
        <v>897</v>
      </c>
      <c r="J265" s="206">
        <v>1131810</v>
      </c>
      <c r="K265" s="560" t="s">
        <v>339</v>
      </c>
      <c r="L265" s="560" t="s">
        <v>993</v>
      </c>
      <c r="M265" s="560" t="s">
        <v>993</v>
      </c>
      <c r="N265" s="124"/>
      <c r="O265" s="125"/>
      <c r="P265" s="125"/>
      <c r="Q265" s="126"/>
      <c r="R265" s="144"/>
      <c r="S265" s="125"/>
      <c r="T265" s="125"/>
      <c r="U265" s="148"/>
      <c r="V265" s="552"/>
      <c r="W265" s="125"/>
      <c r="X265" s="553"/>
      <c r="Y265" s="125"/>
      <c r="Z265" s="148"/>
      <c r="AA265" s="127"/>
      <c r="AB265" s="125"/>
      <c r="AC265" s="125"/>
      <c r="AD265" s="126"/>
      <c r="AE265" s="144"/>
      <c r="AF265" s="125"/>
      <c r="AG265" s="125"/>
      <c r="AH265" s="148"/>
      <c r="AI265" s="552"/>
      <c r="AJ265" s="125"/>
      <c r="AK265" s="553"/>
      <c r="AL265" s="125"/>
      <c r="AM265" s="126"/>
      <c r="AN265" s="144"/>
      <c r="AO265" s="125"/>
      <c r="AP265" s="125"/>
      <c r="AQ265" s="783"/>
      <c r="AR265" s="681"/>
      <c r="AS265" s="125"/>
      <c r="AT265" s="125"/>
      <c r="AU265" s="125"/>
      <c r="AV265" s="126"/>
      <c r="AW265" s="144"/>
      <c r="AX265" s="553"/>
      <c r="AY265" s="125"/>
      <c r="AZ265" s="793" t="s">
        <v>9</v>
      </c>
      <c r="BA265" s="127"/>
      <c r="BB265" s="125"/>
      <c r="BC265" s="125"/>
      <c r="BD265" s="126"/>
      <c r="BE265" s="144"/>
      <c r="BF265" s="125"/>
      <c r="BG265" s="125"/>
      <c r="BH265" s="125"/>
      <c r="BI265" s="148"/>
      <c r="BJ265" s="552"/>
      <c r="BK265" s="616"/>
      <c r="BL265" s="556"/>
      <c r="BM265" s="128"/>
      <c r="BN265" s="634"/>
      <c r="BO265" s="11"/>
    </row>
    <row r="266" spans="1:67" ht="18.899999999999999" customHeight="1">
      <c r="A266" s="9"/>
      <c r="B266" s="8"/>
      <c r="C266" s="1037"/>
      <c r="D266" s="1037"/>
      <c r="E266" s="1037"/>
      <c r="F266" s="1037"/>
      <c r="G266" s="1099" t="s">
        <v>1016</v>
      </c>
      <c r="H266" s="372" t="s">
        <v>1006</v>
      </c>
      <c r="I266" s="572" t="s">
        <v>1017</v>
      </c>
      <c r="J266" s="605">
        <v>1132320</v>
      </c>
      <c r="K266" s="585" t="s">
        <v>339</v>
      </c>
      <c r="L266" s="585" t="s">
        <v>993</v>
      </c>
      <c r="M266" s="585" t="s">
        <v>993</v>
      </c>
      <c r="N266" s="298"/>
      <c r="O266" s="304"/>
      <c r="P266" s="304"/>
      <c r="Q266" s="306"/>
      <c r="R266" s="307"/>
      <c r="S266" s="304"/>
      <c r="T266" s="304"/>
      <c r="U266" s="291"/>
      <c r="V266" s="567"/>
      <c r="W266" s="304"/>
      <c r="X266" s="568"/>
      <c r="Y266" s="304"/>
      <c r="Z266" s="291"/>
      <c r="AA266" s="305"/>
      <c r="AB266" s="304"/>
      <c r="AC266" s="304"/>
      <c r="AD266" s="306"/>
      <c r="AE266" s="307"/>
      <c r="AF266" s="304"/>
      <c r="AG266" s="304"/>
      <c r="AH266" s="291"/>
      <c r="AI266" s="567"/>
      <c r="AJ266" s="304"/>
      <c r="AK266" s="568"/>
      <c r="AL266" s="304"/>
      <c r="AM266" s="306"/>
      <c r="AN266" s="307"/>
      <c r="AO266" s="304"/>
      <c r="AP266" s="304"/>
      <c r="AQ266" s="789"/>
      <c r="AR266" s="791"/>
      <c r="AS266" s="304"/>
      <c r="AT266" s="304"/>
      <c r="AU266" s="304"/>
      <c r="AV266" s="306"/>
      <c r="AW266" s="307"/>
      <c r="AX266" s="568"/>
      <c r="AY266" s="304"/>
      <c r="AZ266" s="795" t="s">
        <v>9</v>
      </c>
      <c r="BA266" s="305"/>
      <c r="BB266" s="304"/>
      <c r="BC266" s="304"/>
      <c r="BD266" s="306"/>
      <c r="BE266" s="307"/>
      <c r="BF266" s="304"/>
      <c r="BG266" s="304"/>
      <c r="BH266" s="304"/>
      <c r="BI266" s="291"/>
      <c r="BJ266" s="567"/>
      <c r="BK266" s="617"/>
      <c r="BL266" s="571"/>
      <c r="BM266" s="292"/>
      <c r="BN266" s="634"/>
      <c r="BO266" s="11"/>
    </row>
    <row r="267" spans="1:67" ht="18.899999999999999" customHeight="1">
      <c r="A267" s="9"/>
      <c r="B267" s="8"/>
      <c r="C267" s="1037"/>
      <c r="D267" s="1037"/>
      <c r="E267" s="1037"/>
      <c r="F267" s="1037"/>
      <c r="G267" s="1097"/>
      <c r="H267" s="362" t="s">
        <v>1007</v>
      </c>
      <c r="I267" s="574" t="s">
        <v>1018</v>
      </c>
      <c r="J267" s="607">
        <v>1132320</v>
      </c>
      <c r="K267" s="586" t="s">
        <v>339</v>
      </c>
      <c r="L267" s="586" t="s">
        <v>993</v>
      </c>
      <c r="M267" s="586" t="s">
        <v>993</v>
      </c>
      <c r="N267" s="124"/>
      <c r="O267" s="125"/>
      <c r="P267" s="125"/>
      <c r="Q267" s="126"/>
      <c r="R267" s="144"/>
      <c r="S267" s="125"/>
      <c r="T267" s="125"/>
      <c r="U267" s="148"/>
      <c r="V267" s="552"/>
      <c r="W267" s="125"/>
      <c r="X267" s="553"/>
      <c r="Y267" s="125"/>
      <c r="Z267" s="148"/>
      <c r="AA267" s="127"/>
      <c r="AB267" s="84"/>
      <c r="AC267" s="125"/>
      <c r="AD267" s="126"/>
      <c r="AE267" s="144"/>
      <c r="AF267" s="125"/>
      <c r="AG267" s="125"/>
      <c r="AH267" s="148"/>
      <c r="AI267" s="552"/>
      <c r="AJ267" s="125"/>
      <c r="AK267" s="553"/>
      <c r="AL267" s="125"/>
      <c r="AM267" s="126"/>
      <c r="AN267" s="144"/>
      <c r="AO267" s="125"/>
      <c r="AP267" s="125"/>
      <c r="AQ267" s="783"/>
      <c r="AR267" s="681"/>
      <c r="AS267" s="125"/>
      <c r="AT267" s="125"/>
      <c r="AU267" s="125"/>
      <c r="AV267" s="126"/>
      <c r="AW267" s="144"/>
      <c r="AX267" s="553"/>
      <c r="AY267" s="125"/>
      <c r="AZ267" s="793" t="s">
        <v>9</v>
      </c>
      <c r="BA267" s="127"/>
      <c r="BB267" s="125"/>
      <c r="BC267" s="125"/>
      <c r="BD267" s="126"/>
      <c r="BE267" s="144"/>
      <c r="BF267" s="125"/>
      <c r="BG267" s="125"/>
      <c r="BH267" s="125"/>
      <c r="BI267" s="148"/>
      <c r="BJ267" s="552"/>
      <c r="BK267" s="616"/>
      <c r="BL267" s="556"/>
      <c r="BM267" s="128"/>
      <c r="BN267" s="634"/>
      <c r="BO267" s="11"/>
    </row>
    <row r="268" spans="1:67" ht="18.899999999999999" customHeight="1" thickBot="1">
      <c r="A268" s="9"/>
      <c r="B268" s="8"/>
      <c r="C268" s="1037"/>
      <c r="D268" s="1037"/>
      <c r="E268" s="1037"/>
      <c r="F268" s="1037"/>
      <c r="G268" s="1100"/>
      <c r="H268" s="350" t="s">
        <v>1008</v>
      </c>
      <c r="I268" s="576" t="s">
        <v>1019</v>
      </c>
      <c r="J268" s="609">
        <v>1132320</v>
      </c>
      <c r="K268" s="560" t="s">
        <v>339</v>
      </c>
      <c r="L268" s="560" t="s">
        <v>993</v>
      </c>
      <c r="M268" s="560" t="s">
        <v>993</v>
      </c>
      <c r="N268" s="110"/>
      <c r="O268" s="97"/>
      <c r="P268" s="97"/>
      <c r="Q268" s="102"/>
      <c r="R268" s="137"/>
      <c r="S268" s="97"/>
      <c r="T268" s="97"/>
      <c r="U268" s="141"/>
      <c r="V268" s="121"/>
      <c r="W268" s="97"/>
      <c r="X268" s="106"/>
      <c r="Y268" s="97"/>
      <c r="Z268" s="141"/>
      <c r="AA268" s="96"/>
      <c r="AB268" s="97"/>
      <c r="AC268" s="97"/>
      <c r="AD268" s="102"/>
      <c r="AE268" s="137"/>
      <c r="AF268" s="97"/>
      <c r="AG268" s="97"/>
      <c r="AH268" s="141"/>
      <c r="AI268" s="121"/>
      <c r="AJ268" s="97"/>
      <c r="AK268" s="106"/>
      <c r="AL268" s="97"/>
      <c r="AM268" s="102"/>
      <c r="AN268" s="137"/>
      <c r="AO268" s="97"/>
      <c r="AP268" s="97"/>
      <c r="AQ268" s="785"/>
      <c r="AR268" s="632"/>
      <c r="AS268" s="97"/>
      <c r="AT268" s="97"/>
      <c r="AU268" s="97"/>
      <c r="AV268" s="102"/>
      <c r="AW268" s="137"/>
      <c r="AX268" s="106"/>
      <c r="AY268" s="97"/>
      <c r="AZ268" s="149" t="s">
        <v>9</v>
      </c>
      <c r="BA268" s="96"/>
      <c r="BB268" s="97"/>
      <c r="BC268" s="97"/>
      <c r="BD268" s="102"/>
      <c r="BE268" s="137"/>
      <c r="BF268" s="97"/>
      <c r="BG268" s="97"/>
      <c r="BH268" s="97"/>
      <c r="BI268" s="141"/>
      <c r="BJ268" s="121"/>
      <c r="BK268" s="545"/>
      <c r="BL268" s="615"/>
      <c r="BM268" s="98"/>
      <c r="BN268" s="634"/>
      <c r="BO268" s="11"/>
    </row>
    <row r="269" spans="1:67" ht="18.899999999999999" customHeight="1" thickBot="1">
      <c r="A269" s="9"/>
      <c r="B269" s="8"/>
      <c r="C269" s="1037"/>
      <c r="D269" s="1037"/>
      <c r="E269" s="1037"/>
      <c r="F269" s="1037"/>
      <c r="G269" s="798" t="s">
        <v>1049</v>
      </c>
      <c r="H269" s="490" t="s">
        <v>1025</v>
      </c>
      <c r="I269" s="589" t="s">
        <v>1050</v>
      </c>
      <c r="J269" s="267">
        <v>1132410</v>
      </c>
      <c r="K269" s="611" t="s">
        <v>339</v>
      </c>
      <c r="L269" s="611" t="s">
        <v>993</v>
      </c>
      <c r="M269" s="611" t="s">
        <v>993</v>
      </c>
      <c r="N269" s="621"/>
      <c r="O269" s="622"/>
      <c r="P269" s="622"/>
      <c r="Q269" s="623"/>
      <c r="R269" s="311"/>
      <c r="S269" s="622"/>
      <c r="T269" s="622"/>
      <c r="U269" s="624"/>
      <c r="V269" s="625"/>
      <c r="W269" s="622"/>
      <c r="X269" s="626"/>
      <c r="Y269" s="622"/>
      <c r="Z269" s="624"/>
      <c r="AA269" s="627"/>
      <c r="AB269" s="622"/>
      <c r="AC269" s="622"/>
      <c r="AD269" s="623"/>
      <c r="AE269" s="311"/>
      <c r="AF269" s="622"/>
      <c r="AG269" s="622"/>
      <c r="AH269" s="624"/>
      <c r="AI269" s="625"/>
      <c r="AJ269" s="622"/>
      <c r="AK269" s="626"/>
      <c r="AL269" s="622"/>
      <c r="AM269" s="623"/>
      <c r="AN269" s="311"/>
      <c r="AO269" s="622"/>
      <c r="AP269" s="622"/>
      <c r="AQ269" s="788"/>
      <c r="AR269" s="790"/>
      <c r="AS269" s="622"/>
      <c r="AT269" s="622"/>
      <c r="AU269" s="622"/>
      <c r="AV269" s="623"/>
      <c r="AW269" s="311"/>
      <c r="AX269" s="626"/>
      <c r="AY269" s="622"/>
      <c r="AZ269" s="794" t="s">
        <v>9</v>
      </c>
      <c r="BA269" s="627"/>
      <c r="BB269" s="622"/>
      <c r="BC269" s="622"/>
      <c r="BD269" s="623"/>
      <c r="BE269" s="311"/>
      <c r="BF269" s="622"/>
      <c r="BG269" s="622"/>
      <c r="BH269" s="622"/>
      <c r="BI269" s="624"/>
      <c r="BJ269" s="625"/>
      <c r="BK269" s="649"/>
      <c r="BL269" s="650"/>
      <c r="BM269" s="651"/>
      <c r="BN269" s="634"/>
      <c r="BO269" s="11"/>
    </row>
    <row r="270" spans="1:67" ht="18.899999999999999" customHeight="1">
      <c r="A270" s="9"/>
      <c r="B270" s="8"/>
      <c r="C270" s="1037"/>
      <c r="D270" s="1037"/>
      <c r="E270" s="1037"/>
      <c r="F270" s="1037"/>
      <c r="G270" s="1099" t="s">
        <v>1054</v>
      </c>
      <c r="H270" s="372" t="s">
        <v>920</v>
      </c>
      <c r="I270" s="572" t="s">
        <v>962</v>
      </c>
      <c r="J270" s="605">
        <v>1132395</v>
      </c>
      <c r="K270" s="585" t="s">
        <v>339</v>
      </c>
      <c r="L270" s="585" t="s">
        <v>993</v>
      </c>
      <c r="M270" s="585" t="s">
        <v>993</v>
      </c>
      <c r="N270" s="122"/>
      <c r="O270" s="90"/>
      <c r="P270" s="90"/>
      <c r="Q270" s="99"/>
      <c r="R270" s="135"/>
      <c r="S270" s="90"/>
      <c r="T270" s="90"/>
      <c r="U270" s="146"/>
      <c r="V270" s="89"/>
      <c r="W270" s="90"/>
      <c r="X270" s="104"/>
      <c r="Y270" s="90"/>
      <c r="Z270" s="146"/>
      <c r="AA270" s="103"/>
      <c r="AB270" s="90"/>
      <c r="AC270" s="90"/>
      <c r="AD270" s="99"/>
      <c r="AE270" s="135"/>
      <c r="AF270" s="90"/>
      <c r="AG270" s="90"/>
      <c r="AH270" s="146"/>
      <c r="AI270" s="89"/>
      <c r="AJ270" s="90"/>
      <c r="AK270" s="104"/>
      <c r="AL270" s="90"/>
      <c r="AM270" s="99"/>
      <c r="AN270" s="135"/>
      <c r="AO270" s="90"/>
      <c r="AP270" s="90"/>
      <c r="AQ270" s="787"/>
      <c r="AR270" s="633"/>
      <c r="AS270" s="90"/>
      <c r="AT270" s="90"/>
      <c r="AU270" s="90"/>
      <c r="AV270" s="99"/>
      <c r="AW270" s="135"/>
      <c r="AX270" s="104"/>
      <c r="AY270" s="90"/>
      <c r="AZ270" s="142" t="s">
        <v>9</v>
      </c>
      <c r="BA270" s="103"/>
      <c r="BB270" s="90"/>
      <c r="BC270" s="90"/>
      <c r="BD270" s="99"/>
      <c r="BE270" s="135"/>
      <c r="BF270" s="90"/>
      <c r="BG270" s="90"/>
      <c r="BH270" s="90"/>
      <c r="BI270" s="146"/>
      <c r="BJ270" s="89"/>
      <c r="BK270" s="544"/>
      <c r="BL270" s="738"/>
      <c r="BM270" s="91"/>
      <c r="BN270" s="634"/>
      <c r="BO270" s="11"/>
    </row>
    <row r="271" spans="1:67" ht="18.899999999999999" customHeight="1">
      <c r="A271" s="9"/>
      <c r="B271" s="8"/>
      <c r="C271" s="1037"/>
      <c r="D271" s="1037"/>
      <c r="E271" s="1037"/>
      <c r="F271" s="1037"/>
      <c r="G271" s="1097"/>
      <c r="H271" s="362" t="s">
        <v>921</v>
      </c>
      <c r="I271" s="573" t="s">
        <v>961</v>
      </c>
      <c r="J271" s="607">
        <v>1132395</v>
      </c>
      <c r="K271" s="586" t="s">
        <v>339</v>
      </c>
      <c r="L271" s="586" t="s">
        <v>993</v>
      </c>
      <c r="M271" s="586" t="s">
        <v>993</v>
      </c>
      <c r="N271" s="108"/>
      <c r="O271" s="84"/>
      <c r="P271" s="84"/>
      <c r="Q271" s="100"/>
      <c r="R271" s="136"/>
      <c r="S271" s="84"/>
      <c r="T271" s="84"/>
      <c r="U271" s="87"/>
      <c r="V271" s="92"/>
      <c r="W271" s="84"/>
      <c r="X271" s="85"/>
      <c r="Y271" s="84"/>
      <c r="Z271" s="87"/>
      <c r="AA271" s="94"/>
      <c r="AB271" s="84"/>
      <c r="AC271" s="84"/>
      <c r="AD271" s="100"/>
      <c r="AE271" s="136"/>
      <c r="AF271" s="84"/>
      <c r="AG271" s="84"/>
      <c r="AH271" s="87"/>
      <c r="AI271" s="92"/>
      <c r="AJ271" s="84"/>
      <c r="AK271" s="85"/>
      <c r="AL271" s="84"/>
      <c r="AM271" s="100"/>
      <c r="AN271" s="136"/>
      <c r="AO271" s="84"/>
      <c r="AP271" s="84"/>
      <c r="AQ271" s="143"/>
      <c r="AR271" s="547"/>
      <c r="AS271" s="84"/>
      <c r="AT271" s="84"/>
      <c r="AU271" s="84"/>
      <c r="AV271" s="100"/>
      <c r="AW271" s="136"/>
      <c r="AX271" s="85"/>
      <c r="AY271" s="84"/>
      <c r="AZ271" s="88" t="s">
        <v>9</v>
      </c>
      <c r="BA271" s="94"/>
      <c r="BB271" s="84"/>
      <c r="BC271" s="84"/>
      <c r="BD271" s="100"/>
      <c r="BE271" s="136"/>
      <c r="BF271" s="84"/>
      <c r="BG271" s="84"/>
      <c r="BH271" s="84"/>
      <c r="BI271" s="87"/>
      <c r="BJ271" s="92"/>
      <c r="BK271" s="536"/>
      <c r="BL271" s="535"/>
      <c r="BM271" s="93"/>
      <c r="BN271" s="634"/>
      <c r="BO271" s="11"/>
    </row>
    <row r="272" spans="1:67" ht="18.899999999999999" customHeight="1">
      <c r="A272" s="9"/>
      <c r="B272" s="8"/>
      <c r="C272" s="1037"/>
      <c r="D272" s="1037"/>
      <c r="E272" s="1037"/>
      <c r="F272" s="1037"/>
      <c r="G272" s="1097"/>
      <c r="H272" s="362" t="s">
        <v>922</v>
      </c>
      <c r="I272" s="573" t="s">
        <v>963</v>
      </c>
      <c r="J272" s="607">
        <v>1131395</v>
      </c>
      <c r="K272" s="586" t="s">
        <v>339</v>
      </c>
      <c r="L272" s="586" t="s">
        <v>993</v>
      </c>
      <c r="M272" s="586" t="s">
        <v>993</v>
      </c>
      <c r="N272" s="108"/>
      <c r="O272" s="84"/>
      <c r="P272" s="84"/>
      <c r="Q272" s="100"/>
      <c r="R272" s="136"/>
      <c r="S272" s="84"/>
      <c r="T272" s="84"/>
      <c r="U272" s="87"/>
      <c r="V272" s="92"/>
      <c r="W272" s="84"/>
      <c r="X272" s="85"/>
      <c r="Y272" s="84"/>
      <c r="Z272" s="87"/>
      <c r="AA272" s="94"/>
      <c r="AB272" s="84"/>
      <c r="AC272" s="84"/>
      <c r="AD272" s="100"/>
      <c r="AE272" s="136"/>
      <c r="AF272" s="84"/>
      <c r="AG272" s="84"/>
      <c r="AH272" s="87"/>
      <c r="AI272" s="92"/>
      <c r="AJ272" s="84"/>
      <c r="AK272" s="85"/>
      <c r="AL272" s="84"/>
      <c r="AM272" s="100"/>
      <c r="AN272" s="136"/>
      <c r="AO272" s="84"/>
      <c r="AP272" s="84"/>
      <c r="AQ272" s="143"/>
      <c r="AR272" s="547"/>
      <c r="AS272" s="84"/>
      <c r="AT272" s="84"/>
      <c r="AU272" s="84"/>
      <c r="AV272" s="100"/>
      <c r="AW272" s="136"/>
      <c r="AX272" s="85"/>
      <c r="AY272" s="84"/>
      <c r="AZ272" s="88"/>
      <c r="BA272" s="94" t="s">
        <v>9</v>
      </c>
      <c r="BB272" s="84"/>
      <c r="BC272" s="84"/>
      <c r="BD272" s="100"/>
      <c r="BE272" s="136"/>
      <c r="BF272" s="84"/>
      <c r="BG272" s="84"/>
      <c r="BH272" s="84"/>
      <c r="BI272" s="87"/>
      <c r="BJ272" s="92"/>
      <c r="BK272" s="536"/>
      <c r="BL272" s="535"/>
      <c r="BM272" s="93"/>
      <c r="BN272" s="634"/>
      <c r="BO272" s="11"/>
    </row>
    <row r="273" spans="1:67" ht="18.899999999999999" customHeight="1">
      <c r="A273" s="9"/>
      <c r="B273" s="8"/>
      <c r="C273" s="1037"/>
      <c r="D273" s="1037"/>
      <c r="E273" s="1037"/>
      <c r="F273" s="1037"/>
      <c r="G273" s="1097"/>
      <c r="H273" s="362" t="s">
        <v>923</v>
      </c>
      <c r="I273" s="573" t="s">
        <v>1055</v>
      </c>
      <c r="J273" s="607">
        <v>1131395</v>
      </c>
      <c r="K273" s="586" t="s">
        <v>339</v>
      </c>
      <c r="L273" s="586" t="s">
        <v>993</v>
      </c>
      <c r="M273" s="586" t="s">
        <v>993</v>
      </c>
      <c r="N273" s="108"/>
      <c r="O273" s="84"/>
      <c r="P273" s="84"/>
      <c r="Q273" s="100"/>
      <c r="R273" s="136"/>
      <c r="S273" s="84"/>
      <c r="T273" s="84"/>
      <c r="U273" s="87"/>
      <c r="V273" s="92"/>
      <c r="W273" s="84"/>
      <c r="X273" s="85"/>
      <c r="Y273" s="84"/>
      <c r="Z273" s="87"/>
      <c r="AA273" s="94"/>
      <c r="AB273" s="84"/>
      <c r="AC273" s="84"/>
      <c r="AD273" s="100"/>
      <c r="AE273" s="136"/>
      <c r="AF273" s="84"/>
      <c r="AG273" s="84"/>
      <c r="AH273" s="87"/>
      <c r="AI273" s="92"/>
      <c r="AJ273" s="84"/>
      <c r="AK273" s="85"/>
      <c r="AL273" s="84"/>
      <c r="AM273" s="100"/>
      <c r="AN273" s="136"/>
      <c r="AO273" s="84"/>
      <c r="AP273" s="84"/>
      <c r="AQ273" s="143"/>
      <c r="AR273" s="547"/>
      <c r="AS273" s="84"/>
      <c r="AT273" s="84"/>
      <c r="AU273" s="84"/>
      <c r="AV273" s="100"/>
      <c r="AW273" s="136"/>
      <c r="AX273" s="85"/>
      <c r="AY273" s="84"/>
      <c r="AZ273" s="88"/>
      <c r="BA273" s="94" t="s">
        <v>9</v>
      </c>
      <c r="BB273" s="84"/>
      <c r="BC273" s="84"/>
      <c r="BD273" s="100"/>
      <c r="BE273" s="136"/>
      <c r="BF273" s="84"/>
      <c r="BG273" s="84"/>
      <c r="BH273" s="84"/>
      <c r="BI273" s="87"/>
      <c r="BJ273" s="92"/>
      <c r="BK273" s="536"/>
      <c r="BL273" s="535"/>
      <c r="BM273" s="93"/>
      <c r="BN273" s="634"/>
      <c r="BO273" s="11"/>
    </row>
    <row r="274" spans="1:67" ht="18.899999999999999" customHeight="1" thickBot="1">
      <c r="A274" s="9"/>
      <c r="B274" s="8"/>
      <c r="C274" s="1037"/>
      <c r="D274" s="1037"/>
      <c r="E274" s="1037"/>
      <c r="F274" s="1037"/>
      <c r="G274" s="1100"/>
      <c r="H274" s="350" t="s">
        <v>924</v>
      </c>
      <c r="I274" s="576" t="s">
        <v>964</v>
      </c>
      <c r="J274" s="609">
        <v>1131395</v>
      </c>
      <c r="K274" s="560" t="s">
        <v>339</v>
      </c>
      <c r="L274" s="560" t="s">
        <v>993</v>
      </c>
      <c r="M274" s="560" t="s">
        <v>993</v>
      </c>
      <c r="N274" s="110"/>
      <c r="O274" s="97"/>
      <c r="P274" s="97"/>
      <c r="Q274" s="102"/>
      <c r="R274" s="137"/>
      <c r="S274" s="97"/>
      <c r="T274" s="97"/>
      <c r="U274" s="141"/>
      <c r="V274" s="121"/>
      <c r="W274" s="97"/>
      <c r="X274" s="106"/>
      <c r="Y274" s="97"/>
      <c r="Z274" s="141"/>
      <c r="AA274" s="96"/>
      <c r="AB274" s="97"/>
      <c r="AC274" s="97"/>
      <c r="AD274" s="102"/>
      <c r="AE274" s="137"/>
      <c r="AF274" s="97"/>
      <c r="AG274" s="97"/>
      <c r="AH274" s="141"/>
      <c r="AI274" s="121"/>
      <c r="AJ274" s="97"/>
      <c r="AK274" s="106"/>
      <c r="AL274" s="97"/>
      <c r="AM274" s="102"/>
      <c r="AN274" s="137"/>
      <c r="AO274" s="97"/>
      <c r="AP274" s="97"/>
      <c r="AQ274" s="785"/>
      <c r="AR274" s="632"/>
      <c r="AS274" s="97"/>
      <c r="AT274" s="97"/>
      <c r="AU274" s="97"/>
      <c r="AV274" s="102"/>
      <c r="AW274" s="137"/>
      <c r="AX274" s="106"/>
      <c r="AY274" s="97"/>
      <c r="AZ274" s="149"/>
      <c r="BA274" s="96" t="s">
        <v>9</v>
      </c>
      <c r="BB274" s="97"/>
      <c r="BC274" s="97"/>
      <c r="BD274" s="102"/>
      <c r="BE274" s="137"/>
      <c r="BF274" s="97"/>
      <c r="BG274" s="97"/>
      <c r="BH274" s="97"/>
      <c r="BI274" s="141"/>
      <c r="BJ274" s="121"/>
      <c r="BK274" s="545"/>
      <c r="BL274" s="615"/>
      <c r="BM274" s="98"/>
      <c r="BN274" s="634"/>
      <c r="BO274" s="11"/>
    </row>
    <row r="275" spans="1:67" ht="18.899999999999999" customHeight="1">
      <c r="A275" s="9"/>
      <c r="B275" s="8"/>
      <c r="C275" s="1037"/>
      <c r="D275" s="1037"/>
      <c r="E275" s="1037"/>
      <c r="F275" s="1037"/>
      <c r="G275" s="1099" t="s">
        <v>1029</v>
      </c>
      <c r="H275" s="372" t="s">
        <v>900</v>
      </c>
      <c r="I275" s="572" t="s">
        <v>947</v>
      </c>
      <c r="J275" s="186">
        <v>1132395</v>
      </c>
      <c r="K275" s="585" t="s">
        <v>339</v>
      </c>
      <c r="L275" s="585" t="s">
        <v>993</v>
      </c>
      <c r="M275" s="585" t="s">
        <v>993</v>
      </c>
      <c r="N275" s="298"/>
      <c r="O275" s="304"/>
      <c r="P275" s="304"/>
      <c r="Q275" s="306"/>
      <c r="R275" s="307"/>
      <c r="S275" s="304"/>
      <c r="T275" s="304"/>
      <c r="U275" s="291"/>
      <c r="V275" s="567"/>
      <c r="W275" s="304"/>
      <c r="X275" s="568"/>
      <c r="Y275" s="304"/>
      <c r="Z275" s="291"/>
      <c r="AA275" s="305"/>
      <c r="AB275" s="304"/>
      <c r="AC275" s="304"/>
      <c r="AD275" s="306"/>
      <c r="AE275" s="307"/>
      <c r="AF275" s="304"/>
      <c r="AG275" s="304"/>
      <c r="AH275" s="291"/>
      <c r="AI275" s="567"/>
      <c r="AJ275" s="304"/>
      <c r="AK275" s="568"/>
      <c r="AL275" s="304"/>
      <c r="AM275" s="306"/>
      <c r="AN275" s="307"/>
      <c r="AO275" s="304"/>
      <c r="AP275" s="304"/>
      <c r="AQ275" s="789"/>
      <c r="AR275" s="791"/>
      <c r="AS275" s="304"/>
      <c r="AT275" s="304"/>
      <c r="AU275" s="304"/>
      <c r="AV275" s="306"/>
      <c r="AW275" s="307"/>
      <c r="AX275" s="568"/>
      <c r="AY275" s="304"/>
      <c r="AZ275" s="795"/>
      <c r="BA275" s="305" t="s">
        <v>9</v>
      </c>
      <c r="BB275" s="304"/>
      <c r="BC275" s="304"/>
      <c r="BD275" s="306"/>
      <c r="BE275" s="307"/>
      <c r="BF275" s="304"/>
      <c r="BG275" s="304"/>
      <c r="BH275" s="304"/>
      <c r="BI275" s="291"/>
      <c r="BJ275" s="567"/>
      <c r="BK275" s="617"/>
      <c r="BL275" s="571"/>
      <c r="BM275" s="292"/>
      <c r="BN275" s="634"/>
      <c r="BO275" s="11"/>
    </row>
    <row r="276" spans="1:67" ht="18.899999999999999" customHeight="1">
      <c r="A276" s="9"/>
      <c r="B276" s="8"/>
      <c r="C276" s="1037"/>
      <c r="D276" s="1037"/>
      <c r="E276" s="1037"/>
      <c r="F276" s="1037"/>
      <c r="G276" s="1097"/>
      <c r="H276" s="770" t="s">
        <v>902</v>
      </c>
      <c r="I276" s="577" t="s">
        <v>949</v>
      </c>
      <c r="J276" s="767">
        <v>1132390</v>
      </c>
      <c r="K276" s="768" t="s">
        <v>339</v>
      </c>
      <c r="L276" s="768" t="s">
        <v>993</v>
      </c>
      <c r="M276" s="768" t="s">
        <v>993</v>
      </c>
      <c r="N276" s="108"/>
      <c r="O276" s="84"/>
      <c r="P276" s="84"/>
      <c r="Q276" s="100"/>
      <c r="R276" s="136"/>
      <c r="S276" s="84"/>
      <c r="T276" s="84"/>
      <c r="U276" s="87"/>
      <c r="V276" s="94"/>
      <c r="W276" s="84"/>
      <c r="X276" s="84"/>
      <c r="Y276" s="84"/>
      <c r="Z276" s="87"/>
      <c r="AA276" s="94"/>
      <c r="AB276" s="84"/>
      <c r="AC276" s="84"/>
      <c r="AD276" s="100"/>
      <c r="AE276" s="136"/>
      <c r="AF276" s="84"/>
      <c r="AG276" s="84"/>
      <c r="AH276" s="87"/>
      <c r="AI276" s="94"/>
      <c r="AJ276" s="84"/>
      <c r="AK276" s="84"/>
      <c r="AL276" s="84"/>
      <c r="AM276" s="100"/>
      <c r="AN276" s="136"/>
      <c r="AO276" s="84"/>
      <c r="AP276" s="84"/>
      <c r="AQ276" s="87"/>
      <c r="AR276" s="94"/>
      <c r="AS276" s="84"/>
      <c r="AT276" s="84"/>
      <c r="AU276" s="84"/>
      <c r="AV276" s="100"/>
      <c r="AW276" s="136"/>
      <c r="AX276" s="84"/>
      <c r="AY276" s="84"/>
      <c r="AZ276" s="87"/>
      <c r="BA276" s="94" t="s">
        <v>9</v>
      </c>
      <c r="BB276" s="84"/>
      <c r="BC276" s="84"/>
      <c r="BD276" s="100"/>
      <c r="BE276" s="136"/>
      <c r="BF276" s="84"/>
      <c r="BG276" s="84"/>
      <c r="BH276" s="84"/>
      <c r="BI276" s="87"/>
      <c r="BJ276" s="94"/>
      <c r="BK276" s="536"/>
      <c r="BL276" s="536"/>
      <c r="BM276" s="93"/>
      <c r="BN276" s="634"/>
      <c r="BO276" s="11"/>
    </row>
    <row r="277" spans="1:67" ht="18.899999999999999" customHeight="1">
      <c r="A277" s="9"/>
      <c r="B277" s="8"/>
      <c r="C277" s="1037"/>
      <c r="D277" s="1037"/>
      <c r="E277" s="1037"/>
      <c r="F277" s="1037"/>
      <c r="G277" s="1097"/>
      <c r="H277" s="770" t="s">
        <v>903</v>
      </c>
      <c r="I277" s="577" t="s">
        <v>950</v>
      </c>
      <c r="J277" s="767">
        <v>1132390</v>
      </c>
      <c r="K277" s="768" t="s">
        <v>339</v>
      </c>
      <c r="L277" s="768" t="s">
        <v>993</v>
      </c>
      <c r="M277" s="768" t="s">
        <v>993</v>
      </c>
      <c r="N277" s="108"/>
      <c r="O277" s="84"/>
      <c r="P277" s="84"/>
      <c r="Q277" s="100"/>
      <c r="R277" s="136"/>
      <c r="S277" s="84"/>
      <c r="T277" s="84"/>
      <c r="U277" s="87"/>
      <c r="V277" s="94"/>
      <c r="W277" s="84"/>
      <c r="X277" s="84"/>
      <c r="Y277" s="84"/>
      <c r="Z277" s="87"/>
      <c r="AA277" s="94"/>
      <c r="AB277" s="84"/>
      <c r="AC277" s="84"/>
      <c r="AD277" s="100"/>
      <c r="AE277" s="136"/>
      <c r="AF277" s="84"/>
      <c r="AG277" s="84"/>
      <c r="AH277" s="87"/>
      <c r="AI277" s="94"/>
      <c r="AJ277" s="84"/>
      <c r="AK277" s="84"/>
      <c r="AL277" s="84"/>
      <c r="AM277" s="100"/>
      <c r="AN277" s="136"/>
      <c r="AO277" s="84"/>
      <c r="AP277" s="84"/>
      <c r="AQ277" s="87"/>
      <c r="AR277" s="94"/>
      <c r="AS277" s="84"/>
      <c r="AT277" s="84"/>
      <c r="AU277" s="84"/>
      <c r="AV277" s="100"/>
      <c r="AW277" s="136"/>
      <c r="AX277" s="84"/>
      <c r="AY277" s="84"/>
      <c r="AZ277" s="87"/>
      <c r="BA277" s="94" t="s">
        <v>9</v>
      </c>
      <c r="BB277" s="84"/>
      <c r="BC277" s="84"/>
      <c r="BD277" s="100"/>
      <c r="BE277" s="136"/>
      <c r="BF277" s="84"/>
      <c r="BG277" s="84"/>
      <c r="BH277" s="84"/>
      <c r="BI277" s="87"/>
      <c r="BJ277" s="94"/>
      <c r="BK277" s="536"/>
      <c r="BL277" s="536"/>
      <c r="BM277" s="93"/>
      <c r="BN277" s="634"/>
      <c r="BO277" s="11"/>
    </row>
    <row r="278" spans="1:67" ht="18.899999999999999" customHeight="1">
      <c r="A278" s="9"/>
      <c r="B278" s="8"/>
      <c r="C278" s="1037"/>
      <c r="D278" s="1037"/>
      <c r="E278" s="1037"/>
      <c r="F278" s="1037"/>
      <c r="G278" s="1097"/>
      <c r="H278" s="770" t="s">
        <v>904</v>
      </c>
      <c r="I278" s="577" t="s">
        <v>951</v>
      </c>
      <c r="J278" s="186">
        <v>1132395</v>
      </c>
      <c r="K278" s="768" t="s">
        <v>339</v>
      </c>
      <c r="L278" s="768" t="s">
        <v>993</v>
      </c>
      <c r="M278" s="768" t="s">
        <v>993</v>
      </c>
      <c r="N278" s="108"/>
      <c r="O278" s="84"/>
      <c r="P278" s="84"/>
      <c r="Q278" s="100"/>
      <c r="R278" s="136"/>
      <c r="S278" s="84"/>
      <c r="T278" s="84"/>
      <c r="U278" s="87"/>
      <c r="V278" s="94"/>
      <c r="W278" s="84"/>
      <c r="X278" s="84"/>
      <c r="Y278" s="84"/>
      <c r="Z278" s="87"/>
      <c r="AA278" s="94"/>
      <c r="AB278" s="84"/>
      <c r="AC278" s="84"/>
      <c r="AD278" s="100"/>
      <c r="AE278" s="136"/>
      <c r="AF278" s="84"/>
      <c r="AG278" s="84"/>
      <c r="AH278" s="87"/>
      <c r="AI278" s="94"/>
      <c r="AJ278" s="84"/>
      <c r="AK278" s="84"/>
      <c r="AL278" s="84"/>
      <c r="AM278" s="100"/>
      <c r="AN278" s="136"/>
      <c r="AO278" s="84"/>
      <c r="AP278" s="84"/>
      <c r="AQ278" s="87"/>
      <c r="AR278" s="94"/>
      <c r="AS278" s="84"/>
      <c r="AT278" s="84"/>
      <c r="AU278" s="84"/>
      <c r="AV278" s="100"/>
      <c r="AW278" s="136"/>
      <c r="AX278" s="84"/>
      <c r="AY278" s="84"/>
      <c r="AZ278" s="87"/>
      <c r="BA278" s="94" t="s">
        <v>9</v>
      </c>
      <c r="BB278" s="84"/>
      <c r="BC278" s="84"/>
      <c r="BD278" s="100"/>
      <c r="BE278" s="136"/>
      <c r="BF278" s="84"/>
      <c r="BG278" s="84"/>
      <c r="BH278" s="84"/>
      <c r="BI278" s="87"/>
      <c r="BJ278" s="94"/>
      <c r="BK278" s="536"/>
      <c r="BL278" s="536"/>
      <c r="BM278" s="93"/>
      <c r="BN278" s="634"/>
      <c r="BO278" s="11"/>
    </row>
    <row r="279" spans="1:67" ht="18.899999999999999" customHeight="1">
      <c r="A279" s="9"/>
      <c r="B279" s="8"/>
      <c r="C279" s="1037"/>
      <c r="D279" s="1037"/>
      <c r="E279" s="1037"/>
      <c r="F279" s="1037"/>
      <c r="G279" s="1097"/>
      <c r="H279" s="770" t="s">
        <v>905</v>
      </c>
      <c r="I279" s="577" t="s">
        <v>952</v>
      </c>
      <c r="J279" s="186">
        <v>1132395</v>
      </c>
      <c r="K279" s="768" t="s">
        <v>339</v>
      </c>
      <c r="L279" s="768" t="s">
        <v>993</v>
      </c>
      <c r="M279" s="768" t="s">
        <v>993</v>
      </c>
      <c r="N279" s="108"/>
      <c r="O279" s="84"/>
      <c r="P279" s="84"/>
      <c r="Q279" s="100"/>
      <c r="R279" s="136"/>
      <c r="S279" s="84"/>
      <c r="T279" s="84"/>
      <c r="U279" s="87"/>
      <c r="V279" s="94"/>
      <c r="W279" s="84"/>
      <c r="X279" s="84"/>
      <c r="Y279" s="84"/>
      <c r="Z279" s="87"/>
      <c r="AA279" s="94"/>
      <c r="AB279" s="84"/>
      <c r="AC279" s="84"/>
      <c r="AD279" s="100"/>
      <c r="AE279" s="136"/>
      <c r="AF279" s="84"/>
      <c r="AG279" s="84"/>
      <c r="AH279" s="87"/>
      <c r="AI279" s="94"/>
      <c r="AJ279" s="84"/>
      <c r="AK279" s="84"/>
      <c r="AL279" s="84"/>
      <c r="AM279" s="100"/>
      <c r="AN279" s="136"/>
      <c r="AO279" s="84"/>
      <c r="AP279" s="84"/>
      <c r="AQ279" s="87"/>
      <c r="AR279" s="94"/>
      <c r="AS279" s="84"/>
      <c r="AT279" s="84"/>
      <c r="AU279" s="84"/>
      <c r="AV279" s="100"/>
      <c r="AW279" s="136"/>
      <c r="AX279" s="84"/>
      <c r="AY279" s="84"/>
      <c r="AZ279" s="87"/>
      <c r="BA279" s="94"/>
      <c r="BB279" s="84" t="s">
        <v>9</v>
      </c>
      <c r="BC279" s="84"/>
      <c r="BD279" s="100"/>
      <c r="BE279" s="136"/>
      <c r="BF279" s="84"/>
      <c r="BG279" s="84"/>
      <c r="BH279" s="84"/>
      <c r="BI279" s="87"/>
      <c r="BJ279" s="94"/>
      <c r="BK279" s="536"/>
      <c r="BL279" s="536"/>
      <c r="BM279" s="93"/>
      <c r="BN279" s="634"/>
      <c r="BO279" s="11"/>
    </row>
    <row r="280" spans="1:67" ht="18.899999999999999" customHeight="1">
      <c r="A280" s="9"/>
      <c r="B280" s="8"/>
      <c r="C280" s="1037"/>
      <c r="D280" s="1037"/>
      <c r="E280" s="1037"/>
      <c r="F280" s="1037"/>
      <c r="G280" s="1097"/>
      <c r="H280" s="770" t="s">
        <v>906</v>
      </c>
      <c r="I280" s="577" t="s">
        <v>1035</v>
      </c>
      <c r="J280" s="186">
        <v>1132395</v>
      </c>
      <c r="K280" s="768" t="s">
        <v>339</v>
      </c>
      <c r="L280" s="768" t="s">
        <v>993</v>
      </c>
      <c r="M280" s="768" t="s">
        <v>993</v>
      </c>
      <c r="N280" s="108"/>
      <c r="O280" s="84"/>
      <c r="P280" s="84"/>
      <c r="Q280" s="100"/>
      <c r="R280" s="136"/>
      <c r="S280" s="84"/>
      <c r="T280" s="84"/>
      <c r="U280" s="87"/>
      <c r="V280" s="94"/>
      <c r="W280" s="84"/>
      <c r="X280" s="84"/>
      <c r="Y280" s="84"/>
      <c r="Z280" s="87"/>
      <c r="AA280" s="94"/>
      <c r="AB280" s="84"/>
      <c r="AC280" s="84"/>
      <c r="AD280" s="100"/>
      <c r="AE280" s="136"/>
      <c r="AF280" s="84"/>
      <c r="AG280" s="84"/>
      <c r="AH280" s="87"/>
      <c r="AI280" s="94"/>
      <c r="AJ280" s="84"/>
      <c r="AK280" s="84"/>
      <c r="AL280" s="84"/>
      <c r="AM280" s="100"/>
      <c r="AN280" s="136"/>
      <c r="AO280" s="84"/>
      <c r="AP280" s="84"/>
      <c r="AQ280" s="87"/>
      <c r="AR280" s="94"/>
      <c r="AS280" s="84"/>
      <c r="AT280" s="84"/>
      <c r="AU280" s="84"/>
      <c r="AV280" s="100"/>
      <c r="AW280" s="136"/>
      <c r="AX280" s="84"/>
      <c r="AY280" s="84"/>
      <c r="AZ280" s="87"/>
      <c r="BA280" s="94"/>
      <c r="BB280" s="84" t="s">
        <v>9</v>
      </c>
      <c r="BC280" s="84"/>
      <c r="BD280" s="100"/>
      <c r="BE280" s="136"/>
      <c r="BF280" s="84"/>
      <c r="BG280" s="84"/>
      <c r="BH280" s="84"/>
      <c r="BI280" s="87"/>
      <c r="BJ280" s="94"/>
      <c r="BK280" s="536"/>
      <c r="BL280" s="536"/>
      <c r="BM280" s="93"/>
      <c r="BN280" s="634"/>
      <c r="BO280" s="11"/>
    </row>
    <row r="281" spans="1:67" ht="18.899999999999999" customHeight="1">
      <c r="A281" s="9"/>
      <c r="B281" s="8"/>
      <c r="C281" s="1037"/>
      <c r="D281" s="1037"/>
      <c r="E281" s="1037"/>
      <c r="F281" s="1037"/>
      <c r="G281" s="1097"/>
      <c r="H281" s="770" t="s">
        <v>1028</v>
      </c>
      <c r="I281" s="577" t="s">
        <v>1058</v>
      </c>
      <c r="J281" s="767">
        <v>1131818</v>
      </c>
      <c r="K281" s="768" t="s">
        <v>339</v>
      </c>
      <c r="L281" s="768" t="s">
        <v>993</v>
      </c>
      <c r="M281" s="768" t="s">
        <v>993</v>
      </c>
      <c r="N281" s="108"/>
      <c r="O281" s="84"/>
      <c r="P281" s="84"/>
      <c r="Q281" s="100"/>
      <c r="R281" s="136"/>
      <c r="S281" s="84"/>
      <c r="T281" s="84"/>
      <c r="U281" s="87"/>
      <c r="V281" s="94"/>
      <c r="W281" s="84"/>
      <c r="X281" s="84"/>
      <c r="Y281" s="84"/>
      <c r="Z281" s="87"/>
      <c r="AA281" s="94"/>
      <c r="AB281" s="84"/>
      <c r="AC281" s="84"/>
      <c r="AD281" s="100"/>
      <c r="AE281" s="136"/>
      <c r="AF281" s="84"/>
      <c r="AG281" s="84"/>
      <c r="AH281" s="87"/>
      <c r="AI281" s="94"/>
      <c r="AJ281" s="84"/>
      <c r="AK281" s="84"/>
      <c r="AL281" s="84"/>
      <c r="AM281" s="100"/>
      <c r="AN281" s="136"/>
      <c r="AO281" s="84"/>
      <c r="AP281" s="84"/>
      <c r="AQ281" s="87"/>
      <c r="AR281" s="94"/>
      <c r="AS281" s="84"/>
      <c r="AT281" s="84"/>
      <c r="AU281" s="84"/>
      <c r="AV281" s="100"/>
      <c r="AW281" s="136"/>
      <c r="AX281" s="84"/>
      <c r="AY281" s="84"/>
      <c r="AZ281" s="87"/>
      <c r="BA281" s="94"/>
      <c r="BB281" s="84" t="s">
        <v>9</v>
      </c>
      <c r="BC281" s="84"/>
      <c r="BD281" s="100"/>
      <c r="BE281" s="136"/>
      <c r="BF281" s="84"/>
      <c r="BG281" s="84"/>
      <c r="BH281" s="84"/>
      <c r="BI281" s="87"/>
      <c r="BJ281" s="94"/>
      <c r="BK281" s="536"/>
      <c r="BL281" s="536"/>
      <c r="BM281" s="93"/>
      <c r="BN281" s="634"/>
      <c r="BO281" s="11"/>
    </row>
    <row r="282" spans="1:67" ht="18.899999999999999" customHeight="1">
      <c r="A282" s="9"/>
      <c r="B282" s="8"/>
      <c r="C282" s="1037"/>
      <c r="D282" s="1037"/>
      <c r="E282" s="1037"/>
      <c r="F282" s="1037"/>
      <c r="G282" s="1097"/>
      <c r="H282" s="770" t="s">
        <v>1060</v>
      </c>
      <c r="I282" s="577" t="s">
        <v>1061</v>
      </c>
      <c r="J282" s="767">
        <v>1131818</v>
      </c>
      <c r="K282" s="768" t="s">
        <v>339</v>
      </c>
      <c r="L282" s="768" t="s">
        <v>993</v>
      </c>
      <c r="M282" s="768" t="s">
        <v>993</v>
      </c>
      <c r="N282" s="108"/>
      <c r="O282" s="84"/>
      <c r="P282" s="84"/>
      <c r="Q282" s="100"/>
      <c r="R282" s="136"/>
      <c r="S282" s="84"/>
      <c r="T282" s="84"/>
      <c r="U282" s="87"/>
      <c r="V282" s="94"/>
      <c r="W282" s="84"/>
      <c r="X282" s="84"/>
      <c r="Y282" s="84"/>
      <c r="Z282" s="87"/>
      <c r="AA282" s="94"/>
      <c r="AB282" s="84"/>
      <c r="AC282" s="84"/>
      <c r="AD282" s="100"/>
      <c r="AE282" s="136"/>
      <c r="AF282" s="84"/>
      <c r="AG282" s="84"/>
      <c r="AH282" s="87"/>
      <c r="AI282" s="94"/>
      <c r="AJ282" s="84"/>
      <c r="AK282" s="84"/>
      <c r="AL282" s="84"/>
      <c r="AM282" s="100"/>
      <c r="AN282" s="136"/>
      <c r="AO282" s="84"/>
      <c r="AP282" s="84"/>
      <c r="AQ282" s="87"/>
      <c r="AR282" s="94"/>
      <c r="AS282" s="84"/>
      <c r="AT282" s="84"/>
      <c r="AU282" s="84"/>
      <c r="AV282" s="100"/>
      <c r="AW282" s="136"/>
      <c r="AX282" s="84"/>
      <c r="AY282" s="84"/>
      <c r="AZ282" s="87"/>
      <c r="BA282" s="94"/>
      <c r="BB282" s="84" t="s">
        <v>9</v>
      </c>
      <c r="BC282" s="84"/>
      <c r="BD282" s="100"/>
      <c r="BE282" s="136"/>
      <c r="BF282" s="84"/>
      <c r="BG282" s="84"/>
      <c r="BH282" s="84"/>
      <c r="BI282" s="87"/>
      <c r="BJ282" s="94"/>
      <c r="BK282" s="536"/>
      <c r="BL282" s="536"/>
      <c r="BM282" s="93"/>
      <c r="BN282" s="634"/>
      <c r="BO282" s="11"/>
    </row>
    <row r="283" spans="1:67" ht="18.899999999999999" customHeight="1">
      <c r="A283" s="9"/>
      <c r="B283" s="8"/>
      <c r="C283" s="1037"/>
      <c r="D283" s="1037"/>
      <c r="E283" s="1037"/>
      <c r="F283" s="1037"/>
      <c r="G283" s="1097"/>
      <c r="H283" s="770" t="s">
        <v>909</v>
      </c>
      <c r="I283" s="577" t="s">
        <v>956</v>
      </c>
      <c r="J283" s="186">
        <v>1132395</v>
      </c>
      <c r="K283" s="768" t="s">
        <v>339</v>
      </c>
      <c r="L283" s="768" t="s">
        <v>993</v>
      </c>
      <c r="M283" s="768" t="s">
        <v>993</v>
      </c>
      <c r="N283" s="108"/>
      <c r="O283" s="84"/>
      <c r="P283" s="84"/>
      <c r="Q283" s="100"/>
      <c r="R283" s="136"/>
      <c r="S283" s="84"/>
      <c r="T283" s="84"/>
      <c r="U283" s="87"/>
      <c r="V283" s="94"/>
      <c r="W283" s="84"/>
      <c r="X283" s="84"/>
      <c r="Y283" s="84"/>
      <c r="Z283" s="87"/>
      <c r="AA283" s="94"/>
      <c r="AB283" s="84"/>
      <c r="AC283" s="84"/>
      <c r="AD283" s="100"/>
      <c r="AE283" s="136"/>
      <c r="AF283" s="84"/>
      <c r="AG283" s="84"/>
      <c r="AH283" s="87"/>
      <c r="AI283" s="94"/>
      <c r="AJ283" s="84"/>
      <c r="AK283" s="84"/>
      <c r="AL283" s="84"/>
      <c r="AM283" s="100"/>
      <c r="AN283" s="136"/>
      <c r="AO283" s="84"/>
      <c r="AP283" s="84"/>
      <c r="AQ283" s="87"/>
      <c r="AR283" s="94"/>
      <c r="AS283" s="84"/>
      <c r="AT283" s="84"/>
      <c r="AU283" s="84"/>
      <c r="AV283" s="100"/>
      <c r="AW283" s="136"/>
      <c r="AX283" s="84"/>
      <c r="AY283" s="84"/>
      <c r="AZ283" s="87"/>
      <c r="BA283" s="94"/>
      <c r="BB283" s="84" t="s">
        <v>9</v>
      </c>
      <c r="BC283" s="84"/>
      <c r="BD283" s="100"/>
      <c r="BE283" s="136"/>
      <c r="BF283" s="84"/>
      <c r="BG283" s="84"/>
      <c r="BH283" s="84"/>
      <c r="BI283" s="87"/>
      <c r="BJ283" s="94"/>
      <c r="BK283" s="536"/>
      <c r="BL283" s="536"/>
      <c r="BM283" s="93"/>
      <c r="BN283" s="634"/>
      <c r="BO283" s="11"/>
    </row>
    <row r="284" spans="1:67" ht="18.899999999999999" customHeight="1" thickBot="1">
      <c r="A284" s="9"/>
      <c r="B284" s="8"/>
      <c r="C284" s="1037"/>
      <c r="D284" s="1037"/>
      <c r="E284" s="1037"/>
      <c r="F284" s="1037"/>
      <c r="G284" s="1100"/>
      <c r="H284" s="350" t="s">
        <v>1020</v>
      </c>
      <c r="I284" s="576" t="s">
        <v>947</v>
      </c>
      <c r="J284" s="186">
        <f>VLOOKUP(H284,'[1]PM Schedule'!$H$12:$J$339,3,0)</f>
        <v>1132390</v>
      </c>
      <c r="K284" s="560" t="s">
        <v>339</v>
      </c>
      <c r="L284" s="560" t="s">
        <v>993</v>
      </c>
      <c r="M284" s="560" t="s">
        <v>993</v>
      </c>
      <c r="N284" s="110"/>
      <c r="O284" s="97"/>
      <c r="P284" s="97"/>
      <c r="Q284" s="102"/>
      <c r="R284" s="137"/>
      <c r="S284" s="97"/>
      <c r="T284" s="97"/>
      <c r="U284" s="141"/>
      <c r="V284" s="121"/>
      <c r="W284" s="97"/>
      <c r="X284" s="106"/>
      <c r="Y284" s="97"/>
      <c r="Z284" s="141"/>
      <c r="AA284" s="96"/>
      <c r="AB284" s="97"/>
      <c r="AC284" s="97"/>
      <c r="AD284" s="102"/>
      <c r="AE284" s="137"/>
      <c r="AF284" s="97"/>
      <c r="AG284" s="97"/>
      <c r="AH284" s="141"/>
      <c r="AI284" s="121"/>
      <c r="AJ284" s="97"/>
      <c r="AK284" s="106"/>
      <c r="AL284" s="97"/>
      <c r="AM284" s="102"/>
      <c r="AN284" s="137"/>
      <c r="AO284" s="97"/>
      <c r="AP284" s="97"/>
      <c r="AQ284" s="785"/>
      <c r="AR284" s="632"/>
      <c r="AS284" s="97"/>
      <c r="AT284" s="97"/>
      <c r="AU284" s="97"/>
      <c r="AV284" s="102"/>
      <c r="AW284" s="137"/>
      <c r="AX284" s="106"/>
      <c r="AY284" s="97"/>
      <c r="AZ284" s="149"/>
      <c r="BA284" s="96"/>
      <c r="BB284" s="97" t="s">
        <v>9</v>
      </c>
      <c r="BC284" s="97"/>
      <c r="BD284" s="102"/>
      <c r="BE284" s="137"/>
      <c r="BF284" s="97"/>
      <c r="BG284" s="97"/>
      <c r="BH284" s="97"/>
      <c r="BI284" s="141"/>
      <c r="BJ284" s="121"/>
      <c r="BK284" s="545"/>
      <c r="BL284" s="615"/>
      <c r="BM284" s="98"/>
      <c r="BN284" s="634"/>
      <c r="BO284" s="11"/>
    </row>
    <row r="285" spans="1:67" ht="18.899999999999999" customHeight="1">
      <c r="A285" s="9"/>
      <c r="B285" s="8"/>
      <c r="C285" s="1037"/>
      <c r="D285" s="1037"/>
      <c r="E285" s="1037"/>
      <c r="F285" s="1037"/>
      <c r="G285" s="1013" t="s">
        <v>508</v>
      </c>
      <c r="H285" s="372" t="s">
        <v>655</v>
      </c>
      <c r="I285" s="572" t="s">
        <v>708</v>
      </c>
      <c r="J285" s="557">
        <v>1131821</v>
      </c>
      <c r="K285" s="561" t="s">
        <v>1</v>
      </c>
      <c r="L285" s="561" t="s">
        <v>993</v>
      </c>
      <c r="M285" s="618" t="s">
        <v>993</v>
      </c>
      <c r="N285" s="122"/>
      <c r="O285" s="90"/>
      <c r="P285" s="90"/>
      <c r="Q285" s="99"/>
      <c r="R285" s="103"/>
      <c r="S285" s="90"/>
      <c r="T285" s="90"/>
      <c r="U285" s="99"/>
      <c r="V285" s="89"/>
      <c r="W285" s="90"/>
      <c r="X285" s="104"/>
      <c r="Y285" s="90"/>
      <c r="Z285" s="146"/>
      <c r="AA285" s="103"/>
      <c r="AB285" s="90"/>
      <c r="AC285" s="90"/>
      <c r="AD285" s="99"/>
      <c r="AE285" s="135"/>
      <c r="AF285" s="90"/>
      <c r="AG285" s="90"/>
      <c r="AH285" s="146"/>
      <c r="AI285" s="89"/>
      <c r="AJ285" s="90"/>
      <c r="AK285" s="104"/>
      <c r="AL285" s="90"/>
      <c r="AM285" s="99"/>
      <c r="AN285" s="135"/>
      <c r="AO285" s="90"/>
      <c r="AP285" s="90"/>
      <c r="AQ285" s="787"/>
      <c r="AR285" s="633"/>
      <c r="AS285" s="90"/>
      <c r="AT285" s="90"/>
      <c r="AU285" s="90"/>
      <c r="AV285" s="99"/>
      <c r="AW285" s="135"/>
      <c r="AX285" s="104"/>
      <c r="AY285" s="90"/>
      <c r="AZ285" s="142"/>
      <c r="BA285" s="103"/>
      <c r="BB285" s="90" t="s">
        <v>9</v>
      </c>
      <c r="BC285" s="90"/>
      <c r="BD285" s="99"/>
      <c r="BE285" s="135"/>
      <c r="BF285" s="90"/>
      <c r="BG285" s="90"/>
      <c r="BH285" s="90"/>
      <c r="BI285" s="146"/>
      <c r="BJ285" s="89"/>
      <c r="BK285" s="544"/>
      <c r="BL285" s="738"/>
      <c r="BM285" s="91"/>
      <c r="BN285" s="634"/>
      <c r="BO285" s="11"/>
    </row>
    <row r="286" spans="1:67" ht="18.899999999999999" customHeight="1">
      <c r="A286" s="9"/>
      <c r="B286" s="8"/>
      <c r="C286" s="1037"/>
      <c r="D286" s="1037"/>
      <c r="E286" s="1037"/>
      <c r="F286" s="1037"/>
      <c r="G286" s="1014"/>
      <c r="H286" s="362" t="s">
        <v>653</v>
      </c>
      <c r="I286" s="573" t="s">
        <v>709</v>
      </c>
      <c r="J286" s="524">
        <v>1131821</v>
      </c>
      <c r="K286" s="559" t="s">
        <v>1</v>
      </c>
      <c r="L286" s="559" t="s">
        <v>993</v>
      </c>
      <c r="M286" s="619" t="s">
        <v>993</v>
      </c>
      <c r="N286" s="108"/>
      <c r="O286" s="84"/>
      <c r="P286" s="84"/>
      <c r="Q286" s="100"/>
      <c r="R286" s="94"/>
      <c r="S286" s="84"/>
      <c r="T286" s="84"/>
      <c r="U286" s="100"/>
      <c r="V286" s="92"/>
      <c r="W286" s="84"/>
      <c r="X286" s="85"/>
      <c r="Y286" s="84"/>
      <c r="Z286" s="87"/>
      <c r="AA286" s="94"/>
      <c r="AB286" s="84"/>
      <c r="AC286" s="84"/>
      <c r="AD286" s="100"/>
      <c r="AE286" s="136"/>
      <c r="AF286" s="84"/>
      <c r="AG286" s="84"/>
      <c r="AH286" s="87"/>
      <c r="AI286" s="92"/>
      <c r="AJ286" s="84"/>
      <c r="AK286" s="85"/>
      <c r="AL286" s="84"/>
      <c r="AM286" s="100"/>
      <c r="AN286" s="136"/>
      <c r="AO286" s="84"/>
      <c r="AP286" s="84"/>
      <c r="AQ286" s="143"/>
      <c r="AR286" s="547"/>
      <c r="AS286" s="84"/>
      <c r="AT286" s="84"/>
      <c r="AU286" s="84"/>
      <c r="AV286" s="100"/>
      <c r="AW286" s="136"/>
      <c r="AX286" s="85"/>
      <c r="AY286" s="84"/>
      <c r="AZ286" s="88"/>
      <c r="BA286" s="94"/>
      <c r="BB286" s="84"/>
      <c r="BC286" s="84" t="s">
        <v>9</v>
      </c>
      <c r="BD286" s="100"/>
      <c r="BE286" s="136"/>
      <c r="BF286" s="84"/>
      <c r="BG286" s="84"/>
      <c r="BH286" s="84"/>
      <c r="BI286" s="87"/>
      <c r="BJ286" s="92"/>
      <c r="BK286" s="536"/>
      <c r="BL286" s="535"/>
      <c r="BM286" s="93"/>
      <c r="BN286" s="634"/>
      <c r="BO286" s="11"/>
    </row>
    <row r="287" spans="1:67" ht="18.899999999999999" customHeight="1">
      <c r="A287" s="9"/>
      <c r="B287" s="8"/>
      <c r="C287" s="1037"/>
      <c r="D287" s="1037"/>
      <c r="E287" s="1037"/>
      <c r="F287" s="1037"/>
      <c r="G287" s="1014"/>
      <c r="H287" s="362" t="s">
        <v>651</v>
      </c>
      <c r="I287" s="573" t="s">
        <v>710</v>
      </c>
      <c r="J287" s="524">
        <v>1131821</v>
      </c>
      <c r="K287" s="559" t="s">
        <v>1</v>
      </c>
      <c r="L287" s="559" t="s">
        <v>993</v>
      </c>
      <c r="M287" s="619" t="s">
        <v>993</v>
      </c>
      <c r="N287" s="108"/>
      <c r="O287" s="84"/>
      <c r="P287" s="84"/>
      <c r="Q287" s="100"/>
      <c r="R287" s="94"/>
      <c r="S287" s="84"/>
      <c r="T287" s="84"/>
      <c r="U287" s="100"/>
      <c r="V287" s="92"/>
      <c r="W287" s="84"/>
      <c r="X287" s="85"/>
      <c r="Y287" s="84"/>
      <c r="Z287" s="87"/>
      <c r="AA287" s="94"/>
      <c r="AB287" s="84"/>
      <c r="AC287" s="84"/>
      <c r="AD287" s="100"/>
      <c r="AE287" s="136"/>
      <c r="AF287" s="84"/>
      <c r="AG287" s="84"/>
      <c r="AH287" s="87"/>
      <c r="AI287" s="92"/>
      <c r="AJ287" s="84"/>
      <c r="AK287" s="85"/>
      <c r="AL287" s="84"/>
      <c r="AM287" s="100"/>
      <c r="AN287" s="136"/>
      <c r="AO287" s="84"/>
      <c r="AP287" s="84"/>
      <c r="AQ287" s="143"/>
      <c r="AR287" s="547"/>
      <c r="AS287" s="84"/>
      <c r="AT287" s="84"/>
      <c r="AU287" s="84"/>
      <c r="AV287" s="100"/>
      <c r="AW287" s="136"/>
      <c r="AX287" s="85"/>
      <c r="AY287" s="84"/>
      <c r="AZ287" s="88"/>
      <c r="BA287" s="94"/>
      <c r="BB287" s="84"/>
      <c r="BC287" s="84" t="s">
        <v>9</v>
      </c>
      <c r="BD287" s="100"/>
      <c r="BE287" s="136"/>
      <c r="BF287" s="84"/>
      <c r="BG287" s="84"/>
      <c r="BH287" s="84"/>
      <c r="BI287" s="87"/>
      <c r="BJ287" s="92"/>
      <c r="BK287" s="536"/>
      <c r="BL287" s="535"/>
      <c r="BM287" s="93"/>
      <c r="BN287" s="634"/>
      <c r="BO287" s="11"/>
    </row>
    <row r="288" spans="1:67" ht="18.899999999999999" customHeight="1">
      <c r="A288" s="9"/>
      <c r="B288" s="8"/>
      <c r="C288" s="1037"/>
      <c r="D288" s="1037"/>
      <c r="E288" s="1037"/>
      <c r="F288" s="1037"/>
      <c r="G288" s="1014"/>
      <c r="H288" s="362" t="s">
        <v>649</v>
      </c>
      <c r="I288" s="573" t="s">
        <v>711</v>
      </c>
      <c r="J288" s="524">
        <v>1131821</v>
      </c>
      <c r="K288" s="559" t="s">
        <v>1</v>
      </c>
      <c r="L288" s="559" t="s">
        <v>993</v>
      </c>
      <c r="M288" s="619" t="s">
        <v>993</v>
      </c>
      <c r="N288" s="108"/>
      <c r="O288" s="84"/>
      <c r="P288" s="84"/>
      <c r="Q288" s="100"/>
      <c r="R288" s="94"/>
      <c r="S288" s="84"/>
      <c r="T288" s="84"/>
      <c r="U288" s="100"/>
      <c r="V288" s="92"/>
      <c r="W288" s="84"/>
      <c r="X288" s="85"/>
      <c r="Y288" s="84"/>
      <c r="Z288" s="87"/>
      <c r="AA288" s="94"/>
      <c r="AB288" s="84"/>
      <c r="AC288" s="84"/>
      <c r="AD288" s="100"/>
      <c r="AE288" s="136"/>
      <c r="AF288" s="84"/>
      <c r="AG288" s="84"/>
      <c r="AH288" s="87"/>
      <c r="AI288" s="92"/>
      <c r="AJ288" s="84"/>
      <c r="AK288" s="85"/>
      <c r="AL288" s="84"/>
      <c r="AM288" s="100"/>
      <c r="AN288" s="136"/>
      <c r="AO288" s="84"/>
      <c r="AP288" s="84"/>
      <c r="AQ288" s="143"/>
      <c r="AR288" s="547"/>
      <c r="AS288" s="84"/>
      <c r="AT288" s="84"/>
      <c r="AU288" s="84"/>
      <c r="AV288" s="100"/>
      <c r="AW288" s="136"/>
      <c r="AX288" s="85"/>
      <c r="AY288" s="84"/>
      <c r="AZ288" s="88"/>
      <c r="BA288" s="94"/>
      <c r="BB288" s="84"/>
      <c r="BC288" s="84" t="s">
        <v>9</v>
      </c>
      <c r="BD288" s="100"/>
      <c r="BE288" s="136"/>
      <c r="BF288" s="84"/>
      <c r="BG288" s="84"/>
      <c r="BH288" s="84"/>
      <c r="BI288" s="87"/>
      <c r="BJ288" s="92"/>
      <c r="BK288" s="536"/>
      <c r="BL288" s="535"/>
      <c r="BM288" s="93"/>
      <c r="BN288" s="634"/>
      <c r="BO288" s="11"/>
    </row>
    <row r="289" spans="1:67" ht="18.899999999999999" customHeight="1">
      <c r="A289" s="9"/>
      <c r="B289" s="8"/>
      <c r="C289" s="1037"/>
      <c r="D289" s="1037"/>
      <c r="E289" s="1037"/>
      <c r="F289" s="1037"/>
      <c r="G289" s="1014"/>
      <c r="H289" s="362" t="s">
        <v>647</v>
      </c>
      <c r="I289" s="573" t="s">
        <v>712</v>
      </c>
      <c r="J289" s="524">
        <v>1131821</v>
      </c>
      <c r="K289" s="559" t="s">
        <v>1</v>
      </c>
      <c r="L289" s="559" t="s">
        <v>993</v>
      </c>
      <c r="M289" s="619" t="s">
        <v>993</v>
      </c>
      <c r="N289" s="108"/>
      <c r="O289" s="84"/>
      <c r="P289" s="84"/>
      <c r="Q289" s="100"/>
      <c r="R289" s="94"/>
      <c r="S289" s="84"/>
      <c r="T289" s="84"/>
      <c r="U289" s="100"/>
      <c r="V289" s="92"/>
      <c r="W289" s="84"/>
      <c r="X289" s="85"/>
      <c r="Y289" s="84"/>
      <c r="Z289" s="87"/>
      <c r="AA289" s="94"/>
      <c r="AB289" s="84"/>
      <c r="AC289" s="84"/>
      <c r="AD289" s="100"/>
      <c r="AE289" s="136"/>
      <c r="AF289" s="84"/>
      <c r="AG289" s="84"/>
      <c r="AH289" s="87"/>
      <c r="AI289" s="92"/>
      <c r="AJ289" s="84"/>
      <c r="AK289" s="85"/>
      <c r="AL289" s="84"/>
      <c r="AM289" s="100"/>
      <c r="AN289" s="136"/>
      <c r="AO289" s="84"/>
      <c r="AP289" s="84"/>
      <c r="AQ289" s="143"/>
      <c r="AR289" s="547"/>
      <c r="AS289" s="84"/>
      <c r="AT289" s="84"/>
      <c r="AU289" s="84"/>
      <c r="AV289" s="100"/>
      <c r="AW289" s="136"/>
      <c r="AX289" s="85"/>
      <c r="AY289" s="84"/>
      <c r="AZ289" s="88"/>
      <c r="BA289" s="94"/>
      <c r="BB289" s="84"/>
      <c r="BC289" s="84" t="s">
        <v>9</v>
      </c>
      <c r="BD289" s="100"/>
      <c r="BE289" s="136"/>
      <c r="BF289" s="84"/>
      <c r="BG289" s="84"/>
      <c r="BH289" s="84"/>
      <c r="BI289" s="87"/>
      <c r="BJ289" s="92"/>
      <c r="BK289" s="536"/>
      <c r="BL289" s="535"/>
      <c r="BM289" s="93"/>
      <c r="BN289" s="634"/>
      <c r="BO289" s="11"/>
    </row>
    <row r="290" spans="1:67" ht="18.899999999999999" customHeight="1">
      <c r="A290" s="9"/>
      <c r="B290" s="8"/>
      <c r="C290" s="1037"/>
      <c r="D290" s="1037"/>
      <c r="E290" s="1037"/>
      <c r="F290" s="1037"/>
      <c r="G290" s="1014"/>
      <c r="H290" s="362" t="s">
        <v>645</v>
      </c>
      <c r="I290" s="573" t="s">
        <v>713</v>
      </c>
      <c r="J290" s="524">
        <v>1131821</v>
      </c>
      <c r="K290" s="559" t="s">
        <v>1</v>
      </c>
      <c r="L290" s="559" t="s">
        <v>993</v>
      </c>
      <c r="M290" s="619" t="s">
        <v>993</v>
      </c>
      <c r="N290" s="108"/>
      <c r="O290" s="84"/>
      <c r="P290" s="84"/>
      <c r="Q290" s="100"/>
      <c r="R290" s="94"/>
      <c r="S290" s="84"/>
      <c r="T290" s="84"/>
      <c r="U290" s="100"/>
      <c r="V290" s="92"/>
      <c r="W290" s="84"/>
      <c r="X290" s="85"/>
      <c r="Y290" s="84"/>
      <c r="Z290" s="87"/>
      <c r="AA290" s="94"/>
      <c r="AB290" s="84"/>
      <c r="AC290" s="84"/>
      <c r="AD290" s="100"/>
      <c r="AE290" s="136"/>
      <c r="AF290" s="84"/>
      <c r="AG290" s="84"/>
      <c r="AH290" s="87"/>
      <c r="AI290" s="92"/>
      <c r="AJ290" s="84"/>
      <c r="AK290" s="85"/>
      <c r="AL290" s="84"/>
      <c r="AM290" s="100"/>
      <c r="AN290" s="136"/>
      <c r="AO290" s="84"/>
      <c r="AP290" s="84"/>
      <c r="AQ290" s="143"/>
      <c r="AR290" s="547"/>
      <c r="AS290" s="84"/>
      <c r="AT290" s="84"/>
      <c r="AU290" s="84"/>
      <c r="AV290" s="100"/>
      <c r="AW290" s="136"/>
      <c r="AX290" s="85"/>
      <c r="AY290" s="84"/>
      <c r="AZ290" s="88"/>
      <c r="BA290" s="94"/>
      <c r="BB290" s="84"/>
      <c r="BC290" s="84" t="s">
        <v>9</v>
      </c>
      <c r="BD290" s="100"/>
      <c r="BE290" s="136"/>
      <c r="BF290" s="84"/>
      <c r="BG290" s="84"/>
      <c r="BH290" s="84"/>
      <c r="BI290" s="87"/>
      <c r="BJ290" s="92"/>
      <c r="BK290" s="536"/>
      <c r="BL290" s="535"/>
      <c r="BM290" s="93"/>
      <c r="BN290" s="634"/>
      <c r="BO290" s="11"/>
    </row>
    <row r="291" spans="1:67" ht="18.899999999999999" customHeight="1">
      <c r="A291" s="9"/>
      <c r="B291" s="8"/>
      <c r="C291" s="1037"/>
      <c r="D291" s="1037"/>
      <c r="E291" s="1037"/>
      <c r="F291" s="1037"/>
      <c r="G291" s="1014"/>
      <c r="H291" s="362" t="s">
        <v>910</v>
      </c>
      <c r="I291" s="573" t="s">
        <v>1065</v>
      </c>
      <c r="J291" s="524">
        <v>1131195</v>
      </c>
      <c r="K291" s="559" t="s">
        <v>1</v>
      </c>
      <c r="L291" s="559" t="s">
        <v>993</v>
      </c>
      <c r="M291" s="559" t="s">
        <v>993</v>
      </c>
      <c r="N291" s="108"/>
      <c r="O291" s="84"/>
      <c r="P291" s="84"/>
      <c r="Q291" s="100"/>
      <c r="R291" s="94"/>
      <c r="S291" s="84"/>
      <c r="T291" s="84"/>
      <c r="U291" s="100"/>
      <c r="V291" s="92"/>
      <c r="W291" s="84"/>
      <c r="X291" s="85"/>
      <c r="Y291" s="84"/>
      <c r="Z291" s="87"/>
      <c r="AA291" s="94"/>
      <c r="AB291" s="84"/>
      <c r="AC291" s="84"/>
      <c r="AD291" s="100"/>
      <c r="AE291" s="136"/>
      <c r="AF291" s="84"/>
      <c r="AG291" s="84"/>
      <c r="AH291" s="87"/>
      <c r="AI291" s="92"/>
      <c r="AJ291" s="84"/>
      <c r="AK291" s="85"/>
      <c r="AL291" s="84"/>
      <c r="AM291" s="100"/>
      <c r="AN291" s="136"/>
      <c r="AO291" s="84"/>
      <c r="AP291" s="84"/>
      <c r="AQ291" s="143"/>
      <c r="AR291" s="547"/>
      <c r="AS291" s="84"/>
      <c r="AT291" s="84"/>
      <c r="AU291" s="84"/>
      <c r="AV291" s="100"/>
      <c r="AW291" s="136"/>
      <c r="AX291" s="85"/>
      <c r="AY291" s="84"/>
      <c r="AZ291" s="88"/>
      <c r="BA291" s="94"/>
      <c r="BB291" s="84"/>
      <c r="BC291" s="84" t="s">
        <v>9</v>
      </c>
      <c r="BD291" s="100"/>
      <c r="BE291" s="136"/>
      <c r="BF291" s="84"/>
      <c r="BG291" s="84"/>
      <c r="BH291" s="84"/>
      <c r="BI291" s="87"/>
      <c r="BJ291" s="92"/>
      <c r="BK291" s="536"/>
      <c r="BL291" s="535"/>
      <c r="BM291" s="93"/>
      <c r="BN291" s="634"/>
      <c r="BO291" s="11"/>
    </row>
    <row r="292" spans="1:67" ht="18.899999999999999" customHeight="1">
      <c r="A292" s="9"/>
      <c r="B292" s="8"/>
      <c r="C292" s="1037"/>
      <c r="D292" s="1037"/>
      <c r="E292" s="1037"/>
      <c r="F292" s="1037"/>
      <c r="G292" s="1014"/>
      <c r="H292" s="362" t="s">
        <v>1009</v>
      </c>
      <c r="I292" s="573" t="s">
        <v>1031</v>
      </c>
      <c r="J292" s="524">
        <v>1131195</v>
      </c>
      <c r="K292" s="559" t="s">
        <v>1</v>
      </c>
      <c r="L292" s="559" t="s">
        <v>993</v>
      </c>
      <c r="M292" s="559" t="s">
        <v>993</v>
      </c>
      <c r="N292" s="108"/>
      <c r="O292" s="84"/>
      <c r="P292" s="84"/>
      <c r="Q292" s="100"/>
      <c r="R292" s="94"/>
      <c r="S292" s="84"/>
      <c r="T292" s="84"/>
      <c r="U292" s="100"/>
      <c r="V292" s="92"/>
      <c r="W292" s="84"/>
      <c r="X292" s="85"/>
      <c r="Y292" s="84"/>
      <c r="Z292" s="87"/>
      <c r="AA292" s="94"/>
      <c r="AB292" s="84"/>
      <c r="AC292" s="84"/>
      <c r="AD292" s="100"/>
      <c r="AE292" s="136"/>
      <c r="AF292" s="84"/>
      <c r="AG292" s="84"/>
      <c r="AH292" s="87"/>
      <c r="AI292" s="92"/>
      <c r="AJ292" s="84"/>
      <c r="AK292" s="85"/>
      <c r="AL292" s="84"/>
      <c r="AM292" s="100"/>
      <c r="AN292" s="136"/>
      <c r="AO292" s="84"/>
      <c r="AP292" s="84"/>
      <c r="AQ292" s="143"/>
      <c r="AR292" s="547"/>
      <c r="AS292" s="84"/>
      <c r="AT292" s="84"/>
      <c r="AU292" s="84"/>
      <c r="AV292" s="100"/>
      <c r="AW292" s="136"/>
      <c r="AX292" s="85"/>
      <c r="AY292" s="84"/>
      <c r="AZ292" s="88"/>
      <c r="BA292" s="94"/>
      <c r="BB292" s="84"/>
      <c r="BC292" s="84" t="s">
        <v>9</v>
      </c>
      <c r="BD292" s="100"/>
      <c r="BE292" s="136"/>
      <c r="BF292" s="84"/>
      <c r="BG292" s="84"/>
      <c r="BH292" s="84"/>
      <c r="BI292" s="87"/>
      <c r="BJ292" s="92"/>
      <c r="BK292" s="536"/>
      <c r="BL292" s="535"/>
      <c r="BM292" s="93"/>
      <c r="BN292" s="634"/>
      <c r="BO292" s="11"/>
    </row>
    <row r="293" spans="1:67" ht="18.75" customHeight="1">
      <c r="A293" s="9"/>
      <c r="B293" s="8"/>
      <c r="C293" s="1037"/>
      <c r="D293" s="1037"/>
      <c r="E293" s="1037"/>
      <c r="F293" s="1037"/>
      <c r="G293" s="1014"/>
      <c r="H293" s="362" t="s">
        <v>1010</v>
      </c>
      <c r="I293" s="573" t="s">
        <v>1030</v>
      </c>
      <c r="J293" s="524">
        <v>1131195</v>
      </c>
      <c r="K293" s="559" t="s">
        <v>1</v>
      </c>
      <c r="L293" s="559" t="s">
        <v>993</v>
      </c>
      <c r="M293" s="559" t="s">
        <v>993</v>
      </c>
      <c r="N293" s="108"/>
      <c r="O293" s="84"/>
      <c r="P293" s="84"/>
      <c r="Q293" s="100"/>
      <c r="R293" s="94"/>
      <c r="S293" s="84"/>
      <c r="T293" s="84"/>
      <c r="U293" s="100"/>
      <c r="V293" s="92"/>
      <c r="W293" s="84"/>
      <c r="X293" s="85"/>
      <c r="Y293" s="84"/>
      <c r="Z293" s="87"/>
      <c r="AA293" s="94"/>
      <c r="AB293" s="84"/>
      <c r="AC293" s="84"/>
      <c r="AD293" s="100"/>
      <c r="AE293" s="136"/>
      <c r="AF293" s="84"/>
      <c r="AG293" s="84"/>
      <c r="AH293" s="87"/>
      <c r="AI293" s="92"/>
      <c r="AJ293" s="84"/>
      <c r="AK293" s="85"/>
      <c r="AL293" s="84"/>
      <c r="AM293" s="100"/>
      <c r="AN293" s="136"/>
      <c r="AO293" s="84"/>
      <c r="AP293" s="84"/>
      <c r="AQ293" s="143"/>
      <c r="AR293" s="547"/>
      <c r="AS293" s="84"/>
      <c r="AT293" s="84"/>
      <c r="AU293" s="84"/>
      <c r="AV293" s="100"/>
      <c r="AW293" s="136"/>
      <c r="AX293" s="85"/>
      <c r="AY293" s="84"/>
      <c r="AZ293" s="88"/>
      <c r="BA293" s="94"/>
      <c r="BB293" s="84"/>
      <c r="BC293" s="84"/>
      <c r="BD293" s="100" t="s">
        <v>9</v>
      </c>
      <c r="BE293" s="136"/>
      <c r="BF293" s="84"/>
      <c r="BG293" s="84"/>
      <c r="BH293" s="84"/>
      <c r="BI293" s="87"/>
      <c r="BJ293" s="92"/>
      <c r="BK293" s="536"/>
      <c r="BL293" s="535"/>
      <c r="BM293" s="93"/>
      <c r="BN293" s="634"/>
      <c r="BO293" s="11"/>
    </row>
    <row r="294" spans="1:67" ht="18.75" customHeight="1">
      <c r="A294" s="9"/>
      <c r="B294" s="8"/>
      <c r="C294" s="1037"/>
      <c r="D294" s="1037"/>
      <c r="E294" s="1037"/>
      <c r="F294" s="1037"/>
      <c r="G294" s="1014"/>
      <c r="H294" s="362" t="s">
        <v>1063</v>
      </c>
      <c r="I294" s="573" t="s">
        <v>1064</v>
      </c>
      <c r="J294" s="524">
        <v>1131195</v>
      </c>
      <c r="K294" s="559" t="s">
        <v>1</v>
      </c>
      <c r="L294" s="559" t="s">
        <v>993</v>
      </c>
      <c r="M294" s="559" t="s">
        <v>993</v>
      </c>
      <c r="N294" s="108"/>
      <c r="O294" s="84"/>
      <c r="P294" s="84"/>
      <c r="Q294" s="100"/>
      <c r="R294" s="94"/>
      <c r="S294" s="84"/>
      <c r="T294" s="84"/>
      <c r="U294" s="100"/>
      <c r="V294" s="92"/>
      <c r="W294" s="84"/>
      <c r="X294" s="85"/>
      <c r="Y294" s="84"/>
      <c r="Z294" s="87"/>
      <c r="AA294" s="94"/>
      <c r="AB294" s="84"/>
      <c r="AC294" s="84"/>
      <c r="AD294" s="100"/>
      <c r="AE294" s="136"/>
      <c r="AF294" s="84"/>
      <c r="AG294" s="84"/>
      <c r="AH294" s="87"/>
      <c r="AI294" s="92"/>
      <c r="AJ294" s="84"/>
      <c r="AK294" s="85"/>
      <c r="AL294" s="84"/>
      <c r="AM294" s="100"/>
      <c r="AN294" s="136"/>
      <c r="AO294" s="84"/>
      <c r="AP294" s="84"/>
      <c r="AQ294" s="143"/>
      <c r="AR294" s="547"/>
      <c r="AS294" s="84"/>
      <c r="AT294" s="84"/>
      <c r="AU294" s="84"/>
      <c r="AV294" s="100"/>
      <c r="AW294" s="136"/>
      <c r="AX294" s="85"/>
      <c r="AY294" s="84"/>
      <c r="AZ294" s="88"/>
      <c r="BA294" s="94"/>
      <c r="BB294" s="84"/>
      <c r="BC294" s="84"/>
      <c r="BD294" s="100" t="s">
        <v>9</v>
      </c>
      <c r="BE294" s="136"/>
      <c r="BF294" s="84"/>
      <c r="BG294" s="84"/>
      <c r="BH294" s="84"/>
      <c r="BI294" s="87"/>
      <c r="BJ294" s="92"/>
      <c r="BK294" s="536"/>
      <c r="BL294" s="535"/>
      <c r="BM294" s="93"/>
      <c r="BN294" s="634"/>
      <c r="BO294" s="11"/>
    </row>
    <row r="295" spans="1:67" ht="18.75" customHeight="1">
      <c r="A295" s="9"/>
      <c r="B295" s="8"/>
      <c r="C295" s="1037"/>
      <c r="D295" s="1037"/>
      <c r="E295" s="1037"/>
      <c r="F295" s="1037"/>
      <c r="G295" s="1014"/>
      <c r="H295" s="362" t="s">
        <v>1004</v>
      </c>
      <c r="I295" s="573" t="s">
        <v>1033</v>
      </c>
      <c r="J295" s="524">
        <v>1132360</v>
      </c>
      <c r="K295" s="559" t="s">
        <v>1</v>
      </c>
      <c r="L295" s="559" t="s">
        <v>993</v>
      </c>
      <c r="M295" s="559" t="s">
        <v>993</v>
      </c>
      <c r="N295" s="108"/>
      <c r="O295" s="84"/>
      <c r="P295" s="84"/>
      <c r="Q295" s="100"/>
      <c r="R295" s="94"/>
      <c r="S295" s="84"/>
      <c r="T295" s="84"/>
      <c r="U295" s="100"/>
      <c r="V295" s="92"/>
      <c r="W295" s="84"/>
      <c r="X295" s="85"/>
      <c r="Y295" s="84"/>
      <c r="Z295" s="87"/>
      <c r="AA295" s="94"/>
      <c r="AB295" s="84"/>
      <c r="AC295" s="84"/>
      <c r="AD295" s="100"/>
      <c r="AE295" s="136"/>
      <c r="AF295" s="84"/>
      <c r="AG295" s="84"/>
      <c r="AH295" s="87"/>
      <c r="AI295" s="92"/>
      <c r="AJ295" s="84"/>
      <c r="AK295" s="85"/>
      <c r="AL295" s="84"/>
      <c r="AM295" s="100"/>
      <c r="AN295" s="136"/>
      <c r="AO295" s="84"/>
      <c r="AP295" s="84"/>
      <c r="AQ295" s="143"/>
      <c r="AR295" s="547"/>
      <c r="AS295" s="84"/>
      <c r="AT295" s="84"/>
      <c r="AU295" s="84"/>
      <c r="AV295" s="100"/>
      <c r="AW295" s="136"/>
      <c r="AX295" s="85"/>
      <c r="AY295" s="84"/>
      <c r="AZ295" s="88"/>
      <c r="BA295" s="94"/>
      <c r="BB295" s="84"/>
      <c r="BC295" s="84"/>
      <c r="BD295" s="100" t="s">
        <v>9</v>
      </c>
      <c r="BE295" s="136"/>
      <c r="BF295" s="84"/>
      <c r="BG295" s="84"/>
      <c r="BH295" s="84"/>
      <c r="BI295" s="87"/>
      <c r="BJ295" s="92"/>
      <c r="BK295" s="536"/>
      <c r="BL295" s="535"/>
      <c r="BM295" s="93"/>
      <c r="BN295" s="634"/>
      <c r="BO295" s="11"/>
    </row>
    <row r="296" spans="1:67" ht="18" customHeight="1">
      <c r="A296" s="9"/>
      <c r="B296" s="8"/>
      <c r="C296" s="1037"/>
      <c r="D296" s="1037"/>
      <c r="E296" s="1037"/>
      <c r="F296" s="1037"/>
      <c r="G296" s="1014"/>
      <c r="H296" s="362" t="s">
        <v>643</v>
      </c>
      <c r="I296" s="573" t="s">
        <v>725</v>
      </c>
      <c r="J296" s="186">
        <v>1131195</v>
      </c>
      <c r="K296" s="559" t="s">
        <v>1</v>
      </c>
      <c r="L296" s="559" t="s">
        <v>993</v>
      </c>
      <c r="M296" s="619" t="s">
        <v>993</v>
      </c>
      <c r="N296" s="108"/>
      <c r="O296" s="84"/>
      <c r="P296" s="84"/>
      <c r="Q296" s="100"/>
      <c r="R296" s="94"/>
      <c r="S296" s="84"/>
      <c r="T296" s="84"/>
      <c r="U296" s="100"/>
      <c r="V296" s="92"/>
      <c r="W296" s="84"/>
      <c r="X296" s="85"/>
      <c r="Y296" s="84"/>
      <c r="Z296" s="87"/>
      <c r="AA296" s="94"/>
      <c r="AB296" s="84"/>
      <c r="AC296" s="84"/>
      <c r="AD296" s="100"/>
      <c r="AE296" s="136"/>
      <c r="AF296" s="84"/>
      <c r="AG296" s="84"/>
      <c r="AH296" s="87"/>
      <c r="AI296" s="92"/>
      <c r="AJ296" s="84"/>
      <c r="AK296" s="85"/>
      <c r="AL296" s="84"/>
      <c r="AM296" s="100"/>
      <c r="AN296" s="136"/>
      <c r="AO296" s="84"/>
      <c r="AP296" s="84"/>
      <c r="AQ296" s="143"/>
      <c r="AR296" s="547"/>
      <c r="AS296" s="84"/>
      <c r="AT296" s="84"/>
      <c r="AU296" s="84"/>
      <c r="AV296" s="100"/>
      <c r="AW296" s="136"/>
      <c r="AX296" s="85"/>
      <c r="AY296" s="84"/>
      <c r="AZ296" s="88"/>
      <c r="BA296" s="94"/>
      <c r="BB296" s="84"/>
      <c r="BC296" s="84"/>
      <c r="BD296" s="100" t="s">
        <v>9</v>
      </c>
      <c r="BE296" s="136"/>
      <c r="BF296" s="84"/>
      <c r="BG296" s="84"/>
      <c r="BH296" s="84"/>
      <c r="BI296" s="87"/>
      <c r="BJ296" s="92"/>
      <c r="BK296" s="536"/>
      <c r="BL296" s="535"/>
      <c r="BM296" s="93"/>
      <c r="BN296" s="634"/>
      <c r="BO296" s="11"/>
    </row>
    <row r="297" spans="1:67" ht="18.899999999999999" customHeight="1">
      <c r="A297" s="9"/>
      <c r="B297" s="8"/>
      <c r="C297" s="1037"/>
      <c r="D297" s="1037"/>
      <c r="E297" s="1037"/>
      <c r="F297" s="1037"/>
      <c r="G297" s="1014"/>
      <c r="H297" s="362" t="s">
        <v>642</v>
      </c>
      <c r="I297" s="573" t="s">
        <v>725</v>
      </c>
      <c r="J297" s="186">
        <v>1131195</v>
      </c>
      <c r="K297" s="559" t="s">
        <v>1</v>
      </c>
      <c r="L297" s="559" t="s">
        <v>993</v>
      </c>
      <c r="M297" s="619" t="s">
        <v>993</v>
      </c>
      <c r="N297" s="108"/>
      <c r="O297" s="84"/>
      <c r="P297" s="84"/>
      <c r="Q297" s="100"/>
      <c r="R297" s="94"/>
      <c r="S297" s="84"/>
      <c r="T297" s="84"/>
      <c r="U297" s="100"/>
      <c r="V297" s="92"/>
      <c r="W297" s="84"/>
      <c r="X297" s="85"/>
      <c r="Y297" s="84"/>
      <c r="Z297" s="87"/>
      <c r="AA297" s="94"/>
      <c r="AB297" s="84"/>
      <c r="AC297" s="84"/>
      <c r="AD297" s="100"/>
      <c r="AE297" s="136"/>
      <c r="AF297" s="84"/>
      <c r="AG297" s="84"/>
      <c r="AH297" s="87"/>
      <c r="AI297" s="92"/>
      <c r="AJ297" s="84"/>
      <c r="AK297" s="85"/>
      <c r="AL297" s="84"/>
      <c r="AM297" s="100"/>
      <c r="AN297" s="136"/>
      <c r="AO297" s="84"/>
      <c r="AP297" s="84"/>
      <c r="AQ297" s="143"/>
      <c r="AR297" s="547"/>
      <c r="AS297" s="84"/>
      <c r="AT297" s="84"/>
      <c r="AU297" s="84"/>
      <c r="AV297" s="100"/>
      <c r="AW297" s="136"/>
      <c r="AX297" s="85"/>
      <c r="AY297" s="84"/>
      <c r="AZ297" s="88"/>
      <c r="BA297" s="94"/>
      <c r="BB297" s="84"/>
      <c r="BC297" s="84"/>
      <c r="BD297" s="100" t="s">
        <v>9</v>
      </c>
      <c r="BE297" s="136"/>
      <c r="BF297" s="84"/>
      <c r="BG297" s="84"/>
      <c r="BH297" s="84"/>
      <c r="BI297" s="87"/>
      <c r="BJ297" s="92"/>
      <c r="BK297" s="536"/>
      <c r="BL297" s="535"/>
      <c r="BM297" s="93"/>
      <c r="BN297" s="634"/>
      <c r="BO297" s="11"/>
    </row>
    <row r="298" spans="1:67" ht="18.899999999999999" customHeight="1">
      <c r="A298" s="9"/>
      <c r="B298" s="8"/>
      <c r="C298" s="1037"/>
      <c r="D298" s="1037"/>
      <c r="E298" s="1037"/>
      <c r="F298" s="1037"/>
      <c r="G298" s="1014"/>
      <c r="H298" s="362" t="s">
        <v>640</v>
      </c>
      <c r="I298" s="573" t="s">
        <v>732</v>
      </c>
      <c r="J298" s="186">
        <v>1131195</v>
      </c>
      <c r="K298" s="559" t="s">
        <v>1</v>
      </c>
      <c r="L298" s="559" t="s">
        <v>993</v>
      </c>
      <c r="M298" s="619" t="s">
        <v>993</v>
      </c>
      <c r="N298" s="108"/>
      <c r="O298" s="84"/>
      <c r="P298" s="84"/>
      <c r="Q298" s="100"/>
      <c r="R298" s="94"/>
      <c r="S298" s="84"/>
      <c r="T298" s="84"/>
      <c r="U298" s="100"/>
      <c r="V298" s="92"/>
      <c r="W298" s="84"/>
      <c r="X298" s="85"/>
      <c r="Y298" s="84"/>
      <c r="Z298" s="87"/>
      <c r="AA298" s="94"/>
      <c r="AB298" s="84"/>
      <c r="AC298" s="84"/>
      <c r="AD298" s="100"/>
      <c r="AE298" s="136"/>
      <c r="AF298" s="84"/>
      <c r="AG298" s="84"/>
      <c r="AH298" s="87"/>
      <c r="AI298" s="92"/>
      <c r="AJ298" s="84"/>
      <c r="AK298" s="85"/>
      <c r="AL298" s="84"/>
      <c r="AM298" s="100"/>
      <c r="AN298" s="136"/>
      <c r="AO298" s="84"/>
      <c r="AP298" s="84"/>
      <c r="AQ298" s="143"/>
      <c r="AR298" s="547"/>
      <c r="AS298" s="84"/>
      <c r="AT298" s="84"/>
      <c r="AU298" s="84"/>
      <c r="AV298" s="100"/>
      <c r="AW298" s="136"/>
      <c r="AX298" s="85"/>
      <c r="AY298" s="84"/>
      <c r="AZ298" s="88"/>
      <c r="BA298" s="94"/>
      <c r="BB298" s="84"/>
      <c r="BC298" s="84"/>
      <c r="BD298" s="100" t="s">
        <v>9</v>
      </c>
      <c r="BE298" s="136"/>
      <c r="BF298" s="84"/>
      <c r="BG298" s="84"/>
      <c r="BH298" s="84"/>
      <c r="BI298" s="87"/>
      <c r="BJ298" s="92"/>
      <c r="BK298" s="536"/>
      <c r="BL298" s="535"/>
      <c r="BM298" s="93"/>
      <c r="BN298" s="634"/>
      <c r="BO298" s="11"/>
    </row>
    <row r="299" spans="1:67" ht="18.899999999999999" customHeight="1">
      <c r="A299" s="9"/>
      <c r="B299" s="8"/>
      <c r="C299" s="1037"/>
      <c r="D299" s="1037"/>
      <c r="E299" s="1037"/>
      <c r="F299" s="1037"/>
      <c r="G299" s="1014"/>
      <c r="H299" s="362" t="s">
        <v>638</v>
      </c>
      <c r="I299" s="573" t="s">
        <v>735</v>
      </c>
      <c r="J299" s="524">
        <v>1131195</v>
      </c>
      <c r="K299" s="559" t="s">
        <v>1</v>
      </c>
      <c r="L299" s="559" t="s">
        <v>993</v>
      </c>
      <c r="M299" s="619" t="s">
        <v>993</v>
      </c>
      <c r="N299" s="108"/>
      <c r="O299" s="84"/>
      <c r="P299" s="84"/>
      <c r="Q299" s="100"/>
      <c r="R299" s="94"/>
      <c r="S299" s="84"/>
      <c r="T299" s="84"/>
      <c r="U299" s="100"/>
      <c r="V299" s="92"/>
      <c r="W299" s="84"/>
      <c r="X299" s="85"/>
      <c r="Y299" s="84"/>
      <c r="Z299" s="87"/>
      <c r="AA299" s="94"/>
      <c r="AB299" s="84"/>
      <c r="AC299" s="84"/>
      <c r="AD299" s="100"/>
      <c r="AE299" s="136"/>
      <c r="AF299" s="84"/>
      <c r="AG299" s="84"/>
      <c r="AH299" s="87"/>
      <c r="AI299" s="92"/>
      <c r="AJ299" s="84"/>
      <c r="AK299" s="85"/>
      <c r="AL299" s="84"/>
      <c r="AM299" s="100"/>
      <c r="AN299" s="136"/>
      <c r="AO299" s="84"/>
      <c r="AP299" s="84"/>
      <c r="AQ299" s="143"/>
      <c r="AR299" s="547"/>
      <c r="AS299" s="84"/>
      <c r="AT299" s="84"/>
      <c r="AU299" s="84"/>
      <c r="AV299" s="100"/>
      <c r="AW299" s="136"/>
      <c r="AX299" s="85"/>
      <c r="AY299" s="84"/>
      <c r="AZ299" s="88"/>
      <c r="BA299" s="94"/>
      <c r="BB299" s="84"/>
      <c r="BC299" s="84"/>
      <c r="BD299" s="100" t="s">
        <v>9</v>
      </c>
      <c r="BE299" s="136"/>
      <c r="BF299" s="84"/>
      <c r="BG299" s="84"/>
      <c r="BH299" s="84"/>
      <c r="BI299" s="87"/>
      <c r="BJ299" s="92"/>
      <c r="BK299" s="536"/>
      <c r="BL299" s="535"/>
      <c r="BM299" s="93"/>
      <c r="BN299" s="634"/>
      <c r="BO299" s="11"/>
    </row>
    <row r="300" spans="1:67" ht="18.899999999999999" customHeight="1">
      <c r="A300" s="9"/>
      <c r="B300" s="8"/>
      <c r="C300" s="1037"/>
      <c r="D300" s="1037"/>
      <c r="E300" s="1037"/>
      <c r="F300" s="1037"/>
      <c r="G300" s="1014"/>
      <c r="H300" s="362" t="s">
        <v>608</v>
      </c>
      <c r="I300" s="574" t="s">
        <v>729</v>
      </c>
      <c r="J300" s="186">
        <v>1131195</v>
      </c>
      <c r="K300" s="559" t="s">
        <v>1</v>
      </c>
      <c r="L300" s="559" t="s">
        <v>993</v>
      </c>
      <c r="M300" s="619" t="s">
        <v>993</v>
      </c>
      <c r="N300" s="108"/>
      <c r="O300" s="84"/>
      <c r="P300" s="84"/>
      <c r="Q300" s="100"/>
      <c r="R300" s="94"/>
      <c r="S300" s="84"/>
      <c r="T300" s="84"/>
      <c r="U300" s="100"/>
      <c r="V300" s="92"/>
      <c r="W300" s="84"/>
      <c r="X300" s="85"/>
      <c r="Y300" s="84"/>
      <c r="Z300" s="87"/>
      <c r="AA300" s="94"/>
      <c r="AB300" s="84"/>
      <c r="AC300" s="84"/>
      <c r="AD300" s="100"/>
      <c r="AE300" s="136"/>
      <c r="AF300" s="84"/>
      <c r="AG300" s="84"/>
      <c r="AH300" s="87"/>
      <c r="AI300" s="92"/>
      <c r="AJ300" s="84"/>
      <c r="AK300" s="85"/>
      <c r="AL300" s="84"/>
      <c r="AM300" s="100"/>
      <c r="AN300" s="136"/>
      <c r="AO300" s="84"/>
      <c r="AP300" s="84"/>
      <c r="AQ300" s="143"/>
      <c r="AR300" s="547"/>
      <c r="AS300" s="84"/>
      <c r="AT300" s="84"/>
      <c r="AU300" s="84"/>
      <c r="AV300" s="100"/>
      <c r="AW300" s="136"/>
      <c r="AX300" s="85"/>
      <c r="AY300" s="84"/>
      <c r="AZ300" s="88"/>
      <c r="BA300" s="94"/>
      <c r="BB300" s="84"/>
      <c r="BC300" s="84"/>
      <c r="BD300" s="100"/>
      <c r="BE300" s="136" t="s">
        <v>9</v>
      </c>
      <c r="BF300" s="84"/>
      <c r="BG300" s="84"/>
      <c r="BH300" s="84"/>
      <c r="BI300" s="87"/>
      <c r="BJ300" s="92"/>
      <c r="BK300" s="536"/>
      <c r="BL300" s="535"/>
      <c r="BM300" s="93"/>
      <c r="BN300" s="634"/>
      <c r="BO300" s="11"/>
    </row>
    <row r="301" spans="1:67" ht="18.899999999999999" customHeight="1">
      <c r="A301" s="9"/>
      <c r="B301" s="8"/>
      <c r="C301" s="1037"/>
      <c r="D301" s="1037"/>
      <c r="E301" s="1037"/>
      <c r="F301" s="1037"/>
      <c r="G301" s="1014"/>
      <c r="H301" s="362" t="s">
        <v>607</v>
      </c>
      <c r="I301" s="573" t="s">
        <v>729</v>
      </c>
      <c r="J301" s="186">
        <v>1131195</v>
      </c>
      <c r="K301" s="559" t="s">
        <v>1</v>
      </c>
      <c r="L301" s="559" t="s">
        <v>993</v>
      </c>
      <c r="M301" s="619" t="s">
        <v>993</v>
      </c>
      <c r="N301" s="108"/>
      <c r="O301" s="84"/>
      <c r="P301" s="84"/>
      <c r="Q301" s="100"/>
      <c r="R301" s="94"/>
      <c r="S301" s="84"/>
      <c r="T301" s="84"/>
      <c r="U301" s="100"/>
      <c r="V301" s="92"/>
      <c r="W301" s="84"/>
      <c r="X301" s="85"/>
      <c r="Y301" s="84"/>
      <c r="Z301" s="87"/>
      <c r="AA301" s="94"/>
      <c r="AB301" s="84"/>
      <c r="AC301" s="84"/>
      <c r="AD301" s="100"/>
      <c r="AE301" s="136"/>
      <c r="AF301" s="84"/>
      <c r="AG301" s="84"/>
      <c r="AH301" s="87"/>
      <c r="AI301" s="92"/>
      <c r="AJ301" s="84"/>
      <c r="AK301" s="85"/>
      <c r="AL301" s="84"/>
      <c r="AM301" s="100"/>
      <c r="AN301" s="136"/>
      <c r="AO301" s="84"/>
      <c r="AP301" s="84"/>
      <c r="AQ301" s="143"/>
      <c r="AR301" s="547"/>
      <c r="AS301" s="84"/>
      <c r="AT301" s="84"/>
      <c r="AU301" s="84"/>
      <c r="AV301" s="100"/>
      <c r="AW301" s="136"/>
      <c r="AX301" s="85"/>
      <c r="AY301" s="84"/>
      <c r="AZ301" s="88"/>
      <c r="BA301" s="94"/>
      <c r="BB301" s="84"/>
      <c r="BC301" s="84"/>
      <c r="BD301" s="100"/>
      <c r="BE301" s="136" t="s">
        <v>9</v>
      </c>
      <c r="BF301" s="84"/>
      <c r="BG301" s="84"/>
      <c r="BH301" s="84"/>
      <c r="BI301" s="87"/>
      <c r="BJ301" s="92"/>
      <c r="BK301" s="536"/>
      <c r="BL301" s="535"/>
      <c r="BM301" s="93"/>
      <c r="BN301" s="634"/>
      <c r="BO301" s="11"/>
    </row>
    <row r="302" spans="1:67" ht="18.899999999999999" customHeight="1">
      <c r="A302" s="9"/>
      <c r="B302" s="8"/>
      <c r="C302" s="1037"/>
      <c r="D302" s="1037"/>
      <c r="E302" s="1037"/>
      <c r="F302" s="1037"/>
      <c r="G302" s="1014"/>
      <c r="H302" s="362" t="s">
        <v>606</v>
      </c>
      <c r="I302" s="574" t="s">
        <v>730</v>
      </c>
      <c r="J302" s="186">
        <v>1131195</v>
      </c>
      <c r="K302" s="559" t="s">
        <v>1</v>
      </c>
      <c r="L302" s="559" t="s">
        <v>993</v>
      </c>
      <c r="M302" s="619" t="s">
        <v>993</v>
      </c>
      <c r="N302" s="108"/>
      <c r="O302" s="84"/>
      <c r="P302" s="84"/>
      <c r="Q302" s="100"/>
      <c r="R302" s="94"/>
      <c r="S302" s="84"/>
      <c r="T302" s="84"/>
      <c r="U302" s="100"/>
      <c r="V302" s="92"/>
      <c r="W302" s="84"/>
      <c r="X302" s="85"/>
      <c r="Y302" s="84"/>
      <c r="Z302" s="87"/>
      <c r="AA302" s="94"/>
      <c r="AB302" s="84"/>
      <c r="AC302" s="84"/>
      <c r="AD302" s="100"/>
      <c r="AE302" s="136"/>
      <c r="AF302" s="84"/>
      <c r="AG302" s="84"/>
      <c r="AH302" s="87"/>
      <c r="AI302" s="92"/>
      <c r="AJ302" s="84"/>
      <c r="AK302" s="85"/>
      <c r="AL302" s="84"/>
      <c r="AM302" s="100"/>
      <c r="AN302" s="136"/>
      <c r="AO302" s="84"/>
      <c r="AP302" s="84"/>
      <c r="AQ302" s="143"/>
      <c r="AR302" s="547"/>
      <c r="AS302" s="84"/>
      <c r="AT302" s="84"/>
      <c r="AU302" s="84"/>
      <c r="AV302" s="100"/>
      <c r="AW302" s="136"/>
      <c r="AX302" s="85"/>
      <c r="AY302" s="84"/>
      <c r="AZ302" s="88"/>
      <c r="BA302" s="94"/>
      <c r="BB302" s="84"/>
      <c r="BC302" s="84"/>
      <c r="BD302" s="100"/>
      <c r="BE302" s="136" t="s">
        <v>9</v>
      </c>
      <c r="BF302" s="84"/>
      <c r="BG302" s="84"/>
      <c r="BH302" s="84"/>
      <c r="BI302" s="87"/>
      <c r="BJ302" s="92"/>
      <c r="BK302" s="536"/>
      <c r="BL302" s="535"/>
      <c r="BM302" s="93"/>
      <c r="BN302" s="634"/>
      <c r="BO302" s="11"/>
    </row>
    <row r="303" spans="1:67" ht="18.899999999999999" customHeight="1">
      <c r="A303" s="9"/>
      <c r="B303" s="8"/>
      <c r="C303" s="1037"/>
      <c r="D303" s="1037"/>
      <c r="E303" s="1037"/>
      <c r="F303" s="1037"/>
      <c r="G303" s="1014"/>
      <c r="H303" s="362" t="s">
        <v>605</v>
      </c>
      <c r="I303" s="573" t="s">
        <v>731</v>
      </c>
      <c r="J303" s="186">
        <v>1131195</v>
      </c>
      <c r="K303" s="559" t="s">
        <v>1</v>
      </c>
      <c r="L303" s="559" t="s">
        <v>993</v>
      </c>
      <c r="M303" s="619" t="s">
        <v>993</v>
      </c>
      <c r="N303" s="108"/>
      <c r="O303" s="84"/>
      <c r="P303" s="84"/>
      <c r="Q303" s="100"/>
      <c r="R303" s="94"/>
      <c r="S303" s="84"/>
      <c r="T303" s="84"/>
      <c r="U303" s="100"/>
      <c r="V303" s="92"/>
      <c r="W303" s="84"/>
      <c r="X303" s="85"/>
      <c r="Y303" s="84"/>
      <c r="Z303" s="87"/>
      <c r="AA303" s="94"/>
      <c r="AB303" s="84"/>
      <c r="AC303" s="84"/>
      <c r="AD303" s="100"/>
      <c r="AE303" s="136"/>
      <c r="AF303" s="84"/>
      <c r="AG303" s="84"/>
      <c r="AH303" s="87"/>
      <c r="AI303" s="92"/>
      <c r="AJ303" s="84"/>
      <c r="AK303" s="85"/>
      <c r="AL303" s="84"/>
      <c r="AM303" s="100"/>
      <c r="AN303" s="136"/>
      <c r="AO303" s="84"/>
      <c r="AP303" s="84"/>
      <c r="AQ303" s="143"/>
      <c r="AR303" s="547"/>
      <c r="AS303" s="84"/>
      <c r="AT303" s="84"/>
      <c r="AU303" s="84"/>
      <c r="AV303" s="100"/>
      <c r="AW303" s="136"/>
      <c r="AX303" s="85"/>
      <c r="AY303" s="84"/>
      <c r="AZ303" s="88"/>
      <c r="BA303" s="94"/>
      <c r="BB303" s="84"/>
      <c r="BC303" s="84"/>
      <c r="BD303" s="100"/>
      <c r="BE303" s="136" t="s">
        <v>9</v>
      </c>
      <c r="BF303" s="84"/>
      <c r="BG303" s="84"/>
      <c r="BH303" s="84"/>
      <c r="BI303" s="87"/>
      <c r="BJ303" s="92"/>
      <c r="BK303" s="536"/>
      <c r="BL303" s="535"/>
      <c r="BM303" s="93"/>
      <c r="BN303" s="634"/>
      <c r="BO303" s="11"/>
    </row>
    <row r="304" spans="1:67" ht="18.899999999999999" customHeight="1">
      <c r="A304" s="9"/>
      <c r="B304" s="8"/>
      <c r="C304" s="1037"/>
      <c r="D304" s="1037"/>
      <c r="E304" s="1037"/>
      <c r="F304" s="1037"/>
      <c r="G304" s="1014"/>
      <c r="H304" s="362" t="s">
        <v>632</v>
      </c>
      <c r="I304" s="573" t="s">
        <v>734</v>
      </c>
      <c r="J304" s="524">
        <v>1131195</v>
      </c>
      <c r="K304" s="559" t="s">
        <v>1</v>
      </c>
      <c r="L304" s="559" t="s">
        <v>993</v>
      </c>
      <c r="M304" s="619" t="s">
        <v>993</v>
      </c>
      <c r="N304" s="108"/>
      <c r="O304" s="84"/>
      <c r="P304" s="84"/>
      <c r="Q304" s="100"/>
      <c r="R304" s="94"/>
      <c r="S304" s="84"/>
      <c r="T304" s="84"/>
      <c r="U304" s="100"/>
      <c r="V304" s="92"/>
      <c r="W304" s="84"/>
      <c r="X304" s="85"/>
      <c r="Y304" s="84"/>
      <c r="Z304" s="87"/>
      <c r="AA304" s="94"/>
      <c r="AB304" s="84"/>
      <c r="AC304" s="84"/>
      <c r="AD304" s="100"/>
      <c r="AE304" s="136"/>
      <c r="AF304" s="84"/>
      <c r="AG304" s="84"/>
      <c r="AH304" s="87"/>
      <c r="AI304" s="94"/>
      <c r="AJ304" s="84"/>
      <c r="AK304" s="85"/>
      <c r="AL304" s="84"/>
      <c r="AM304" s="101"/>
      <c r="AN304" s="136"/>
      <c r="AO304" s="84"/>
      <c r="AP304" s="84"/>
      <c r="AQ304" s="87"/>
      <c r="AR304" s="94"/>
      <c r="AS304" s="132"/>
      <c r="AT304" s="132"/>
      <c r="AU304" s="84"/>
      <c r="AV304" s="100"/>
      <c r="AW304" s="136"/>
      <c r="AX304" s="84"/>
      <c r="AY304" s="84"/>
      <c r="AZ304" s="88"/>
      <c r="BA304" s="94"/>
      <c r="BB304" s="84"/>
      <c r="BC304" s="84"/>
      <c r="BD304" s="100"/>
      <c r="BE304" s="136" t="s">
        <v>9</v>
      </c>
      <c r="BF304" s="84"/>
      <c r="BG304" s="84"/>
      <c r="BH304" s="84"/>
      <c r="BI304" s="87"/>
      <c r="BJ304" s="92"/>
      <c r="BK304" s="536"/>
      <c r="BL304" s="535"/>
      <c r="BM304" s="93"/>
      <c r="BN304" s="634"/>
      <c r="BO304" s="11"/>
    </row>
    <row r="305" spans="1:67" ht="18.899999999999999" customHeight="1">
      <c r="A305" s="9"/>
      <c r="B305" s="8"/>
      <c r="C305" s="1037"/>
      <c r="D305" s="1037"/>
      <c r="E305" s="1037"/>
      <c r="F305" s="1037"/>
      <c r="G305" s="1014"/>
      <c r="H305" s="362" t="s">
        <v>604</v>
      </c>
      <c r="I305" s="573" t="s">
        <v>736</v>
      </c>
      <c r="J305" s="524">
        <v>1131195</v>
      </c>
      <c r="K305" s="559" t="s">
        <v>1</v>
      </c>
      <c r="L305" s="559" t="s">
        <v>993</v>
      </c>
      <c r="M305" s="619" t="s">
        <v>993</v>
      </c>
      <c r="N305" s="108"/>
      <c r="O305" s="84"/>
      <c r="P305" s="84"/>
      <c r="Q305" s="100"/>
      <c r="R305" s="94"/>
      <c r="S305" s="84"/>
      <c r="T305" s="84"/>
      <c r="U305" s="100"/>
      <c r="V305" s="94"/>
      <c r="W305" s="85"/>
      <c r="X305" s="84"/>
      <c r="Y305" s="85"/>
      <c r="Z305" s="87"/>
      <c r="AA305" s="94"/>
      <c r="AB305" s="84"/>
      <c r="AC305" s="84"/>
      <c r="AD305" s="100"/>
      <c r="AE305" s="136"/>
      <c r="AF305" s="84"/>
      <c r="AG305" s="84"/>
      <c r="AH305" s="87"/>
      <c r="AI305" s="92"/>
      <c r="AJ305" s="84"/>
      <c r="AK305" s="85"/>
      <c r="AL305" s="84"/>
      <c r="AM305" s="100"/>
      <c r="AN305" s="136"/>
      <c r="AO305" s="84"/>
      <c r="AP305" s="84"/>
      <c r="AQ305" s="87"/>
      <c r="AR305" s="94"/>
      <c r="AS305" s="84"/>
      <c r="AT305" s="84"/>
      <c r="AU305" s="85"/>
      <c r="AV305" s="100"/>
      <c r="AW305" s="138"/>
      <c r="AX305" s="84"/>
      <c r="AY305" s="84"/>
      <c r="AZ305" s="87"/>
      <c r="BA305" s="94"/>
      <c r="BB305" s="84"/>
      <c r="BC305" s="84"/>
      <c r="BD305" s="100"/>
      <c r="BE305" s="136" t="s">
        <v>9</v>
      </c>
      <c r="BF305" s="84"/>
      <c r="BG305" s="84"/>
      <c r="BH305" s="84"/>
      <c r="BI305" s="87"/>
      <c r="BJ305" s="92"/>
      <c r="BK305" s="536"/>
      <c r="BL305" s="535"/>
      <c r="BM305" s="93"/>
      <c r="BN305" s="634"/>
      <c r="BO305" s="11"/>
    </row>
    <row r="306" spans="1:67" ht="18.899999999999999" customHeight="1">
      <c r="A306" s="9"/>
      <c r="B306" s="8"/>
      <c r="C306" s="1037"/>
      <c r="D306" s="1037"/>
      <c r="E306" s="1037"/>
      <c r="F306" s="1037"/>
      <c r="G306" s="1014"/>
      <c r="H306" s="362" t="s">
        <v>629</v>
      </c>
      <c r="I306" s="573" t="s">
        <v>738</v>
      </c>
      <c r="J306" s="524">
        <v>1131195</v>
      </c>
      <c r="K306" s="559" t="s">
        <v>1</v>
      </c>
      <c r="L306" s="559" t="s">
        <v>993</v>
      </c>
      <c r="M306" s="619" t="s">
        <v>993</v>
      </c>
      <c r="N306" s="108"/>
      <c r="O306" s="84"/>
      <c r="P306" s="84"/>
      <c r="Q306" s="100"/>
      <c r="R306" s="94"/>
      <c r="S306" s="84"/>
      <c r="T306" s="84"/>
      <c r="U306" s="100"/>
      <c r="V306" s="92"/>
      <c r="W306" s="84"/>
      <c r="X306" s="85"/>
      <c r="Y306" s="84"/>
      <c r="Z306" s="87"/>
      <c r="AA306" s="94"/>
      <c r="AB306" s="84"/>
      <c r="AC306" s="84"/>
      <c r="AD306" s="100"/>
      <c r="AE306" s="136"/>
      <c r="AF306" s="84"/>
      <c r="AG306" s="84"/>
      <c r="AH306" s="87"/>
      <c r="AI306" s="94"/>
      <c r="AJ306" s="84"/>
      <c r="AK306" s="85"/>
      <c r="AL306" s="84"/>
      <c r="AM306" s="101"/>
      <c r="AN306" s="136"/>
      <c r="AO306" s="84"/>
      <c r="AP306" s="84"/>
      <c r="AQ306" s="87"/>
      <c r="AR306" s="94"/>
      <c r="AS306" s="132"/>
      <c r="AT306" s="132"/>
      <c r="AU306" s="84"/>
      <c r="AV306" s="100"/>
      <c r="AW306" s="136"/>
      <c r="AX306" s="84"/>
      <c r="AY306" s="84"/>
      <c r="AZ306" s="88"/>
      <c r="BA306" s="94"/>
      <c r="BB306" s="84"/>
      <c r="BC306" s="84"/>
      <c r="BD306" s="100"/>
      <c r="BE306" s="136" t="s">
        <v>9</v>
      </c>
      <c r="BF306" s="84"/>
      <c r="BG306" s="84"/>
      <c r="BH306" s="84"/>
      <c r="BI306" s="87"/>
      <c r="BJ306" s="92"/>
      <c r="BK306" s="536"/>
      <c r="BL306" s="535"/>
      <c r="BM306" s="93"/>
      <c r="BN306" s="634"/>
      <c r="BO306" s="11"/>
    </row>
    <row r="307" spans="1:67" ht="18.899999999999999" customHeight="1">
      <c r="A307" s="9"/>
      <c r="B307" s="8"/>
      <c r="C307" s="1037"/>
      <c r="D307" s="1037"/>
      <c r="E307" s="1037"/>
      <c r="F307" s="1037"/>
      <c r="G307" s="1014"/>
      <c r="H307" s="362" t="s">
        <v>627</v>
      </c>
      <c r="I307" s="573" t="s">
        <v>739</v>
      </c>
      <c r="J307" s="524">
        <v>1131195</v>
      </c>
      <c r="K307" s="559" t="s">
        <v>1</v>
      </c>
      <c r="L307" s="559" t="s">
        <v>993</v>
      </c>
      <c r="M307" s="619" t="s">
        <v>993</v>
      </c>
      <c r="N307" s="108"/>
      <c r="O307" s="84"/>
      <c r="P307" s="84"/>
      <c r="Q307" s="100"/>
      <c r="R307" s="94"/>
      <c r="S307" s="84"/>
      <c r="T307" s="84"/>
      <c r="U307" s="100"/>
      <c r="V307" s="94"/>
      <c r="W307" s="84"/>
      <c r="X307" s="84"/>
      <c r="Y307" s="84"/>
      <c r="Z307" s="88"/>
      <c r="AA307" s="94"/>
      <c r="AB307" s="85"/>
      <c r="AC307" s="84"/>
      <c r="AD307" s="100"/>
      <c r="AE307" s="136"/>
      <c r="AF307" s="84"/>
      <c r="AG307" s="84"/>
      <c r="AH307" s="143"/>
      <c r="AI307" s="547"/>
      <c r="AJ307" s="84"/>
      <c r="AK307" s="84"/>
      <c r="AL307" s="84"/>
      <c r="AM307" s="100"/>
      <c r="AN307" s="136"/>
      <c r="AO307" s="85"/>
      <c r="AP307" s="84"/>
      <c r="AQ307" s="143"/>
      <c r="AR307" s="547"/>
      <c r="AS307" s="84"/>
      <c r="AT307" s="84"/>
      <c r="AU307" s="84"/>
      <c r="AV307" s="100"/>
      <c r="AW307" s="136"/>
      <c r="AX307" s="85"/>
      <c r="AY307" s="84"/>
      <c r="AZ307" s="88"/>
      <c r="BA307" s="94"/>
      <c r="BB307" s="84"/>
      <c r="BC307" s="84"/>
      <c r="BD307" s="100"/>
      <c r="BE307" s="136"/>
      <c r="BF307" s="84" t="s">
        <v>9</v>
      </c>
      <c r="BG307" s="84"/>
      <c r="BH307" s="84"/>
      <c r="BI307" s="87"/>
      <c r="BJ307" s="92"/>
      <c r="BK307" s="536"/>
      <c r="BL307" s="535"/>
      <c r="BM307" s="93"/>
      <c r="BN307" s="634"/>
      <c r="BO307" s="11"/>
    </row>
    <row r="308" spans="1:67" ht="18.899999999999999" customHeight="1">
      <c r="A308" s="9"/>
      <c r="B308" s="8"/>
      <c r="C308" s="1037"/>
      <c r="D308" s="1037"/>
      <c r="E308" s="1037"/>
      <c r="F308" s="1037"/>
      <c r="G308" s="1014"/>
      <c r="H308" s="362" t="s">
        <v>625</v>
      </c>
      <c r="I308" s="574" t="s">
        <v>727</v>
      </c>
      <c r="J308" s="186">
        <v>1131195</v>
      </c>
      <c r="K308" s="559" t="s">
        <v>1</v>
      </c>
      <c r="L308" s="559" t="s">
        <v>993</v>
      </c>
      <c r="M308" s="619" t="s">
        <v>993</v>
      </c>
      <c r="N308" s="108"/>
      <c r="O308" s="84"/>
      <c r="P308" s="84"/>
      <c r="Q308" s="100"/>
      <c r="R308" s="94"/>
      <c r="S308" s="84"/>
      <c r="T308" s="84"/>
      <c r="U308" s="100"/>
      <c r="V308" s="92"/>
      <c r="W308" s="84"/>
      <c r="X308" s="85"/>
      <c r="Y308" s="84"/>
      <c r="Z308" s="87"/>
      <c r="AA308" s="94"/>
      <c r="AB308" s="84"/>
      <c r="AC308" s="84"/>
      <c r="AD308" s="100"/>
      <c r="AE308" s="136"/>
      <c r="AF308" s="84"/>
      <c r="AG308" s="84"/>
      <c r="AH308" s="87"/>
      <c r="AI308" s="92"/>
      <c r="AJ308" s="84"/>
      <c r="AK308" s="85"/>
      <c r="AL308" s="84"/>
      <c r="AM308" s="100"/>
      <c r="AN308" s="136"/>
      <c r="AO308" s="84"/>
      <c r="AP308" s="84"/>
      <c r="AQ308" s="143"/>
      <c r="AR308" s="547"/>
      <c r="AS308" s="84"/>
      <c r="AT308" s="84"/>
      <c r="AU308" s="84"/>
      <c r="AV308" s="100"/>
      <c r="AW308" s="136"/>
      <c r="AX308" s="85"/>
      <c r="AY308" s="84"/>
      <c r="AZ308" s="88"/>
      <c r="BA308" s="94"/>
      <c r="BB308" s="84"/>
      <c r="BC308" s="84"/>
      <c r="BD308" s="100"/>
      <c r="BE308" s="136"/>
      <c r="BF308" s="84" t="s">
        <v>9</v>
      </c>
      <c r="BG308" s="84"/>
      <c r="BH308" s="84"/>
      <c r="BI308" s="87"/>
      <c r="BJ308" s="92"/>
      <c r="BK308" s="536"/>
      <c r="BL308" s="535"/>
      <c r="BM308" s="93"/>
      <c r="BN308" s="634"/>
      <c r="BO308" s="11"/>
    </row>
    <row r="309" spans="1:67" ht="18.899999999999999" customHeight="1">
      <c r="A309" s="9"/>
      <c r="B309" s="8"/>
      <c r="C309" s="1037"/>
      <c r="D309" s="1037"/>
      <c r="E309" s="1037"/>
      <c r="F309" s="1037"/>
      <c r="G309" s="1014"/>
      <c r="H309" s="362" t="s">
        <v>1011</v>
      </c>
      <c r="I309" s="574" t="s">
        <v>1045</v>
      </c>
      <c r="J309" s="524">
        <v>1131195</v>
      </c>
      <c r="K309" s="559" t="s">
        <v>1</v>
      </c>
      <c r="L309" s="559" t="s">
        <v>993</v>
      </c>
      <c r="M309" s="559" t="s">
        <v>993</v>
      </c>
      <c r="N309" s="108"/>
      <c r="O309" s="84"/>
      <c r="P309" s="84"/>
      <c r="Q309" s="100"/>
      <c r="R309" s="94"/>
      <c r="S309" s="84"/>
      <c r="T309" s="84"/>
      <c r="U309" s="100"/>
      <c r="V309" s="92"/>
      <c r="W309" s="84"/>
      <c r="X309" s="85"/>
      <c r="Y309" s="84"/>
      <c r="Z309" s="87"/>
      <c r="AA309" s="94"/>
      <c r="AB309" s="84"/>
      <c r="AC309" s="84"/>
      <c r="AD309" s="100"/>
      <c r="AE309" s="136"/>
      <c r="AF309" s="84"/>
      <c r="AG309" s="84"/>
      <c r="AH309" s="87"/>
      <c r="AI309" s="92"/>
      <c r="AJ309" s="84"/>
      <c r="AK309" s="85"/>
      <c r="AL309" s="84"/>
      <c r="AM309" s="100"/>
      <c r="AN309" s="136"/>
      <c r="AO309" s="84"/>
      <c r="AP309" s="84"/>
      <c r="AQ309" s="143"/>
      <c r="AR309" s="547"/>
      <c r="AS309" s="84"/>
      <c r="AT309" s="84"/>
      <c r="AU309" s="84"/>
      <c r="AV309" s="100"/>
      <c r="AW309" s="136"/>
      <c r="AX309" s="85"/>
      <c r="AY309" s="84"/>
      <c r="AZ309" s="88"/>
      <c r="BA309" s="94"/>
      <c r="BB309" s="84"/>
      <c r="BC309" s="84"/>
      <c r="BD309" s="100"/>
      <c r="BE309" s="136"/>
      <c r="BF309" s="84" t="s">
        <v>9</v>
      </c>
      <c r="BG309" s="84"/>
      <c r="BH309" s="84"/>
      <c r="BI309" s="87"/>
      <c r="BJ309" s="92"/>
      <c r="BK309" s="536"/>
      <c r="BL309" s="535"/>
      <c r="BM309" s="93"/>
      <c r="BN309" s="634"/>
      <c r="BO309" s="11"/>
    </row>
    <row r="310" spans="1:67" ht="18.899999999999999" customHeight="1">
      <c r="A310" s="9"/>
      <c r="B310" s="8"/>
      <c r="C310" s="1037"/>
      <c r="D310" s="1037"/>
      <c r="E310" s="1037"/>
      <c r="F310" s="1037"/>
      <c r="G310" s="1014"/>
      <c r="H310" s="362" t="s">
        <v>1005</v>
      </c>
      <c r="I310" s="574" t="s">
        <v>1044</v>
      </c>
      <c r="J310" s="524">
        <v>1132300</v>
      </c>
      <c r="K310" s="559" t="s">
        <v>1</v>
      </c>
      <c r="L310" s="559" t="s">
        <v>993</v>
      </c>
      <c r="M310" s="559" t="s">
        <v>993</v>
      </c>
      <c r="N310" s="108"/>
      <c r="O310" s="84"/>
      <c r="P310" s="84"/>
      <c r="Q310" s="100"/>
      <c r="R310" s="94"/>
      <c r="S310" s="84"/>
      <c r="T310" s="84"/>
      <c r="U310" s="100"/>
      <c r="V310" s="92"/>
      <c r="W310" s="84"/>
      <c r="X310" s="85"/>
      <c r="Y310" s="84"/>
      <c r="Z310" s="87"/>
      <c r="AA310" s="94"/>
      <c r="AB310" s="84"/>
      <c r="AC310" s="84"/>
      <c r="AD310" s="100"/>
      <c r="AE310" s="136"/>
      <c r="AF310" s="84"/>
      <c r="AG310" s="84"/>
      <c r="AH310" s="87"/>
      <c r="AI310" s="92"/>
      <c r="AJ310" s="84"/>
      <c r="AK310" s="85"/>
      <c r="AL310" s="84"/>
      <c r="AM310" s="100"/>
      <c r="AN310" s="136"/>
      <c r="AO310" s="84"/>
      <c r="AP310" s="84"/>
      <c r="AQ310" s="143"/>
      <c r="AR310" s="547"/>
      <c r="AS310" s="84"/>
      <c r="AT310" s="84"/>
      <c r="AU310" s="84"/>
      <c r="AV310" s="100"/>
      <c r="AW310" s="136"/>
      <c r="AX310" s="85"/>
      <c r="AY310" s="84"/>
      <c r="AZ310" s="88"/>
      <c r="BA310" s="94"/>
      <c r="BB310" s="84"/>
      <c r="BC310" s="84"/>
      <c r="BD310" s="100"/>
      <c r="BE310" s="136"/>
      <c r="BF310" s="84" t="s">
        <v>9</v>
      </c>
      <c r="BG310" s="84"/>
      <c r="BH310" s="84"/>
      <c r="BI310" s="87"/>
      <c r="BJ310" s="92"/>
      <c r="BK310" s="536"/>
      <c r="BL310" s="535"/>
      <c r="BM310" s="93"/>
      <c r="BN310" s="634"/>
      <c r="BO310" s="11"/>
    </row>
    <row r="311" spans="1:67" ht="18.899999999999999" customHeight="1">
      <c r="A311" s="9"/>
      <c r="B311" s="8"/>
      <c r="C311" s="1037"/>
      <c r="D311" s="1037"/>
      <c r="E311" s="1037"/>
      <c r="F311" s="1037"/>
      <c r="G311" s="1014"/>
      <c r="H311" s="362" t="s">
        <v>623</v>
      </c>
      <c r="I311" s="574" t="s">
        <v>726</v>
      </c>
      <c r="J311" s="186">
        <v>1131195</v>
      </c>
      <c r="K311" s="559" t="s">
        <v>1</v>
      </c>
      <c r="L311" s="559" t="s">
        <v>993</v>
      </c>
      <c r="M311" s="619" t="s">
        <v>993</v>
      </c>
      <c r="N311" s="108"/>
      <c r="O311" s="84"/>
      <c r="P311" s="84"/>
      <c r="Q311" s="100"/>
      <c r="R311" s="94"/>
      <c r="S311" s="84"/>
      <c r="T311" s="84"/>
      <c r="U311" s="100"/>
      <c r="V311" s="92"/>
      <c r="W311" s="84"/>
      <c r="X311" s="85"/>
      <c r="Y311" s="84"/>
      <c r="Z311" s="87"/>
      <c r="AA311" s="94"/>
      <c r="AB311" s="84"/>
      <c r="AC311" s="84"/>
      <c r="AD311" s="100"/>
      <c r="AE311" s="136"/>
      <c r="AF311" s="84"/>
      <c r="AG311" s="84"/>
      <c r="AH311" s="87"/>
      <c r="AI311" s="92"/>
      <c r="AJ311" s="84"/>
      <c r="AK311" s="85"/>
      <c r="AL311" s="84"/>
      <c r="AM311" s="100"/>
      <c r="AN311" s="136"/>
      <c r="AO311" s="84"/>
      <c r="AP311" s="84"/>
      <c r="AQ311" s="143"/>
      <c r="AR311" s="547"/>
      <c r="AS311" s="84"/>
      <c r="AT311" s="84"/>
      <c r="AU311" s="84"/>
      <c r="AV311" s="100"/>
      <c r="AW311" s="136"/>
      <c r="AX311" s="85"/>
      <c r="AY311" s="84"/>
      <c r="AZ311" s="88"/>
      <c r="BA311" s="94"/>
      <c r="BB311" s="84"/>
      <c r="BC311" s="84"/>
      <c r="BD311" s="100"/>
      <c r="BE311" s="136"/>
      <c r="BF311" s="84" t="s">
        <v>9</v>
      </c>
      <c r="BG311" s="84"/>
      <c r="BH311" s="84"/>
      <c r="BI311" s="87"/>
      <c r="BJ311" s="92"/>
      <c r="BK311" s="536"/>
      <c r="BL311" s="535"/>
      <c r="BM311" s="93"/>
      <c r="BN311" s="634"/>
      <c r="BO311" s="11"/>
    </row>
    <row r="312" spans="1:67" ht="18.899999999999999" customHeight="1">
      <c r="A312" s="9"/>
      <c r="B312" s="8"/>
      <c r="C312" s="1037"/>
      <c r="D312" s="1037"/>
      <c r="E312" s="1037"/>
      <c r="F312" s="1037"/>
      <c r="G312" s="1014"/>
      <c r="H312" s="362" t="s">
        <v>621</v>
      </c>
      <c r="I312" s="573" t="s">
        <v>728</v>
      </c>
      <c r="J312" s="186">
        <v>1131195</v>
      </c>
      <c r="K312" s="559" t="s">
        <v>1</v>
      </c>
      <c r="L312" s="559" t="s">
        <v>993</v>
      </c>
      <c r="M312" s="619" t="s">
        <v>993</v>
      </c>
      <c r="N312" s="108"/>
      <c r="O312" s="84"/>
      <c r="P312" s="84"/>
      <c r="Q312" s="100"/>
      <c r="R312" s="94"/>
      <c r="S312" s="84"/>
      <c r="T312" s="84"/>
      <c r="U312" s="100"/>
      <c r="V312" s="92"/>
      <c r="W312" s="84"/>
      <c r="X312" s="85"/>
      <c r="Y312" s="84"/>
      <c r="Z312" s="87"/>
      <c r="AA312" s="94"/>
      <c r="AB312" s="84"/>
      <c r="AC312" s="84"/>
      <c r="AD312" s="100"/>
      <c r="AE312" s="136"/>
      <c r="AF312" s="84"/>
      <c r="AG312" s="84"/>
      <c r="AH312" s="87"/>
      <c r="AI312" s="94"/>
      <c r="AJ312" s="84"/>
      <c r="AK312" s="84"/>
      <c r="AL312" s="85"/>
      <c r="AM312" s="100"/>
      <c r="AN312" s="138"/>
      <c r="AO312" s="84"/>
      <c r="AP312" s="84"/>
      <c r="AQ312" s="87"/>
      <c r="AR312" s="94"/>
      <c r="AS312" s="84"/>
      <c r="AT312" s="132"/>
      <c r="AU312" s="132"/>
      <c r="AV312" s="100"/>
      <c r="AW312" s="136"/>
      <c r="AX312" s="84"/>
      <c r="AY312" s="84"/>
      <c r="AZ312" s="87"/>
      <c r="BA312" s="92"/>
      <c r="BB312" s="84"/>
      <c r="BC312" s="84"/>
      <c r="BD312" s="100"/>
      <c r="BE312" s="136"/>
      <c r="BF312" s="84" t="s">
        <v>9</v>
      </c>
      <c r="BG312" s="84"/>
      <c r="BH312" s="84"/>
      <c r="BI312" s="87"/>
      <c r="BJ312" s="92"/>
      <c r="BK312" s="536"/>
      <c r="BL312" s="535"/>
      <c r="BM312" s="93"/>
      <c r="BN312" s="634"/>
      <c r="BO312" s="11"/>
    </row>
    <row r="313" spans="1:67" ht="18.899999999999999" customHeight="1">
      <c r="A313" s="9"/>
      <c r="B313" s="8"/>
      <c r="C313" s="1037"/>
      <c r="D313" s="1037"/>
      <c r="E313" s="1037"/>
      <c r="F313" s="1037"/>
      <c r="G313" s="1014"/>
      <c r="H313" s="362" t="s">
        <v>619</v>
      </c>
      <c r="I313" s="573" t="s">
        <v>731</v>
      </c>
      <c r="J313" s="186">
        <v>1131195</v>
      </c>
      <c r="K313" s="559" t="s">
        <v>1</v>
      </c>
      <c r="L313" s="559" t="s">
        <v>993</v>
      </c>
      <c r="M313" s="619" t="s">
        <v>993</v>
      </c>
      <c r="N313" s="108"/>
      <c r="O313" s="84"/>
      <c r="P313" s="84"/>
      <c r="Q313" s="100"/>
      <c r="R313" s="94"/>
      <c r="S313" s="84"/>
      <c r="T313" s="84"/>
      <c r="U313" s="100"/>
      <c r="V313" s="94"/>
      <c r="W313" s="84"/>
      <c r="X313" s="84"/>
      <c r="Y313" s="85"/>
      <c r="Z313" s="87"/>
      <c r="AA313" s="92"/>
      <c r="AB313" s="84"/>
      <c r="AC313" s="84"/>
      <c r="AD313" s="100"/>
      <c r="AE313" s="136"/>
      <c r="AF313" s="84"/>
      <c r="AG313" s="84"/>
      <c r="AH313" s="87"/>
      <c r="AI313" s="94"/>
      <c r="AJ313" s="84"/>
      <c r="AK313" s="85"/>
      <c r="AL313" s="84"/>
      <c r="AM313" s="101"/>
      <c r="AN313" s="136"/>
      <c r="AO313" s="84"/>
      <c r="AP313" s="84"/>
      <c r="AQ313" s="87"/>
      <c r="AR313" s="547"/>
      <c r="AS313" s="84"/>
      <c r="AT313" s="84"/>
      <c r="AU313" s="84"/>
      <c r="AV313" s="100"/>
      <c r="AW313" s="138"/>
      <c r="AX313" s="84"/>
      <c r="AY313" s="85"/>
      <c r="AZ313" s="87"/>
      <c r="BA313" s="94"/>
      <c r="BB313" s="84"/>
      <c r="BC313" s="84"/>
      <c r="BD313" s="100"/>
      <c r="BE313" s="136"/>
      <c r="BF313" s="84" t="s">
        <v>9</v>
      </c>
      <c r="BG313" s="84"/>
      <c r="BH313" s="84"/>
      <c r="BI313" s="87"/>
      <c r="BJ313" s="92"/>
      <c r="BK313" s="536"/>
      <c r="BL313" s="535"/>
      <c r="BM313" s="93"/>
      <c r="BN313" s="634"/>
      <c r="BO313" s="11"/>
    </row>
    <row r="314" spans="1:67" ht="18.899999999999999" customHeight="1">
      <c r="A314" s="9"/>
      <c r="B314" s="8"/>
      <c r="C314" s="1037"/>
      <c r="D314" s="1037"/>
      <c r="E314" s="1037"/>
      <c r="F314" s="1037"/>
      <c r="G314" s="1014"/>
      <c r="H314" s="362" t="s">
        <v>617</v>
      </c>
      <c r="I314" s="573" t="s">
        <v>733</v>
      </c>
      <c r="J314" s="186">
        <v>1131195</v>
      </c>
      <c r="K314" s="559" t="s">
        <v>1</v>
      </c>
      <c r="L314" s="559" t="s">
        <v>993</v>
      </c>
      <c r="M314" s="619" t="s">
        <v>993</v>
      </c>
      <c r="N314" s="108"/>
      <c r="O314" s="84"/>
      <c r="P314" s="84"/>
      <c r="Q314" s="100"/>
      <c r="R314" s="94"/>
      <c r="S314" s="84"/>
      <c r="T314" s="84"/>
      <c r="U314" s="100"/>
      <c r="V314" s="94"/>
      <c r="W314" s="84"/>
      <c r="X314" s="84"/>
      <c r="Y314" s="84"/>
      <c r="Z314" s="87"/>
      <c r="AA314" s="94"/>
      <c r="AB314" s="85"/>
      <c r="AC314" s="84"/>
      <c r="AD314" s="101"/>
      <c r="AE314" s="136"/>
      <c r="AF314" s="84"/>
      <c r="AG314" s="84"/>
      <c r="AH314" s="87"/>
      <c r="AI314" s="94"/>
      <c r="AJ314" s="132"/>
      <c r="AK314" s="132"/>
      <c r="AL314" s="84"/>
      <c r="AM314" s="100"/>
      <c r="AN314" s="136"/>
      <c r="AO314" s="84"/>
      <c r="AP314" s="84"/>
      <c r="AQ314" s="88"/>
      <c r="AR314" s="94"/>
      <c r="AS314" s="84"/>
      <c r="AT314" s="84"/>
      <c r="AU314" s="84"/>
      <c r="AV314" s="100"/>
      <c r="AW314" s="136"/>
      <c r="AX314" s="85"/>
      <c r="AY314" s="84"/>
      <c r="AZ314" s="88"/>
      <c r="BA314" s="94"/>
      <c r="BB314" s="84"/>
      <c r="BC314" s="84"/>
      <c r="BD314" s="100"/>
      <c r="BE314" s="136"/>
      <c r="BF314" s="84"/>
      <c r="BG314" s="84" t="s">
        <v>9</v>
      </c>
      <c r="BH314" s="84"/>
      <c r="BI314" s="87"/>
      <c r="BJ314" s="92"/>
      <c r="BK314" s="536"/>
      <c r="BL314" s="535"/>
      <c r="BM314" s="93"/>
      <c r="BN314" s="634"/>
      <c r="BO314" s="11"/>
    </row>
    <row r="315" spans="1:67" ht="18.899999999999999" customHeight="1">
      <c r="A315" s="9"/>
      <c r="B315" s="8"/>
      <c r="C315" s="1037"/>
      <c r="D315" s="1037"/>
      <c r="E315" s="1037"/>
      <c r="F315" s="1037"/>
      <c r="G315" s="1014"/>
      <c r="H315" s="405" t="s">
        <v>615</v>
      </c>
      <c r="I315" s="575" t="s">
        <v>742</v>
      </c>
      <c r="J315" s="186">
        <v>1131190</v>
      </c>
      <c r="K315" s="559" t="s">
        <v>1</v>
      </c>
      <c r="L315" s="559" t="s">
        <v>993</v>
      </c>
      <c r="M315" s="619" t="s">
        <v>993</v>
      </c>
      <c r="N315" s="108"/>
      <c r="O315" s="84"/>
      <c r="P315" s="84"/>
      <c r="Q315" s="100"/>
      <c r="R315" s="94"/>
      <c r="S315" s="84"/>
      <c r="T315" s="84"/>
      <c r="U315" s="100"/>
      <c r="V315" s="92"/>
      <c r="W315" s="84"/>
      <c r="X315" s="85"/>
      <c r="Y315" s="84"/>
      <c r="Z315" s="87"/>
      <c r="AA315" s="94"/>
      <c r="AB315" s="84"/>
      <c r="AC315" s="84"/>
      <c r="AD315" s="100"/>
      <c r="AE315" s="136"/>
      <c r="AF315" s="84"/>
      <c r="AG315" s="84"/>
      <c r="AH315" s="87"/>
      <c r="AI315" s="92"/>
      <c r="AJ315" s="84"/>
      <c r="AK315" s="85"/>
      <c r="AL315" s="84"/>
      <c r="AM315" s="100"/>
      <c r="AN315" s="136"/>
      <c r="AO315" s="84"/>
      <c r="AP315" s="84"/>
      <c r="AQ315" s="143"/>
      <c r="AR315" s="547"/>
      <c r="AS315" s="84"/>
      <c r="AT315" s="84"/>
      <c r="AU315" s="84"/>
      <c r="AV315" s="100"/>
      <c r="AW315" s="136"/>
      <c r="AX315" s="85"/>
      <c r="AY315" s="84"/>
      <c r="AZ315" s="88"/>
      <c r="BA315" s="94"/>
      <c r="BB315" s="84"/>
      <c r="BC315" s="84"/>
      <c r="BD315" s="100"/>
      <c r="BE315" s="136"/>
      <c r="BF315" s="84"/>
      <c r="BG315" s="84" t="s">
        <v>9</v>
      </c>
      <c r="BH315" s="84"/>
      <c r="BI315" s="87"/>
      <c r="BJ315" s="92"/>
      <c r="BK315" s="536"/>
      <c r="BL315" s="535"/>
      <c r="BM315" s="93"/>
      <c r="BN315" s="634"/>
      <c r="BO315" s="11"/>
    </row>
    <row r="316" spans="1:67" ht="18.899999999999999" customHeight="1">
      <c r="A316" s="9"/>
      <c r="B316" s="8"/>
      <c r="C316" s="1037"/>
      <c r="D316" s="1037"/>
      <c r="E316" s="1037"/>
      <c r="F316" s="1037"/>
      <c r="G316" s="1014"/>
      <c r="H316" s="405" t="s">
        <v>665</v>
      </c>
      <c r="I316" s="575" t="s">
        <v>740</v>
      </c>
      <c r="J316" s="186">
        <v>1131190</v>
      </c>
      <c r="K316" s="559" t="s">
        <v>1</v>
      </c>
      <c r="L316" s="559" t="s">
        <v>993</v>
      </c>
      <c r="M316" s="619" t="s">
        <v>993</v>
      </c>
      <c r="N316" s="108"/>
      <c r="O316" s="84"/>
      <c r="P316" s="84"/>
      <c r="Q316" s="100"/>
      <c r="R316" s="94"/>
      <c r="S316" s="84"/>
      <c r="T316" s="84"/>
      <c r="U316" s="100"/>
      <c r="V316" s="92"/>
      <c r="W316" s="84"/>
      <c r="X316" s="85"/>
      <c r="Y316" s="84"/>
      <c r="Z316" s="87"/>
      <c r="AA316" s="94"/>
      <c r="AB316" s="84"/>
      <c r="AC316" s="84"/>
      <c r="AD316" s="100"/>
      <c r="AE316" s="136"/>
      <c r="AF316" s="84"/>
      <c r="AG316" s="84"/>
      <c r="AH316" s="87"/>
      <c r="AI316" s="92"/>
      <c r="AJ316" s="84"/>
      <c r="AK316" s="85"/>
      <c r="AL316" s="84"/>
      <c r="AM316" s="100"/>
      <c r="AN316" s="136"/>
      <c r="AO316" s="84"/>
      <c r="AP316" s="84"/>
      <c r="AQ316" s="143"/>
      <c r="AR316" s="547"/>
      <c r="AS316" s="84"/>
      <c r="AT316" s="84"/>
      <c r="AU316" s="84"/>
      <c r="AV316" s="100"/>
      <c r="AW316" s="136"/>
      <c r="AX316" s="85"/>
      <c r="AY316" s="84"/>
      <c r="AZ316" s="88"/>
      <c r="BA316" s="94"/>
      <c r="BB316" s="84"/>
      <c r="BC316" s="84"/>
      <c r="BD316" s="100"/>
      <c r="BE316" s="136"/>
      <c r="BF316" s="84"/>
      <c r="BG316" s="84" t="s">
        <v>9</v>
      </c>
      <c r="BH316" s="84"/>
      <c r="BI316" s="87"/>
      <c r="BJ316" s="92"/>
      <c r="BK316" s="536"/>
      <c r="BL316" s="535"/>
      <c r="BM316" s="93"/>
      <c r="BN316" s="634"/>
      <c r="BO316" s="11"/>
    </row>
    <row r="317" spans="1:67" ht="18.899999999999999" customHeight="1">
      <c r="A317" s="9"/>
      <c r="B317" s="8"/>
      <c r="C317" s="1037"/>
      <c r="D317" s="1037"/>
      <c r="E317" s="1037"/>
      <c r="F317" s="1037"/>
      <c r="G317" s="1014"/>
      <c r="H317" s="405" t="s">
        <v>613</v>
      </c>
      <c r="I317" s="575" t="s">
        <v>741</v>
      </c>
      <c r="J317" s="186">
        <v>1131190</v>
      </c>
      <c r="K317" s="559" t="s">
        <v>1</v>
      </c>
      <c r="L317" s="559" t="s">
        <v>993</v>
      </c>
      <c r="M317" s="619" t="s">
        <v>993</v>
      </c>
      <c r="N317" s="108"/>
      <c r="O317" s="84"/>
      <c r="P317" s="84"/>
      <c r="Q317" s="100"/>
      <c r="R317" s="94"/>
      <c r="S317" s="84"/>
      <c r="T317" s="84"/>
      <c r="U317" s="100"/>
      <c r="V317" s="92"/>
      <c r="W317" s="84"/>
      <c r="X317" s="85"/>
      <c r="Y317" s="84"/>
      <c r="Z317" s="87"/>
      <c r="AA317" s="94"/>
      <c r="AB317" s="84"/>
      <c r="AC317" s="84"/>
      <c r="AD317" s="100"/>
      <c r="AE317" s="136"/>
      <c r="AF317" s="84"/>
      <c r="AG317" s="84"/>
      <c r="AH317" s="87"/>
      <c r="AI317" s="92"/>
      <c r="AJ317" s="84"/>
      <c r="AK317" s="85"/>
      <c r="AL317" s="84"/>
      <c r="AM317" s="100"/>
      <c r="AN317" s="136"/>
      <c r="AO317" s="84"/>
      <c r="AP317" s="84"/>
      <c r="AQ317" s="143"/>
      <c r="AR317" s="547"/>
      <c r="AS317" s="84"/>
      <c r="AT317" s="84"/>
      <c r="AU317" s="84"/>
      <c r="AV317" s="100"/>
      <c r="AW317" s="136"/>
      <c r="AX317" s="85"/>
      <c r="AY317" s="84"/>
      <c r="AZ317" s="88"/>
      <c r="BA317" s="94"/>
      <c r="BB317" s="84"/>
      <c r="BC317" s="84"/>
      <c r="BD317" s="100"/>
      <c r="BE317" s="136"/>
      <c r="BF317" s="84"/>
      <c r="BG317" s="84" t="s">
        <v>9</v>
      </c>
      <c r="BH317" s="84"/>
      <c r="BI317" s="87"/>
      <c r="BJ317" s="92"/>
      <c r="BK317" s="536"/>
      <c r="BL317" s="535"/>
      <c r="BM317" s="93"/>
      <c r="BN317" s="634"/>
      <c r="BO317" s="11"/>
    </row>
    <row r="318" spans="1:67" ht="18.899999999999999" customHeight="1">
      <c r="A318" s="9"/>
      <c r="B318" s="8"/>
      <c r="C318" s="1037"/>
      <c r="D318" s="1037"/>
      <c r="E318" s="1037"/>
      <c r="F318" s="1037"/>
      <c r="G318" s="1014"/>
      <c r="H318" s="405" t="s">
        <v>614</v>
      </c>
      <c r="I318" s="575" t="s">
        <v>743</v>
      </c>
      <c r="J318" s="186">
        <v>1131190</v>
      </c>
      <c r="K318" s="559" t="s">
        <v>1</v>
      </c>
      <c r="L318" s="559" t="s">
        <v>993</v>
      </c>
      <c r="M318" s="619" t="s">
        <v>993</v>
      </c>
      <c r="N318" s="108"/>
      <c r="O318" s="84"/>
      <c r="P318" s="84"/>
      <c r="Q318" s="100"/>
      <c r="R318" s="94"/>
      <c r="S318" s="84"/>
      <c r="T318" s="84"/>
      <c r="U318" s="100"/>
      <c r="V318" s="92"/>
      <c r="W318" s="84"/>
      <c r="X318" s="85"/>
      <c r="Y318" s="84"/>
      <c r="Z318" s="87"/>
      <c r="AA318" s="94"/>
      <c r="AB318" s="84"/>
      <c r="AC318" s="84"/>
      <c r="AD318" s="100"/>
      <c r="AE318" s="136"/>
      <c r="AF318" s="84"/>
      <c r="AG318" s="84"/>
      <c r="AH318" s="87"/>
      <c r="AI318" s="92"/>
      <c r="AJ318" s="84"/>
      <c r="AK318" s="85"/>
      <c r="AL318" s="84"/>
      <c r="AM318" s="100"/>
      <c r="AN318" s="136"/>
      <c r="AO318" s="84"/>
      <c r="AP318" s="84"/>
      <c r="AQ318" s="143"/>
      <c r="AR318" s="547"/>
      <c r="AS318" s="84"/>
      <c r="AT318" s="84"/>
      <c r="AU318" s="84"/>
      <c r="AV318" s="100"/>
      <c r="AW318" s="136"/>
      <c r="AX318" s="85"/>
      <c r="AY318" s="84"/>
      <c r="AZ318" s="88"/>
      <c r="BA318" s="94"/>
      <c r="BB318" s="84"/>
      <c r="BC318" s="84"/>
      <c r="BD318" s="100"/>
      <c r="BE318" s="136"/>
      <c r="BF318" s="84"/>
      <c r="BG318" s="84" t="s">
        <v>9</v>
      </c>
      <c r="BH318" s="84"/>
      <c r="BI318" s="87"/>
      <c r="BJ318" s="92"/>
      <c r="BK318" s="536"/>
      <c r="BL318" s="535"/>
      <c r="BM318" s="93"/>
      <c r="BN318" s="634"/>
      <c r="BO318" s="11"/>
    </row>
    <row r="319" spans="1:67" ht="18.899999999999999" customHeight="1" thickBot="1">
      <c r="A319" s="9"/>
      <c r="B319" s="8"/>
      <c r="C319" s="1037"/>
      <c r="D319" s="1037"/>
      <c r="E319" s="1037"/>
      <c r="F319" s="1037"/>
      <c r="G319" s="1014"/>
      <c r="H319" s="350" t="s">
        <v>611</v>
      </c>
      <c r="I319" s="576" t="s">
        <v>737</v>
      </c>
      <c r="J319" s="558">
        <v>1131195</v>
      </c>
      <c r="K319" s="560" t="s">
        <v>1</v>
      </c>
      <c r="L319" s="560" t="s">
        <v>993</v>
      </c>
      <c r="M319" s="620" t="s">
        <v>993</v>
      </c>
      <c r="N319" s="110"/>
      <c r="O319" s="97"/>
      <c r="P319" s="97"/>
      <c r="Q319" s="102"/>
      <c r="R319" s="96"/>
      <c r="S319" s="97"/>
      <c r="T319" s="97"/>
      <c r="U319" s="102"/>
      <c r="V319" s="121"/>
      <c r="W319" s="97"/>
      <c r="X319" s="97"/>
      <c r="Y319" s="97"/>
      <c r="Z319" s="141"/>
      <c r="AA319" s="96"/>
      <c r="AB319" s="97"/>
      <c r="AC319" s="97"/>
      <c r="AD319" s="120"/>
      <c r="AE319" s="137"/>
      <c r="AF319" s="106"/>
      <c r="AG319" s="97"/>
      <c r="AH319" s="141"/>
      <c r="AI319" s="96"/>
      <c r="AJ319" s="97"/>
      <c r="AK319" s="97"/>
      <c r="AL319" s="130"/>
      <c r="AM319" s="131"/>
      <c r="AN319" s="137"/>
      <c r="AO319" s="97"/>
      <c r="AP319" s="97"/>
      <c r="AQ319" s="141"/>
      <c r="AR319" s="96"/>
      <c r="AS319" s="106"/>
      <c r="AT319" s="97"/>
      <c r="AU319" s="97"/>
      <c r="AV319" s="102"/>
      <c r="AW319" s="137"/>
      <c r="AX319" s="106"/>
      <c r="AY319" s="97"/>
      <c r="AZ319" s="149"/>
      <c r="BA319" s="96"/>
      <c r="BB319" s="97"/>
      <c r="BC319" s="97"/>
      <c r="BD319" s="102"/>
      <c r="BE319" s="137"/>
      <c r="BF319" s="97"/>
      <c r="BG319" s="97" t="s">
        <v>9</v>
      </c>
      <c r="BH319" s="97"/>
      <c r="BI319" s="141"/>
      <c r="BJ319" s="121"/>
      <c r="BK319" s="545"/>
      <c r="BL319" s="615"/>
      <c r="BM319" s="98"/>
      <c r="BN319" s="634"/>
      <c r="BO319" s="11"/>
    </row>
    <row r="320" spans="1:67" ht="18.899999999999999" customHeight="1" thickBot="1">
      <c r="A320" s="9"/>
      <c r="B320" s="8"/>
      <c r="C320" s="1037"/>
      <c r="D320" s="1037"/>
      <c r="E320" s="1037"/>
      <c r="F320" s="1037"/>
      <c r="G320" s="1076"/>
      <c r="H320" s="692" t="s">
        <v>981</v>
      </c>
      <c r="I320" s="578" t="s">
        <v>603</v>
      </c>
      <c r="J320" s="189">
        <v>1131800</v>
      </c>
      <c r="K320" s="560" t="s">
        <v>1</v>
      </c>
      <c r="L320" s="560" t="s">
        <v>993</v>
      </c>
      <c r="M320" s="560" t="s">
        <v>993</v>
      </c>
      <c r="N320" s="110"/>
      <c r="O320" s="97"/>
      <c r="P320" s="97"/>
      <c r="Q320" s="102"/>
      <c r="R320" s="139"/>
      <c r="S320" s="97"/>
      <c r="T320" s="97"/>
      <c r="U320" s="141"/>
      <c r="V320" s="96"/>
      <c r="W320" s="106"/>
      <c r="X320" s="97"/>
      <c r="Y320" s="97"/>
      <c r="Z320" s="141"/>
      <c r="AA320" s="121"/>
      <c r="AB320" s="97"/>
      <c r="AC320" s="97"/>
      <c r="AD320" s="102"/>
      <c r="AE320" s="139"/>
      <c r="AF320" s="97"/>
      <c r="AG320" s="97"/>
      <c r="AH320" s="141"/>
      <c r="AI320" s="96"/>
      <c r="AJ320" s="106"/>
      <c r="AK320" s="97"/>
      <c r="AL320" s="97"/>
      <c r="AM320" s="102"/>
      <c r="AN320" s="139"/>
      <c r="AO320" s="97"/>
      <c r="AP320" s="97"/>
      <c r="AQ320" s="785"/>
      <c r="AR320" s="792"/>
      <c r="AS320" s="97"/>
      <c r="AT320" s="97"/>
      <c r="AU320" s="97"/>
      <c r="AV320" s="102"/>
      <c r="AW320" s="139"/>
      <c r="AX320" s="97"/>
      <c r="AY320" s="97"/>
      <c r="AZ320" s="149"/>
      <c r="BA320" s="96"/>
      <c r="BB320" s="97"/>
      <c r="BC320" s="97"/>
      <c r="BD320" s="120"/>
      <c r="BE320" s="137"/>
      <c r="BF320" s="97"/>
      <c r="BG320" s="97" t="s">
        <v>9</v>
      </c>
      <c r="BH320" s="97"/>
      <c r="BI320" s="149"/>
      <c r="BJ320" s="96"/>
      <c r="BK320" s="545"/>
      <c r="BL320" s="545"/>
      <c r="BM320" s="98"/>
      <c r="BN320" s="634"/>
      <c r="BO320" s="11"/>
    </row>
    <row r="321" spans="1:66" ht="16.2" thickBot="1">
      <c r="A321" s="640"/>
      <c r="B321" s="634"/>
      <c r="C321" s="647"/>
      <c r="D321" s="647"/>
      <c r="E321" s="647"/>
      <c r="F321" s="647"/>
      <c r="G321" s="647"/>
      <c r="H321" s="648"/>
      <c r="I321" s="1094" t="s">
        <v>29</v>
      </c>
      <c r="J321" s="1095"/>
      <c r="K321" s="1095"/>
      <c r="L321" s="1095"/>
      <c r="M321" s="1106"/>
      <c r="N321" s="562">
        <f t="shared" ref="N321:AS321" si="0">COUNTA(N12:N320)</f>
        <v>0</v>
      </c>
      <c r="O321" s="563">
        <f t="shared" si="0"/>
        <v>0</v>
      </c>
      <c r="P321" s="563">
        <f t="shared" si="0"/>
        <v>7</v>
      </c>
      <c r="Q321" s="564">
        <f t="shared" si="0"/>
        <v>7</v>
      </c>
      <c r="R321" s="562">
        <f t="shared" si="0"/>
        <v>7</v>
      </c>
      <c r="S321" s="563">
        <f t="shared" si="0"/>
        <v>7</v>
      </c>
      <c r="T321" s="563">
        <f t="shared" si="0"/>
        <v>7</v>
      </c>
      <c r="U321" s="564">
        <f t="shared" si="0"/>
        <v>7</v>
      </c>
      <c r="V321" s="562">
        <f t="shared" si="0"/>
        <v>7</v>
      </c>
      <c r="W321" s="563">
        <f t="shared" si="0"/>
        <v>14</v>
      </c>
      <c r="X321" s="563">
        <f t="shared" si="0"/>
        <v>0</v>
      </c>
      <c r="Y321" s="564">
        <f t="shared" si="0"/>
        <v>8</v>
      </c>
      <c r="Z321" s="562">
        <f t="shared" si="0"/>
        <v>6</v>
      </c>
      <c r="AA321" s="563">
        <f t="shared" si="0"/>
        <v>7</v>
      </c>
      <c r="AB321" s="563">
        <f t="shared" si="0"/>
        <v>7</v>
      </c>
      <c r="AC321" s="563">
        <f t="shared" si="0"/>
        <v>7</v>
      </c>
      <c r="AD321" s="564">
        <f t="shared" si="0"/>
        <v>7</v>
      </c>
      <c r="AE321" s="565">
        <f t="shared" si="0"/>
        <v>7</v>
      </c>
      <c r="AF321" s="563">
        <f t="shared" si="0"/>
        <v>8</v>
      </c>
      <c r="AG321" s="563">
        <f t="shared" si="0"/>
        <v>8</v>
      </c>
      <c r="AH321" s="566">
        <f t="shared" si="0"/>
        <v>7</v>
      </c>
      <c r="AI321" s="562">
        <f t="shared" si="0"/>
        <v>6</v>
      </c>
      <c r="AJ321" s="563">
        <f t="shared" si="0"/>
        <v>8</v>
      </c>
      <c r="AK321" s="563">
        <f t="shared" si="0"/>
        <v>7</v>
      </c>
      <c r="AL321" s="564">
        <f t="shared" si="0"/>
        <v>7</v>
      </c>
      <c r="AM321" s="565">
        <f t="shared" si="0"/>
        <v>6</v>
      </c>
      <c r="AN321" s="563">
        <f t="shared" si="0"/>
        <v>7</v>
      </c>
      <c r="AO321" s="563">
        <f t="shared" si="0"/>
        <v>7</v>
      </c>
      <c r="AP321" s="563">
        <f t="shared" si="0"/>
        <v>7</v>
      </c>
      <c r="AQ321" s="566">
        <f t="shared" si="0"/>
        <v>7</v>
      </c>
      <c r="AR321" s="562">
        <f t="shared" si="0"/>
        <v>8</v>
      </c>
      <c r="AS321" s="563">
        <f t="shared" si="0"/>
        <v>7</v>
      </c>
      <c r="AT321" s="563">
        <f t="shared" ref="AT321:BM321" si="1">COUNTA(AT12:AT320)</f>
        <v>7</v>
      </c>
      <c r="AU321" s="564">
        <f t="shared" si="1"/>
        <v>7</v>
      </c>
      <c r="AV321" s="565">
        <f t="shared" si="1"/>
        <v>7</v>
      </c>
      <c r="AW321" s="563">
        <f t="shared" si="1"/>
        <v>6</v>
      </c>
      <c r="AX321" s="563">
        <f t="shared" si="1"/>
        <v>7</v>
      </c>
      <c r="AY321" s="563">
        <f t="shared" si="1"/>
        <v>7</v>
      </c>
      <c r="AZ321" s="566">
        <f t="shared" si="1"/>
        <v>7</v>
      </c>
      <c r="BA321" s="562">
        <f t="shared" si="1"/>
        <v>7</v>
      </c>
      <c r="BB321" s="563">
        <f t="shared" si="1"/>
        <v>7</v>
      </c>
      <c r="BC321" s="563">
        <f t="shared" si="1"/>
        <v>7</v>
      </c>
      <c r="BD321" s="564">
        <f t="shared" si="1"/>
        <v>7</v>
      </c>
      <c r="BE321" s="565">
        <f t="shared" si="1"/>
        <v>7</v>
      </c>
      <c r="BF321" s="563">
        <f t="shared" si="1"/>
        <v>7</v>
      </c>
      <c r="BG321" s="563">
        <f t="shared" si="1"/>
        <v>7</v>
      </c>
      <c r="BH321" s="566">
        <f t="shared" si="1"/>
        <v>0</v>
      </c>
      <c r="BI321" s="565">
        <f t="shared" si="1"/>
        <v>0</v>
      </c>
      <c r="BJ321" s="563">
        <f t="shared" si="1"/>
        <v>0</v>
      </c>
      <c r="BK321" s="563">
        <f t="shared" si="1"/>
        <v>0</v>
      </c>
      <c r="BL321" s="563">
        <f t="shared" si="1"/>
        <v>0</v>
      </c>
      <c r="BM321" s="564">
        <f t="shared" si="1"/>
        <v>0</v>
      </c>
      <c r="BN321" s="634"/>
    </row>
    <row r="322" spans="1:66"/>
    <row r="323" spans="1:66" hidden="1">
      <c r="N323" s="696">
        <v>1</v>
      </c>
      <c r="O323" s="696">
        <v>2</v>
      </c>
      <c r="P323" s="696">
        <v>3</v>
      </c>
      <c r="Q323" s="696">
        <v>4</v>
      </c>
      <c r="R323" s="696">
        <v>5</v>
      </c>
      <c r="S323" s="696">
        <v>6</v>
      </c>
      <c r="T323" s="696">
        <v>7</v>
      </c>
      <c r="U323" s="696">
        <v>8</v>
      </c>
      <c r="V323" s="696">
        <v>9</v>
      </c>
      <c r="W323" s="696">
        <v>10</v>
      </c>
      <c r="X323" s="696">
        <v>11</v>
      </c>
      <c r="Y323" s="696">
        <v>12</v>
      </c>
      <c r="Z323" s="696">
        <v>13</v>
      </c>
      <c r="AA323" s="696">
        <v>14</v>
      </c>
      <c r="AB323" s="696">
        <v>15</v>
      </c>
      <c r="AC323" s="696">
        <v>16</v>
      </c>
      <c r="AD323" s="696">
        <v>17</v>
      </c>
      <c r="AE323" s="696">
        <v>18</v>
      </c>
      <c r="AF323" s="696">
        <v>19</v>
      </c>
      <c r="AG323" s="696">
        <v>20</v>
      </c>
      <c r="AH323" s="696">
        <v>21</v>
      </c>
      <c r="AI323" s="696">
        <v>22</v>
      </c>
      <c r="AJ323" s="696">
        <v>23</v>
      </c>
      <c r="AK323" s="696">
        <v>24</v>
      </c>
      <c r="AL323" s="696">
        <v>25</v>
      </c>
      <c r="AM323" s="696">
        <v>26</v>
      </c>
      <c r="AN323" s="696">
        <v>27</v>
      </c>
      <c r="AO323" s="696">
        <v>28</v>
      </c>
      <c r="AP323" s="696">
        <v>29</v>
      </c>
      <c r="AQ323" s="696">
        <v>30</v>
      </c>
      <c r="AR323" s="696">
        <v>31</v>
      </c>
      <c r="AS323" s="696">
        <v>32</v>
      </c>
      <c r="AT323" s="696">
        <v>33</v>
      </c>
      <c r="AU323" s="696">
        <v>34</v>
      </c>
      <c r="AV323" s="696">
        <v>35</v>
      </c>
      <c r="AW323" s="696">
        <v>36</v>
      </c>
      <c r="AX323" s="696">
        <v>37</v>
      </c>
      <c r="AY323" s="696">
        <v>38</v>
      </c>
      <c r="AZ323" s="696">
        <v>39</v>
      </c>
      <c r="BA323" s="696">
        <v>40</v>
      </c>
      <c r="BB323" s="696">
        <v>41</v>
      </c>
      <c r="BC323" s="696">
        <v>42</v>
      </c>
      <c r="BD323" s="696">
        <v>43</v>
      </c>
      <c r="BE323" s="696">
        <v>44</v>
      </c>
      <c r="BF323" s="696">
        <v>45</v>
      </c>
      <c r="BG323" s="696">
        <v>46</v>
      </c>
      <c r="BH323" s="696">
        <v>47</v>
      </c>
      <c r="BI323" s="696">
        <v>48</v>
      </c>
      <c r="BJ323" s="696">
        <v>49</v>
      </c>
      <c r="BK323" s="696">
        <v>50</v>
      </c>
      <c r="BL323" s="696">
        <v>51</v>
      </c>
      <c r="BM323" s="696">
        <v>52</v>
      </c>
    </row>
    <row r="324" spans="1:66"/>
    <row r="325" spans="1:66"/>
    <row r="326" spans="1:66"/>
    <row r="327" spans="1:66"/>
    <row r="328" spans="1:66"/>
  </sheetData>
  <autoFilter ref="H11:BM321" xr:uid="{AF138853-2C51-4219-9DB4-BCE1C4D61CBB}"/>
  <mergeCells count="66">
    <mergeCell ref="C4:F5"/>
    <mergeCell ref="J4:M4"/>
    <mergeCell ref="N4:R4"/>
    <mergeCell ref="J5:M5"/>
    <mergeCell ref="N5:R5"/>
    <mergeCell ref="BE9:BI9"/>
    <mergeCell ref="H2:AV2"/>
    <mergeCell ref="J3:AF3"/>
    <mergeCell ref="AA9:AD9"/>
    <mergeCell ref="AI9:AM9"/>
    <mergeCell ref="AN9:AQ9"/>
    <mergeCell ref="AR9:AV9"/>
    <mergeCell ref="AW9:AZ9"/>
    <mergeCell ref="N9:Q9"/>
    <mergeCell ref="A9:A10"/>
    <mergeCell ref="B9:B10"/>
    <mergeCell ref="H9:H10"/>
    <mergeCell ref="I9:I10"/>
    <mergeCell ref="J9:J10"/>
    <mergeCell ref="C12:F320"/>
    <mergeCell ref="G12:G32"/>
    <mergeCell ref="G33:G59"/>
    <mergeCell ref="G60:G75"/>
    <mergeCell ref="G76:G87"/>
    <mergeCell ref="G88:G99"/>
    <mergeCell ref="G100:G113"/>
    <mergeCell ref="G126:G134"/>
    <mergeCell ref="G146:G152"/>
    <mergeCell ref="G176:G180"/>
    <mergeCell ref="G181:G183"/>
    <mergeCell ref="G161:G164"/>
    <mergeCell ref="G165:G175"/>
    <mergeCell ref="G266:G268"/>
    <mergeCell ref="G270:G274"/>
    <mergeCell ref="I321:M321"/>
    <mergeCell ref="G243:G258"/>
    <mergeCell ref="G259:G265"/>
    <mergeCell ref="AE9:AH9"/>
    <mergeCell ref="G142:G145"/>
    <mergeCell ref="K127:K130"/>
    <mergeCell ref="G285:G320"/>
    <mergeCell ref="G275:G284"/>
    <mergeCell ref="G138:G141"/>
    <mergeCell ref="G157:G158"/>
    <mergeCell ref="G153:G154"/>
    <mergeCell ref="V9:Z9"/>
    <mergeCell ref="K9:K10"/>
    <mergeCell ref="L9:L10"/>
    <mergeCell ref="R9:U9"/>
    <mergeCell ref="G115:G125"/>
    <mergeCell ref="H1:BM1"/>
    <mergeCell ref="G224:G233"/>
    <mergeCell ref="G235:G239"/>
    <mergeCell ref="G240:G242"/>
    <mergeCell ref="G184:G185"/>
    <mergeCell ref="G186:G190"/>
    <mergeCell ref="G191:G212"/>
    <mergeCell ref="G213:G217"/>
    <mergeCell ref="G218:G223"/>
    <mergeCell ref="L127:L130"/>
    <mergeCell ref="G135:G137"/>
    <mergeCell ref="G155:G156"/>
    <mergeCell ref="BA9:BD9"/>
    <mergeCell ref="H8:BM8"/>
    <mergeCell ref="M9:M10"/>
    <mergeCell ref="BJ9:BM9"/>
  </mergeCells>
  <phoneticPr fontId="36" type="noConversion"/>
  <conditionalFormatting sqref="N183:AB183">
    <cfRule type="cellIs" dxfId="249" priority="367" stopIfTrue="1" operator="equal">
      <formula>"R"</formula>
    </cfRule>
    <cfRule type="cellIs" dxfId="248" priority="370" stopIfTrue="1" operator="equal">
      <formula>"M"</formula>
    </cfRule>
    <cfRule type="cellIs" dxfId="247" priority="369" stopIfTrue="1" operator="equal">
      <formula>"K"</formula>
    </cfRule>
    <cfRule type="cellIs" dxfId="246" priority="368" stopIfTrue="1" operator="equal">
      <formula>"P"</formula>
    </cfRule>
  </conditionalFormatting>
  <conditionalFormatting sqref="N190:AB190">
    <cfRule type="cellIs" dxfId="245" priority="348" stopIfTrue="1" operator="equal">
      <formula>"M"</formula>
    </cfRule>
    <cfRule type="cellIs" dxfId="244" priority="346" stopIfTrue="1" operator="equal">
      <formula>"P"</formula>
    </cfRule>
    <cfRule type="cellIs" dxfId="243" priority="345" stopIfTrue="1" operator="equal">
      <formula>"R"</formula>
    </cfRule>
    <cfRule type="cellIs" dxfId="242" priority="347" stopIfTrue="1" operator="equal">
      <formula>"K"</formula>
    </cfRule>
  </conditionalFormatting>
  <conditionalFormatting sqref="N113:AL113">
    <cfRule type="cellIs" dxfId="241" priority="394" stopIfTrue="1" operator="equal">
      <formula>"M"</formula>
    </cfRule>
    <cfRule type="cellIs" dxfId="240" priority="393" stopIfTrue="1" operator="equal">
      <formula>"K"</formula>
    </cfRule>
    <cfRule type="cellIs" dxfId="239" priority="392" stopIfTrue="1" operator="equal">
      <formula>"P"</formula>
    </cfRule>
    <cfRule type="cellIs" dxfId="238" priority="391" stopIfTrue="1" operator="equal">
      <formula>"R"</formula>
    </cfRule>
    <cfRule type="endsWith" dxfId="237" priority="390" operator="endsWith" text="W">
      <formula>RIGHT(N113,LEN("W"))="W"</formula>
    </cfRule>
    <cfRule type="endsWith" dxfId="236" priority="389" operator="endsWith" text="N">
      <formula>RIGHT(N113,LEN("N"))="N"</formula>
    </cfRule>
  </conditionalFormatting>
  <conditionalFormatting sqref="N183:AO183 N181:BM182 AR183:BM183">
    <cfRule type="endsWith" priority="365" operator="endsWith" text="N">
      <formula>RIGHT(N181,LEN("N"))="N"</formula>
    </cfRule>
  </conditionalFormatting>
  <conditionalFormatting sqref="N183:AO183 AR183:BM183">
    <cfRule type="endsWith" dxfId="235" priority="366" operator="endsWith" text="W">
      <formula>RIGHT(N183,LEN("W"))="W"</formula>
    </cfRule>
  </conditionalFormatting>
  <conditionalFormatting sqref="N190:AO190 N188:AN189 AP188:BM189 AR190:BM190">
    <cfRule type="endsWith" priority="343" operator="endsWith" text="N">
      <formula>RIGHT(N188,LEN("N"))="N"</formula>
    </cfRule>
  </conditionalFormatting>
  <conditionalFormatting sqref="N190:AO190 AR190:BM190">
    <cfRule type="endsWith" dxfId="234" priority="344" operator="endsWith" text="W">
      <formula>RIGHT(N190,LEN("W"))="W"</formula>
    </cfRule>
  </conditionalFormatting>
  <conditionalFormatting sqref="N320:BB320 BD320:BL320">
    <cfRule type="cellIs" dxfId="233" priority="655" stopIfTrue="1" operator="equal">
      <formula>"K"</formula>
    </cfRule>
    <cfRule type="cellIs" dxfId="232" priority="656" stopIfTrue="1" operator="equal">
      <formula>"M"</formula>
    </cfRule>
    <cfRule type="cellIs" dxfId="231" priority="654" stopIfTrue="1" operator="equal">
      <formula>"P"</formula>
    </cfRule>
    <cfRule type="cellIs" dxfId="230" priority="653" stopIfTrue="1" operator="equal">
      <formula>"R"</formula>
    </cfRule>
  </conditionalFormatting>
  <conditionalFormatting sqref="N184:BE185">
    <cfRule type="cellIs" dxfId="229" priority="334" stopIfTrue="1" operator="equal">
      <formula>"M"</formula>
    </cfRule>
    <cfRule type="cellIs" dxfId="228" priority="333" stopIfTrue="1" operator="equal">
      <formula>"K"</formula>
    </cfRule>
    <cfRule type="cellIs" dxfId="227" priority="332" stopIfTrue="1" operator="equal">
      <formula>"P"</formula>
    </cfRule>
    <cfRule type="cellIs" dxfId="226" priority="331" stopIfTrue="1" operator="equal">
      <formula>"R"</formula>
    </cfRule>
  </conditionalFormatting>
  <conditionalFormatting sqref="N135:BH141">
    <cfRule type="cellIs" dxfId="225" priority="250" stopIfTrue="1" operator="equal">
      <formula>"M"</formula>
    </cfRule>
    <cfRule type="cellIs" dxfId="224" priority="249" stopIfTrue="1" operator="equal">
      <formula>"K"</formula>
    </cfRule>
    <cfRule type="endsWith" dxfId="223" priority="245" operator="endsWith" text="N">
      <formula>RIGHT(N135,LEN("N"))="N"</formula>
    </cfRule>
    <cfRule type="endsWith" dxfId="222" priority="246" operator="endsWith" text="W">
      <formula>RIGHT(N135,LEN("W"))="W"</formula>
    </cfRule>
    <cfRule type="cellIs" dxfId="221" priority="247" stopIfTrue="1" operator="equal">
      <formula>"R"</formula>
    </cfRule>
    <cfRule type="cellIs" dxfId="220" priority="248" stopIfTrue="1" operator="equal">
      <formula>"P"</formula>
    </cfRule>
  </conditionalFormatting>
  <conditionalFormatting sqref="N138:BH138 N139:AL141 AN139:AX141 AZ139:BH141">
    <cfRule type="cellIs" dxfId="219" priority="242" stopIfTrue="1" operator="equal">
      <formula>"P"</formula>
    </cfRule>
    <cfRule type="cellIs" dxfId="218" priority="243" stopIfTrue="1" operator="equal">
      <formula>"K"</formula>
    </cfRule>
    <cfRule type="cellIs" dxfId="217" priority="244" stopIfTrue="1" operator="equal">
      <formula>"M"</formula>
    </cfRule>
    <cfRule type="endsWith" dxfId="216" priority="239" operator="endsWith" text="N">
      <formula>RIGHT(N138,LEN("N"))="N"</formula>
    </cfRule>
    <cfRule type="endsWith" dxfId="215" priority="240" operator="endsWith" text="W">
      <formula>RIGHT(N138,LEN("W"))="W"</formula>
    </cfRule>
    <cfRule type="cellIs" dxfId="214" priority="241" stopIfTrue="1" operator="equal">
      <formula>"R"</formula>
    </cfRule>
  </conditionalFormatting>
  <conditionalFormatting sqref="N181:BH182 BJ181:BM182 AD183:AN183">
    <cfRule type="cellIs" dxfId="213" priority="376" stopIfTrue="1" operator="equal">
      <formula>"P"</formula>
    </cfRule>
    <cfRule type="cellIs" dxfId="212" priority="377" stopIfTrue="1" operator="equal">
      <formula>"K"</formula>
    </cfRule>
    <cfRule type="cellIs" dxfId="211" priority="378" stopIfTrue="1" operator="equal">
      <formula>"M"</formula>
    </cfRule>
  </conditionalFormatting>
  <conditionalFormatting sqref="N186:BH187 BJ186:BM189 N188:AN189 AP188:BH189 AD190:AN190">
    <cfRule type="cellIs" dxfId="210" priority="356" stopIfTrue="1" operator="equal">
      <formula>"M"</formula>
    </cfRule>
    <cfRule type="cellIs" dxfId="209" priority="355" stopIfTrue="1" operator="equal">
      <formula>"K"</formula>
    </cfRule>
    <cfRule type="cellIs" dxfId="208" priority="354" stopIfTrue="1" operator="equal">
      <formula>"P"</formula>
    </cfRule>
  </conditionalFormatting>
  <conditionalFormatting sqref="N146:BI149">
    <cfRule type="cellIs" dxfId="207" priority="53" stopIfTrue="1" operator="equal">
      <formula>"K"</formula>
    </cfRule>
    <cfRule type="endsWith" dxfId="206" priority="49" operator="endsWith" text="N">
      <formula>RIGHT(N146,LEN("N"))="N"</formula>
    </cfRule>
    <cfRule type="endsWith" dxfId="205" priority="50" operator="endsWith" text="W">
      <formula>RIGHT(N146,LEN("W"))="W"</formula>
    </cfRule>
    <cfRule type="cellIs" dxfId="204" priority="51" stopIfTrue="1" operator="equal">
      <formula>"R"</formula>
    </cfRule>
    <cfRule type="cellIs" dxfId="203" priority="52" stopIfTrue="1" operator="equal">
      <formula>"P"</formula>
    </cfRule>
    <cfRule type="cellIs" dxfId="202" priority="54" stopIfTrue="1" operator="equal">
      <formula>"M"</formula>
    </cfRule>
  </conditionalFormatting>
  <conditionalFormatting sqref="N12:BJ37">
    <cfRule type="cellIs" dxfId="201" priority="472" stopIfTrue="1" operator="equal">
      <formula>"M"</formula>
    </cfRule>
    <cfRule type="cellIs" dxfId="200" priority="471" stopIfTrue="1" operator="equal">
      <formula>"K"</formula>
    </cfRule>
    <cfRule type="cellIs" dxfId="199" priority="470" stopIfTrue="1" operator="equal">
      <formula>"P"</formula>
    </cfRule>
  </conditionalFormatting>
  <conditionalFormatting sqref="N12:BJ47">
    <cfRule type="cellIs" dxfId="198" priority="469" stopIfTrue="1" operator="equal">
      <formula>"R"</formula>
    </cfRule>
  </conditionalFormatting>
  <conditionalFormatting sqref="N38:BJ47 T45:T54 N48:N51 N52:BM68 AN113:BM113 BM208:BM233 N285:BL319 BM285:BM320">
    <cfRule type="cellIs" dxfId="197" priority="755" stopIfTrue="1" operator="equal">
      <formula>"K"</formula>
    </cfRule>
    <cfRule type="cellIs" dxfId="196" priority="754" stopIfTrue="1" operator="equal">
      <formula>"P"</formula>
    </cfRule>
    <cfRule type="cellIs" dxfId="195" priority="756" stopIfTrue="1" operator="equal">
      <formula>"M"</formula>
    </cfRule>
  </conditionalFormatting>
  <conditionalFormatting sqref="N208:BL214">
    <cfRule type="cellIs" dxfId="194" priority="651" stopIfTrue="1" operator="equal">
      <formula>"K"</formula>
    </cfRule>
    <cfRule type="cellIs" dxfId="193" priority="652" stopIfTrue="1" operator="equal">
      <formula>"M"</formula>
    </cfRule>
    <cfRule type="cellIs" dxfId="192" priority="650" stopIfTrue="1" operator="equal">
      <formula>"P"</formula>
    </cfRule>
    <cfRule type="cellIs" dxfId="191" priority="649" stopIfTrue="1" operator="equal">
      <formula>"R"</formula>
    </cfRule>
  </conditionalFormatting>
  <conditionalFormatting sqref="N215:BL233">
    <cfRule type="cellIs" dxfId="190" priority="12" stopIfTrue="1" operator="equal">
      <formula>"M"</formula>
    </cfRule>
    <cfRule type="cellIs" dxfId="189" priority="11" stopIfTrue="1" operator="equal">
      <formula>"K"</formula>
    </cfRule>
    <cfRule type="cellIs" dxfId="188" priority="10" stopIfTrue="1" operator="equal">
      <formula>"P"</formula>
    </cfRule>
    <cfRule type="cellIs" dxfId="187" priority="9" stopIfTrue="1" operator="equal">
      <formula>"R"</formula>
    </cfRule>
  </conditionalFormatting>
  <conditionalFormatting sqref="N12:BM68 N191:BM214 AN113:BM113">
    <cfRule type="endsWith" dxfId="186" priority="455" operator="endsWith" text="N">
      <formula>RIGHT(N12,LEN("N"))="N"</formula>
    </cfRule>
  </conditionalFormatting>
  <conditionalFormatting sqref="N12:BM68 AN113:BM113 N191:BM214">
    <cfRule type="endsWith" dxfId="185" priority="456" operator="endsWith" text="W">
      <formula>RIGHT(N12,LEN("W"))="W"</formula>
    </cfRule>
  </conditionalFormatting>
  <conditionalFormatting sqref="N69:BM112">
    <cfRule type="cellIs" dxfId="184" priority="144" stopIfTrue="1" operator="equal">
      <formula>"M"</formula>
    </cfRule>
    <cfRule type="cellIs" dxfId="183" priority="143" stopIfTrue="1" operator="equal">
      <formula>"K"</formula>
    </cfRule>
    <cfRule type="cellIs" dxfId="182" priority="142" stopIfTrue="1" operator="equal">
      <formula>"P"</formula>
    </cfRule>
    <cfRule type="cellIs" dxfId="181" priority="141" stopIfTrue="1" operator="equal">
      <formula>"R"</formula>
    </cfRule>
    <cfRule type="endsWith" dxfId="180" priority="140" operator="endsWith" text="W">
      <formula>RIGHT(N69,LEN("W"))="W"</formula>
    </cfRule>
    <cfRule type="endsWith" dxfId="179" priority="139" operator="endsWith" text="N">
      <formula>RIGHT(N69,LEN("N"))="N"</formula>
    </cfRule>
  </conditionalFormatting>
  <conditionalFormatting sqref="N114:BM134">
    <cfRule type="cellIs" dxfId="178" priority="261" stopIfTrue="1" operator="equal">
      <formula>"R"</formula>
    </cfRule>
    <cfRule type="cellIs" dxfId="177" priority="262" stopIfTrue="1" operator="equal">
      <formula>"P"</formula>
    </cfRule>
    <cfRule type="cellIs" dxfId="176" priority="263" stopIfTrue="1" operator="equal">
      <formula>"K"</formula>
    </cfRule>
    <cfRule type="endsWith" dxfId="175" priority="260" operator="endsWith" text="W">
      <formula>RIGHT(N114,LEN("W"))="W"</formula>
    </cfRule>
    <cfRule type="cellIs" dxfId="174" priority="264" stopIfTrue="1" operator="equal">
      <formula>"M"</formula>
    </cfRule>
    <cfRule type="endsWith" dxfId="173" priority="259" operator="endsWith" text="N">
      <formula>RIGHT(N114,LEN("N"))="N"</formula>
    </cfRule>
  </conditionalFormatting>
  <conditionalFormatting sqref="N142:BM145">
    <cfRule type="endsWith" dxfId="172" priority="43" operator="endsWith" text="N">
      <formula>RIGHT(N142,LEN("N"))="N"</formula>
    </cfRule>
    <cfRule type="cellIs" dxfId="171" priority="46" stopIfTrue="1" operator="equal">
      <formula>"P"</formula>
    </cfRule>
    <cfRule type="cellIs" dxfId="170" priority="48" stopIfTrue="1" operator="equal">
      <formula>"M"</formula>
    </cfRule>
    <cfRule type="cellIs" dxfId="169" priority="47" stopIfTrue="1" operator="equal">
      <formula>"K"</formula>
    </cfRule>
    <cfRule type="cellIs" dxfId="168" priority="45" stopIfTrue="1" operator="equal">
      <formula>"R"</formula>
    </cfRule>
    <cfRule type="endsWith" dxfId="167" priority="44" operator="endsWith" text="W">
      <formula>RIGHT(N142,LEN("W"))="W"</formula>
    </cfRule>
  </conditionalFormatting>
  <conditionalFormatting sqref="N155:BM180">
    <cfRule type="cellIs" dxfId="166" priority="305" stopIfTrue="1" operator="equal">
      <formula>"R"</formula>
    </cfRule>
    <cfRule type="endsWith" dxfId="165" priority="303" operator="endsWith" text="N">
      <formula>RIGHT(N155,LEN("N"))="N"</formula>
    </cfRule>
    <cfRule type="cellIs" dxfId="164" priority="308" stopIfTrue="1" operator="equal">
      <formula>"M"</formula>
    </cfRule>
    <cfRule type="cellIs" dxfId="163" priority="307" stopIfTrue="1" operator="equal">
      <formula>"K"</formula>
    </cfRule>
    <cfRule type="cellIs" dxfId="162" priority="306" stopIfTrue="1" operator="equal">
      <formula>"P"</formula>
    </cfRule>
  </conditionalFormatting>
  <conditionalFormatting sqref="N155:BM182">
    <cfRule type="endsWith" dxfId="161" priority="304" operator="endsWith" text="W">
      <formula>RIGHT(N155,LEN("W"))="W"</formula>
    </cfRule>
  </conditionalFormatting>
  <conditionalFormatting sqref="N184:BM187">
    <cfRule type="endsWith" priority="315" operator="endsWith" text="N">
      <formula>RIGHT(N184,LEN("N"))="N"</formula>
    </cfRule>
  </conditionalFormatting>
  <conditionalFormatting sqref="N184:BM189">
    <cfRule type="endsWith" dxfId="160" priority="210" operator="endsWith" text="W">
      <formula>RIGHT(N184,LEN("W"))="W"</formula>
    </cfRule>
  </conditionalFormatting>
  <conditionalFormatting sqref="N191:BM207">
    <cfRule type="cellIs" dxfId="159" priority="657" stopIfTrue="1" operator="equal">
      <formula>"R"</formula>
    </cfRule>
    <cfRule type="cellIs" dxfId="158" priority="658" stopIfTrue="1" operator="equal">
      <formula>"P"</formula>
    </cfRule>
    <cfRule type="cellIs" dxfId="157" priority="659" stopIfTrue="1" operator="equal">
      <formula>"K"</formula>
    </cfRule>
    <cfRule type="cellIs" dxfId="156" priority="660" stopIfTrue="1" operator="equal">
      <formula>"M"</formula>
    </cfRule>
  </conditionalFormatting>
  <conditionalFormatting sqref="N215:BM320">
    <cfRule type="endsWith" dxfId="155" priority="1" operator="endsWith" text="N">
      <formula>RIGHT(N215,LEN("N"))="N"</formula>
    </cfRule>
    <cfRule type="endsWith" dxfId="154" priority="2" operator="endsWith" text="W">
      <formula>RIGHT(N215,LEN("W"))="W"</formula>
    </cfRule>
  </conditionalFormatting>
  <conditionalFormatting sqref="N234:BM284 BO69:BO320">
    <cfRule type="cellIs" dxfId="153" priority="3" stopIfTrue="1" operator="equal">
      <formula>"R"</formula>
    </cfRule>
  </conditionalFormatting>
  <conditionalFormatting sqref="O51:P51 R51:AB51">
    <cfRule type="cellIs" dxfId="152" priority="467" stopIfTrue="1" operator="equal">
      <formula>"K"</formula>
    </cfRule>
    <cfRule type="cellIs" dxfId="151" priority="468" stopIfTrue="1" operator="equal">
      <formula>"M"</formula>
    </cfRule>
    <cfRule type="cellIs" dxfId="150" priority="465" stopIfTrue="1" operator="equal">
      <formula>"R"</formula>
    </cfRule>
    <cfRule type="cellIs" dxfId="149" priority="466" stopIfTrue="1" operator="equal">
      <formula>"P"</formula>
    </cfRule>
  </conditionalFormatting>
  <conditionalFormatting sqref="O48:BJ50 AP51:BJ51">
    <cfRule type="cellIs" dxfId="148" priority="460" stopIfTrue="1" operator="equal">
      <formula>"M"</formula>
    </cfRule>
    <cfRule type="cellIs" dxfId="147" priority="459" stopIfTrue="1" operator="equal">
      <formula>"K"</formula>
    </cfRule>
    <cfRule type="cellIs" dxfId="146" priority="458" stopIfTrue="1" operator="equal">
      <formula>"P"</formula>
    </cfRule>
    <cfRule type="cellIs" dxfId="145" priority="457" stopIfTrue="1" operator="equal">
      <formula>"R"</formula>
    </cfRule>
  </conditionalFormatting>
  <conditionalFormatting sqref="P20">
    <cfRule type="cellIs" dxfId="144" priority="205" stopIfTrue="1" operator="equal">
      <formula>"R"</formula>
    </cfRule>
    <cfRule type="cellIs" dxfId="143" priority="208" stopIfTrue="1" operator="equal">
      <formula>"M"</formula>
    </cfRule>
    <cfRule type="cellIs" dxfId="142" priority="206" stopIfTrue="1" operator="equal">
      <formula>"P"</formula>
    </cfRule>
    <cfRule type="cellIs" dxfId="141" priority="207" stopIfTrue="1" operator="equal">
      <formula>"K"</formula>
    </cfRule>
  </conditionalFormatting>
  <conditionalFormatting sqref="Q51">
    <cfRule type="cellIs" dxfId="140" priority="454" stopIfTrue="1" operator="equal">
      <formula>"M"</formula>
    </cfRule>
    <cfRule type="cellIs" dxfId="139" priority="453" stopIfTrue="1" operator="equal">
      <formula>"K"</formula>
    </cfRule>
    <cfRule type="cellIs" dxfId="138" priority="452" stopIfTrue="1" operator="equal">
      <formula>"P"</formula>
    </cfRule>
    <cfRule type="cellIs" dxfId="137" priority="451" stopIfTrue="1" operator="equal">
      <formula>"R"</formula>
    </cfRule>
  </conditionalFormatting>
  <conditionalFormatting sqref="S41">
    <cfRule type="cellIs" dxfId="136" priority="204" stopIfTrue="1" operator="equal">
      <formula>"M"</formula>
    </cfRule>
    <cfRule type="cellIs" dxfId="135" priority="202" stopIfTrue="1" operator="equal">
      <formula>"P"</formula>
    </cfRule>
    <cfRule type="cellIs" dxfId="134" priority="201" stopIfTrue="1" operator="equal">
      <formula>"R"</formula>
    </cfRule>
    <cfRule type="cellIs" dxfId="133" priority="203" stopIfTrue="1" operator="equal">
      <formula>"K"</formula>
    </cfRule>
  </conditionalFormatting>
  <conditionalFormatting sqref="S45">
    <cfRule type="cellIs" dxfId="132" priority="196" stopIfTrue="1" operator="equal">
      <formula>"M"</formula>
    </cfRule>
    <cfRule type="cellIs" dxfId="131" priority="191" stopIfTrue="1" operator="equal">
      <formula>"K"</formula>
    </cfRule>
    <cfRule type="cellIs" dxfId="130" priority="195" stopIfTrue="1" operator="equal">
      <formula>"K"</formula>
    </cfRule>
    <cfRule type="cellIs" dxfId="129" priority="194" stopIfTrue="1" operator="equal">
      <formula>"P"</formula>
    </cfRule>
    <cfRule type="cellIs" dxfId="128" priority="193" stopIfTrue="1" operator="equal">
      <formula>"R"</formula>
    </cfRule>
    <cfRule type="cellIs" dxfId="127" priority="192" stopIfTrue="1" operator="equal">
      <formula>"M"</formula>
    </cfRule>
    <cfRule type="cellIs" dxfId="126" priority="190" stopIfTrue="1" operator="equal">
      <formula>"P"</formula>
    </cfRule>
    <cfRule type="cellIs" dxfId="125" priority="189" stopIfTrue="1" operator="equal">
      <formula>"R"</formula>
    </cfRule>
  </conditionalFormatting>
  <conditionalFormatting sqref="S41:T41">
    <cfRule type="cellIs" dxfId="124" priority="36" stopIfTrue="1" operator="equal">
      <formula>"M"</formula>
    </cfRule>
    <cfRule type="cellIs" dxfId="123" priority="33" stopIfTrue="1" operator="equal">
      <formula>"R"</formula>
    </cfRule>
    <cfRule type="cellIs" dxfId="122" priority="34" stopIfTrue="1" operator="equal">
      <formula>"P"</formula>
    </cfRule>
    <cfRule type="cellIs" dxfId="121" priority="35" stopIfTrue="1" operator="equal">
      <formula>"K"</formula>
    </cfRule>
  </conditionalFormatting>
  <conditionalFormatting sqref="T42:T44">
    <cfRule type="cellIs" dxfId="120" priority="28" stopIfTrue="1" operator="equal">
      <formula>"M"</formula>
    </cfRule>
    <cfRule type="cellIs" dxfId="119" priority="25" stopIfTrue="1" operator="equal">
      <formula>"R"</formula>
    </cfRule>
    <cfRule type="cellIs" dxfId="118" priority="26" stopIfTrue="1" operator="equal">
      <formula>"P"</formula>
    </cfRule>
    <cfRule type="cellIs" dxfId="117" priority="27" stopIfTrue="1" operator="equal">
      <formula>"K"</formula>
    </cfRule>
  </conditionalFormatting>
  <conditionalFormatting sqref="T45:T54 N48:N51 N52:BM68 AN113:BM113 BM208:BM233 N285:BL319 BM285:BM320">
    <cfRule type="cellIs" dxfId="116" priority="753" stopIfTrue="1" operator="equal">
      <formula>"R"</formula>
    </cfRule>
  </conditionalFormatting>
  <conditionalFormatting sqref="T50">
    <cfRule type="cellIs" dxfId="115" priority="156" stopIfTrue="1" operator="equal">
      <formula>"P"</formula>
    </cfRule>
    <cfRule type="cellIs" dxfId="114" priority="157" stopIfTrue="1" operator="equal">
      <formula>"K"</formula>
    </cfRule>
    <cfRule type="cellIs" dxfId="113" priority="158" stopIfTrue="1" operator="equal">
      <formula>"M"</formula>
    </cfRule>
    <cfRule type="cellIs" dxfId="112" priority="155" stopIfTrue="1" operator="equal">
      <formula>"R"</formula>
    </cfRule>
    <cfRule type="cellIs" dxfId="111" priority="154" stopIfTrue="1" operator="equal">
      <formula>"M"</formula>
    </cfRule>
    <cfRule type="cellIs" dxfId="110" priority="153" stopIfTrue="1" operator="equal">
      <formula>"K"</formula>
    </cfRule>
    <cfRule type="cellIs" dxfId="109" priority="151" stopIfTrue="1" operator="equal">
      <formula>"R"</formula>
    </cfRule>
    <cfRule type="cellIs" dxfId="108" priority="152" stopIfTrue="1" operator="equal">
      <formula>"P"</formula>
    </cfRule>
  </conditionalFormatting>
  <conditionalFormatting sqref="U48:U54">
    <cfRule type="cellIs" dxfId="107" priority="16" stopIfTrue="1" operator="equal">
      <formula>"M"</formula>
    </cfRule>
    <cfRule type="cellIs" dxfId="106" priority="15" stopIfTrue="1" operator="equal">
      <formula>"K"</formula>
    </cfRule>
    <cfRule type="cellIs" dxfId="105" priority="14" stopIfTrue="1" operator="equal">
      <formula>"P"</formula>
    </cfRule>
    <cfRule type="cellIs" dxfId="104" priority="13" stopIfTrue="1" operator="equal">
      <formula>"R"</formula>
    </cfRule>
  </conditionalFormatting>
  <conditionalFormatting sqref="U58:U60">
    <cfRule type="cellIs" dxfId="103" priority="298" stopIfTrue="1" operator="equal">
      <formula>"M"</formula>
    </cfRule>
    <cfRule type="cellIs" dxfId="102" priority="297" stopIfTrue="1" operator="equal">
      <formula>"K"</formula>
    </cfRule>
    <cfRule type="cellIs" dxfId="101" priority="295" stopIfTrue="1" operator="equal">
      <formula>"R"</formula>
    </cfRule>
    <cfRule type="cellIs" dxfId="100" priority="296" stopIfTrue="1" operator="equal">
      <formula>"P"</formula>
    </cfRule>
  </conditionalFormatting>
  <conditionalFormatting sqref="AC51">
    <cfRule type="cellIs" dxfId="99" priority="448" stopIfTrue="1" operator="equal">
      <formula>"P"</formula>
    </cfRule>
    <cfRule type="cellIs" dxfId="98" priority="447" stopIfTrue="1" operator="equal">
      <formula>"R"</formula>
    </cfRule>
    <cfRule type="cellIs" dxfId="97" priority="450" stopIfTrue="1" operator="equal">
      <formula>"M"</formula>
    </cfRule>
    <cfRule type="cellIs" dxfId="96" priority="449" stopIfTrue="1" operator="equal">
      <formula>"K"</formula>
    </cfRule>
  </conditionalFormatting>
  <conditionalFormatting sqref="AD51:AN51">
    <cfRule type="cellIs" dxfId="95" priority="461" stopIfTrue="1" operator="equal">
      <formula>"R"</formula>
    </cfRule>
    <cfRule type="cellIs" dxfId="94" priority="464" stopIfTrue="1" operator="equal">
      <formula>"M"</formula>
    </cfRule>
    <cfRule type="cellIs" dxfId="93" priority="463" stopIfTrue="1" operator="equal">
      <formula>"K"</formula>
    </cfRule>
    <cfRule type="cellIs" dxfId="92" priority="462" stopIfTrue="1" operator="equal">
      <formula>"P"</formula>
    </cfRule>
  </conditionalFormatting>
  <conditionalFormatting sqref="AD183:AN183 N181:BH182 BJ181:BM182">
    <cfRule type="cellIs" dxfId="91" priority="375" stopIfTrue="1" operator="equal">
      <formula>"R"</formula>
    </cfRule>
  </conditionalFormatting>
  <conditionalFormatting sqref="AD190:AN190 BJ186:BM189 N188:AN189 AP188:BH189 N186:BH187">
    <cfRule type="cellIs" dxfId="90" priority="353" stopIfTrue="1" operator="equal">
      <formula>"R"</formula>
    </cfRule>
  </conditionalFormatting>
  <conditionalFormatting sqref="AH143:AH144">
    <cfRule type="cellIs" dxfId="89" priority="42" stopIfTrue="1" operator="equal">
      <formula>"M"</formula>
    </cfRule>
    <cfRule type="cellIs" dxfId="88" priority="40" stopIfTrue="1" operator="equal">
      <formula>"P"</formula>
    </cfRule>
    <cfRule type="endsWith" dxfId="87" priority="37" operator="endsWith" text="N">
      <formula>RIGHT(AH143,LEN("N"))="N"</formula>
    </cfRule>
    <cfRule type="endsWith" dxfId="86" priority="38" operator="endsWith" text="W">
      <formula>RIGHT(AH143,LEN("W"))="W"</formula>
    </cfRule>
    <cfRule type="cellIs" dxfId="85" priority="39" stopIfTrue="1" operator="equal">
      <formula>"R"</formula>
    </cfRule>
    <cfRule type="cellIs" dxfId="84" priority="41" stopIfTrue="1" operator="equal">
      <formula>"K"</formula>
    </cfRule>
  </conditionalFormatting>
  <conditionalFormatting sqref="AM139">
    <cfRule type="cellIs" dxfId="83" priority="236" stopIfTrue="1" operator="equal">
      <formula>"P"</formula>
    </cfRule>
    <cfRule type="cellIs" dxfId="82" priority="235" stopIfTrue="1" operator="equal">
      <formula>"R"</formula>
    </cfRule>
    <cfRule type="endsWith" dxfId="81" priority="234" operator="endsWith" text="W">
      <formula>RIGHT(AM139,LEN("W"))="W"</formula>
    </cfRule>
    <cfRule type="endsWith" dxfId="80" priority="233" operator="endsWith" text="N">
      <formula>RIGHT(AM139,LEN("N"))="N"</formula>
    </cfRule>
    <cfRule type="cellIs" dxfId="79" priority="237" stopIfTrue="1" operator="equal">
      <formula>"K"</formula>
    </cfRule>
    <cfRule type="cellIs" dxfId="78" priority="238" stopIfTrue="1" operator="equal">
      <formula>"M"</formula>
    </cfRule>
  </conditionalFormatting>
  <conditionalFormatting sqref="AM150">
    <cfRule type="cellIs" dxfId="77" priority="407" stopIfTrue="1" operator="equal">
      <formula>"K"</formula>
    </cfRule>
    <cfRule type="cellIs" dxfId="76" priority="406" stopIfTrue="1" operator="equal">
      <formula>"P"</formula>
    </cfRule>
    <cfRule type="cellIs" dxfId="75" priority="405" stopIfTrue="1" operator="equal">
      <formula>"R"</formula>
    </cfRule>
    <cfRule type="endsWith" dxfId="74" priority="404" operator="endsWith" text="W">
      <formula>RIGHT(AM150,LEN("W"))="W"</formula>
    </cfRule>
    <cfRule type="endsWith" dxfId="73" priority="403" operator="endsWith" text="N">
      <formula>RIGHT(AM150,LEN("N"))="N"</formula>
    </cfRule>
    <cfRule type="cellIs" dxfId="72" priority="408" stopIfTrue="1" operator="equal">
      <formula>"M"</formula>
    </cfRule>
  </conditionalFormatting>
  <conditionalFormatting sqref="AO47">
    <cfRule type="cellIs" dxfId="71" priority="397" stopIfTrue="1" operator="equal">
      <formula>"K"</formula>
    </cfRule>
    <cfRule type="cellIs" dxfId="70" priority="398" stopIfTrue="1" operator="equal">
      <formula>"M"</formula>
    </cfRule>
    <cfRule type="cellIs" dxfId="69" priority="395" stopIfTrue="1" operator="equal">
      <formula>"R"</formula>
    </cfRule>
    <cfRule type="cellIs" dxfId="68" priority="396" stopIfTrue="1" operator="equal">
      <formula>"P"</formula>
    </cfRule>
  </conditionalFormatting>
  <conditionalFormatting sqref="AO47:AO51">
    <cfRule type="cellIs" dxfId="67" priority="401" stopIfTrue="1" operator="equal">
      <formula>"K"</formula>
    </cfRule>
    <cfRule type="cellIs" dxfId="66" priority="402" stopIfTrue="1" operator="equal">
      <formula>"M"</formula>
    </cfRule>
    <cfRule type="cellIs" dxfId="65" priority="399" stopIfTrue="1" operator="equal">
      <formula>"R"</formula>
    </cfRule>
    <cfRule type="cellIs" dxfId="64" priority="400" stopIfTrue="1" operator="equal">
      <formula>"P"</formula>
    </cfRule>
  </conditionalFormatting>
  <conditionalFormatting sqref="AO183">
    <cfRule type="cellIs" dxfId="63" priority="361" stopIfTrue="1" operator="equal">
      <formula>"R"</formula>
    </cfRule>
    <cfRule type="cellIs" dxfId="62" priority="362" stopIfTrue="1" operator="equal">
      <formula>"P"</formula>
    </cfRule>
    <cfRule type="cellIs" dxfId="61" priority="364" stopIfTrue="1" operator="equal">
      <formula>"M"</formula>
    </cfRule>
    <cfRule type="cellIs" dxfId="60" priority="363" stopIfTrue="1" operator="equal">
      <formula>"K"</formula>
    </cfRule>
  </conditionalFormatting>
  <conditionalFormatting sqref="AO188:AO189">
    <cfRule type="endsWith" dxfId="59" priority="209" operator="endsWith" text="N">
      <formula>RIGHT(AO188,LEN("N"))="N"</formula>
    </cfRule>
  </conditionalFormatting>
  <conditionalFormatting sqref="AO188:AO190">
    <cfRule type="cellIs" dxfId="58" priority="211" stopIfTrue="1" operator="equal">
      <formula>"R"</formula>
    </cfRule>
    <cfRule type="cellIs" dxfId="57" priority="213" stopIfTrue="1" operator="equal">
      <formula>"K"</formula>
    </cfRule>
    <cfRule type="cellIs" dxfId="56" priority="214" stopIfTrue="1" operator="equal">
      <formula>"M"</formula>
    </cfRule>
    <cfRule type="cellIs" dxfId="55" priority="212" stopIfTrue="1" operator="equal">
      <formula>"P"</formula>
    </cfRule>
  </conditionalFormatting>
  <conditionalFormatting sqref="AR203:AR204">
    <cfRule type="cellIs" dxfId="54" priority="251" stopIfTrue="1" operator="equal">
      <formula>"R"</formula>
    </cfRule>
    <cfRule type="cellIs" dxfId="53" priority="252" stopIfTrue="1" operator="equal">
      <formula>"P"</formula>
    </cfRule>
    <cfRule type="cellIs" dxfId="52" priority="253" stopIfTrue="1" operator="equal">
      <formula>"K"</formula>
    </cfRule>
    <cfRule type="cellIs" dxfId="51" priority="254" stopIfTrue="1" operator="equal">
      <formula>"M"</formula>
    </cfRule>
  </conditionalFormatting>
  <conditionalFormatting sqref="AR183:BF183">
    <cfRule type="cellIs" dxfId="50" priority="380" stopIfTrue="1" operator="equal">
      <formula>"P"</formula>
    </cfRule>
    <cfRule type="cellIs" dxfId="49" priority="379" stopIfTrue="1" operator="equal">
      <formula>"R"</formula>
    </cfRule>
    <cfRule type="cellIs" dxfId="48" priority="382" stopIfTrue="1" operator="equal">
      <formula>"M"</formula>
    </cfRule>
    <cfRule type="cellIs" dxfId="47" priority="381" stopIfTrue="1" operator="equal">
      <formula>"K"</formula>
    </cfRule>
  </conditionalFormatting>
  <conditionalFormatting sqref="AR190:BF190">
    <cfRule type="cellIs" dxfId="46" priority="357" stopIfTrue="1" operator="equal">
      <formula>"R"</formula>
    </cfRule>
    <cfRule type="cellIs" dxfId="45" priority="358" stopIfTrue="1" operator="equal">
      <formula>"P"</formula>
    </cfRule>
    <cfRule type="cellIs" dxfId="44" priority="360" stopIfTrue="1" operator="equal">
      <formula>"M"</formula>
    </cfRule>
    <cfRule type="cellIs" dxfId="43" priority="359" stopIfTrue="1" operator="equal">
      <formula>"K"</formula>
    </cfRule>
  </conditionalFormatting>
  <conditionalFormatting sqref="BF185">
    <cfRule type="cellIs" dxfId="42" priority="326" stopIfTrue="1" operator="equal">
      <formula>"P"</formula>
    </cfRule>
    <cfRule type="cellIs" dxfId="41" priority="327" stopIfTrue="1" operator="equal">
      <formula>"K"</formula>
    </cfRule>
    <cfRule type="cellIs" dxfId="40" priority="328" stopIfTrue="1" operator="equal">
      <formula>"M"</formula>
    </cfRule>
    <cfRule type="cellIs" dxfId="39" priority="325" stopIfTrue="1" operator="equal">
      <formula>"R"</formula>
    </cfRule>
  </conditionalFormatting>
  <conditionalFormatting sqref="BF184:BH184 BJ184:BM184">
    <cfRule type="cellIs" dxfId="38" priority="321" stopIfTrue="1" operator="equal">
      <formula>"R"</formula>
    </cfRule>
    <cfRule type="cellIs" dxfId="37" priority="323" stopIfTrue="1" operator="equal">
      <formula>"K"</formula>
    </cfRule>
    <cfRule type="cellIs" dxfId="36" priority="324" stopIfTrue="1" operator="equal">
      <formula>"M"</formula>
    </cfRule>
    <cfRule type="cellIs" dxfId="35" priority="322" stopIfTrue="1" operator="equal">
      <formula>"P"</formula>
    </cfRule>
  </conditionalFormatting>
  <conditionalFormatting sqref="BH183:BM183">
    <cfRule type="cellIs" dxfId="34" priority="371" stopIfTrue="1" operator="equal">
      <formula>"R"</formula>
    </cfRule>
    <cfRule type="cellIs" dxfId="33" priority="373" stopIfTrue="1" operator="equal">
      <formula>"K"</formula>
    </cfRule>
    <cfRule type="cellIs" dxfId="32" priority="372" stopIfTrue="1" operator="equal">
      <formula>"P"</formula>
    </cfRule>
    <cfRule type="cellIs" dxfId="31" priority="374" stopIfTrue="1" operator="equal">
      <formula>"M"</formula>
    </cfRule>
  </conditionalFormatting>
  <conditionalFormatting sqref="BH185:BM185">
    <cfRule type="cellIs" dxfId="30" priority="318" stopIfTrue="1" operator="equal">
      <formula>"P"</formula>
    </cfRule>
    <cfRule type="cellIs" dxfId="29" priority="319" stopIfTrue="1" operator="equal">
      <formula>"K"</formula>
    </cfRule>
    <cfRule type="cellIs" dxfId="28" priority="317" stopIfTrue="1" operator="equal">
      <formula>"R"</formula>
    </cfRule>
    <cfRule type="cellIs" dxfId="27" priority="320" stopIfTrue="1" operator="equal">
      <formula>"M"</formula>
    </cfRule>
  </conditionalFormatting>
  <conditionalFormatting sqref="BH190:BM190">
    <cfRule type="cellIs" dxfId="26" priority="352" stopIfTrue="1" operator="equal">
      <formula>"M"</formula>
    </cfRule>
    <cfRule type="cellIs" dxfId="25" priority="351" stopIfTrue="1" operator="equal">
      <formula>"K"</formula>
    </cfRule>
    <cfRule type="cellIs" dxfId="24" priority="350" stopIfTrue="1" operator="equal">
      <formula>"P"</formula>
    </cfRule>
    <cfRule type="cellIs" dxfId="23" priority="349" stopIfTrue="1" operator="equal">
      <formula>"R"</formula>
    </cfRule>
  </conditionalFormatting>
  <conditionalFormatting sqref="BI135:BM141">
    <cfRule type="cellIs" dxfId="22" priority="232" stopIfTrue="1" operator="equal">
      <formula>"M"</formula>
    </cfRule>
    <cfRule type="cellIs" dxfId="21" priority="231" stopIfTrue="1" operator="equal">
      <formula>"K"</formula>
    </cfRule>
    <cfRule type="cellIs" dxfId="20" priority="230" stopIfTrue="1" operator="equal">
      <formula>"P"</formula>
    </cfRule>
    <cfRule type="cellIs" dxfId="19" priority="229" stopIfTrue="1" operator="equal">
      <formula>"R"</formula>
    </cfRule>
    <cfRule type="endsWith" dxfId="18" priority="228" operator="endsWith" text="W">
      <formula>RIGHT(BI135,LEN("W"))="W"</formula>
    </cfRule>
    <cfRule type="endsWith" dxfId="17" priority="227" operator="endsWith" text="N">
      <formula>RIGHT(BI135,LEN("N"))="N"</formula>
    </cfRule>
  </conditionalFormatting>
  <conditionalFormatting sqref="BK12:BM51">
    <cfRule type="cellIs" dxfId="16" priority="679" stopIfTrue="1" operator="equal">
      <formula>"K"</formula>
    </cfRule>
    <cfRule type="cellIs" dxfId="15" priority="680" stopIfTrue="1" operator="equal">
      <formula>"M"</formula>
    </cfRule>
    <cfRule type="cellIs" dxfId="14" priority="677" stopIfTrue="1" operator="equal">
      <formula>"R"</formula>
    </cfRule>
    <cfRule type="cellIs" dxfId="13" priority="678" stopIfTrue="1" operator="equal">
      <formula>"P"</formula>
    </cfRule>
  </conditionalFormatting>
  <conditionalFormatting sqref="BK146:BM149 N150:AL154 AN150:AX154 AZ150:BM154">
    <cfRule type="endsWith" dxfId="12" priority="434" operator="endsWith" text="W">
      <formula>RIGHT(N146,LEN("W"))="W"</formula>
    </cfRule>
    <cfRule type="cellIs" dxfId="11" priority="436" stopIfTrue="1" operator="equal">
      <formula>"P"</formula>
    </cfRule>
    <cfRule type="cellIs" dxfId="10" priority="435" stopIfTrue="1" operator="equal">
      <formula>"R"</formula>
    </cfRule>
    <cfRule type="cellIs" dxfId="9" priority="437" stopIfTrue="1" operator="equal">
      <formula>"K"</formula>
    </cfRule>
    <cfRule type="cellIs" dxfId="8" priority="438" stopIfTrue="1" operator="equal">
      <formula>"M"</formula>
    </cfRule>
    <cfRule type="endsWith" dxfId="7" priority="433" operator="endsWith" text="N">
      <formula>RIGHT(N146,LEN("N"))="N"</formula>
    </cfRule>
  </conditionalFormatting>
  <conditionalFormatting sqref="BO69:BO320 N234:BM284">
    <cfRule type="cellIs" dxfId="6" priority="5" stopIfTrue="1" operator="equal">
      <formula>"K"</formula>
    </cfRule>
    <cfRule type="cellIs" dxfId="5" priority="6" stopIfTrue="1" operator="equal">
      <formula>"M"</formula>
    </cfRule>
    <cfRule type="cellIs" dxfId="4" priority="4" stopIfTrue="1" operator="equal">
      <formula>"P"</formula>
    </cfRule>
  </conditionalFormatting>
  <conditionalFormatting sqref="BX12:BX24">
    <cfRule type="cellIs" dxfId="3" priority="741" stopIfTrue="1" operator="equal">
      <formula>"R"</formula>
    </cfRule>
    <cfRule type="cellIs" dxfId="2" priority="742" stopIfTrue="1" operator="equal">
      <formula>"P"</formula>
    </cfRule>
    <cfRule type="cellIs" dxfId="1" priority="744" stopIfTrue="1" operator="equal">
      <formula>"M"</formula>
    </cfRule>
    <cfRule type="cellIs" dxfId="0" priority="743" stopIfTrue="1" operator="equal">
      <formula>"K"</formula>
    </cfRule>
  </conditionalFormatting>
  <pageMargins left="0.25" right="0.25" top="0.75" bottom="0.75" header="0.3" footer="0.3"/>
  <pageSetup paperSize="9" scale="50" fitToHeight="0" orientation="portrait" r:id="rId1"/>
  <headerFooter>
    <oddFooter>&amp;C&amp;1#&amp;"Calibri"&amp;10&amp;K000000Classified as Business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D5F76-2327-4F15-9074-6263E29E06B3}">
  <sheetPr codeName="Sheet11"/>
  <dimension ref="D8:F25"/>
  <sheetViews>
    <sheetView topLeftCell="A4" zoomScale="160" zoomScaleNormal="160" workbookViewId="0">
      <selection activeCell="D13" sqref="D13"/>
    </sheetView>
  </sheetViews>
  <sheetFormatPr defaultRowHeight="13.2"/>
  <cols>
    <col min="4" max="4" width="9.88671875" customWidth="1"/>
  </cols>
  <sheetData>
    <row r="8" spans="4:6">
      <c r="D8" s="212" t="s">
        <v>346</v>
      </c>
      <c r="E8" s="212" t="s">
        <v>346</v>
      </c>
      <c r="F8" s="212" t="s">
        <v>509</v>
      </c>
    </row>
    <row r="9" spans="4:6">
      <c r="D9" s="727" t="s">
        <v>588</v>
      </c>
      <c r="E9" s="84"/>
      <c r="F9" s="212"/>
    </row>
    <row r="10" spans="4:6" ht="13.8" thickBot="1">
      <c r="D10" s="728" t="s">
        <v>685</v>
      </c>
      <c r="E10" s="84"/>
      <c r="F10" s="212"/>
    </row>
    <row r="11" spans="4:6">
      <c r="D11" s="717" t="s">
        <v>165</v>
      </c>
      <c r="E11" s="84"/>
      <c r="F11" s="212"/>
    </row>
    <row r="12" spans="4:6" ht="27" thickBot="1">
      <c r="D12" s="709" t="s">
        <v>697</v>
      </c>
      <c r="E12" s="84"/>
      <c r="F12" s="212"/>
    </row>
    <row r="13" spans="4:6" ht="13.8" thickBot="1">
      <c r="D13" s="718" t="s">
        <v>167</v>
      </c>
      <c r="E13" s="84"/>
    </row>
    <row r="14" spans="4:6" ht="13.8" thickBot="1">
      <c r="D14" s="711" t="s">
        <v>479</v>
      </c>
      <c r="E14" s="90"/>
      <c r="F14" s="212"/>
    </row>
    <row r="15" spans="4:6" ht="13.8" thickBot="1">
      <c r="D15" s="718" t="s">
        <v>481</v>
      </c>
      <c r="E15" s="84"/>
      <c r="F15" s="212"/>
    </row>
    <row r="16" spans="4:6" ht="13.8" thickBot="1">
      <c r="D16" s="721" t="s">
        <v>679</v>
      </c>
      <c r="E16" s="90"/>
      <c r="F16" s="212"/>
    </row>
    <row r="17" spans="4:6">
      <c r="D17" s="721" t="s">
        <v>680</v>
      </c>
      <c r="E17" s="90"/>
      <c r="F17" s="212"/>
    </row>
    <row r="18" spans="4:6">
      <c r="D18" s="748" t="s">
        <v>465</v>
      </c>
      <c r="E18" s="84"/>
      <c r="F18" s="212"/>
    </row>
    <row r="19" spans="4:6">
      <c r="D19" s="748" t="s">
        <v>344</v>
      </c>
      <c r="E19" s="84"/>
      <c r="F19" s="212"/>
    </row>
    <row r="20" spans="4:6">
      <c r="D20" s="748" t="s">
        <v>146</v>
      </c>
      <c r="E20" s="84"/>
    </row>
    <row r="21" spans="4:6">
      <c r="D21" s="706" t="s">
        <v>138</v>
      </c>
      <c r="E21" s="125"/>
    </row>
    <row r="22" spans="4:6">
      <c r="D22" s="706"/>
      <c r="E22" s="125"/>
    </row>
    <row r="23" spans="4:6">
      <c r="D23" s="706"/>
      <c r="E23" s="84"/>
      <c r="F23" s="212"/>
    </row>
    <row r="24" spans="4:6">
      <c r="D24" s="706"/>
      <c r="E24" s="84"/>
      <c r="F24" s="212"/>
    </row>
    <row r="25" spans="4:6">
      <c r="D25" s="706"/>
      <c r="E25" s="84"/>
      <c r="F25" s="212"/>
    </row>
  </sheetData>
  <autoFilter ref="D8:F25" xr:uid="{9EDE1EC3-A28F-4449-A781-5153DD95B8CE}">
    <sortState xmlns:xlrd2="http://schemas.microsoft.com/office/spreadsheetml/2017/richdata2" ref="D9:F25">
      <sortCondition ref="D8:D25"/>
    </sortState>
  </autoFilter>
  <conditionalFormatting sqref="E9:E10">
    <cfRule type="cellIs" dxfId="1942" priority="9" stopIfTrue="1" operator="equal">
      <formula>"R"</formula>
    </cfRule>
    <cfRule type="cellIs" dxfId="1941" priority="10" stopIfTrue="1" operator="equal">
      <formula>"P"</formula>
    </cfRule>
    <cfRule type="cellIs" dxfId="1940" priority="11" stopIfTrue="1" operator="equal">
      <formula>"K"</formula>
    </cfRule>
    <cfRule type="cellIs" dxfId="1939" priority="12" stopIfTrue="1" operator="equal">
      <formula>"M"</formula>
    </cfRule>
  </conditionalFormatting>
  <conditionalFormatting sqref="E9:E24">
    <cfRule type="cellIs" dxfId="1938" priority="17" stopIfTrue="1" operator="equal">
      <formula>"R"</formula>
    </cfRule>
    <cfRule type="cellIs" dxfId="1937" priority="18" stopIfTrue="1" operator="equal">
      <formula>"P"</formula>
    </cfRule>
    <cfRule type="cellIs" dxfId="1936" priority="19" stopIfTrue="1" operator="equal">
      <formula>"K"</formula>
    </cfRule>
    <cfRule type="cellIs" dxfId="1935" priority="20" stopIfTrue="1" operator="equal">
      <formula>"M"</formula>
    </cfRule>
  </conditionalFormatting>
  <conditionalFormatting sqref="E9:E25">
    <cfRule type="endsWith" dxfId="1934" priority="1" operator="endsWith" text="N">
      <formula>RIGHT(E9,LEN("N"))="N"</formula>
    </cfRule>
    <cfRule type="endsWith" dxfId="1933" priority="2" operator="endsWith" text="W">
      <formula>RIGHT(E9,LEN("W"))="W"</formula>
    </cfRule>
  </conditionalFormatting>
  <conditionalFormatting sqref="E25">
    <cfRule type="cellIs" dxfId="1932" priority="3" stopIfTrue="1" operator="equal">
      <formula>"R"</formula>
    </cfRule>
    <cfRule type="cellIs" dxfId="1931" priority="4" stopIfTrue="1" operator="equal">
      <formula>"P"</formula>
    </cfRule>
    <cfRule type="cellIs" dxfId="1930" priority="5" stopIfTrue="1" operator="equal">
      <formula>"K"</formula>
    </cfRule>
    <cfRule type="cellIs" dxfId="1929" priority="6" stopIfTrue="1" operator="equal">
      <formula>"M"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D3315-A08D-41AE-9E1E-8F7232D22B53}">
  <sheetPr codeName="Sheet5">
    <tabColor theme="4"/>
    <pageSetUpPr fitToPage="1"/>
  </sheetPr>
  <dimension ref="A1:BY329"/>
  <sheetViews>
    <sheetView topLeftCell="Y251" zoomScale="63" zoomScaleNormal="25" workbookViewId="0">
      <selection activeCell="M85" sqref="M85"/>
    </sheetView>
  </sheetViews>
  <sheetFormatPr defaultColWidth="0" defaultRowHeight="13.2" zeroHeight="1"/>
  <cols>
    <col min="1" max="1" width="26.44140625" hidden="1" customWidth="1"/>
    <col min="2" max="2" width="12" hidden="1" customWidth="1"/>
    <col min="3" max="3" width="4.44140625" style="18" bestFit="1" customWidth="1"/>
    <col min="4" max="6" width="3.44140625" style="18" bestFit="1" customWidth="1"/>
    <col min="7" max="7" width="5.109375" style="18" customWidth="1"/>
    <col min="8" max="8" width="10.44140625" customWidth="1"/>
    <col min="9" max="9" width="55.88671875" bestFit="1" customWidth="1"/>
    <col min="10" max="10" width="16.109375" customWidth="1"/>
    <col min="11" max="12" width="16.109375" hidden="1" customWidth="1"/>
    <col min="13" max="13" width="2.33203125" customWidth="1"/>
    <col min="14" max="14" width="16.109375" customWidth="1"/>
    <col min="15" max="38" width="5.109375" style="18" customWidth="1"/>
    <col min="39" max="39" width="4.88671875" style="18" customWidth="1"/>
    <col min="40" max="40" width="5.109375" style="18" customWidth="1"/>
    <col min="41" max="41" width="4.88671875" style="18" customWidth="1"/>
    <col min="42" max="66" width="5.109375" style="18" customWidth="1"/>
    <col min="67" max="67" width="18.44140625" hidden="1" customWidth="1"/>
    <col min="68" max="68" width="19.5546875" hidden="1" customWidth="1"/>
    <col min="69" max="69" width="4.44140625" hidden="1" customWidth="1"/>
    <col min="70" max="70" width="4.44140625" bestFit="1" customWidth="1"/>
    <col min="71" max="73" width="4" hidden="1" customWidth="1"/>
    <col min="74" max="74" width="20.33203125" hidden="1" customWidth="1"/>
    <col min="75" max="75" width="3.44140625" hidden="1" customWidth="1"/>
    <col min="76" max="76" width="4" hidden="1" customWidth="1"/>
    <col min="77" max="77" width="16.88671875" hidden="1" customWidth="1"/>
    <col min="78" max="16384" width="4" hidden="1"/>
  </cols>
  <sheetData>
    <row r="1" spans="1:77" ht="33">
      <c r="A1" s="640"/>
      <c r="B1" s="641"/>
      <c r="C1" s="636"/>
      <c r="D1" s="636"/>
      <c r="E1" s="636"/>
      <c r="F1" s="636"/>
      <c r="G1" s="636"/>
      <c r="H1" s="1058" t="s">
        <v>687</v>
      </c>
      <c r="I1" s="1058"/>
      <c r="J1" s="1058"/>
      <c r="K1" s="1058"/>
      <c r="L1" s="1058"/>
      <c r="M1" s="1058"/>
      <c r="N1" s="1058"/>
      <c r="O1" s="1058"/>
      <c r="P1" s="1058"/>
      <c r="Q1" s="1058"/>
      <c r="R1" s="1058"/>
      <c r="S1" s="1058"/>
      <c r="T1" s="1058"/>
      <c r="U1" s="1058"/>
      <c r="V1" s="1058"/>
      <c r="W1" s="1058"/>
      <c r="X1" s="1058"/>
      <c r="Y1" s="1058"/>
      <c r="Z1" s="1058"/>
      <c r="AA1" s="1058"/>
      <c r="AB1" s="1058"/>
      <c r="AC1" s="1058"/>
      <c r="AD1" s="1058"/>
      <c r="AE1" s="1058"/>
      <c r="AF1" s="1058"/>
      <c r="AG1" s="1058"/>
      <c r="AH1" s="1058"/>
      <c r="AI1" s="1058"/>
      <c r="AJ1" s="1058"/>
      <c r="AK1" s="1058"/>
      <c r="AL1" s="1058"/>
      <c r="AM1" s="1058"/>
      <c r="AN1" s="1058"/>
      <c r="AO1" s="1058"/>
      <c r="AP1" s="1058"/>
      <c r="AQ1" s="1058"/>
      <c r="AR1" s="1058"/>
      <c r="AS1" s="1058"/>
      <c r="AT1" s="1058"/>
      <c r="AU1" s="1058"/>
      <c r="AV1" s="1058"/>
      <c r="AW1" s="1058"/>
      <c r="AX1" s="1058"/>
      <c r="AY1" s="1058"/>
      <c r="AZ1" s="1058"/>
      <c r="BA1" s="1058"/>
      <c r="BB1" s="1058"/>
      <c r="BC1" s="1058"/>
      <c r="BD1" s="1058"/>
      <c r="BE1" s="1058"/>
      <c r="BF1" s="1058"/>
      <c r="BG1" s="1058"/>
      <c r="BH1" s="1058"/>
      <c r="BI1" s="1058"/>
      <c r="BJ1" s="1058"/>
      <c r="BK1" s="1058"/>
      <c r="BL1" s="1058"/>
      <c r="BM1" s="1058"/>
      <c r="BN1" s="1058"/>
      <c r="BR1" s="634"/>
    </row>
    <row r="2" spans="1:77" ht="30">
      <c r="A2" s="640"/>
      <c r="B2" s="641"/>
      <c r="C2" s="636"/>
      <c r="D2" s="636"/>
      <c r="E2" s="636"/>
      <c r="F2" s="636"/>
      <c r="G2" s="636"/>
      <c r="H2" s="1059" t="s">
        <v>688</v>
      </c>
      <c r="I2" s="1059"/>
      <c r="J2" s="1059"/>
      <c r="K2" s="1059"/>
      <c r="L2" s="1059"/>
      <c r="M2" s="1059"/>
      <c r="N2" s="1059"/>
      <c r="O2" s="1059"/>
      <c r="P2" s="1059"/>
      <c r="Q2" s="1059"/>
      <c r="R2" s="1059"/>
      <c r="S2" s="1059"/>
      <c r="T2" s="1059"/>
      <c r="U2" s="1059"/>
      <c r="V2" s="1059"/>
      <c r="W2" s="1059"/>
      <c r="X2" s="1059"/>
      <c r="Y2" s="1059"/>
      <c r="Z2" s="1059"/>
      <c r="AA2" s="1059"/>
      <c r="AB2" s="1059"/>
      <c r="AC2" s="1059"/>
      <c r="AD2" s="1059"/>
      <c r="AE2" s="1059"/>
      <c r="AF2" s="1059"/>
      <c r="AG2" s="1059"/>
      <c r="AH2" s="1059"/>
      <c r="AI2" s="1059"/>
      <c r="AJ2" s="1059"/>
      <c r="AK2" s="1059"/>
      <c r="AL2" s="1059"/>
      <c r="AM2" s="1059"/>
      <c r="AN2" s="1059"/>
      <c r="AO2" s="1059"/>
      <c r="AP2" s="1059"/>
      <c r="AQ2" s="1059"/>
      <c r="AR2" s="1059"/>
      <c r="AS2" s="1059"/>
      <c r="AT2" s="1059"/>
      <c r="AU2" s="1059"/>
      <c r="AV2" s="1059"/>
      <c r="AW2" s="1059"/>
      <c r="AX2" s="1059"/>
      <c r="AY2" s="1059"/>
      <c r="AZ2" s="1059"/>
      <c r="BA2" s="1059"/>
      <c r="BB2" s="1059"/>
      <c r="BC2" s="1059"/>
      <c r="BD2" s="1059"/>
      <c r="BE2" s="1059"/>
      <c r="BF2" s="1059"/>
      <c r="BG2" s="1059"/>
      <c r="BH2" s="1059"/>
      <c r="BI2" s="1059"/>
      <c r="BJ2" s="1059"/>
      <c r="BK2" s="1059"/>
      <c r="BL2" s="1059"/>
      <c r="BM2" s="1059"/>
      <c r="BN2" s="1059"/>
      <c r="BR2" s="634"/>
    </row>
    <row r="3" spans="1:77" ht="25.2" thickBot="1">
      <c r="A3" s="640"/>
      <c r="B3" s="643"/>
      <c r="C3" s="639"/>
      <c r="D3" s="639"/>
      <c r="E3" s="639"/>
      <c r="F3" s="639"/>
      <c r="G3" s="639"/>
      <c r="H3" s="643"/>
      <c r="I3" s="644" t="s">
        <v>2</v>
      </c>
      <c r="J3" s="1060" t="s">
        <v>1034</v>
      </c>
      <c r="K3" s="1060"/>
      <c r="L3" s="1060"/>
      <c r="M3" s="1060"/>
      <c r="N3" s="1060"/>
      <c r="O3" s="1060"/>
      <c r="P3" s="1060"/>
      <c r="Q3" s="1060"/>
      <c r="R3" s="1060"/>
      <c r="S3" s="1060"/>
      <c r="T3" s="1060"/>
      <c r="U3" s="1060"/>
      <c r="V3" s="1060"/>
      <c r="W3" s="1060"/>
      <c r="X3" s="1060"/>
      <c r="Y3" s="1060"/>
      <c r="Z3" s="1060"/>
      <c r="AA3" s="1060"/>
      <c r="AB3" s="1060"/>
      <c r="AC3" s="1060"/>
      <c r="AD3" s="1060"/>
      <c r="AE3" s="1060"/>
      <c r="AF3" s="1060"/>
      <c r="AG3" s="1060"/>
      <c r="AH3" s="1060"/>
      <c r="AI3" s="1060"/>
      <c r="AJ3" s="1060"/>
      <c r="AK3" s="1060"/>
      <c r="AL3" s="1060"/>
      <c r="AM3" s="1060"/>
      <c r="AN3" s="1060"/>
      <c r="AO3" s="1060"/>
      <c r="AP3" s="1060"/>
      <c r="AQ3" s="1060"/>
      <c r="AR3" s="1060"/>
      <c r="AS3" s="1060"/>
      <c r="AT3" s="1060"/>
      <c r="AU3" s="1060"/>
      <c r="AV3" s="1060"/>
      <c r="AW3" s="1060"/>
      <c r="AX3" s="1060"/>
      <c r="AY3" s="1060"/>
      <c r="AZ3" s="1060"/>
      <c r="BA3" s="1060"/>
      <c r="BB3" s="639"/>
      <c r="BC3" s="639"/>
      <c r="BD3" s="639"/>
      <c r="BE3" s="639"/>
      <c r="BF3" s="639"/>
      <c r="BG3" s="639"/>
      <c r="BH3" s="639"/>
      <c r="BI3" s="639"/>
      <c r="BJ3" s="639"/>
      <c r="BK3" s="639"/>
      <c r="BL3" s="639"/>
      <c r="BM3" s="639"/>
      <c r="BN3" s="639"/>
      <c r="BR3" s="634"/>
    </row>
    <row r="4" spans="1:77">
      <c r="A4" s="640"/>
      <c r="B4" s="677"/>
      <c r="C4" s="1061" t="s">
        <v>696</v>
      </c>
      <c r="D4" s="1061"/>
      <c r="E4" s="1061"/>
      <c r="F4" s="1061"/>
      <c r="G4" s="636"/>
      <c r="H4" s="160" t="s">
        <v>3</v>
      </c>
      <c r="I4" s="168" t="s">
        <v>4</v>
      </c>
      <c r="J4" s="1062"/>
      <c r="K4" s="1063"/>
      <c r="L4" s="1063"/>
      <c r="M4" s="1063"/>
      <c r="N4" s="1064"/>
      <c r="O4" s="1054" t="s">
        <v>334</v>
      </c>
      <c r="P4" s="1054"/>
      <c r="Q4" s="1054"/>
      <c r="R4" s="1054"/>
      <c r="S4" s="1055"/>
      <c r="T4" s="636"/>
      <c r="U4" s="636"/>
      <c r="V4" s="636"/>
      <c r="W4" s="636"/>
      <c r="X4" s="636"/>
      <c r="Y4" s="636"/>
      <c r="Z4" s="636"/>
      <c r="AA4" s="636"/>
      <c r="AB4" s="636"/>
      <c r="AC4" s="636"/>
      <c r="AD4" s="636"/>
      <c r="AE4" s="636"/>
      <c r="AF4" s="636"/>
      <c r="AG4" s="636"/>
      <c r="AH4" s="636"/>
      <c r="AI4" s="636"/>
      <c r="AJ4" s="636"/>
      <c r="AK4" s="636"/>
      <c r="AL4" s="636"/>
      <c r="AM4" s="636"/>
      <c r="AN4" s="636"/>
      <c r="AO4" s="636"/>
      <c r="AP4" s="636"/>
      <c r="AQ4" s="636"/>
      <c r="AR4" s="636"/>
      <c r="AS4" s="636"/>
      <c r="AT4" s="636"/>
      <c r="AU4" s="636"/>
      <c r="AV4" s="636"/>
      <c r="AW4" s="636"/>
      <c r="AX4" s="636"/>
      <c r="AY4" s="636"/>
      <c r="AZ4" s="636"/>
      <c r="BA4" s="637"/>
      <c r="BB4" s="638"/>
      <c r="BC4" s="636"/>
      <c r="BD4" s="636"/>
      <c r="BE4" s="636"/>
      <c r="BF4" s="636"/>
      <c r="BG4" s="636"/>
      <c r="BH4" s="636"/>
      <c r="BI4" s="636"/>
      <c r="BJ4" s="636"/>
      <c r="BK4" s="637"/>
      <c r="BL4" s="638"/>
      <c r="BM4" s="636"/>
      <c r="BN4" s="636"/>
      <c r="BO4" s="634"/>
      <c r="BP4" s="634"/>
      <c r="BR4" s="634"/>
    </row>
    <row r="5" spans="1:77" ht="13.8" thickBot="1">
      <c r="A5" s="640"/>
      <c r="B5" s="677"/>
      <c r="C5" s="1061"/>
      <c r="D5" s="1061"/>
      <c r="E5" s="1061"/>
      <c r="F5" s="1061"/>
      <c r="G5" s="636"/>
      <c r="H5" s="161" t="s">
        <v>5</v>
      </c>
      <c r="I5" s="169" t="s">
        <v>6</v>
      </c>
      <c r="J5" s="1065"/>
      <c r="K5" s="1066"/>
      <c r="L5" s="1066"/>
      <c r="M5" s="1066"/>
      <c r="N5" s="1067"/>
      <c r="O5" s="1056" t="s">
        <v>335</v>
      </c>
      <c r="P5" s="1056"/>
      <c r="Q5" s="1056"/>
      <c r="R5" s="1056"/>
      <c r="S5" s="1057"/>
      <c r="T5" s="636"/>
      <c r="U5" s="636"/>
      <c r="V5" s="636"/>
      <c r="W5" s="636"/>
      <c r="X5" s="636"/>
      <c r="Y5" s="636"/>
      <c r="Z5" s="636"/>
      <c r="AA5" s="636"/>
      <c r="AB5" s="636"/>
      <c r="AC5" s="636"/>
      <c r="AD5" s="636"/>
      <c r="AE5" s="636"/>
      <c r="AF5" s="636"/>
      <c r="AG5" s="636"/>
      <c r="AH5" s="636"/>
      <c r="AI5" s="636"/>
      <c r="AJ5" s="636"/>
      <c r="AK5" s="636"/>
      <c r="AL5" s="636"/>
      <c r="AM5" s="636"/>
      <c r="AN5" s="636"/>
      <c r="AO5" s="636"/>
      <c r="AP5" s="636"/>
      <c r="AQ5" s="636"/>
      <c r="AR5" s="636"/>
      <c r="AS5" s="636"/>
      <c r="AT5" s="636"/>
      <c r="AU5" s="636"/>
      <c r="AV5" s="636"/>
      <c r="AW5" s="636"/>
      <c r="AX5" s="636"/>
      <c r="AY5" s="636"/>
      <c r="AZ5" s="636"/>
      <c r="BA5" s="637"/>
      <c r="BB5" s="638"/>
      <c r="BC5" s="636"/>
      <c r="BD5" s="636"/>
      <c r="BE5" s="636"/>
      <c r="BF5" s="636"/>
      <c r="BG5" s="636"/>
      <c r="BH5" s="636"/>
      <c r="BI5" s="636"/>
      <c r="BJ5" s="636"/>
      <c r="BK5" s="637"/>
      <c r="BL5" s="638"/>
      <c r="BM5" s="636"/>
      <c r="BN5" s="636"/>
      <c r="BO5" s="634"/>
      <c r="BP5" s="634"/>
      <c r="BR5" s="634"/>
    </row>
    <row r="6" spans="1:77">
      <c r="A6" s="640"/>
      <c r="B6" s="677"/>
      <c r="C6" s="637"/>
      <c r="D6" s="637"/>
      <c r="E6" s="637"/>
      <c r="F6" s="636"/>
      <c r="G6" s="636"/>
      <c r="H6" s="162" t="s">
        <v>7</v>
      </c>
      <c r="I6" s="163" t="s">
        <v>8</v>
      </c>
      <c r="J6" s="636"/>
      <c r="K6" s="636"/>
      <c r="L6" s="636"/>
      <c r="M6" s="636"/>
      <c r="N6" s="636"/>
      <c r="O6" s="636"/>
      <c r="P6" s="636"/>
      <c r="Q6" s="636"/>
      <c r="R6" s="636"/>
      <c r="S6" s="636"/>
      <c r="T6" s="636"/>
      <c r="U6" s="636"/>
      <c r="V6" s="636"/>
      <c r="W6" s="636"/>
      <c r="X6" s="636"/>
      <c r="Y6" s="636"/>
      <c r="Z6" s="636"/>
      <c r="AA6" s="636"/>
      <c r="AB6" s="636"/>
      <c r="AC6" s="636"/>
      <c r="AD6" s="636"/>
      <c r="AE6" s="636"/>
      <c r="AF6" s="636"/>
      <c r="AG6" s="636"/>
      <c r="AH6" s="636"/>
      <c r="AI6" s="636"/>
      <c r="AJ6" s="636"/>
      <c r="AK6" s="636"/>
      <c r="AL6" s="636"/>
      <c r="AM6" s="636"/>
      <c r="AN6" s="636"/>
      <c r="AO6" s="636"/>
      <c r="AP6" s="636"/>
      <c r="AQ6" s="636"/>
      <c r="AR6" s="636"/>
      <c r="AS6" s="636"/>
      <c r="AT6" s="636"/>
      <c r="AU6" s="636"/>
      <c r="AV6" s="636"/>
      <c r="AW6" s="636"/>
      <c r="AX6" s="636"/>
      <c r="AY6" s="636"/>
      <c r="AZ6" s="636"/>
      <c r="BA6" s="637"/>
      <c r="BB6" s="638"/>
      <c r="BC6" s="636"/>
      <c r="BD6" s="636"/>
      <c r="BE6" s="636"/>
      <c r="BF6" s="636"/>
      <c r="BG6" s="636"/>
      <c r="BH6" s="636"/>
      <c r="BI6" s="636"/>
      <c r="BJ6" s="636"/>
      <c r="BK6" s="637"/>
      <c r="BL6" s="638"/>
      <c r="BM6" s="636"/>
      <c r="BN6" s="636"/>
      <c r="BO6" s="634"/>
      <c r="BP6" s="634"/>
      <c r="BR6" s="634"/>
    </row>
    <row r="7" spans="1:77" ht="13.8" thickBot="1">
      <c r="A7" s="640"/>
      <c r="B7" s="677"/>
      <c r="C7" s="637"/>
      <c r="D7" s="637"/>
      <c r="E7" s="637"/>
      <c r="F7" s="636"/>
      <c r="G7" s="636"/>
      <c r="H7" s="164" t="s">
        <v>9</v>
      </c>
      <c r="I7" s="165" t="s">
        <v>10</v>
      </c>
      <c r="J7" s="677"/>
      <c r="K7" s="677"/>
      <c r="L7" s="677"/>
      <c r="M7" s="677"/>
      <c r="N7" s="677"/>
      <c r="O7" s="636"/>
      <c r="P7" s="636"/>
      <c r="Q7" s="636"/>
      <c r="R7" s="636"/>
      <c r="S7" s="636"/>
      <c r="T7" s="636"/>
      <c r="U7" s="636"/>
      <c r="V7" s="636"/>
      <c r="W7" s="636"/>
      <c r="X7" s="636"/>
      <c r="Y7" s="636"/>
      <c r="Z7" s="636"/>
      <c r="AA7" s="636"/>
      <c r="AB7" s="636"/>
      <c r="AC7" s="636"/>
      <c r="AD7" s="636"/>
      <c r="AE7" s="636"/>
      <c r="AF7" s="636"/>
      <c r="AG7" s="636"/>
      <c r="AH7" s="636"/>
      <c r="AI7" s="636"/>
      <c r="AJ7" s="636"/>
      <c r="AK7" s="636"/>
      <c r="AL7" s="636"/>
      <c r="AM7" s="636"/>
      <c r="AN7" s="636"/>
      <c r="AO7" s="636"/>
      <c r="AP7" s="636"/>
      <c r="AQ7" s="636"/>
      <c r="AR7" s="636"/>
      <c r="AS7" s="636"/>
      <c r="AT7" s="636"/>
      <c r="AU7" s="636"/>
      <c r="AV7" s="636"/>
      <c r="AW7" s="636"/>
      <c r="AX7" s="636"/>
      <c r="AY7" s="636"/>
      <c r="AZ7" s="636"/>
      <c r="BA7" s="637"/>
      <c r="BB7" s="638"/>
      <c r="BC7" s="636"/>
      <c r="BD7" s="636"/>
      <c r="BE7" s="636"/>
      <c r="BF7" s="636"/>
      <c r="BG7" s="636"/>
      <c r="BH7" s="636"/>
      <c r="BI7" s="636"/>
      <c r="BJ7" s="636"/>
      <c r="BK7" s="637"/>
      <c r="BL7" s="638"/>
      <c r="BM7" s="636"/>
      <c r="BN7" s="636"/>
      <c r="BR7" s="634"/>
    </row>
    <row r="8" spans="1:77" hidden="1">
      <c r="A8" s="640"/>
      <c r="B8" s="677"/>
      <c r="C8" s="637"/>
      <c r="D8" s="637"/>
      <c r="E8" s="637"/>
      <c r="F8" s="637"/>
      <c r="G8" s="637"/>
      <c r="BA8" s="19"/>
      <c r="BB8" s="20"/>
      <c r="BK8" s="19"/>
      <c r="BL8" s="20"/>
      <c r="BR8" s="634"/>
    </row>
    <row r="9" spans="1:77" hidden="1">
      <c r="A9" s="640"/>
      <c r="B9" s="677"/>
      <c r="C9" s="637"/>
      <c r="D9" s="637"/>
      <c r="E9" s="637"/>
      <c r="F9" s="637"/>
      <c r="G9" s="637"/>
      <c r="BA9" s="19"/>
      <c r="BB9" s="20"/>
      <c r="BK9" s="19"/>
      <c r="BL9" s="20"/>
      <c r="BR9" s="634"/>
    </row>
    <row r="10" spans="1:77" hidden="1">
      <c r="A10" s="640"/>
      <c r="B10" s="678"/>
      <c r="C10" s="637"/>
      <c r="D10" s="637"/>
      <c r="E10" s="637"/>
      <c r="F10" s="637"/>
      <c r="G10" s="637"/>
      <c r="J10" s="1"/>
      <c r="K10" s="1"/>
      <c r="L10" s="1"/>
      <c r="M10" s="1"/>
      <c r="N10" s="1"/>
      <c r="BR10" s="634"/>
    </row>
    <row r="11" spans="1:77" ht="30.6" thickBot="1">
      <c r="A11" s="640"/>
      <c r="B11" s="641"/>
      <c r="C11" s="645"/>
      <c r="D11" s="645"/>
      <c r="E11" s="645"/>
      <c r="F11" s="645"/>
      <c r="G11" s="646"/>
      <c r="H11" s="1068" t="s">
        <v>661</v>
      </c>
      <c r="I11" s="1068"/>
      <c r="J11" s="1068"/>
      <c r="K11" s="1069"/>
      <c r="L11" s="1069"/>
      <c r="M11" s="1069"/>
      <c r="N11" s="1069"/>
      <c r="O11" s="1069"/>
      <c r="P11" s="1069"/>
      <c r="Q11" s="1069"/>
      <c r="R11" s="1069"/>
      <c r="S11" s="1069"/>
      <c r="T11" s="1069"/>
      <c r="U11" s="1069"/>
      <c r="V11" s="1069"/>
      <c r="W11" s="1069"/>
      <c r="X11" s="1069"/>
      <c r="Y11" s="1069"/>
      <c r="Z11" s="1069"/>
      <c r="AA11" s="1069"/>
      <c r="AB11" s="1069"/>
      <c r="AC11" s="1069"/>
      <c r="AD11" s="1069"/>
      <c r="AE11" s="1069"/>
      <c r="AF11" s="1069"/>
      <c r="AG11" s="1069"/>
      <c r="AH11" s="1069"/>
      <c r="AI11" s="1069"/>
      <c r="AJ11" s="1069"/>
      <c r="AK11" s="1069"/>
      <c r="AL11" s="1069"/>
      <c r="AM11" s="1069"/>
      <c r="AN11" s="1069"/>
      <c r="AO11" s="1069"/>
      <c r="AP11" s="1069"/>
      <c r="AQ11" s="1069"/>
      <c r="AR11" s="1069"/>
      <c r="AS11" s="1069"/>
      <c r="AT11" s="1069"/>
      <c r="AU11" s="1069"/>
      <c r="AV11" s="1069"/>
      <c r="AW11" s="1069"/>
      <c r="AX11" s="1069"/>
      <c r="AY11" s="1069"/>
      <c r="AZ11" s="1069"/>
      <c r="BA11" s="1069"/>
      <c r="BB11" s="1069"/>
      <c r="BC11" s="1069"/>
      <c r="BD11" s="1069"/>
      <c r="BE11" s="1069"/>
      <c r="BF11" s="1069"/>
      <c r="BG11" s="1069"/>
      <c r="BH11" s="1069"/>
      <c r="BI11" s="1069"/>
      <c r="BJ11" s="1069"/>
      <c r="BK11" s="1069"/>
      <c r="BL11" s="1069"/>
      <c r="BM11" s="1069"/>
      <c r="BN11" s="1069"/>
      <c r="BR11" s="634"/>
    </row>
    <row r="12" spans="1:77" ht="13.8" thickBot="1">
      <c r="A12" s="1070" t="s">
        <v>11</v>
      </c>
      <c r="B12" s="1072" t="s">
        <v>0</v>
      </c>
      <c r="C12" s="645"/>
      <c r="D12" s="645"/>
      <c r="E12" s="645"/>
      <c r="F12" s="645"/>
      <c r="G12" s="646"/>
      <c r="H12" s="1049" t="s">
        <v>12</v>
      </c>
      <c r="I12" s="1049" t="s">
        <v>13</v>
      </c>
      <c r="J12" s="1051" t="s">
        <v>14</v>
      </c>
      <c r="K12" s="1051" t="s">
        <v>662</v>
      </c>
      <c r="L12" s="1051" t="s">
        <v>419</v>
      </c>
      <c r="M12" s="1051" t="s">
        <v>656</v>
      </c>
      <c r="N12" s="1074" t="s">
        <v>657</v>
      </c>
      <c r="O12" s="1034" t="s">
        <v>15</v>
      </c>
      <c r="P12" s="1035"/>
      <c r="Q12" s="1035"/>
      <c r="R12" s="1036"/>
      <c r="S12" s="1034" t="s">
        <v>16</v>
      </c>
      <c r="T12" s="1035"/>
      <c r="U12" s="1035"/>
      <c r="V12" s="1036"/>
      <c r="W12" s="1034" t="s">
        <v>17</v>
      </c>
      <c r="X12" s="1035"/>
      <c r="Y12" s="1035"/>
      <c r="Z12" s="1036"/>
      <c r="AA12" s="1034" t="s">
        <v>18</v>
      </c>
      <c r="AB12" s="1035"/>
      <c r="AC12" s="1035"/>
      <c r="AD12" s="1035"/>
      <c r="AE12" s="1036"/>
      <c r="AF12" s="1034" t="s">
        <v>19</v>
      </c>
      <c r="AG12" s="1035"/>
      <c r="AH12" s="1035"/>
      <c r="AI12" s="1036"/>
      <c r="AJ12" s="1034" t="s">
        <v>20</v>
      </c>
      <c r="AK12" s="1035"/>
      <c r="AL12" s="1035"/>
      <c r="AM12" s="1036"/>
      <c r="AN12" s="1034" t="s">
        <v>21</v>
      </c>
      <c r="AO12" s="1035"/>
      <c r="AP12" s="1035"/>
      <c r="AQ12" s="1035"/>
      <c r="AR12" s="1036"/>
      <c r="AS12" s="1034" t="s">
        <v>22</v>
      </c>
      <c r="AT12" s="1035"/>
      <c r="AU12" s="1035"/>
      <c r="AV12" s="1036"/>
      <c r="AW12" s="1034" t="s">
        <v>23</v>
      </c>
      <c r="AX12" s="1035"/>
      <c r="AY12" s="1035"/>
      <c r="AZ12" s="1035"/>
      <c r="BA12" s="1036"/>
      <c r="BB12" s="1034" t="s">
        <v>24</v>
      </c>
      <c r="BC12" s="1035"/>
      <c r="BD12" s="1035"/>
      <c r="BE12" s="1036"/>
      <c r="BF12" s="1034" t="s">
        <v>25</v>
      </c>
      <c r="BG12" s="1035"/>
      <c r="BH12" s="1035"/>
      <c r="BI12" s="1036"/>
      <c r="BJ12" s="1041" t="s">
        <v>26</v>
      </c>
      <c r="BK12" s="1042"/>
      <c r="BL12" s="1042"/>
      <c r="BM12" s="1042"/>
      <c r="BN12" s="1043"/>
      <c r="BR12" s="634"/>
    </row>
    <row r="13" spans="1:77" ht="13.8" thickBot="1">
      <c r="A13" s="1071"/>
      <c r="B13" s="1073"/>
      <c r="C13" s="637"/>
      <c r="D13" s="637"/>
      <c r="E13" s="637"/>
      <c r="F13" s="637"/>
      <c r="G13" s="637"/>
      <c r="H13" s="1050"/>
      <c r="I13" s="1050"/>
      <c r="J13" s="1052"/>
      <c r="K13" s="1052"/>
      <c r="L13" s="1052"/>
      <c r="M13" s="1052"/>
      <c r="N13" s="1075"/>
      <c r="O13" s="538">
        <v>1</v>
      </c>
      <c r="P13" s="539">
        <v>2</v>
      </c>
      <c r="Q13" s="539">
        <v>3</v>
      </c>
      <c r="R13" s="79">
        <v>4</v>
      </c>
      <c r="S13" s="69">
        <v>5</v>
      </c>
      <c r="T13" s="537">
        <v>6</v>
      </c>
      <c r="U13" s="537">
        <v>7</v>
      </c>
      <c r="V13" s="540">
        <v>8</v>
      </c>
      <c r="W13" s="72">
        <v>9</v>
      </c>
      <c r="X13" s="539">
        <v>10</v>
      </c>
      <c r="Y13" s="539">
        <v>11</v>
      </c>
      <c r="Z13" s="79">
        <v>12</v>
      </c>
      <c r="AA13" s="72">
        <v>13</v>
      </c>
      <c r="AB13" s="539">
        <v>14</v>
      </c>
      <c r="AC13" s="539">
        <v>15</v>
      </c>
      <c r="AD13" s="539">
        <v>16</v>
      </c>
      <c r="AE13" s="79">
        <v>17</v>
      </c>
      <c r="AF13" s="72">
        <v>18</v>
      </c>
      <c r="AG13" s="539">
        <v>19</v>
      </c>
      <c r="AH13" s="539">
        <v>20</v>
      </c>
      <c r="AI13" s="79">
        <v>21</v>
      </c>
      <c r="AJ13" s="72">
        <v>22</v>
      </c>
      <c r="AK13" s="539">
        <v>23</v>
      </c>
      <c r="AL13" s="539">
        <v>24</v>
      </c>
      <c r="AM13" s="79">
        <v>25</v>
      </c>
      <c r="AN13" s="71">
        <v>26</v>
      </c>
      <c r="AO13" s="537">
        <v>27</v>
      </c>
      <c r="AP13" s="537">
        <v>28</v>
      </c>
      <c r="AQ13" s="537">
        <v>29</v>
      </c>
      <c r="AR13" s="541">
        <v>30</v>
      </c>
      <c r="AS13" s="72">
        <v>31</v>
      </c>
      <c r="AT13" s="539">
        <v>32</v>
      </c>
      <c r="AU13" s="539">
        <v>33</v>
      </c>
      <c r="AV13" s="79">
        <v>34</v>
      </c>
      <c r="AW13" s="72">
        <v>35</v>
      </c>
      <c r="AX13" s="539">
        <v>36</v>
      </c>
      <c r="AY13" s="539">
        <v>37</v>
      </c>
      <c r="AZ13" s="539">
        <v>38</v>
      </c>
      <c r="BA13" s="79">
        <v>39</v>
      </c>
      <c r="BB13" s="72">
        <v>40</v>
      </c>
      <c r="BC13" s="539">
        <v>41</v>
      </c>
      <c r="BD13" s="539">
        <v>42</v>
      </c>
      <c r="BE13" s="79">
        <v>43</v>
      </c>
      <c r="BF13" s="72">
        <v>44</v>
      </c>
      <c r="BG13" s="539">
        <v>45</v>
      </c>
      <c r="BH13" s="539">
        <v>46</v>
      </c>
      <c r="BI13" s="79">
        <v>47</v>
      </c>
      <c r="BJ13" s="72">
        <v>48</v>
      </c>
      <c r="BK13" s="539">
        <v>49</v>
      </c>
      <c r="BL13" s="543">
        <v>50</v>
      </c>
      <c r="BM13" s="543">
        <v>51</v>
      </c>
      <c r="BN13" s="542">
        <v>52</v>
      </c>
      <c r="BR13" s="634"/>
    </row>
    <row r="14" spans="1:77" ht="18" customHeight="1" thickBot="1">
      <c r="A14" s="679"/>
      <c r="B14" s="680" t="s">
        <v>1</v>
      </c>
      <c r="C14" s="636"/>
      <c r="D14" s="636"/>
      <c r="E14" s="636"/>
      <c r="F14" s="636"/>
      <c r="G14" s="113"/>
      <c r="H14" s="212"/>
      <c r="O14" s="735"/>
      <c r="P14" s="735"/>
      <c r="Q14" s="735"/>
      <c r="R14" s="735"/>
      <c r="S14" s="735"/>
      <c r="T14" s="735"/>
      <c r="U14" s="735"/>
      <c r="V14" s="735"/>
      <c r="W14" s="735"/>
      <c r="X14" s="735"/>
      <c r="Y14" s="735"/>
      <c r="Z14" s="735"/>
      <c r="AA14" s="735"/>
      <c r="AB14" s="735"/>
      <c r="AC14" s="735"/>
      <c r="AD14" s="735"/>
      <c r="AE14" s="735"/>
      <c r="AF14" s="735"/>
      <c r="AG14" s="735"/>
      <c r="AH14" s="735"/>
      <c r="AI14" s="735"/>
      <c r="AJ14" s="735"/>
      <c r="AK14" s="735"/>
      <c r="AL14" s="735"/>
      <c r="AM14" s="735"/>
      <c r="AN14" s="735"/>
      <c r="AO14" s="735"/>
      <c r="AP14" s="735"/>
      <c r="AQ14" s="735"/>
      <c r="AR14" s="735"/>
      <c r="AS14" s="735"/>
      <c r="AT14" s="735"/>
      <c r="AU14" s="735"/>
      <c r="AV14" s="735"/>
      <c r="AW14" s="735"/>
      <c r="AX14" s="735"/>
      <c r="AY14" s="735"/>
      <c r="AZ14" s="735"/>
      <c r="BA14" s="735"/>
      <c r="BP14" s="41"/>
      <c r="BR14" s="634"/>
      <c r="BV14" s="44"/>
      <c r="BY14" s="45"/>
    </row>
    <row r="15" spans="1:77" ht="18.899999999999999" customHeight="1" thickTop="1">
      <c r="A15" s="9"/>
      <c r="B15" s="8" t="s">
        <v>1</v>
      </c>
      <c r="C15" s="1101"/>
      <c r="D15" s="1101"/>
      <c r="E15" s="1101"/>
      <c r="F15" s="1102"/>
      <c r="G15" s="1038" t="s">
        <v>59</v>
      </c>
      <c r="H15" s="704" t="s">
        <v>347</v>
      </c>
      <c r="I15" s="191" t="s">
        <v>824</v>
      </c>
      <c r="J15" s="185">
        <v>1132130</v>
      </c>
      <c r="K15" s="527" t="s">
        <v>339</v>
      </c>
      <c r="L15" s="527">
        <v>274</v>
      </c>
      <c r="M15" s="528" t="s">
        <v>506</v>
      </c>
      <c r="N15" s="527" t="s">
        <v>5</v>
      </c>
      <c r="O15" s="107"/>
      <c r="P15" s="90"/>
      <c r="Q15" s="90"/>
      <c r="R15" s="105"/>
      <c r="S15" s="140"/>
      <c r="T15" s="90"/>
      <c r="U15" s="90"/>
      <c r="V15" s="142" t="s">
        <v>342</v>
      </c>
      <c r="W15" s="89"/>
      <c r="X15" s="90"/>
      <c r="Y15" s="90"/>
      <c r="Z15" s="105"/>
      <c r="AA15" s="140"/>
      <c r="AB15" s="90"/>
      <c r="AC15" s="90"/>
      <c r="AD15" s="104"/>
      <c r="AE15" s="142"/>
      <c r="AF15" s="103"/>
      <c r="AG15" s="90"/>
      <c r="AH15" s="104"/>
      <c r="AI15" s="105"/>
      <c r="AJ15" s="135" t="s">
        <v>342</v>
      </c>
      <c r="AK15" s="90"/>
      <c r="AL15" s="104"/>
      <c r="AM15" s="142"/>
      <c r="AN15" s="103"/>
      <c r="AO15" s="90"/>
      <c r="AP15" s="104"/>
      <c r="AQ15" s="104"/>
      <c r="AR15" s="99"/>
      <c r="AS15" s="135"/>
      <c r="AT15" s="104"/>
      <c r="AU15" s="104" t="s">
        <v>342</v>
      </c>
      <c r="AV15" s="146"/>
      <c r="AW15" s="103"/>
      <c r="AX15" s="104"/>
      <c r="AY15" s="104"/>
      <c r="AZ15" s="90"/>
      <c r="BA15" s="99"/>
      <c r="BB15" s="140"/>
      <c r="BC15" s="104"/>
      <c r="BD15" s="90"/>
      <c r="BE15" s="146"/>
      <c r="BF15" s="89"/>
      <c r="BG15" s="104" t="s">
        <v>5</v>
      </c>
      <c r="BH15" s="90"/>
      <c r="BI15" s="99"/>
      <c r="BJ15" s="140"/>
      <c r="BK15" s="104"/>
      <c r="BL15" s="544"/>
      <c r="BM15" s="544"/>
      <c r="BN15" s="91"/>
      <c r="BP15" s="41"/>
      <c r="BR15" s="634"/>
      <c r="BV15" s="42"/>
      <c r="BY15" s="46"/>
    </row>
    <row r="16" spans="1:77" ht="18.899999999999999" customHeight="1">
      <c r="A16" s="9"/>
      <c r="B16" s="8"/>
      <c r="C16" s="1101"/>
      <c r="D16" s="1101"/>
      <c r="E16" s="1101"/>
      <c r="F16" s="1102"/>
      <c r="G16" s="1039"/>
      <c r="H16" s="705" t="s">
        <v>60</v>
      </c>
      <c r="I16" s="192" t="s">
        <v>827</v>
      </c>
      <c r="J16" s="186">
        <v>1132130</v>
      </c>
      <c r="K16" s="525" t="s">
        <v>339</v>
      </c>
      <c r="L16" s="525">
        <v>8760</v>
      </c>
      <c r="M16" s="526" t="s">
        <v>659</v>
      </c>
      <c r="N16" s="525" t="s">
        <v>9</v>
      </c>
      <c r="O16" s="108"/>
      <c r="P16" s="84"/>
      <c r="Q16" s="84"/>
      <c r="R16" s="100"/>
      <c r="S16" s="136"/>
      <c r="T16" s="84"/>
      <c r="U16" s="84"/>
      <c r="V16" s="87"/>
      <c r="W16" s="92"/>
      <c r="X16" s="84"/>
      <c r="Y16" s="85"/>
      <c r="Z16" s="100"/>
      <c r="AA16" s="136"/>
      <c r="AB16" s="84"/>
      <c r="AC16" s="84"/>
      <c r="AD16" s="84"/>
      <c r="AE16" s="87"/>
      <c r="AF16" s="94" t="s">
        <v>353</v>
      </c>
      <c r="AG16" s="84"/>
      <c r="AH16" s="84"/>
      <c r="AI16" s="101"/>
      <c r="AJ16" s="136"/>
      <c r="AK16" s="85"/>
      <c r="AL16" s="84"/>
      <c r="AM16" s="87"/>
      <c r="AN16" s="94"/>
      <c r="AO16" s="84"/>
      <c r="AP16" s="84"/>
      <c r="AQ16" s="84"/>
      <c r="AR16" s="100"/>
      <c r="AS16" s="136"/>
      <c r="AT16" s="84"/>
      <c r="AU16" s="85"/>
      <c r="AV16" s="87"/>
      <c r="AW16" s="92"/>
      <c r="AX16" s="84"/>
      <c r="AY16" s="84"/>
      <c r="AZ16" s="84"/>
      <c r="BA16" s="100"/>
      <c r="BB16" s="136"/>
      <c r="BC16" s="84"/>
      <c r="BD16" s="84"/>
      <c r="BE16" s="87"/>
      <c r="BF16" s="94"/>
      <c r="BG16" s="85"/>
      <c r="BH16" s="84"/>
      <c r="BI16" s="101"/>
      <c r="BJ16" s="136"/>
      <c r="BK16" s="84"/>
      <c r="BL16" s="536"/>
      <c r="BM16" s="535"/>
      <c r="BN16" s="93"/>
      <c r="BO16" s="212"/>
      <c r="BP16" s="41"/>
      <c r="BR16" s="634"/>
      <c r="BV16" s="42"/>
      <c r="BY16" s="46"/>
    </row>
    <row r="17" spans="1:77" ht="18.899999999999999" customHeight="1">
      <c r="A17" s="9" t="s">
        <v>27</v>
      </c>
      <c r="B17" s="8" t="s">
        <v>1</v>
      </c>
      <c r="C17" s="1101"/>
      <c r="D17" s="1101"/>
      <c r="E17" s="1101"/>
      <c r="F17" s="1102"/>
      <c r="G17" s="1039"/>
      <c r="H17" s="706" t="s">
        <v>62</v>
      </c>
      <c r="I17" s="193" t="s">
        <v>828</v>
      </c>
      <c r="J17" s="186">
        <v>1132130</v>
      </c>
      <c r="K17" s="525" t="s">
        <v>339</v>
      </c>
      <c r="L17" s="525">
        <v>97</v>
      </c>
      <c r="M17" s="526" t="s">
        <v>506</v>
      </c>
      <c r="N17" s="525" t="s">
        <v>5</v>
      </c>
      <c r="O17" s="108"/>
      <c r="P17" s="84"/>
      <c r="Q17" s="84"/>
      <c r="R17" s="101"/>
      <c r="S17" s="136"/>
      <c r="T17" s="84"/>
      <c r="U17" s="84"/>
      <c r="V17" s="87"/>
      <c r="W17" s="92"/>
      <c r="X17" s="84"/>
      <c r="Y17" s="84" t="s">
        <v>342</v>
      </c>
      <c r="Z17" s="100"/>
      <c r="AA17" s="136"/>
      <c r="AB17" s="84"/>
      <c r="AC17" s="84"/>
      <c r="AD17" s="85"/>
      <c r="AE17" s="87"/>
      <c r="AF17" s="94"/>
      <c r="AG17" s="84"/>
      <c r="AH17" s="84"/>
      <c r="AI17" s="101"/>
      <c r="AJ17" s="136" t="s">
        <v>342</v>
      </c>
      <c r="AK17" s="84"/>
      <c r="AL17" s="84"/>
      <c r="AM17" s="87"/>
      <c r="AN17" s="94"/>
      <c r="AO17" s="84"/>
      <c r="AP17" s="85"/>
      <c r="AQ17" s="84"/>
      <c r="AR17" s="100"/>
      <c r="AS17" s="136"/>
      <c r="AT17" s="84"/>
      <c r="AU17" s="85" t="s">
        <v>342</v>
      </c>
      <c r="AV17" s="87"/>
      <c r="AW17" s="94"/>
      <c r="AX17" s="84"/>
      <c r="AY17" s="84"/>
      <c r="AZ17" s="84"/>
      <c r="BA17" s="100"/>
      <c r="BB17" s="138"/>
      <c r="BC17" s="84"/>
      <c r="BD17" s="84"/>
      <c r="BE17" s="87"/>
      <c r="BF17" s="94"/>
      <c r="BG17" s="85"/>
      <c r="BH17" s="84" t="s">
        <v>5</v>
      </c>
      <c r="BI17" s="100"/>
      <c r="BJ17" s="136"/>
      <c r="BK17" s="84"/>
      <c r="BL17" s="536"/>
      <c r="BM17" s="536"/>
      <c r="BN17" s="93"/>
      <c r="BO17" s="212"/>
      <c r="BP17" s="41"/>
      <c r="BR17" s="634"/>
      <c r="BV17" s="42"/>
      <c r="BY17" s="46"/>
    </row>
    <row r="18" spans="1:77" ht="18.899999999999999" customHeight="1">
      <c r="A18" s="9"/>
      <c r="B18" s="8"/>
      <c r="C18" s="1101"/>
      <c r="D18" s="1101"/>
      <c r="E18" s="1101"/>
      <c r="F18" s="1102"/>
      <c r="G18" s="1039"/>
      <c r="H18" s="705" t="s">
        <v>64</v>
      </c>
      <c r="I18" s="193" t="s">
        <v>825</v>
      </c>
      <c r="J18" s="186">
        <v>1132130</v>
      </c>
      <c r="K18" s="525" t="s">
        <v>339</v>
      </c>
      <c r="L18" s="525">
        <v>8760</v>
      </c>
      <c r="M18" s="526" t="s">
        <v>506</v>
      </c>
      <c r="N18" s="525" t="s">
        <v>7</v>
      </c>
      <c r="O18" s="108"/>
      <c r="P18" s="84"/>
      <c r="Q18" s="84"/>
      <c r="R18" s="100"/>
      <c r="S18" s="136"/>
      <c r="T18" s="84"/>
      <c r="U18" s="84"/>
      <c r="V18" s="87"/>
      <c r="W18" s="94"/>
      <c r="X18" s="85"/>
      <c r="Y18" s="84"/>
      <c r="Z18" s="101"/>
      <c r="AA18" s="136"/>
      <c r="AB18" s="84"/>
      <c r="AC18" s="84"/>
      <c r="AD18" s="84"/>
      <c r="AE18" s="87"/>
      <c r="AF18" s="94"/>
      <c r="AG18" s="84"/>
      <c r="AH18" s="84"/>
      <c r="AI18" s="100"/>
      <c r="AJ18" s="138" t="s">
        <v>354</v>
      </c>
      <c r="AK18" s="84"/>
      <c r="AL18" s="85"/>
      <c r="AM18" s="87"/>
      <c r="AN18" s="94"/>
      <c r="AO18" s="84"/>
      <c r="AP18" s="84"/>
      <c r="AQ18" s="84"/>
      <c r="AR18" s="100"/>
      <c r="AS18" s="136"/>
      <c r="AT18" s="84"/>
      <c r="AU18" s="84"/>
      <c r="AV18" s="88"/>
      <c r="AW18" s="94"/>
      <c r="AX18" s="85"/>
      <c r="AY18" s="84"/>
      <c r="AZ18" s="84"/>
      <c r="BA18" s="100"/>
      <c r="BB18" s="136"/>
      <c r="BC18" s="84"/>
      <c r="BD18" s="84"/>
      <c r="BE18" s="87"/>
      <c r="BF18" s="94"/>
      <c r="BG18" s="84"/>
      <c r="BH18" s="85" t="s">
        <v>7</v>
      </c>
      <c r="BI18" s="100"/>
      <c r="BJ18" s="138"/>
      <c r="BK18" s="84"/>
      <c r="BL18" s="536"/>
      <c r="BM18" s="536"/>
      <c r="BN18" s="93"/>
      <c r="BO18" s="212"/>
      <c r="BP18" s="41"/>
      <c r="BR18" s="634"/>
      <c r="BV18" s="42"/>
      <c r="BY18" s="46"/>
    </row>
    <row r="19" spans="1:77" ht="18.899999999999999" customHeight="1">
      <c r="A19" s="9"/>
      <c r="B19" s="8"/>
      <c r="C19" s="1101"/>
      <c r="D19" s="1101"/>
      <c r="E19" s="1101"/>
      <c r="F19" s="1102"/>
      <c r="G19" s="1039"/>
      <c r="H19" s="707" t="s">
        <v>66</v>
      </c>
      <c r="I19" s="192" t="s">
        <v>820</v>
      </c>
      <c r="J19" s="186">
        <v>1132130</v>
      </c>
      <c r="K19" s="525" t="s">
        <v>339</v>
      </c>
      <c r="L19" s="525">
        <v>8760</v>
      </c>
      <c r="M19" s="526" t="s">
        <v>506</v>
      </c>
      <c r="N19" s="525" t="s">
        <v>9</v>
      </c>
      <c r="O19" s="109"/>
      <c r="P19" s="84"/>
      <c r="Q19" s="84"/>
      <c r="R19" s="100"/>
      <c r="S19" s="136"/>
      <c r="T19" s="84"/>
      <c r="U19" s="84"/>
      <c r="V19" s="87"/>
      <c r="W19" s="92"/>
      <c r="X19" s="84"/>
      <c r="Y19" s="84"/>
      <c r="Z19" s="100"/>
      <c r="AA19" s="138"/>
      <c r="AB19" s="84"/>
      <c r="AC19" s="84"/>
      <c r="AD19" s="84"/>
      <c r="AE19" s="87"/>
      <c r="AF19" s="94"/>
      <c r="AG19" s="84" t="s">
        <v>353</v>
      </c>
      <c r="AH19" s="84"/>
      <c r="AI19" s="101"/>
      <c r="AJ19" s="136"/>
      <c r="AK19" s="84"/>
      <c r="AL19" s="84"/>
      <c r="AM19" s="88"/>
      <c r="AN19" s="94"/>
      <c r="AO19" s="84"/>
      <c r="AP19" s="84"/>
      <c r="AQ19" s="84"/>
      <c r="AR19" s="100"/>
      <c r="AS19" s="136"/>
      <c r="AT19" s="84"/>
      <c r="AU19" s="85"/>
      <c r="AV19" s="87"/>
      <c r="AW19" s="94"/>
      <c r="AX19" s="84"/>
      <c r="AY19" s="85"/>
      <c r="AZ19" s="84"/>
      <c r="BA19" s="100"/>
      <c r="BB19" s="136"/>
      <c r="BC19" s="84"/>
      <c r="BD19" s="84"/>
      <c r="BE19" s="87"/>
      <c r="BF19" s="94"/>
      <c r="BG19" s="85"/>
      <c r="BH19" s="84"/>
      <c r="BI19" s="100"/>
      <c r="BJ19" s="136"/>
      <c r="BK19" s="85"/>
      <c r="BL19" s="536"/>
      <c r="BM19" s="536"/>
      <c r="BN19" s="93"/>
      <c r="BO19" s="212"/>
      <c r="BP19" s="41"/>
      <c r="BR19" s="634"/>
      <c r="BV19" s="42"/>
      <c r="BY19" s="46"/>
    </row>
    <row r="20" spans="1:77" ht="18.899999999999999" customHeight="1">
      <c r="A20" s="9"/>
      <c r="B20" s="8"/>
      <c r="C20" s="1101"/>
      <c r="D20" s="1101"/>
      <c r="E20" s="1101"/>
      <c r="F20" s="1102"/>
      <c r="G20" s="1039"/>
      <c r="H20" s="706" t="s">
        <v>68</v>
      </c>
      <c r="I20" s="194" t="s">
        <v>829</v>
      </c>
      <c r="J20" s="186">
        <v>1132130</v>
      </c>
      <c r="K20" s="525" t="s">
        <v>339</v>
      </c>
      <c r="L20" s="525">
        <v>350</v>
      </c>
      <c r="M20" s="526" t="s">
        <v>506</v>
      </c>
      <c r="N20" s="525" t="s">
        <v>5</v>
      </c>
      <c r="O20" s="109"/>
      <c r="P20" s="84"/>
      <c r="Q20" s="84" t="s">
        <v>342</v>
      </c>
      <c r="R20" s="101"/>
      <c r="S20" s="138"/>
      <c r="T20" s="84"/>
      <c r="U20" s="84"/>
      <c r="V20" s="88"/>
      <c r="W20" s="92"/>
      <c r="X20" s="84"/>
      <c r="Y20" s="84"/>
      <c r="Z20" s="101"/>
      <c r="AA20" s="138"/>
      <c r="AB20" s="84"/>
      <c r="AC20" s="84" t="s">
        <v>342</v>
      </c>
      <c r="AD20" s="85"/>
      <c r="AE20" s="88"/>
      <c r="AF20" s="94"/>
      <c r="AG20" s="84"/>
      <c r="AH20" s="85"/>
      <c r="AI20" s="101"/>
      <c r="AJ20" s="136"/>
      <c r="AK20" s="84"/>
      <c r="AL20" s="85"/>
      <c r="AM20" s="88"/>
      <c r="AN20" s="94"/>
      <c r="AO20" s="84" t="s">
        <v>342</v>
      </c>
      <c r="AP20" s="85"/>
      <c r="AQ20" s="85"/>
      <c r="AR20" s="100"/>
      <c r="AS20" s="136"/>
      <c r="AT20" s="85"/>
      <c r="AU20" s="85"/>
      <c r="AV20" s="87"/>
      <c r="AW20" s="94"/>
      <c r="AX20" s="85"/>
      <c r="AY20" s="85"/>
      <c r="AZ20" s="84"/>
      <c r="BA20" s="100" t="s">
        <v>342</v>
      </c>
      <c r="BB20" s="138"/>
      <c r="BC20" s="85"/>
      <c r="BD20" s="84"/>
      <c r="BE20" s="87"/>
      <c r="BF20" s="92"/>
      <c r="BG20" s="85"/>
      <c r="BH20" s="84"/>
      <c r="BI20" s="100"/>
      <c r="BJ20" s="138"/>
      <c r="BK20" s="85"/>
      <c r="BL20" s="536"/>
      <c r="BM20" s="536"/>
      <c r="BN20" s="93"/>
      <c r="BO20" s="212"/>
      <c r="BP20" s="41"/>
      <c r="BR20" s="634"/>
      <c r="BV20" s="42"/>
      <c r="BY20" s="46"/>
    </row>
    <row r="21" spans="1:77" ht="18.899999999999999" customHeight="1">
      <c r="A21" s="9"/>
      <c r="B21" s="8"/>
      <c r="C21" s="1101"/>
      <c r="D21" s="1101"/>
      <c r="E21" s="1101"/>
      <c r="F21" s="1102"/>
      <c r="G21" s="1039"/>
      <c r="H21" s="705" t="s">
        <v>70</v>
      </c>
      <c r="I21" s="195" t="s">
        <v>846</v>
      </c>
      <c r="J21" s="186">
        <v>1132130</v>
      </c>
      <c r="K21" s="525" t="s">
        <v>339</v>
      </c>
      <c r="L21" s="525">
        <v>4380</v>
      </c>
      <c r="M21" s="526" t="s">
        <v>506</v>
      </c>
      <c r="N21" s="525" t="s">
        <v>7</v>
      </c>
      <c r="O21" s="108"/>
      <c r="P21" s="84"/>
      <c r="Q21" s="84" t="s">
        <v>354</v>
      </c>
      <c r="R21" s="100"/>
      <c r="S21" s="136"/>
      <c r="T21" s="84"/>
      <c r="U21" s="84"/>
      <c r="V21" s="87"/>
      <c r="W21" s="92"/>
      <c r="X21" s="84"/>
      <c r="Y21" s="85"/>
      <c r="Z21" s="100"/>
      <c r="AA21" s="136"/>
      <c r="AB21" s="84"/>
      <c r="AC21" s="84"/>
      <c r="AD21" s="84"/>
      <c r="AE21" s="87"/>
      <c r="AF21" s="94"/>
      <c r="AG21" s="84"/>
      <c r="AH21" s="84"/>
      <c r="AI21" s="101"/>
      <c r="AJ21" s="136"/>
      <c r="AK21" s="85"/>
      <c r="AL21" s="84"/>
      <c r="AM21" s="87"/>
      <c r="AN21" s="94"/>
      <c r="AO21" s="84" t="s">
        <v>354</v>
      </c>
      <c r="AP21" s="84"/>
      <c r="AQ21" s="84"/>
      <c r="AR21" s="100"/>
      <c r="AS21" s="136"/>
      <c r="AT21" s="84"/>
      <c r="AU21" s="85"/>
      <c r="AV21" s="87"/>
      <c r="AW21" s="92"/>
      <c r="AX21" s="84"/>
      <c r="AY21" s="84"/>
      <c r="AZ21" s="84"/>
      <c r="BA21" s="100"/>
      <c r="BB21" s="136"/>
      <c r="BC21" s="84"/>
      <c r="BD21" s="84"/>
      <c r="BE21" s="87"/>
      <c r="BF21" s="94"/>
      <c r="BG21" s="85"/>
      <c r="BH21" s="84"/>
      <c r="BI21" s="101"/>
      <c r="BJ21" s="136"/>
      <c r="BK21" s="84"/>
      <c r="BL21" s="536"/>
      <c r="BM21" s="535"/>
      <c r="BN21" s="93"/>
      <c r="BO21" s="212"/>
      <c r="BP21" s="41"/>
      <c r="BR21" s="634"/>
      <c r="BV21" s="42"/>
      <c r="BY21" s="46"/>
    </row>
    <row r="22" spans="1:77" ht="18.899999999999999" customHeight="1">
      <c r="A22" s="9"/>
      <c r="B22" s="8"/>
      <c r="C22" s="1101"/>
      <c r="D22" s="1101"/>
      <c r="E22" s="1101"/>
      <c r="F22" s="1102"/>
      <c r="G22" s="1039"/>
      <c r="H22" s="707" t="s">
        <v>72</v>
      </c>
      <c r="I22" s="194" t="s">
        <v>826</v>
      </c>
      <c r="J22" s="186">
        <v>1132130</v>
      </c>
      <c r="K22" s="525" t="s">
        <v>339</v>
      </c>
      <c r="L22" s="525">
        <v>337</v>
      </c>
      <c r="M22" s="526" t="s">
        <v>506</v>
      </c>
      <c r="N22" s="525" t="s">
        <v>5</v>
      </c>
      <c r="O22" s="108"/>
      <c r="P22" s="84"/>
      <c r="Q22" s="84"/>
      <c r="R22" s="100"/>
      <c r="S22" s="138"/>
      <c r="T22" s="84"/>
      <c r="U22" s="84"/>
      <c r="V22" s="87" t="s">
        <v>342</v>
      </c>
      <c r="W22" s="94"/>
      <c r="X22" s="85"/>
      <c r="Y22" s="84"/>
      <c r="Z22" s="100"/>
      <c r="AA22" s="136"/>
      <c r="AB22" s="84"/>
      <c r="AC22" s="84"/>
      <c r="AD22" s="84"/>
      <c r="AE22" s="88"/>
      <c r="AF22" s="94"/>
      <c r="AG22" s="84" t="s">
        <v>342</v>
      </c>
      <c r="AH22" s="84"/>
      <c r="AI22" s="100"/>
      <c r="AJ22" s="138"/>
      <c r="AK22" s="84"/>
      <c r="AL22" s="84"/>
      <c r="AM22" s="87"/>
      <c r="AN22" s="94"/>
      <c r="AO22" s="84"/>
      <c r="AP22" s="84"/>
      <c r="AQ22" s="85"/>
      <c r="AR22" s="100"/>
      <c r="AS22" s="136"/>
      <c r="AT22" s="84" t="s">
        <v>342</v>
      </c>
      <c r="AU22" s="84"/>
      <c r="AV22" s="88"/>
      <c r="AW22" s="94"/>
      <c r="AX22" s="84"/>
      <c r="AY22" s="84"/>
      <c r="AZ22" s="84"/>
      <c r="BA22" s="100"/>
      <c r="BB22" s="136"/>
      <c r="BC22" s="85"/>
      <c r="BD22" s="84"/>
      <c r="BE22" s="87"/>
      <c r="BF22" s="94" t="s">
        <v>5</v>
      </c>
      <c r="BG22" s="84"/>
      <c r="BH22" s="85"/>
      <c r="BI22" s="100"/>
      <c r="BJ22" s="136"/>
      <c r="BK22" s="84"/>
      <c r="BL22" s="536"/>
      <c r="BM22" s="536"/>
      <c r="BN22" s="95"/>
      <c r="BO22" s="212"/>
      <c r="BP22" s="41"/>
      <c r="BR22" s="634"/>
      <c r="BV22" s="42"/>
      <c r="BY22" s="46"/>
    </row>
    <row r="23" spans="1:77" ht="18.899999999999999" customHeight="1">
      <c r="A23" s="9"/>
      <c r="B23" s="8"/>
      <c r="C23" s="1101"/>
      <c r="D23" s="1101"/>
      <c r="E23" s="1101"/>
      <c r="F23" s="1102"/>
      <c r="G23" s="1039"/>
      <c r="H23" s="707" t="s">
        <v>980</v>
      </c>
      <c r="I23" s="200" t="s">
        <v>1024</v>
      </c>
      <c r="J23" s="186">
        <v>1132130</v>
      </c>
      <c r="K23" s="525" t="s">
        <v>339</v>
      </c>
      <c r="L23" s="525">
        <v>8760</v>
      </c>
      <c r="M23" s="526" t="s">
        <v>659</v>
      </c>
      <c r="N23" s="525" t="s">
        <v>671</v>
      </c>
      <c r="O23" s="108"/>
      <c r="P23" s="84"/>
      <c r="Q23" s="84"/>
      <c r="R23" s="100"/>
      <c r="S23" s="138"/>
      <c r="T23" s="84"/>
      <c r="U23" s="84"/>
      <c r="V23" s="87"/>
      <c r="W23" s="94"/>
      <c r="X23" s="85"/>
      <c r="Y23" s="84"/>
      <c r="Z23" s="100"/>
      <c r="AA23" s="136"/>
      <c r="AB23" s="84"/>
      <c r="AC23" s="84"/>
      <c r="AD23" s="84"/>
      <c r="AE23" s="88"/>
      <c r="AF23" s="94"/>
      <c r="AG23" s="84"/>
      <c r="AH23" s="84"/>
      <c r="AI23" s="100"/>
      <c r="AJ23" s="138"/>
      <c r="AK23" s="84"/>
      <c r="AL23" s="84"/>
      <c r="AM23" s="87"/>
      <c r="AN23" s="94"/>
      <c r="AO23" s="84"/>
      <c r="AP23" s="84"/>
      <c r="AQ23" s="85"/>
      <c r="AR23" s="100"/>
      <c r="AS23" s="136"/>
      <c r="AT23" s="84"/>
      <c r="AU23" s="84"/>
      <c r="AV23" s="88"/>
      <c r="AW23" s="94"/>
      <c r="AX23" s="84"/>
      <c r="AY23" s="84"/>
      <c r="AZ23" s="84"/>
      <c r="BA23" s="100"/>
      <c r="BB23" s="136"/>
      <c r="BC23" s="85"/>
      <c r="BD23" s="84"/>
      <c r="BE23" s="87"/>
      <c r="BF23" s="94"/>
      <c r="BG23" s="84"/>
      <c r="BH23" s="85"/>
      <c r="BI23" s="100"/>
      <c r="BJ23" s="136"/>
      <c r="BK23" s="84" t="s">
        <v>9</v>
      </c>
      <c r="BL23" s="536"/>
      <c r="BM23" s="536"/>
      <c r="BN23" s="95"/>
      <c r="BO23" s="212"/>
      <c r="BP23" s="41"/>
      <c r="BR23" s="634"/>
      <c r="BV23" s="42"/>
      <c r="BY23" s="46"/>
    </row>
    <row r="24" spans="1:77" ht="18.899999999999999" customHeight="1">
      <c r="A24" s="9"/>
      <c r="B24" s="8"/>
      <c r="C24" s="1101"/>
      <c r="D24" s="1101"/>
      <c r="E24" s="1101"/>
      <c r="F24" s="1102"/>
      <c r="G24" s="1039"/>
      <c r="H24" s="707" t="s">
        <v>74</v>
      </c>
      <c r="I24" s="200" t="s">
        <v>823</v>
      </c>
      <c r="J24" s="186">
        <v>1132130</v>
      </c>
      <c r="K24" s="525" t="s">
        <v>339</v>
      </c>
      <c r="L24" s="525">
        <v>876</v>
      </c>
      <c r="M24" s="526" t="s">
        <v>506</v>
      </c>
      <c r="N24" s="525" t="s">
        <v>658</v>
      </c>
      <c r="O24" s="108"/>
      <c r="P24" s="84"/>
      <c r="Q24" s="84"/>
      <c r="R24" s="100" t="s">
        <v>354</v>
      </c>
      <c r="S24" s="136"/>
      <c r="T24" s="84"/>
      <c r="U24" s="84"/>
      <c r="V24" s="87"/>
      <c r="W24" s="94"/>
      <c r="X24" s="84"/>
      <c r="Y24" s="84"/>
      <c r="Z24" s="100"/>
      <c r="AA24" s="136"/>
      <c r="AB24" s="84"/>
      <c r="AC24" s="84"/>
      <c r="AD24" s="84"/>
      <c r="AE24" s="87"/>
      <c r="AF24" s="94"/>
      <c r="AG24" s="84"/>
      <c r="AH24" s="84"/>
      <c r="AI24" s="100"/>
      <c r="AJ24" s="136"/>
      <c r="AK24" s="84"/>
      <c r="AL24" s="84"/>
      <c r="AM24" s="87"/>
      <c r="AN24" s="94"/>
      <c r="AO24" s="84"/>
      <c r="AP24" s="84"/>
      <c r="AQ24" s="84" t="s">
        <v>354</v>
      </c>
      <c r="AR24" s="100"/>
      <c r="AS24" s="136"/>
      <c r="AT24" s="84"/>
      <c r="AU24" s="84"/>
      <c r="AV24" s="87"/>
      <c r="AW24" s="94"/>
      <c r="AX24" s="84"/>
      <c r="AY24" s="84"/>
      <c r="AZ24" s="84"/>
      <c r="BA24" s="100"/>
      <c r="BB24" s="136"/>
      <c r="BC24" s="84"/>
      <c r="BD24" s="84"/>
      <c r="BE24" s="87"/>
      <c r="BF24" s="94"/>
      <c r="BG24" s="84"/>
      <c r="BH24" s="84"/>
      <c r="BI24" s="100"/>
      <c r="BJ24" s="136"/>
      <c r="BK24" s="84"/>
      <c r="BL24" s="536"/>
      <c r="BM24" s="536"/>
      <c r="BN24" s="93"/>
      <c r="BO24" s="212"/>
      <c r="BP24" s="41"/>
      <c r="BR24" s="634"/>
      <c r="BV24" s="42"/>
      <c r="BY24" s="46"/>
    </row>
    <row r="25" spans="1:77" ht="18.899999999999999" customHeight="1">
      <c r="A25" s="9"/>
      <c r="B25" s="8" t="s">
        <v>1</v>
      </c>
      <c r="C25" s="1101"/>
      <c r="D25" s="1101"/>
      <c r="E25" s="1101"/>
      <c r="F25" s="1102"/>
      <c r="G25" s="1039"/>
      <c r="H25" s="708" t="s">
        <v>76</v>
      </c>
      <c r="I25" s="194" t="s">
        <v>822</v>
      </c>
      <c r="J25" s="186">
        <v>1132130</v>
      </c>
      <c r="K25" s="525" t="s">
        <v>339</v>
      </c>
      <c r="L25" s="525">
        <v>283</v>
      </c>
      <c r="M25" s="526" t="s">
        <v>506</v>
      </c>
      <c r="N25" s="525" t="s">
        <v>5</v>
      </c>
      <c r="O25" s="108"/>
      <c r="P25" s="84"/>
      <c r="Q25" s="84"/>
      <c r="R25" s="100"/>
      <c r="S25" s="136"/>
      <c r="T25" s="84"/>
      <c r="U25" s="84"/>
      <c r="V25" s="87" t="s">
        <v>342</v>
      </c>
      <c r="W25" s="94"/>
      <c r="X25" s="84"/>
      <c r="Y25" s="84"/>
      <c r="Z25" s="100"/>
      <c r="AA25" s="136"/>
      <c r="AB25" s="84"/>
      <c r="AC25" s="84"/>
      <c r="AD25" s="84"/>
      <c r="AE25" s="87"/>
      <c r="AF25" s="94"/>
      <c r="AG25" s="84" t="s">
        <v>342</v>
      </c>
      <c r="AH25" s="84"/>
      <c r="AI25" s="100"/>
      <c r="AJ25" s="136"/>
      <c r="AK25" s="84"/>
      <c r="AL25" s="84"/>
      <c r="AM25" s="87"/>
      <c r="AN25" s="94"/>
      <c r="AO25" s="84"/>
      <c r="AP25" s="84"/>
      <c r="AQ25" s="84"/>
      <c r="AR25" s="100"/>
      <c r="AS25" s="136" t="s">
        <v>342</v>
      </c>
      <c r="AT25" s="84"/>
      <c r="AU25" s="84"/>
      <c r="AV25" s="87"/>
      <c r="AW25" s="94"/>
      <c r="AX25" s="84"/>
      <c r="AY25" s="84"/>
      <c r="AZ25" s="84"/>
      <c r="BA25" s="100"/>
      <c r="BB25" s="136"/>
      <c r="BC25" s="84"/>
      <c r="BD25" s="84"/>
      <c r="BE25" s="87" t="s">
        <v>5</v>
      </c>
      <c r="BF25" s="94"/>
      <c r="BG25" s="84"/>
      <c r="BH25" s="84"/>
      <c r="BI25" s="100"/>
      <c r="BJ25" s="136"/>
      <c r="BK25" s="84"/>
      <c r="BL25" s="536"/>
      <c r="BM25" s="536"/>
      <c r="BN25" s="93"/>
      <c r="BO25" s="212"/>
      <c r="BP25" s="41"/>
      <c r="BR25" s="634"/>
      <c r="BV25" s="43"/>
      <c r="BY25" s="46"/>
    </row>
    <row r="26" spans="1:77" ht="18.899999999999999" customHeight="1">
      <c r="A26" s="9"/>
      <c r="B26" s="8"/>
      <c r="C26" s="1101"/>
      <c r="D26" s="1101"/>
      <c r="E26" s="1101"/>
      <c r="F26" s="1102"/>
      <c r="G26" s="1039"/>
      <c r="H26" s="709" t="s">
        <v>78</v>
      </c>
      <c r="I26" s="200" t="s">
        <v>845</v>
      </c>
      <c r="J26" s="186">
        <v>1132130</v>
      </c>
      <c r="K26" s="525" t="s">
        <v>339</v>
      </c>
      <c r="L26" s="525">
        <v>8760</v>
      </c>
      <c r="M26" s="526" t="s">
        <v>506</v>
      </c>
      <c r="N26" s="525" t="s">
        <v>7</v>
      </c>
      <c r="O26" s="109"/>
      <c r="P26" s="84"/>
      <c r="Q26" s="84"/>
      <c r="R26" s="101" t="s">
        <v>354</v>
      </c>
      <c r="S26" s="138"/>
      <c r="T26" s="84"/>
      <c r="U26" s="84"/>
      <c r="V26" s="88"/>
      <c r="W26" s="92"/>
      <c r="X26" s="84"/>
      <c r="Y26" s="84"/>
      <c r="Z26" s="101"/>
      <c r="AA26" s="138"/>
      <c r="AB26" s="84"/>
      <c r="AC26" s="84"/>
      <c r="AD26" s="85"/>
      <c r="AE26" s="88"/>
      <c r="AF26" s="94"/>
      <c r="AG26" s="84"/>
      <c r="AH26" s="85"/>
      <c r="AI26" s="101"/>
      <c r="AJ26" s="136"/>
      <c r="AK26" s="84"/>
      <c r="AL26" s="85"/>
      <c r="AM26" s="88"/>
      <c r="AN26" s="94"/>
      <c r="AO26" s="84"/>
      <c r="AP26" s="85"/>
      <c r="AQ26" s="85" t="s">
        <v>354</v>
      </c>
      <c r="AR26" s="100"/>
      <c r="AS26" s="136"/>
      <c r="AT26" s="85"/>
      <c r="AU26" s="85"/>
      <c r="AV26" s="87"/>
      <c r="AW26" s="94"/>
      <c r="AX26" s="85"/>
      <c r="AY26" s="85"/>
      <c r="AZ26" s="84"/>
      <c r="BA26" s="100"/>
      <c r="BB26" s="138"/>
      <c r="BC26" s="85"/>
      <c r="BD26" s="84"/>
      <c r="BE26" s="87"/>
      <c r="BF26" s="92"/>
      <c r="BG26" s="85"/>
      <c r="BH26" s="84"/>
      <c r="BI26" s="100"/>
      <c r="BJ26" s="138"/>
      <c r="BK26" s="85"/>
      <c r="BL26" s="536"/>
      <c r="BM26" s="536"/>
      <c r="BN26" s="93"/>
      <c r="BO26" s="212"/>
      <c r="BP26" s="41"/>
      <c r="BR26" s="634"/>
      <c r="BV26" s="43"/>
      <c r="BY26" s="46"/>
    </row>
    <row r="27" spans="1:77" ht="18.899999999999999" customHeight="1">
      <c r="A27" s="9"/>
      <c r="B27" s="8"/>
      <c r="C27" s="1101"/>
      <c r="D27" s="1101"/>
      <c r="E27" s="1101"/>
      <c r="F27" s="1102"/>
      <c r="G27" s="1039"/>
      <c r="H27" s="746" t="s">
        <v>911</v>
      </c>
      <c r="I27" s="194" t="s">
        <v>824</v>
      </c>
      <c r="J27" s="186">
        <v>1132130</v>
      </c>
      <c r="K27" s="525" t="s">
        <v>339</v>
      </c>
      <c r="L27" s="525">
        <v>2920</v>
      </c>
      <c r="M27" s="526" t="s">
        <v>506</v>
      </c>
      <c r="N27" s="525" t="s">
        <v>9</v>
      </c>
      <c r="O27" s="109"/>
      <c r="P27" s="84"/>
      <c r="Q27" s="84"/>
      <c r="R27" s="101"/>
      <c r="S27" s="138"/>
      <c r="T27" s="84"/>
      <c r="U27" s="84"/>
      <c r="V27" s="88"/>
      <c r="W27" s="92"/>
      <c r="X27" s="84"/>
      <c r="Y27" s="84"/>
      <c r="Z27" s="101"/>
      <c r="AA27" s="138"/>
      <c r="AB27" s="84"/>
      <c r="AC27" s="84"/>
      <c r="AD27" s="85"/>
      <c r="AE27" s="88"/>
      <c r="AF27" s="94"/>
      <c r="AG27" s="84"/>
      <c r="AH27" s="85"/>
      <c r="AI27" s="101"/>
      <c r="AJ27" s="136"/>
      <c r="AK27" s="84"/>
      <c r="AL27" s="85"/>
      <c r="AM27" s="88"/>
      <c r="AN27" s="94"/>
      <c r="AO27" s="84"/>
      <c r="AP27" s="85"/>
      <c r="AQ27" s="85"/>
      <c r="AR27" s="100"/>
      <c r="AS27" s="136"/>
      <c r="AT27" s="85"/>
      <c r="AU27" s="85"/>
      <c r="AV27" s="87"/>
      <c r="AW27" s="94"/>
      <c r="AX27" s="85"/>
      <c r="AY27" s="85"/>
      <c r="AZ27" s="84"/>
      <c r="BA27" s="100"/>
      <c r="BB27" s="138"/>
      <c r="BC27" s="85"/>
      <c r="BD27" s="84" t="s">
        <v>9</v>
      </c>
      <c r="BE27" s="87"/>
      <c r="BF27" s="92"/>
      <c r="BG27" s="85"/>
      <c r="BH27" s="84"/>
      <c r="BI27" s="100"/>
      <c r="BJ27" s="138"/>
      <c r="BK27" s="85"/>
      <c r="BL27" s="536"/>
      <c r="BM27" s="536"/>
      <c r="BN27" s="93"/>
      <c r="BO27" s="212"/>
      <c r="BP27" s="41"/>
      <c r="BR27" s="634"/>
      <c r="BV27" s="43"/>
      <c r="BY27" s="46"/>
    </row>
    <row r="28" spans="1:77" ht="18.899999999999999" customHeight="1">
      <c r="A28" s="9"/>
      <c r="B28" s="8"/>
      <c r="C28" s="1101"/>
      <c r="D28" s="1101"/>
      <c r="E28" s="1101"/>
      <c r="F28" s="1102"/>
      <c r="G28" s="1039"/>
      <c r="H28" s="705" t="s">
        <v>80</v>
      </c>
      <c r="I28" s="195" t="s">
        <v>821</v>
      </c>
      <c r="J28" s="186">
        <v>1132130</v>
      </c>
      <c r="K28" s="525" t="s">
        <v>339</v>
      </c>
      <c r="L28" s="525">
        <v>515</v>
      </c>
      <c r="M28" s="526" t="s">
        <v>506</v>
      </c>
      <c r="N28" s="525" t="s">
        <v>658</v>
      </c>
      <c r="O28" s="108"/>
      <c r="P28" s="84"/>
      <c r="Q28" s="84"/>
      <c r="R28" s="100"/>
      <c r="S28" s="136"/>
      <c r="T28" s="84"/>
      <c r="U28" s="84"/>
      <c r="V28" s="87"/>
      <c r="W28" s="92"/>
      <c r="X28" s="84"/>
      <c r="Y28" s="85"/>
      <c r="Z28" s="100"/>
      <c r="AA28" s="136"/>
      <c r="AB28" s="84"/>
      <c r="AC28" s="84"/>
      <c r="AD28" s="84"/>
      <c r="AE28" s="87"/>
      <c r="AF28" s="94"/>
      <c r="AG28" s="84"/>
      <c r="AH28" s="84"/>
      <c r="AI28" s="101"/>
      <c r="AJ28" s="136"/>
      <c r="AK28" s="85" t="s">
        <v>354</v>
      </c>
      <c r="AL28" s="84"/>
      <c r="AM28" s="87"/>
      <c r="AN28" s="94"/>
      <c r="AO28" s="84"/>
      <c r="AP28" s="84"/>
      <c r="AQ28" s="84"/>
      <c r="AR28" s="100"/>
      <c r="AS28" s="136"/>
      <c r="AT28" s="84"/>
      <c r="AU28" s="85"/>
      <c r="AV28" s="87"/>
      <c r="AW28" s="92"/>
      <c r="AX28" s="84"/>
      <c r="AY28" s="84"/>
      <c r="AZ28" s="84"/>
      <c r="BA28" s="100"/>
      <c r="BB28" s="136"/>
      <c r="BC28" s="84"/>
      <c r="BD28" s="84"/>
      <c r="BE28" s="87"/>
      <c r="BF28" s="94"/>
      <c r="BG28" s="85"/>
      <c r="BH28" s="84"/>
      <c r="BI28" s="101" t="s">
        <v>7</v>
      </c>
      <c r="BJ28" s="136"/>
      <c r="BK28" s="84"/>
      <c r="BL28" s="536"/>
      <c r="BM28" s="535"/>
      <c r="BN28" s="93"/>
      <c r="BO28" s="212"/>
      <c r="BP28" s="41"/>
      <c r="BR28" s="634"/>
      <c r="BV28" s="43"/>
    </row>
    <row r="29" spans="1:77" ht="18.899999999999999" customHeight="1">
      <c r="A29" s="9"/>
      <c r="B29" s="8"/>
      <c r="C29" s="1101"/>
      <c r="D29" s="1101"/>
      <c r="E29" s="1101"/>
      <c r="F29" s="1102"/>
      <c r="G29" s="1039"/>
      <c r="H29" s="706" t="s">
        <v>82</v>
      </c>
      <c r="I29" s="194" t="s">
        <v>820</v>
      </c>
      <c r="J29" s="186">
        <v>1132130</v>
      </c>
      <c r="K29" s="525" t="s">
        <v>339</v>
      </c>
      <c r="L29" s="525">
        <v>8760</v>
      </c>
      <c r="M29" s="526" t="s">
        <v>506</v>
      </c>
      <c r="N29" s="525" t="s">
        <v>9</v>
      </c>
      <c r="O29" s="108"/>
      <c r="P29" s="84"/>
      <c r="Q29" s="84"/>
      <c r="R29" s="101"/>
      <c r="S29" s="136"/>
      <c r="T29" s="84"/>
      <c r="U29" s="84"/>
      <c r="V29" s="87"/>
      <c r="W29" s="94"/>
      <c r="X29" s="84"/>
      <c r="Y29" s="84"/>
      <c r="Z29" s="100"/>
      <c r="AA29" s="136"/>
      <c r="AB29" s="84"/>
      <c r="AC29" s="84"/>
      <c r="AD29" s="85"/>
      <c r="AE29" s="87"/>
      <c r="AF29" s="94"/>
      <c r="AG29" s="84"/>
      <c r="AH29" s="84"/>
      <c r="AI29" s="100"/>
      <c r="AJ29" s="136"/>
      <c r="AK29" s="84"/>
      <c r="AL29" s="84"/>
      <c r="AM29" s="87"/>
      <c r="AN29" s="94"/>
      <c r="AO29" s="84"/>
      <c r="AP29" s="85"/>
      <c r="AQ29" s="84"/>
      <c r="AR29" s="100"/>
      <c r="AS29" s="136"/>
      <c r="AT29" s="84"/>
      <c r="AU29" s="84"/>
      <c r="AV29" s="87"/>
      <c r="AW29" s="94"/>
      <c r="AX29" s="84"/>
      <c r="AY29" s="84"/>
      <c r="AZ29" s="84"/>
      <c r="BA29" s="100"/>
      <c r="BB29" s="138"/>
      <c r="BC29" s="84"/>
      <c r="BD29" s="84"/>
      <c r="BE29" s="87" t="s">
        <v>9</v>
      </c>
      <c r="BF29" s="94"/>
      <c r="BG29" s="84"/>
      <c r="BH29" s="84"/>
      <c r="BI29" s="100"/>
      <c r="BJ29" s="136"/>
      <c r="BK29" s="84"/>
      <c r="BL29" s="536"/>
      <c r="BM29" s="536"/>
      <c r="BN29" s="93"/>
      <c r="BO29" s="212"/>
      <c r="BP29" s="41"/>
      <c r="BR29" s="634"/>
      <c r="BV29" s="43"/>
    </row>
    <row r="30" spans="1:77" ht="18.899999999999999" customHeight="1">
      <c r="A30" s="9" t="s">
        <v>27</v>
      </c>
      <c r="B30" s="8" t="s">
        <v>1</v>
      </c>
      <c r="C30" s="1101"/>
      <c r="D30" s="1101"/>
      <c r="E30" s="1101"/>
      <c r="F30" s="1102"/>
      <c r="G30" s="1039"/>
      <c r="H30" s="708" t="s">
        <v>84</v>
      </c>
      <c r="I30" s="200" t="s">
        <v>819</v>
      </c>
      <c r="J30" s="186">
        <v>1132130</v>
      </c>
      <c r="K30" s="525" t="s">
        <v>339</v>
      </c>
      <c r="L30" s="525">
        <v>258</v>
      </c>
      <c r="M30" s="526" t="s">
        <v>506</v>
      </c>
      <c r="N30" s="525" t="s">
        <v>5</v>
      </c>
      <c r="O30" s="108"/>
      <c r="P30" s="85"/>
      <c r="Q30" s="84"/>
      <c r="R30" s="100"/>
      <c r="S30" s="136"/>
      <c r="T30" s="84" t="s">
        <v>342</v>
      </c>
      <c r="U30" s="84"/>
      <c r="V30" s="87"/>
      <c r="W30" s="94"/>
      <c r="X30" s="84"/>
      <c r="Y30" s="84"/>
      <c r="Z30" s="100"/>
      <c r="AA30" s="136"/>
      <c r="AB30" s="85"/>
      <c r="AC30" s="84"/>
      <c r="AD30" s="84"/>
      <c r="AE30" s="87"/>
      <c r="AF30" s="94" t="s">
        <v>342</v>
      </c>
      <c r="AG30" s="84"/>
      <c r="AH30" s="84"/>
      <c r="AI30" s="100"/>
      <c r="AJ30" s="136"/>
      <c r="AK30" s="84"/>
      <c r="AL30" s="84"/>
      <c r="AM30" s="87"/>
      <c r="AN30" s="92"/>
      <c r="AO30" s="84"/>
      <c r="AP30" s="84"/>
      <c r="AQ30" s="84"/>
      <c r="AR30" s="100" t="s">
        <v>342</v>
      </c>
      <c r="AS30" s="136"/>
      <c r="AT30" s="84"/>
      <c r="AU30" s="84"/>
      <c r="AV30" s="87"/>
      <c r="AW30" s="94"/>
      <c r="AX30" s="84"/>
      <c r="AY30" s="84"/>
      <c r="AZ30" s="85"/>
      <c r="BA30" s="100"/>
      <c r="BB30" s="136"/>
      <c r="BC30" s="84"/>
      <c r="BD30" s="84" t="s">
        <v>5</v>
      </c>
      <c r="BE30" s="87"/>
      <c r="BF30" s="94"/>
      <c r="BG30" s="84"/>
      <c r="BH30" s="84"/>
      <c r="BI30" s="100"/>
      <c r="BJ30" s="136"/>
      <c r="BK30" s="84"/>
      <c r="BL30" s="536"/>
      <c r="BM30" s="536"/>
      <c r="BN30" s="93"/>
      <c r="BO30" s="212"/>
      <c r="BP30" s="41"/>
      <c r="BR30" s="634"/>
    </row>
    <row r="31" spans="1:77" ht="18.899999999999999" customHeight="1">
      <c r="A31" s="9" t="s">
        <v>27</v>
      </c>
      <c r="B31" s="8" t="s">
        <v>1</v>
      </c>
      <c r="C31" s="1101"/>
      <c r="D31" s="1101"/>
      <c r="E31" s="1101"/>
      <c r="F31" s="1102"/>
      <c r="G31" s="1039"/>
      <c r="H31" s="710" t="s">
        <v>86</v>
      </c>
      <c r="I31" s="200" t="s">
        <v>819</v>
      </c>
      <c r="J31" s="186">
        <v>1132130</v>
      </c>
      <c r="K31" s="525" t="s">
        <v>339</v>
      </c>
      <c r="L31" s="525">
        <v>398</v>
      </c>
      <c r="M31" s="526" t="s">
        <v>506</v>
      </c>
      <c r="N31" s="525" t="s">
        <v>5</v>
      </c>
      <c r="O31" s="108"/>
      <c r="P31" s="85"/>
      <c r="Q31" s="84"/>
      <c r="R31" s="100"/>
      <c r="S31" s="136"/>
      <c r="T31" s="84" t="s">
        <v>342</v>
      </c>
      <c r="U31" s="84"/>
      <c r="V31" s="87"/>
      <c r="W31" s="94"/>
      <c r="X31" s="84"/>
      <c r="Y31" s="84"/>
      <c r="Z31" s="100"/>
      <c r="AA31" s="136"/>
      <c r="AB31" s="85"/>
      <c r="AC31" s="84"/>
      <c r="AD31" s="84"/>
      <c r="AE31" s="87"/>
      <c r="AF31" s="94" t="s">
        <v>342</v>
      </c>
      <c r="AG31" s="84"/>
      <c r="AH31" s="84"/>
      <c r="AI31" s="100"/>
      <c r="AJ31" s="136"/>
      <c r="AK31" s="84"/>
      <c r="AL31" s="84"/>
      <c r="AM31" s="87"/>
      <c r="AN31" s="92"/>
      <c r="AO31" s="84"/>
      <c r="AP31" s="84"/>
      <c r="AQ31" s="84"/>
      <c r="AR31" s="100" t="s">
        <v>342</v>
      </c>
      <c r="AS31" s="136"/>
      <c r="AT31" s="84"/>
      <c r="AU31" s="84"/>
      <c r="AV31" s="87"/>
      <c r="AW31" s="94"/>
      <c r="AX31" s="84"/>
      <c r="AY31" s="84"/>
      <c r="AZ31" s="85"/>
      <c r="BA31" s="100"/>
      <c r="BB31" s="136"/>
      <c r="BC31" s="84"/>
      <c r="BD31" s="84" t="s">
        <v>5</v>
      </c>
      <c r="BE31" s="87"/>
      <c r="BF31" s="94"/>
      <c r="BG31" s="84"/>
      <c r="BH31" s="84"/>
      <c r="BI31" s="100"/>
      <c r="BJ31" s="136"/>
      <c r="BK31" s="84"/>
      <c r="BL31" s="536"/>
      <c r="BM31" s="536"/>
      <c r="BN31" s="93"/>
      <c r="BP31" s="41"/>
      <c r="BR31" s="634"/>
    </row>
    <row r="32" spans="1:77" ht="18.899999999999999" customHeight="1">
      <c r="A32" s="9"/>
      <c r="B32" s="8"/>
      <c r="C32" s="1101"/>
      <c r="D32" s="1101"/>
      <c r="E32" s="1101"/>
      <c r="F32" s="1102"/>
      <c r="G32" s="1039"/>
      <c r="H32" s="706" t="s">
        <v>88</v>
      </c>
      <c r="I32" s="194" t="s">
        <v>816</v>
      </c>
      <c r="J32" s="186">
        <v>1132130</v>
      </c>
      <c r="K32" s="525" t="s">
        <v>339</v>
      </c>
      <c r="L32" s="525">
        <v>156</v>
      </c>
      <c r="M32" s="526" t="s">
        <v>506</v>
      </c>
      <c r="N32" s="525" t="s">
        <v>5</v>
      </c>
      <c r="O32" s="108"/>
      <c r="P32" s="84"/>
      <c r="Q32" s="84"/>
      <c r="R32" s="100" t="s">
        <v>342</v>
      </c>
      <c r="S32" s="136"/>
      <c r="T32" s="84"/>
      <c r="U32" s="84"/>
      <c r="V32" s="87"/>
      <c r="W32" s="94"/>
      <c r="X32" s="84"/>
      <c r="Y32" s="84"/>
      <c r="Z32" s="100"/>
      <c r="AA32" s="136"/>
      <c r="AB32" s="84"/>
      <c r="AC32" s="84" t="s">
        <v>342</v>
      </c>
      <c r="AD32" s="84"/>
      <c r="AE32" s="87"/>
      <c r="AF32" s="94"/>
      <c r="AG32" s="84"/>
      <c r="AH32" s="84"/>
      <c r="AI32" s="100"/>
      <c r="AJ32" s="136"/>
      <c r="AK32" s="84"/>
      <c r="AL32" s="84"/>
      <c r="AM32" s="87"/>
      <c r="AN32" s="94"/>
      <c r="AO32" s="84" t="s">
        <v>342</v>
      </c>
      <c r="AP32" s="84"/>
      <c r="AQ32" s="84"/>
      <c r="AR32" s="100"/>
      <c r="AS32" s="136"/>
      <c r="AT32" s="84"/>
      <c r="AU32" s="84"/>
      <c r="AV32" s="87"/>
      <c r="AW32" s="94"/>
      <c r="AX32" s="84"/>
      <c r="AY32" s="84"/>
      <c r="AZ32" s="84"/>
      <c r="BA32" s="100"/>
      <c r="BB32" s="136"/>
      <c r="BC32" s="84"/>
      <c r="BD32" s="84"/>
      <c r="BE32" s="87"/>
      <c r="BF32" s="94"/>
      <c r="BG32" s="84"/>
      <c r="BH32" s="84"/>
      <c r="BI32" s="100"/>
      <c r="BJ32" s="136"/>
      <c r="BK32" s="84"/>
      <c r="BL32" s="536"/>
      <c r="BM32" s="536"/>
      <c r="BN32" s="93"/>
      <c r="BP32" s="41"/>
      <c r="BR32" s="634"/>
    </row>
    <row r="33" spans="1:70" ht="18.899999999999999" customHeight="1">
      <c r="A33" s="9"/>
      <c r="B33" s="8"/>
      <c r="C33" s="1101"/>
      <c r="D33" s="1101"/>
      <c r="E33" s="1101"/>
      <c r="F33" s="1102"/>
      <c r="G33" s="1039"/>
      <c r="H33" s="705" t="s">
        <v>91</v>
      </c>
      <c r="I33" s="194" t="s">
        <v>818</v>
      </c>
      <c r="J33" s="186">
        <v>1132130</v>
      </c>
      <c r="K33" s="525" t="s">
        <v>339</v>
      </c>
      <c r="L33" s="525">
        <v>1752</v>
      </c>
      <c r="M33" s="526" t="s">
        <v>659</v>
      </c>
      <c r="N33" s="525" t="s">
        <v>9</v>
      </c>
      <c r="O33" s="108"/>
      <c r="P33" s="84"/>
      <c r="Q33" s="84"/>
      <c r="R33" s="100"/>
      <c r="S33" s="136"/>
      <c r="T33" s="84"/>
      <c r="U33" s="84"/>
      <c r="V33" s="87"/>
      <c r="W33" s="94"/>
      <c r="X33" s="84"/>
      <c r="Y33" s="84"/>
      <c r="Z33" s="100"/>
      <c r="AA33" s="136"/>
      <c r="AB33" s="84"/>
      <c r="AC33" s="84"/>
      <c r="AD33" s="84"/>
      <c r="AE33" s="87"/>
      <c r="AF33" s="94"/>
      <c r="AG33" s="84"/>
      <c r="AH33" s="84"/>
      <c r="AI33" s="100"/>
      <c r="AJ33" s="136"/>
      <c r="AK33" s="84"/>
      <c r="AL33" s="84"/>
      <c r="AM33" s="87"/>
      <c r="AN33" s="94"/>
      <c r="AO33" s="84"/>
      <c r="AP33" s="84"/>
      <c r="AQ33" s="84"/>
      <c r="AR33" s="100"/>
      <c r="AS33" s="136"/>
      <c r="AT33" s="84"/>
      <c r="AU33" s="84"/>
      <c r="AV33" s="87"/>
      <c r="AW33" s="94"/>
      <c r="AX33" s="84"/>
      <c r="AY33" s="84"/>
      <c r="AZ33" s="84"/>
      <c r="BA33" s="100"/>
      <c r="BB33" s="136"/>
      <c r="BC33" s="84"/>
      <c r="BD33" s="84"/>
      <c r="BE33" s="87" t="s">
        <v>9</v>
      </c>
      <c r="BF33" s="94"/>
      <c r="BG33" s="84"/>
      <c r="BH33" s="84"/>
      <c r="BI33" s="100"/>
      <c r="BJ33" s="136"/>
      <c r="BK33" s="84"/>
      <c r="BL33" s="536"/>
      <c r="BM33" s="536"/>
      <c r="BN33" s="93"/>
      <c r="BP33" s="41"/>
      <c r="BR33" s="634"/>
    </row>
    <row r="34" spans="1:70" ht="18.899999999999999" customHeight="1">
      <c r="A34" s="9"/>
      <c r="B34" s="8"/>
      <c r="C34" s="1101"/>
      <c r="D34" s="1101"/>
      <c r="E34" s="1101"/>
      <c r="F34" s="1102"/>
      <c r="G34" s="1039"/>
      <c r="H34" s="705" t="s">
        <v>89</v>
      </c>
      <c r="I34" s="194" t="s">
        <v>817</v>
      </c>
      <c r="J34" s="154">
        <v>1132130</v>
      </c>
      <c r="K34" s="525" t="s">
        <v>339</v>
      </c>
      <c r="L34" s="525">
        <v>1460</v>
      </c>
      <c r="M34" s="526" t="s">
        <v>506</v>
      </c>
      <c r="N34" s="525" t="s">
        <v>5</v>
      </c>
      <c r="O34" s="108"/>
      <c r="P34" s="84"/>
      <c r="Q34" s="84"/>
      <c r="R34" s="100"/>
      <c r="S34" s="136"/>
      <c r="T34" s="84"/>
      <c r="U34" s="84"/>
      <c r="V34" s="87" t="s">
        <v>342</v>
      </c>
      <c r="W34" s="94"/>
      <c r="X34" s="84"/>
      <c r="Y34" s="84"/>
      <c r="Z34" s="100"/>
      <c r="AA34" s="136"/>
      <c r="AB34" s="84"/>
      <c r="AC34" s="84"/>
      <c r="AD34" s="84"/>
      <c r="AE34" s="87"/>
      <c r="AF34" s="94"/>
      <c r="AG34" s="84" t="s">
        <v>342</v>
      </c>
      <c r="AH34" s="84"/>
      <c r="AI34" s="100"/>
      <c r="AJ34" s="136"/>
      <c r="AK34" s="84"/>
      <c r="AL34" s="84"/>
      <c r="AM34" s="87"/>
      <c r="AN34" s="94"/>
      <c r="AO34" s="84"/>
      <c r="AP34" s="84"/>
      <c r="AQ34" s="84"/>
      <c r="AR34" s="100"/>
      <c r="AS34" s="136"/>
      <c r="AT34" s="84" t="s">
        <v>342</v>
      </c>
      <c r="AU34" s="84"/>
      <c r="AV34" s="87"/>
      <c r="AW34" s="94"/>
      <c r="AX34" s="84"/>
      <c r="AY34" s="84"/>
      <c r="AZ34" s="84"/>
      <c r="BA34" s="100"/>
      <c r="BB34" s="136"/>
      <c r="BC34" s="84"/>
      <c r="BD34" s="84"/>
      <c r="BE34" s="87"/>
      <c r="BF34" s="94" t="s">
        <v>5</v>
      </c>
      <c r="BG34" s="84"/>
      <c r="BH34" s="84"/>
      <c r="BI34" s="100"/>
      <c r="BJ34" s="136"/>
      <c r="BK34" s="84"/>
      <c r="BL34" s="536"/>
      <c r="BM34" s="536"/>
      <c r="BN34" s="93"/>
      <c r="BP34" s="41"/>
      <c r="BR34" s="634"/>
    </row>
    <row r="35" spans="1:70" ht="18.899999999999999" customHeight="1" thickBot="1">
      <c r="A35" s="9" t="s">
        <v>28</v>
      </c>
      <c r="B35" s="8" t="s">
        <v>1</v>
      </c>
      <c r="C35" s="1101"/>
      <c r="D35" s="1101"/>
      <c r="E35" s="1101"/>
      <c r="F35" s="1102"/>
      <c r="G35" s="1040"/>
      <c r="H35" s="711" t="s">
        <v>93</v>
      </c>
      <c r="I35" s="201" t="s">
        <v>817</v>
      </c>
      <c r="J35" s="187">
        <v>1132130</v>
      </c>
      <c r="K35" s="533" t="s">
        <v>339</v>
      </c>
      <c r="L35" s="533">
        <v>137</v>
      </c>
      <c r="M35" s="534" t="s">
        <v>506</v>
      </c>
      <c r="N35" s="533" t="s">
        <v>5</v>
      </c>
      <c r="O35" s="110"/>
      <c r="P35" s="123"/>
      <c r="Q35" s="97"/>
      <c r="R35" s="102"/>
      <c r="S35" s="137"/>
      <c r="T35" s="97"/>
      <c r="U35" s="97"/>
      <c r="V35" s="141"/>
      <c r="W35" s="96"/>
      <c r="X35" s="97"/>
      <c r="Y35" s="97"/>
      <c r="Z35" s="102"/>
      <c r="AA35" s="137" t="s">
        <v>342</v>
      </c>
      <c r="AB35" s="123"/>
      <c r="AC35" s="97"/>
      <c r="AD35" s="97"/>
      <c r="AE35" s="141"/>
      <c r="AF35" s="96"/>
      <c r="AG35" s="97"/>
      <c r="AH35" s="97"/>
      <c r="AI35" s="102"/>
      <c r="AJ35" s="137"/>
      <c r="AK35" s="97"/>
      <c r="AL35" s="97"/>
      <c r="AM35" s="141"/>
      <c r="AN35" s="199" t="s">
        <v>342</v>
      </c>
      <c r="AO35" s="97"/>
      <c r="AP35" s="97"/>
      <c r="AQ35" s="97"/>
      <c r="AR35" s="102"/>
      <c r="AS35" s="137"/>
      <c r="AT35" s="97"/>
      <c r="AU35" s="97"/>
      <c r="AV35" s="141"/>
      <c r="AW35" s="96"/>
      <c r="AX35" s="97"/>
      <c r="AY35" s="97" t="s">
        <v>342</v>
      </c>
      <c r="AZ35" s="123"/>
      <c r="BA35" s="102"/>
      <c r="BB35" s="137"/>
      <c r="BC35" s="97"/>
      <c r="BD35" s="97"/>
      <c r="BE35" s="141"/>
      <c r="BF35" s="96"/>
      <c r="BG35" s="97"/>
      <c r="BH35" s="97"/>
      <c r="BI35" s="102"/>
      <c r="BJ35" s="137"/>
      <c r="BK35" s="97" t="s">
        <v>5</v>
      </c>
      <c r="BL35" s="545"/>
      <c r="BM35" s="545"/>
      <c r="BN35" s="98"/>
      <c r="BP35" s="41"/>
      <c r="BR35" s="634"/>
    </row>
    <row r="36" spans="1:70" ht="18.899999999999999" customHeight="1">
      <c r="A36" s="7" t="s">
        <v>28</v>
      </c>
      <c r="B36" s="8" t="s">
        <v>1</v>
      </c>
      <c r="C36" s="1101"/>
      <c r="D36" s="1101"/>
      <c r="E36" s="1101"/>
      <c r="F36" s="1102"/>
      <c r="G36" s="1038" t="s">
        <v>94</v>
      </c>
      <c r="H36" s="712" t="s">
        <v>95</v>
      </c>
      <c r="I36" s="207" t="s">
        <v>829</v>
      </c>
      <c r="J36" s="190">
        <v>1132161</v>
      </c>
      <c r="K36" s="527" t="s">
        <v>339</v>
      </c>
      <c r="L36" s="527">
        <v>1460</v>
      </c>
      <c r="M36" s="528" t="s">
        <v>506</v>
      </c>
      <c r="N36" s="527" t="s">
        <v>658</v>
      </c>
      <c r="O36" s="122"/>
      <c r="P36" s="90"/>
      <c r="Q36" s="90"/>
      <c r="R36" s="99" t="s">
        <v>354</v>
      </c>
      <c r="S36" s="135"/>
      <c r="T36" s="90"/>
      <c r="U36" s="90"/>
      <c r="V36" s="146"/>
      <c r="W36" s="103"/>
      <c r="X36" s="90"/>
      <c r="Y36" s="90"/>
      <c r="Z36" s="99"/>
      <c r="AA36" s="135"/>
      <c r="AB36" s="90"/>
      <c r="AC36" s="90"/>
      <c r="AD36" s="90"/>
      <c r="AE36" s="146"/>
      <c r="AF36" s="103"/>
      <c r="AG36" s="90"/>
      <c r="AH36" s="90"/>
      <c r="AI36" s="99"/>
      <c r="AJ36" s="135"/>
      <c r="AK36" s="90"/>
      <c r="AL36" s="90"/>
      <c r="AM36" s="146"/>
      <c r="AN36" s="103"/>
      <c r="AO36" s="90"/>
      <c r="AP36" s="90"/>
      <c r="AQ36" s="90" t="s">
        <v>354</v>
      </c>
      <c r="AR36" s="99"/>
      <c r="AS36" s="135"/>
      <c r="AT36" s="90"/>
      <c r="AU36" s="90"/>
      <c r="AV36" s="146"/>
      <c r="AW36" s="103"/>
      <c r="AX36" s="90"/>
      <c r="AY36" s="90"/>
      <c r="AZ36" s="90"/>
      <c r="BA36" s="99"/>
      <c r="BB36" s="135"/>
      <c r="BC36" s="90"/>
      <c r="BD36" s="90"/>
      <c r="BE36" s="146"/>
      <c r="BF36" s="103"/>
      <c r="BG36" s="90"/>
      <c r="BH36" s="90"/>
      <c r="BI36" s="99"/>
      <c r="BJ36" s="135"/>
      <c r="BK36" s="90"/>
      <c r="BL36" s="544"/>
      <c r="BM36" s="544"/>
      <c r="BN36" s="91"/>
      <c r="BP36" s="5"/>
      <c r="BR36" s="634"/>
    </row>
    <row r="37" spans="1:70" ht="18.899999999999999" customHeight="1">
      <c r="A37" s="7" t="s">
        <v>28</v>
      </c>
      <c r="B37" s="8" t="s">
        <v>1</v>
      </c>
      <c r="C37" s="1101"/>
      <c r="D37" s="1101"/>
      <c r="E37" s="1101"/>
      <c r="F37" s="1102"/>
      <c r="G37" s="1039"/>
      <c r="H37" s="706" t="s">
        <v>97</v>
      </c>
      <c r="I37" s="194" t="s">
        <v>835</v>
      </c>
      <c r="J37" s="186">
        <v>1132161</v>
      </c>
      <c r="K37" s="525" t="s">
        <v>339</v>
      </c>
      <c r="L37" s="525">
        <v>4380</v>
      </c>
      <c r="M37" s="532" t="s">
        <v>506</v>
      </c>
      <c r="N37" s="531" t="s">
        <v>658</v>
      </c>
      <c r="O37" s="109"/>
      <c r="P37" s="84"/>
      <c r="Q37" s="84"/>
      <c r="R37" s="101" t="s">
        <v>354</v>
      </c>
      <c r="S37" s="138"/>
      <c r="T37" s="84"/>
      <c r="U37" s="84"/>
      <c r="V37" s="88"/>
      <c r="W37" s="92"/>
      <c r="X37" s="84"/>
      <c r="Y37" s="84"/>
      <c r="Z37" s="101"/>
      <c r="AA37" s="138"/>
      <c r="AB37" s="84"/>
      <c r="AC37" s="84"/>
      <c r="AD37" s="85"/>
      <c r="AE37" s="88"/>
      <c r="AF37" s="94"/>
      <c r="AG37" s="84"/>
      <c r="AH37" s="85"/>
      <c r="AI37" s="101"/>
      <c r="AJ37" s="136"/>
      <c r="AK37" s="84"/>
      <c r="AL37" s="85"/>
      <c r="AM37" s="88"/>
      <c r="AN37" s="94"/>
      <c r="AO37" s="84"/>
      <c r="AP37" s="85"/>
      <c r="AQ37" s="85" t="s">
        <v>354</v>
      </c>
      <c r="AR37" s="100"/>
      <c r="AS37" s="136"/>
      <c r="AT37" s="85"/>
      <c r="AU37" s="85"/>
      <c r="AV37" s="87"/>
      <c r="AW37" s="94"/>
      <c r="AX37" s="85"/>
      <c r="AY37" s="85"/>
      <c r="AZ37" s="84"/>
      <c r="BA37" s="100"/>
      <c r="BB37" s="138"/>
      <c r="BC37" s="85"/>
      <c r="BD37" s="84"/>
      <c r="BE37" s="87"/>
      <c r="BF37" s="92"/>
      <c r="BG37" s="85"/>
      <c r="BH37" s="84"/>
      <c r="BI37" s="100"/>
      <c r="BJ37" s="138"/>
      <c r="BK37" s="85"/>
      <c r="BL37" s="536"/>
      <c r="BM37" s="536"/>
      <c r="BN37" s="93"/>
      <c r="BP37" s="5"/>
      <c r="BR37" s="634"/>
    </row>
    <row r="38" spans="1:70" ht="18.899999999999999" customHeight="1">
      <c r="A38" s="7"/>
      <c r="B38" s="8"/>
      <c r="C38" s="1101"/>
      <c r="D38" s="1101"/>
      <c r="E38" s="1101"/>
      <c r="F38" s="1102"/>
      <c r="G38" s="1039"/>
      <c r="H38" s="710" t="s">
        <v>99</v>
      </c>
      <c r="I38" s="200" t="s">
        <v>837</v>
      </c>
      <c r="J38" s="186">
        <v>1132161</v>
      </c>
      <c r="K38" s="525" t="s">
        <v>339</v>
      </c>
      <c r="L38" s="525">
        <v>8760</v>
      </c>
      <c r="M38" s="526" t="s">
        <v>506</v>
      </c>
      <c r="N38" s="525" t="s">
        <v>7</v>
      </c>
      <c r="O38" s="108"/>
      <c r="P38" s="84"/>
      <c r="Q38" s="84"/>
      <c r="R38" s="100" t="s">
        <v>354</v>
      </c>
      <c r="S38" s="136"/>
      <c r="T38" s="84"/>
      <c r="U38" s="84"/>
      <c r="V38" s="87"/>
      <c r="W38" s="92"/>
      <c r="X38" s="84"/>
      <c r="Y38" s="85"/>
      <c r="Z38" s="100"/>
      <c r="AA38" s="136"/>
      <c r="AB38" s="84"/>
      <c r="AC38" s="84"/>
      <c r="AD38" s="84"/>
      <c r="AE38" s="87"/>
      <c r="AF38" s="94"/>
      <c r="AG38" s="84"/>
      <c r="AH38" s="84"/>
      <c r="AI38" s="101"/>
      <c r="AJ38" s="136"/>
      <c r="AK38" s="85"/>
      <c r="AL38" s="84"/>
      <c r="AM38" s="87"/>
      <c r="AN38" s="94"/>
      <c r="AO38" s="84"/>
      <c r="AP38" s="84"/>
      <c r="AQ38" s="84" t="s">
        <v>354</v>
      </c>
      <c r="AR38" s="100"/>
      <c r="AS38" s="136"/>
      <c r="AT38" s="84"/>
      <c r="AU38" s="85"/>
      <c r="AV38" s="87"/>
      <c r="AW38" s="92"/>
      <c r="AX38" s="84"/>
      <c r="AY38" s="84"/>
      <c r="AZ38" s="84"/>
      <c r="BA38" s="100"/>
      <c r="BB38" s="136"/>
      <c r="BC38" s="84"/>
      <c r="BD38" s="84"/>
      <c r="BE38" s="87"/>
      <c r="BF38" s="94"/>
      <c r="BG38" s="85"/>
      <c r="BH38" s="84"/>
      <c r="BI38" s="101"/>
      <c r="BJ38" s="136"/>
      <c r="BK38" s="84"/>
      <c r="BL38" s="536"/>
      <c r="BM38" s="535"/>
      <c r="BN38" s="93"/>
      <c r="BP38" s="5"/>
      <c r="BR38" s="634"/>
    </row>
    <row r="39" spans="1:70" ht="18.899999999999999" customHeight="1">
      <c r="A39" s="10"/>
      <c r="B39" s="8" t="s">
        <v>1</v>
      </c>
      <c r="C39" s="1101"/>
      <c r="D39" s="1101"/>
      <c r="E39" s="1101"/>
      <c r="F39" s="1102"/>
      <c r="G39" s="1039"/>
      <c r="H39" s="710" t="s">
        <v>101</v>
      </c>
      <c r="I39" s="200" t="s">
        <v>838</v>
      </c>
      <c r="J39" s="186">
        <v>1132161</v>
      </c>
      <c r="K39" s="525" t="s">
        <v>339</v>
      </c>
      <c r="L39" s="525">
        <v>8760</v>
      </c>
      <c r="M39" s="526" t="s">
        <v>506</v>
      </c>
      <c r="N39" s="525" t="s">
        <v>660</v>
      </c>
      <c r="O39" s="108"/>
      <c r="P39" s="85"/>
      <c r="Q39" s="84"/>
      <c r="R39" s="100"/>
      <c r="S39" s="136"/>
      <c r="T39" s="84"/>
      <c r="U39" s="84"/>
      <c r="V39" s="87"/>
      <c r="W39" s="94"/>
      <c r="X39" s="84" t="s">
        <v>353</v>
      </c>
      <c r="Y39" s="84"/>
      <c r="Z39" s="100"/>
      <c r="AA39" s="136"/>
      <c r="AB39" s="85"/>
      <c r="AC39" s="84"/>
      <c r="AD39" s="84"/>
      <c r="AE39" s="87"/>
      <c r="AF39" s="94"/>
      <c r="AG39" s="84"/>
      <c r="AH39" s="84"/>
      <c r="AI39" s="100"/>
      <c r="AJ39" s="136"/>
      <c r="AK39" s="84"/>
      <c r="AL39" s="84"/>
      <c r="AM39" s="87"/>
      <c r="AN39" s="92"/>
      <c r="AO39" s="84"/>
      <c r="AP39" s="84"/>
      <c r="AQ39" s="84"/>
      <c r="AR39" s="100"/>
      <c r="AS39" s="136"/>
      <c r="AT39" s="84"/>
      <c r="AU39" s="84"/>
      <c r="AV39" s="87"/>
      <c r="AW39" s="94"/>
      <c r="AX39" s="84"/>
      <c r="AY39" s="84"/>
      <c r="AZ39" s="85"/>
      <c r="BA39" s="100"/>
      <c r="BB39" s="136"/>
      <c r="BC39" s="84"/>
      <c r="BD39" s="84"/>
      <c r="BE39" s="87"/>
      <c r="BF39" s="94"/>
      <c r="BG39" s="84"/>
      <c r="BH39" s="84"/>
      <c r="BI39" s="100"/>
      <c r="BJ39" s="136"/>
      <c r="BK39" s="84"/>
      <c r="BL39" s="536"/>
      <c r="BM39" s="536"/>
      <c r="BN39" s="93"/>
      <c r="BP39" s="11"/>
      <c r="BR39" s="634"/>
    </row>
    <row r="40" spans="1:70" ht="18.899999999999999" customHeight="1">
      <c r="A40" s="10"/>
      <c r="B40" s="8" t="s">
        <v>1</v>
      </c>
      <c r="C40" s="1101"/>
      <c r="D40" s="1101"/>
      <c r="E40" s="1101"/>
      <c r="F40" s="1102"/>
      <c r="G40" s="1039"/>
      <c r="H40" s="710" t="s">
        <v>103</v>
      </c>
      <c r="I40" s="200" t="s">
        <v>839</v>
      </c>
      <c r="J40" s="186">
        <v>1132161</v>
      </c>
      <c r="K40" s="525" t="s">
        <v>339</v>
      </c>
      <c r="L40" s="525">
        <v>438</v>
      </c>
      <c r="M40" s="526" t="s">
        <v>506</v>
      </c>
      <c r="N40" s="525" t="s">
        <v>5</v>
      </c>
      <c r="O40" s="108"/>
      <c r="P40" s="84"/>
      <c r="Q40" s="84"/>
      <c r="R40" s="100"/>
      <c r="S40" s="136"/>
      <c r="T40" s="84"/>
      <c r="U40" s="84"/>
      <c r="V40" s="87"/>
      <c r="W40" s="94"/>
      <c r="X40" s="84" t="s">
        <v>342</v>
      </c>
      <c r="Y40" s="84"/>
      <c r="Z40" s="100"/>
      <c r="AA40" s="138"/>
      <c r="AB40" s="84"/>
      <c r="AC40" s="84"/>
      <c r="AD40" s="84"/>
      <c r="AE40" s="87"/>
      <c r="AF40" s="94"/>
      <c r="AG40" s="84"/>
      <c r="AH40" s="84"/>
      <c r="AI40" s="100"/>
      <c r="AJ40" s="136" t="s">
        <v>342</v>
      </c>
      <c r="AK40" s="84"/>
      <c r="AL40" s="84"/>
      <c r="AM40" s="88"/>
      <c r="AN40" s="94"/>
      <c r="AO40" s="84"/>
      <c r="AP40" s="84"/>
      <c r="AQ40" s="84"/>
      <c r="AR40" s="100"/>
      <c r="AS40" s="136"/>
      <c r="AT40" s="84"/>
      <c r="AU40" s="84" t="s">
        <v>342</v>
      </c>
      <c r="AV40" s="87"/>
      <c r="AW40" s="94"/>
      <c r="AX40" s="84"/>
      <c r="AY40" s="85"/>
      <c r="AZ40" s="84"/>
      <c r="BA40" s="100"/>
      <c r="BB40" s="136"/>
      <c r="BC40" s="84"/>
      <c r="BD40" s="84"/>
      <c r="BE40" s="87"/>
      <c r="BF40" s="94"/>
      <c r="BG40" s="84"/>
      <c r="BH40" s="84" t="s">
        <v>5</v>
      </c>
      <c r="BI40" s="100"/>
      <c r="BJ40" s="136"/>
      <c r="BK40" s="85"/>
      <c r="BL40" s="536"/>
      <c r="BM40" s="536"/>
      <c r="BN40" s="93"/>
      <c r="BP40" s="11"/>
      <c r="BR40" s="634"/>
    </row>
    <row r="41" spans="1:70" ht="18.899999999999999" customHeight="1">
      <c r="A41" s="9"/>
      <c r="B41" s="8" t="s">
        <v>1</v>
      </c>
      <c r="C41" s="1101"/>
      <c r="D41" s="1101"/>
      <c r="E41" s="1101"/>
      <c r="F41" s="1102"/>
      <c r="G41" s="1039"/>
      <c r="H41" s="708" t="s">
        <v>105</v>
      </c>
      <c r="I41" s="194" t="s">
        <v>835</v>
      </c>
      <c r="J41" s="186">
        <v>1132161</v>
      </c>
      <c r="K41" s="525" t="s">
        <v>339</v>
      </c>
      <c r="L41" s="525">
        <v>1460</v>
      </c>
      <c r="M41" s="532" t="s">
        <v>506</v>
      </c>
      <c r="N41" s="531" t="s">
        <v>658</v>
      </c>
      <c r="O41" s="108"/>
      <c r="P41" s="84"/>
      <c r="Q41" s="84"/>
      <c r="R41" s="100"/>
      <c r="S41" s="136"/>
      <c r="T41" s="84"/>
      <c r="U41" s="84"/>
      <c r="V41" s="546"/>
      <c r="W41" s="94"/>
      <c r="X41" s="84"/>
      <c r="Y41" s="84"/>
      <c r="Z41" s="100"/>
      <c r="AA41" s="136"/>
      <c r="AB41" s="84"/>
      <c r="AC41" s="84" t="s">
        <v>354</v>
      </c>
      <c r="AD41" s="84"/>
      <c r="AE41" s="87"/>
      <c r="AF41" s="94"/>
      <c r="AG41" s="84"/>
      <c r="AH41" s="86"/>
      <c r="AI41" s="100"/>
      <c r="AJ41" s="136"/>
      <c r="AK41" s="84"/>
      <c r="AL41" s="84"/>
      <c r="AM41" s="87"/>
      <c r="AN41" s="94"/>
      <c r="AO41" s="84"/>
      <c r="AP41" s="84"/>
      <c r="AQ41" s="84"/>
      <c r="AR41" s="100"/>
      <c r="AS41" s="136"/>
      <c r="AT41" s="86"/>
      <c r="AU41" s="84"/>
      <c r="AV41" s="87"/>
      <c r="AW41" s="94"/>
      <c r="AX41" s="84"/>
      <c r="AY41" s="84"/>
      <c r="AZ41" s="84"/>
      <c r="BA41" s="100"/>
      <c r="BB41" s="136"/>
      <c r="BC41" s="84" t="s">
        <v>7</v>
      </c>
      <c r="BD41" s="84"/>
      <c r="BE41" s="87"/>
      <c r="BF41" s="197"/>
      <c r="BG41" s="84"/>
      <c r="BH41" s="84"/>
      <c r="BI41" s="100"/>
      <c r="BJ41" s="136"/>
      <c r="BK41" s="84"/>
      <c r="BL41" s="536"/>
      <c r="BM41" s="536"/>
      <c r="BN41" s="93"/>
      <c r="BP41" s="11"/>
      <c r="BR41" s="634"/>
    </row>
    <row r="42" spans="1:70" ht="18.899999999999999" customHeight="1">
      <c r="A42" s="9"/>
      <c r="B42" s="8" t="s">
        <v>1</v>
      </c>
      <c r="C42" s="1101"/>
      <c r="D42" s="1101"/>
      <c r="E42" s="1101"/>
      <c r="F42" s="1102"/>
      <c r="G42" s="1039"/>
      <c r="H42" s="706" t="s">
        <v>107</v>
      </c>
      <c r="I42" s="194" t="s">
        <v>837</v>
      </c>
      <c r="J42" s="186">
        <v>1132161</v>
      </c>
      <c r="K42" s="525" t="s">
        <v>339</v>
      </c>
      <c r="L42" s="525">
        <v>8760</v>
      </c>
      <c r="M42" s="526" t="s">
        <v>506</v>
      </c>
      <c r="N42" s="525" t="s">
        <v>7</v>
      </c>
      <c r="O42" s="108"/>
      <c r="P42" s="84"/>
      <c r="Q42" s="84"/>
      <c r="R42" s="100"/>
      <c r="S42" s="136"/>
      <c r="T42" s="84"/>
      <c r="U42" s="84"/>
      <c r="V42" s="546"/>
      <c r="W42" s="94"/>
      <c r="X42" s="84"/>
      <c r="Y42" s="84"/>
      <c r="Z42" s="100"/>
      <c r="AA42" s="136"/>
      <c r="AB42" s="84"/>
      <c r="AC42" s="84" t="s">
        <v>354</v>
      </c>
      <c r="AD42" s="84"/>
      <c r="AE42" s="87"/>
      <c r="AF42" s="94"/>
      <c r="AG42" s="84"/>
      <c r="AH42" s="86"/>
      <c r="AI42" s="100"/>
      <c r="AJ42" s="136"/>
      <c r="AK42" s="84"/>
      <c r="AL42" s="84"/>
      <c r="AM42" s="87"/>
      <c r="AN42" s="94"/>
      <c r="AO42" s="84"/>
      <c r="AP42" s="84"/>
      <c r="AQ42" s="84"/>
      <c r="AR42" s="100"/>
      <c r="AS42" s="136"/>
      <c r="AT42" s="86"/>
      <c r="AU42" s="84"/>
      <c r="AV42" s="87"/>
      <c r="AW42" s="94"/>
      <c r="AX42" s="84"/>
      <c r="AY42" s="84"/>
      <c r="AZ42" s="84"/>
      <c r="BA42" s="100"/>
      <c r="BB42" s="136"/>
      <c r="BC42" s="84" t="s">
        <v>7</v>
      </c>
      <c r="BD42" s="84"/>
      <c r="BE42" s="87"/>
      <c r="BF42" s="197"/>
      <c r="BG42" s="84"/>
      <c r="BH42" s="84"/>
      <c r="BI42" s="100"/>
      <c r="BJ42" s="136"/>
      <c r="BK42" s="84"/>
      <c r="BL42" s="536"/>
      <c r="BM42" s="536"/>
      <c r="BN42" s="93"/>
      <c r="BP42" s="11"/>
      <c r="BR42" s="634"/>
    </row>
    <row r="43" spans="1:70" ht="18.75" customHeight="1">
      <c r="A43" s="7"/>
      <c r="B43" s="8" t="s">
        <v>1</v>
      </c>
      <c r="C43" s="1101"/>
      <c r="D43" s="1101"/>
      <c r="E43" s="1101"/>
      <c r="F43" s="1102"/>
      <c r="G43" s="1039"/>
      <c r="H43" s="708" t="s">
        <v>109</v>
      </c>
      <c r="I43" s="200" t="s">
        <v>821</v>
      </c>
      <c r="J43" s="186">
        <v>1132161</v>
      </c>
      <c r="K43" s="525" t="s">
        <v>339</v>
      </c>
      <c r="L43" s="525">
        <v>250</v>
      </c>
      <c r="M43" s="526" t="s">
        <v>506</v>
      </c>
      <c r="N43" s="525" t="s">
        <v>5</v>
      </c>
      <c r="O43" s="108"/>
      <c r="P43" s="84"/>
      <c r="Q43" s="84" t="s">
        <v>342</v>
      </c>
      <c r="R43" s="100"/>
      <c r="S43" s="136"/>
      <c r="T43" s="84"/>
      <c r="U43" s="84"/>
      <c r="V43" s="88"/>
      <c r="W43" s="94"/>
      <c r="X43" s="84"/>
      <c r="Y43" s="84"/>
      <c r="Z43" s="100"/>
      <c r="AA43" s="136"/>
      <c r="AB43" s="84"/>
      <c r="AC43" s="84" t="s">
        <v>342</v>
      </c>
      <c r="AD43" s="84"/>
      <c r="AE43" s="87"/>
      <c r="AF43" s="94"/>
      <c r="AG43" s="84"/>
      <c r="AH43" s="85"/>
      <c r="AI43" s="100"/>
      <c r="AJ43" s="136"/>
      <c r="AK43" s="84"/>
      <c r="AL43" s="84"/>
      <c r="AM43" s="87"/>
      <c r="AN43" s="94"/>
      <c r="AO43" s="84" t="s">
        <v>342</v>
      </c>
      <c r="AP43" s="84"/>
      <c r="AQ43" s="84"/>
      <c r="AR43" s="100"/>
      <c r="AS43" s="136"/>
      <c r="AT43" s="85"/>
      <c r="AU43" s="84"/>
      <c r="AV43" s="87"/>
      <c r="AW43" s="94"/>
      <c r="AX43" s="84"/>
      <c r="AY43" s="84"/>
      <c r="AZ43" s="84"/>
      <c r="BA43" s="100" t="s">
        <v>342</v>
      </c>
      <c r="BB43" s="136"/>
      <c r="BC43" s="84"/>
      <c r="BD43" s="84"/>
      <c r="BE43" s="87"/>
      <c r="BF43" s="92"/>
      <c r="BG43" s="84"/>
      <c r="BH43" s="84"/>
      <c r="BI43" s="100"/>
      <c r="BJ43" s="136"/>
      <c r="BK43" s="84"/>
      <c r="BL43" s="536"/>
      <c r="BM43" s="536"/>
      <c r="BN43" s="93"/>
      <c r="BP43" s="11"/>
      <c r="BR43" s="634"/>
    </row>
    <row r="44" spans="1:70" ht="18.75" customHeight="1">
      <c r="A44" s="7"/>
      <c r="B44" s="8" t="s">
        <v>1</v>
      </c>
      <c r="C44" s="1101"/>
      <c r="D44" s="1101"/>
      <c r="E44" s="1101"/>
      <c r="F44" s="1102"/>
      <c r="G44" s="1039"/>
      <c r="H44" s="710" t="s">
        <v>112</v>
      </c>
      <c r="I44" s="200" t="s">
        <v>821</v>
      </c>
      <c r="J44" s="186">
        <v>1132161</v>
      </c>
      <c r="K44" s="525" t="s">
        <v>339</v>
      </c>
      <c r="L44" s="525">
        <v>626</v>
      </c>
      <c r="M44" s="526" t="s">
        <v>506</v>
      </c>
      <c r="N44" s="525" t="s">
        <v>5</v>
      </c>
      <c r="O44" s="108"/>
      <c r="P44" s="84"/>
      <c r="Q44" s="84"/>
      <c r="R44" s="100" t="s">
        <v>342</v>
      </c>
      <c r="S44" s="136"/>
      <c r="T44" s="84"/>
      <c r="U44" s="84"/>
      <c r="V44" s="87"/>
      <c r="W44" s="94"/>
      <c r="X44" s="84"/>
      <c r="Y44" s="84"/>
      <c r="Z44" s="100"/>
      <c r="AA44" s="136"/>
      <c r="AB44" s="84"/>
      <c r="AC44" s="84" t="s">
        <v>342</v>
      </c>
      <c r="AD44" s="84"/>
      <c r="AE44" s="87"/>
      <c r="AF44" s="94"/>
      <c r="AG44" s="84"/>
      <c r="AH44" s="84"/>
      <c r="AI44" s="100"/>
      <c r="AJ44" s="136"/>
      <c r="AK44" s="84"/>
      <c r="AL44" s="84"/>
      <c r="AM44" s="87"/>
      <c r="AN44" s="94"/>
      <c r="AO44" s="84" t="s">
        <v>342</v>
      </c>
      <c r="AP44" s="84"/>
      <c r="AQ44" s="84"/>
      <c r="AR44" s="100"/>
      <c r="AS44" s="136"/>
      <c r="AT44" s="84"/>
      <c r="AU44" s="84"/>
      <c r="AV44" s="87"/>
      <c r="AW44" s="94"/>
      <c r="AX44" s="84"/>
      <c r="AY44" s="84"/>
      <c r="AZ44" s="84"/>
      <c r="BA44" s="100" t="s">
        <v>342</v>
      </c>
      <c r="BB44" s="136"/>
      <c r="BC44" s="84"/>
      <c r="BD44" s="84"/>
      <c r="BE44" s="87"/>
      <c r="BF44" s="94"/>
      <c r="BG44" s="84"/>
      <c r="BH44" s="84"/>
      <c r="BI44" s="100"/>
      <c r="BJ44" s="136"/>
      <c r="BK44" s="84"/>
      <c r="BL44" s="536"/>
      <c r="BM44" s="536"/>
      <c r="BN44" s="93"/>
      <c r="BP44" s="669"/>
      <c r="BR44" s="634"/>
    </row>
    <row r="45" spans="1:70" ht="18.75" customHeight="1">
      <c r="A45" s="7"/>
      <c r="B45" s="8" t="s">
        <v>1</v>
      </c>
      <c r="C45" s="1101"/>
      <c r="D45" s="1101"/>
      <c r="E45" s="1101"/>
      <c r="F45" s="1102"/>
      <c r="G45" s="1039"/>
      <c r="H45" s="713" t="s">
        <v>114</v>
      </c>
      <c r="I45" s="195" t="s">
        <v>840</v>
      </c>
      <c r="J45" s="186">
        <v>1132161</v>
      </c>
      <c r="K45" s="525" t="s">
        <v>339</v>
      </c>
      <c r="L45" s="525">
        <v>8760</v>
      </c>
      <c r="M45" s="526" t="s">
        <v>506</v>
      </c>
      <c r="N45" s="525" t="s">
        <v>7</v>
      </c>
      <c r="O45" s="108"/>
      <c r="P45" s="84"/>
      <c r="Q45" s="84" t="s">
        <v>354</v>
      </c>
      <c r="R45" s="100"/>
      <c r="S45" s="136"/>
      <c r="T45" s="84"/>
      <c r="U45" s="84"/>
      <c r="V45" s="87"/>
      <c r="W45" s="94"/>
      <c r="X45" s="84"/>
      <c r="Y45" s="84"/>
      <c r="Z45" s="100"/>
      <c r="AA45" s="136"/>
      <c r="AB45" s="84"/>
      <c r="AC45" s="84"/>
      <c r="AD45" s="84"/>
      <c r="AE45" s="87"/>
      <c r="AF45" s="94"/>
      <c r="AG45" s="84"/>
      <c r="AH45" s="84"/>
      <c r="AI45" s="100"/>
      <c r="AJ45" s="136"/>
      <c r="AK45" s="84"/>
      <c r="AL45" s="84"/>
      <c r="AM45" s="87"/>
      <c r="AN45" s="94"/>
      <c r="AO45" s="84" t="s">
        <v>354</v>
      </c>
      <c r="AP45" s="84"/>
      <c r="AQ45" s="84"/>
      <c r="AR45" s="100"/>
      <c r="AS45" s="136"/>
      <c r="AT45" s="84"/>
      <c r="AU45" s="84"/>
      <c r="AV45" s="87"/>
      <c r="AW45" s="94"/>
      <c r="AX45" s="84"/>
      <c r="AY45" s="84"/>
      <c r="AZ45" s="84"/>
      <c r="BA45" s="100"/>
      <c r="BB45" s="136"/>
      <c r="BC45" s="84"/>
      <c r="BD45" s="84"/>
      <c r="BE45" s="87"/>
      <c r="BF45" s="94"/>
      <c r="BG45" s="84"/>
      <c r="BH45" s="84"/>
      <c r="BI45" s="100"/>
      <c r="BJ45" s="136"/>
      <c r="BK45" s="84"/>
      <c r="BL45" s="536"/>
      <c r="BM45" s="536"/>
      <c r="BN45" s="93"/>
      <c r="BP45" s="11"/>
      <c r="BR45" s="634"/>
    </row>
    <row r="46" spans="1:70" ht="18.75" customHeight="1">
      <c r="A46" s="7"/>
      <c r="B46" s="8"/>
      <c r="C46" s="1101"/>
      <c r="D46" s="1101"/>
      <c r="E46" s="1101"/>
      <c r="F46" s="1102"/>
      <c r="G46" s="1039"/>
      <c r="H46" s="706" t="s">
        <v>110</v>
      </c>
      <c r="I46" s="194" t="s">
        <v>838</v>
      </c>
      <c r="J46" s="186">
        <v>1132161</v>
      </c>
      <c r="K46" s="525" t="s">
        <v>339</v>
      </c>
      <c r="L46" s="525">
        <v>8760</v>
      </c>
      <c r="M46" s="532" t="s">
        <v>506</v>
      </c>
      <c r="N46" s="531" t="s">
        <v>671</v>
      </c>
      <c r="O46" s="108"/>
      <c r="P46" s="84"/>
      <c r="Q46" s="84"/>
      <c r="R46" s="100"/>
      <c r="S46" s="136"/>
      <c r="T46" s="84"/>
      <c r="U46" s="84"/>
      <c r="V46" s="87"/>
      <c r="W46" s="94"/>
      <c r="X46" s="84"/>
      <c r="Y46" s="84"/>
      <c r="Z46" s="100"/>
      <c r="AA46" s="136"/>
      <c r="AB46" s="84"/>
      <c r="AC46" s="84"/>
      <c r="AD46" s="84"/>
      <c r="AE46" s="87"/>
      <c r="AF46" s="94"/>
      <c r="AG46" s="84"/>
      <c r="AH46" s="84"/>
      <c r="AI46" s="100"/>
      <c r="AJ46" s="136"/>
      <c r="AK46" s="84"/>
      <c r="AL46" s="84"/>
      <c r="AM46" s="87"/>
      <c r="AN46" s="94"/>
      <c r="AO46" s="84"/>
      <c r="AP46" s="84"/>
      <c r="AQ46" s="84"/>
      <c r="AR46" s="100"/>
      <c r="AS46" s="136"/>
      <c r="AT46" s="84"/>
      <c r="AU46" s="84"/>
      <c r="AV46" s="87"/>
      <c r="AW46" s="94"/>
      <c r="AX46" s="84"/>
      <c r="AY46" s="84"/>
      <c r="AZ46" s="84"/>
      <c r="BA46" s="100" t="s">
        <v>353</v>
      </c>
      <c r="BB46" s="136"/>
      <c r="BC46" s="84"/>
      <c r="BD46" s="84"/>
      <c r="BE46" s="87"/>
      <c r="BF46" s="94"/>
      <c r="BG46" s="84"/>
      <c r="BH46" s="84"/>
      <c r="BI46" s="100"/>
      <c r="BJ46" s="136"/>
      <c r="BK46" s="84"/>
      <c r="BL46" s="536"/>
      <c r="BM46" s="536"/>
      <c r="BN46" s="93"/>
      <c r="BP46" s="11"/>
      <c r="BR46" s="634"/>
    </row>
    <row r="47" spans="1:70" ht="18.899999999999999" customHeight="1">
      <c r="A47" s="7"/>
      <c r="B47" s="8"/>
      <c r="C47" s="1101"/>
      <c r="D47" s="1101"/>
      <c r="E47" s="1101"/>
      <c r="F47" s="1102"/>
      <c r="G47" s="1039"/>
      <c r="H47" s="706" t="s">
        <v>116</v>
      </c>
      <c r="I47" s="194" t="s">
        <v>835</v>
      </c>
      <c r="J47" s="186">
        <v>1132161</v>
      </c>
      <c r="K47" s="525" t="s">
        <v>339</v>
      </c>
      <c r="L47" s="525">
        <v>626</v>
      </c>
      <c r="M47" s="532" t="s">
        <v>506</v>
      </c>
      <c r="N47" s="531" t="s">
        <v>658</v>
      </c>
      <c r="O47" s="108"/>
      <c r="P47" s="84"/>
      <c r="Q47" s="84"/>
      <c r="R47" s="100"/>
      <c r="S47" s="136"/>
      <c r="T47" s="84"/>
      <c r="U47" s="84"/>
      <c r="V47" s="87"/>
      <c r="W47" s="94"/>
      <c r="X47" s="84"/>
      <c r="Y47" s="84"/>
      <c r="Z47" s="100"/>
      <c r="AA47" s="136"/>
      <c r="AB47" s="84" t="s">
        <v>354</v>
      </c>
      <c r="AC47" s="84"/>
      <c r="AD47" s="84"/>
      <c r="AE47" s="87"/>
      <c r="AF47" s="94"/>
      <c r="AG47" s="84"/>
      <c r="AH47" s="84"/>
      <c r="AI47" s="100"/>
      <c r="AJ47" s="136"/>
      <c r="AK47" s="84"/>
      <c r="AL47" s="84"/>
      <c r="AM47" s="87"/>
      <c r="AN47" s="94"/>
      <c r="AO47" s="84"/>
      <c r="AP47" s="84"/>
      <c r="AQ47" s="84"/>
      <c r="AR47" s="100"/>
      <c r="AS47" s="136"/>
      <c r="AT47" s="84"/>
      <c r="AU47" s="84"/>
      <c r="AV47" s="87"/>
      <c r="AW47" s="94"/>
      <c r="AX47" s="84"/>
      <c r="AY47" s="84" t="s">
        <v>354</v>
      </c>
      <c r="AZ47" s="84"/>
      <c r="BA47" s="100"/>
      <c r="BB47" s="136"/>
      <c r="BC47" s="84"/>
      <c r="BD47" s="84"/>
      <c r="BE47" s="87"/>
      <c r="BF47" s="94"/>
      <c r="BG47" s="84"/>
      <c r="BH47" s="84"/>
      <c r="BI47" s="100"/>
      <c r="BJ47" s="136"/>
      <c r="BK47" s="84"/>
      <c r="BL47" s="536"/>
      <c r="BM47" s="536"/>
      <c r="BN47" s="93"/>
      <c r="BP47" s="11"/>
      <c r="BR47" s="634"/>
    </row>
    <row r="48" spans="1:70" ht="18.899999999999999" customHeight="1">
      <c r="A48" s="7" t="s">
        <v>28</v>
      </c>
      <c r="B48" s="8" t="s">
        <v>1</v>
      </c>
      <c r="C48" s="1101"/>
      <c r="D48" s="1101"/>
      <c r="E48" s="1101"/>
      <c r="F48" s="1102"/>
      <c r="G48" s="1039"/>
      <c r="H48" s="710" t="s">
        <v>118</v>
      </c>
      <c r="I48" s="200" t="s">
        <v>837</v>
      </c>
      <c r="J48" s="186">
        <v>1132161</v>
      </c>
      <c r="K48" s="525" t="s">
        <v>339</v>
      </c>
      <c r="L48" s="525">
        <v>8760</v>
      </c>
      <c r="M48" s="526" t="s">
        <v>506</v>
      </c>
      <c r="N48" s="525" t="s">
        <v>7</v>
      </c>
      <c r="O48" s="108"/>
      <c r="P48" s="84"/>
      <c r="Q48" s="84"/>
      <c r="R48" s="100"/>
      <c r="S48" s="136"/>
      <c r="T48" s="84"/>
      <c r="U48" s="84"/>
      <c r="V48" s="88"/>
      <c r="W48" s="94"/>
      <c r="X48" s="84"/>
      <c r="Y48" s="84"/>
      <c r="Z48" s="100"/>
      <c r="AA48" s="136"/>
      <c r="AB48" s="84" t="s">
        <v>354</v>
      </c>
      <c r="AC48" s="84"/>
      <c r="AD48" s="84"/>
      <c r="AE48" s="87"/>
      <c r="AF48" s="94"/>
      <c r="AG48" s="84"/>
      <c r="AH48" s="85"/>
      <c r="AI48" s="100"/>
      <c r="AJ48" s="136"/>
      <c r="AK48" s="84"/>
      <c r="AL48" s="84"/>
      <c r="AM48" s="87"/>
      <c r="AN48" s="94"/>
      <c r="AO48" s="84"/>
      <c r="AP48" s="84"/>
      <c r="AQ48" s="84"/>
      <c r="AR48" s="100"/>
      <c r="AS48" s="136"/>
      <c r="AT48" s="85"/>
      <c r="AU48" s="84"/>
      <c r="AV48" s="87"/>
      <c r="AW48" s="94"/>
      <c r="AX48" s="84"/>
      <c r="AY48" s="84"/>
      <c r="AZ48" s="84" t="s">
        <v>354</v>
      </c>
      <c r="BA48" s="100"/>
      <c r="BB48" s="136"/>
      <c r="BC48" s="84"/>
      <c r="BD48" s="84"/>
      <c r="BE48" s="87"/>
      <c r="BF48" s="92"/>
      <c r="BG48" s="84"/>
      <c r="BH48" s="84"/>
      <c r="BI48" s="100"/>
      <c r="BJ48" s="136"/>
      <c r="BK48" s="84"/>
      <c r="BL48" s="536"/>
      <c r="BM48" s="536"/>
      <c r="BN48" s="93"/>
      <c r="BP48" s="11"/>
      <c r="BR48" s="634"/>
    </row>
    <row r="49" spans="1:70" ht="18.899999999999999" customHeight="1">
      <c r="A49" s="7"/>
      <c r="B49" s="8"/>
      <c r="C49" s="1101"/>
      <c r="D49" s="1101"/>
      <c r="E49" s="1101"/>
      <c r="F49" s="1102"/>
      <c r="G49" s="1039"/>
      <c r="H49" s="710" t="s">
        <v>929</v>
      </c>
      <c r="I49" s="200" t="s">
        <v>969</v>
      </c>
      <c r="J49" s="186">
        <v>1132161</v>
      </c>
      <c r="K49" s="525" t="s">
        <v>339</v>
      </c>
      <c r="L49" s="525">
        <v>8760</v>
      </c>
      <c r="M49" s="526" t="s">
        <v>659</v>
      </c>
      <c r="N49" s="525" t="s">
        <v>671</v>
      </c>
      <c r="O49" s="108"/>
      <c r="P49" s="84"/>
      <c r="Q49" s="84"/>
      <c r="R49" s="100"/>
      <c r="S49" s="136"/>
      <c r="T49" s="84"/>
      <c r="U49" s="84"/>
      <c r="V49" s="88"/>
      <c r="W49" s="94"/>
      <c r="X49" s="84"/>
      <c r="Y49" s="84"/>
      <c r="Z49" s="100"/>
      <c r="AA49" s="136"/>
      <c r="AB49" s="84"/>
      <c r="AC49" s="84"/>
      <c r="AD49" s="84"/>
      <c r="AE49" s="87"/>
      <c r="AF49" s="94"/>
      <c r="AG49" s="84"/>
      <c r="AH49" s="85"/>
      <c r="AI49" s="100"/>
      <c r="AJ49" s="136"/>
      <c r="AK49" s="84"/>
      <c r="AL49" s="84"/>
      <c r="AM49" s="87"/>
      <c r="AN49" s="94"/>
      <c r="AO49" s="84"/>
      <c r="AP49" s="84"/>
      <c r="AQ49" s="84"/>
      <c r="AR49" s="100"/>
      <c r="AS49" s="136"/>
      <c r="AT49" s="85"/>
      <c r="AU49" s="84"/>
      <c r="AV49" s="87"/>
      <c r="AW49" s="94"/>
      <c r="AX49" s="84"/>
      <c r="AY49" s="84"/>
      <c r="AZ49" s="84"/>
      <c r="BA49" s="100"/>
      <c r="BB49" s="136"/>
      <c r="BC49" s="84"/>
      <c r="BD49" s="84"/>
      <c r="BE49" s="87"/>
      <c r="BF49" s="92"/>
      <c r="BG49" s="84"/>
      <c r="BH49" s="84"/>
      <c r="BI49" s="100"/>
      <c r="BJ49" s="136"/>
      <c r="BK49" s="84"/>
      <c r="BL49" s="536"/>
      <c r="BM49" s="536"/>
      <c r="BN49" s="93"/>
      <c r="BP49" s="11"/>
      <c r="BR49" s="634"/>
    </row>
    <row r="50" spans="1:70" ht="18.899999999999999" customHeight="1">
      <c r="A50" s="7" t="s">
        <v>28</v>
      </c>
      <c r="B50" s="8" t="s">
        <v>1</v>
      </c>
      <c r="C50" s="1101"/>
      <c r="D50" s="1101"/>
      <c r="E50" s="1101"/>
      <c r="F50" s="1102"/>
      <c r="G50" s="1039"/>
      <c r="H50" s="706" t="s">
        <v>120</v>
      </c>
      <c r="I50" s="195" t="s">
        <v>841</v>
      </c>
      <c r="J50" s="186">
        <v>1132161</v>
      </c>
      <c r="K50" s="525" t="s">
        <v>339</v>
      </c>
      <c r="L50" s="525">
        <v>231</v>
      </c>
      <c r="M50" s="526" t="s">
        <v>506</v>
      </c>
      <c r="N50" s="525" t="s">
        <v>5</v>
      </c>
      <c r="O50" s="108"/>
      <c r="P50" s="84"/>
      <c r="Q50" s="84"/>
      <c r="R50" s="100"/>
      <c r="S50" s="136"/>
      <c r="T50" s="84"/>
      <c r="U50" s="84" t="s">
        <v>342</v>
      </c>
      <c r="V50" s="87"/>
      <c r="W50" s="94"/>
      <c r="X50" s="84"/>
      <c r="Y50" s="84"/>
      <c r="Z50" s="100"/>
      <c r="AA50" s="136"/>
      <c r="AB50" s="84"/>
      <c r="AC50" s="84"/>
      <c r="AD50" s="84"/>
      <c r="AE50" s="87"/>
      <c r="AF50" s="94"/>
      <c r="AG50" s="84" t="s">
        <v>342</v>
      </c>
      <c r="AH50" s="84"/>
      <c r="AI50" s="100"/>
      <c r="AJ50" s="136"/>
      <c r="AK50" s="84"/>
      <c r="AL50" s="84"/>
      <c r="AM50" s="87"/>
      <c r="AN50" s="94"/>
      <c r="AO50" s="84"/>
      <c r="AP50" s="84"/>
      <c r="AQ50" s="84"/>
      <c r="AR50" s="100"/>
      <c r="AS50" s="136" t="s">
        <v>353</v>
      </c>
      <c r="AT50" s="84"/>
      <c r="AU50" s="84"/>
      <c r="AV50" s="87"/>
      <c r="AW50" s="94"/>
      <c r="AX50" s="84"/>
      <c r="AY50" s="84"/>
      <c r="AZ50" s="84"/>
      <c r="BA50" s="100"/>
      <c r="BB50" s="136"/>
      <c r="BC50" s="84"/>
      <c r="BD50" s="84"/>
      <c r="BE50" s="87" t="s">
        <v>5</v>
      </c>
      <c r="BF50" s="94"/>
      <c r="BG50" s="84"/>
      <c r="BH50" s="84"/>
      <c r="BI50" s="100"/>
      <c r="BJ50" s="136"/>
      <c r="BK50" s="84"/>
      <c r="BL50" s="536"/>
      <c r="BM50" s="536"/>
      <c r="BN50" s="93"/>
      <c r="BP50" s="11"/>
      <c r="BR50" s="634"/>
    </row>
    <row r="51" spans="1:70" ht="18.899999999999999" customHeight="1">
      <c r="A51" s="7" t="s">
        <v>28</v>
      </c>
      <c r="B51" s="8" t="s">
        <v>1</v>
      </c>
      <c r="C51" s="1101"/>
      <c r="D51" s="1101"/>
      <c r="E51" s="1101"/>
      <c r="F51" s="1102"/>
      <c r="G51" s="1039"/>
      <c r="H51" s="708" t="s">
        <v>122</v>
      </c>
      <c r="I51" s="194" t="s">
        <v>844</v>
      </c>
      <c r="J51" s="186">
        <v>1132161</v>
      </c>
      <c r="K51" s="525" t="s">
        <v>339</v>
      </c>
      <c r="L51" s="525">
        <v>1752</v>
      </c>
      <c r="M51" s="526" t="s">
        <v>506</v>
      </c>
      <c r="N51" s="525" t="s">
        <v>7</v>
      </c>
      <c r="O51" s="108"/>
      <c r="P51" s="84"/>
      <c r="Q51" s="84"/>
      <c r="R51" s="100"/>
      <c r="S51" s="136"/>
      <c r="T51" s="84"/>
      <c r="U51" s="84"/>
      <c r="V51" s="87" t="s">
        <v>354</v>
      </c>
      <c r="W51" s="94"/>
      <c r="X51" s="84"/>
      <c r="Y51" s="84"/>
      <c r="Z51" s="100"/>
      <c r="AA51" s="136"/>
      <c r="AB51" s="84"/>
      <c r="AC51" s="84"/>
      <c r="AD51" s="84"/>
      <c r="AE51" s="87"/>
      <c r="AF51" s="94"/>
      <c r="AG51" s="84"/>
      <c r="AH51" s="84"/>
      <c r="AI51" s="100"/>
      <c r="AJ51" s="136"/>
      <c r="AK51" s="84"/>
      <c r="AL51" s="84"/>
      <c r="AM51" s="87"/>
      <c r="AN51" s="94"/>
      <c r="AO51" s="84"/>
      <c r="AP51" s="84"/>
      <c r="AQ51" s="84"/>
      <c r="AR51" s="100"/>
      <c r="AS51" s="136" t="s">
        <v>354</v>
      </c>
      <c r="AT51" s="84"/>
      <c r="AU51" s="84"/>
      <c r="AV51" s="87"/>
      <c r="AW51" s="94"/>
      <c r="AX51" s="84"/>
      <c r="AY51" s="84"/>
      <c r="AZ51" s="84"/>
      <c r="BA51" s="100"/>
      <c r="BB51" s="136"/>
      <c r="BC51" s="84"/>
      <c r="BD51" s="84"/>
      <c r="BE51" s="87"/>
      <c r="BF51" s="94"/>
      <c r="BG51" s="84"/>
      <c r="BH51" s="84"/>
      <c r="BI51" s="100"/>
      <c r="BJ51" s="136"/>
      <c r="BK51" s="84"/>
      <c r="BL51" s="536"/>
      <c r="BM51" s="536"/>
      <c r="BN51" s="93"/>
      <c r="BP51" s="11"/>
      <c r="BR51" s="634"/>
    </row>
    <row r="52" spans="1:70" ht="18.75" customHeight="1">
      <c r="A52" s="9" t="s">
        <v>28</v>
      </c>
      <c r="B52" s="8" t="s">
        <v>1</v>
      </c>
      <c r="C52" s="1101"/>
      <c r="D52" s="1101"/>
      <c r="E52" s="1101"/>
      <c r="F52" s="1102"/>
      <c r="G52" s="1039"/>
      <c r="H52" s="710" t="s">
        <v>124</v>
      </c>
      <c r="I52" s="200" t="s">
        <v>842</v>
      </c>
      <c r="J52" s="186">
        <v>1132161</v>
      </c>
      <c r="K52" s="525" t="s">
        <v>339</v>
      </c>
      <c r="L52" s="525">
        <v>4380</v>
      </c>
      <c r="M52" s="526" t="s">
        <v>506</v>
      </c>
      <c r="N52" s="525" t="s">
        <v>658</v>
      </c>
      <c r="O52" s="108"/>
      <c r="P52" s="84"/>
      <c r="Q52" s="84"/>
      <c r="R52" s="100"/>
      <c r="S52" s="136"/>
      <c r="T52" s="84"/>
      <c r="U52" s="84"/>
      <c r="V52" s="87"/>
      <c r="W52" s="94"/>
      <c r="X52" s="84"/>
      <c r="Y52" s="84"/>
      <c r="Z52" s="100"/>
      <c r="AA52" s="136"/>
      <c r="AB52" s="84"/>
      <c r="AC52" s="84"/>
      <c r="AD52" s="84"/>
      <c r="AE52" s="87"/>
      <c r="AF52" s="94"/>
      <c r="AG52" s="84" t="s">
        <v>354</v>
      </c>
      <c r="AH52" s="84"/>
      <c r="AI52" s="100"/>
      <c r="AJ52" s="136"/>
      <c r="AK52" s="84"/>
      <c r="AL52" s="84"/>
      <c r="AM52" s="87"/>
      <c r="AN52" s="94"/>
      <c r="AO52" s="84"/>
      <c r="AP52" s="84"/>
      <c r="AQ52" s="84"/>
      <c r="AR52" s="100"/>
      <c r="AS52" s="136"/>
      <c r="AT52" s="84"/>
      <c r="AU52" s="84"/>
      <c r="AV52" s="87"/>
      <c r="AW52" s="94"/>
      <c r="AX52" s="84"/>
      <c r="AY52" s="84"/>
      <c r="AZ52" s="84"/>
      <c r="BA52" s="100"/>
      <c r="BB52" s="136"/>
      <c r="BC52" s="84"/>
      <c r="BD52" s="84"/>
      <c r="BE52" s="87" t="s">
        <v>7</v>
      </c>
      <c r="BF52" s="94"/>
      <c r="BG52" s="84"/>
      <c r="BH52" s="84"/>
      <c r="BI52" s="100"/>
      <c r="BJ52" s="136"/>
      <c r="BK52" s="84"/>
      <c r="BL52" s="536"/>
      <c r="BM52" s="536"/>
      <c r="BN52" s="93"/>
      <c r="BP52" s="11"/>
      <c r="BR52" s="634"/>
    </row>
    <row r="53" spans="1:70" ht="18.899999999999999" customHeight="1">
      <c r="A53" s="9" t="s">
        <v>28</v>
      </c>
      <c r="B53" s="8" t="s">
        <v>1</v>
      </c>
      <c r="C53" s="1101"/>
      <c r="D53" s="1101"/>
      <c r="E53" s="1101"/>
      <c r="F53" s="1102"/>
      <c r="G53" s="1039"/>
      <c r="H53" s="706" t="s">
        <v>126</v>
      </c>
      <c r="I53" s="194" t="s">
        <v>843</v>
      </c>
      <c r="J53" s="186">
        <v>1132161</v>
      </c>
      <c r="K53" s="525" t="s">
        <v>339</v>
      </c>
      <c r="L53" s="525">
        <v>8720</v>
      </c>
      <c r="M53" s="526" t="s">
        <v>506</v>
      </c>
      <c r="N53" s="525" t="s">
        <v>658</v>
      </c>
      <c r="O53" s="108"/>
      <c r="P53" s="84"/>
      <c r="Q53" s="84"/>
      <c r="R53" s="100"/>
      <c r="S53" s="136"/>
      <c r="T53" s="84"/>
      <c r="U53" s="84"/>
      <c r="V53" s="87"/>
      <c r="W53" s="94"/>
      <c r="X53" s="84"/>
      <c r="Y53" s="84"/>
      <c r="Z53" s="100"/>
      <c r="AA53" s="136"/>
      <c r="AB53" s="84"/>
      <c r="AC53" s="84"/>
      <c r="AD53" s="84"/>
      <c r="AE53" s="87"/>
      <c r="AF53" s="94"/>
      <c r="AG53" s="84" t="s">
        <v>354</v>
      </c>
      <c r="AH53" s="84"/>
      <c r="AI53" s="100"/>
      <c r="AJ53" s="136"/>
      <c r="AK53" s="84"/>
      <c r="AL53" s="84"/>
      <c r="AM53" s="87"/>
      <c r="AN53" s="94"/>
      <c r="AO53" s="84"/>
      <c r="AP53" s="84"/>
      <c r="AQ53" s="84"/>
      <c r="AR53" s="100"/>
      <c r="AS53" s="136"/>
      <c r="AT53" s="84"/>
      <c r="AU53" s="84"/>
      <c r="AV53" s="87"/>
      <c r="AW53" s="94"/>
      <c r="AX53" s="84"/>
      <c r="AY53" s="84"/>
      <c r="AZ53" s="84"/>
      <c r="BA53" s="100"/>
      <c r="BB53" s="136"/>
      <c r="BC53" s="84"/>
      <c r="BD53" s="84"/>
      <c r="BE53" s="87" t="s">
        <v>7</v>
      </c>
      <c r="BF53" s="94"/>
      <c r="BG53" s="84"/>
      <c r="BH53" s="84"/>
      <c r="BI53" s="100"/>
      <c r="BJ53" s="136"/>
      <c r="BK53" s="84"/>
      <c r="BL53" s="536"/>
      <c r="BM53" s="536"/>
      <c r="BN53" s="93"/>
      <c r="BP53" s="11"/>
      <c r="BR53" s="634"/>
    </row>
    <row r="54" spans="1:70" ht="18.899999999999999" customHeight="1">
      <c r="A54" s="9"/>
      <c r="B54" s="8"/>
      <c r="C54" s="1101"/>
      <c r="D54" s="1101"/>
      <c r="E54" s="1101"/>
      <c r="F54" s="1102"/>
      <c r="G54" s="1039"/>
      <c r="H54" s="708" t="s">
        <v>128</v>
      </c>
      <c r="I54" s="200" t="s">
        <v>847</v>
      </c>
      <c r="J54" s="186">
        <v>1132161</v>
      </c>
      <c r="K54" s="525" t="s">
        <v>339</v>
      </c>
      <c r="L54" s="525">
        <v>1251</v>
      </c>
      <c r="M54" s="526" t="s">
        <v>506</v>
      </c>
      <c r="N54" s="525" t="s">
        <v>658</v>
      </c>
      <c r="O54" s="108"/>
      <c r="P54" s="84"/>
      <c r="Q54" s="84"/>
      <c r="R54" s="100"/>
      <c r="S54" s="136"/>
      <c r="T54" s="84"/>
      <c r="U54" s="85"/>
      <c r="V54" s="87" t="s">
        <v>354</v>
      </c>
      <c r="W54" s="94"/>
      <c r="X54" s="84"/>
      <c r="Y54" s="84"/>
      <c r="Z54" s="100"/>
      <c r="AA54" s="136"/>
      <c r="AB54" s="84"/>
      <c r="AC54" s="84"/>
      <c r="AD54" s="84"/>
      <c r="AE54" s="87"/>
      <c r="AF54" s="94"/>
      <c r="AG54" s="85"/>
      <c r="AH54" s="84"/>
      <c r="AI54" s="100"/>
      <c r="AJ54" s="136"/>
      <c r="AK54" s="84"/>
      <c r="AL54" s="84"/>
      <c r="AM54" s="87"/>
      <c r="AN54" s="94"/>
      <c r="AO54" s="84"/>
      <c r="AP54" s="84"/>
      <c r="AQ54" s="84"/>
      <c r="AR54" s="100"/>
      <c r="AS54" s="138" t="s">
        <v>354</v>
      </c>
      <c r="AT54" s="84"/>
      <c r="AU54" s="84"/>
      <c r="AV54" s="87"/>
      <c r="AW54" s="94"/>
      <c r="AX54" s="84"/>
      <c r="AY54" s="84"/>
      <c r="AZ54" s="84"/>
      <c r="BA54" s="100"/>
      <c r="BB54" s="136"/>
      <c r="BC54" s="84"/>
      <c r="BD54" s="84"/>
      <c r="BE54" s="88"/>
      <c r="BF54" s="94"/>
      <c r="BG54" s="84"/>
      <c r="BH54" s="84"/>
      <c r="BI54" s="100"/>
      <c r="BJ54" s="136"/>
      <c r="BK54" s="84"/>
      <c r="BL54" s="536"/>
      <c r="BM54" s="536"/>
      <c r="BN54" s="93"/>
      <c r="BP54" s="11"/>
      <c r="BR54" s="634"/>
    </row>
    <row r="55" spans="1:70" ht="18.899999999999999" customHeight="1">
      <c r="A55" s="9"/>
      <c r="B55" s="8"/>
      <c r="C55" s="1101"/>
      <c r="D55" s="1101"/>
      <c r="E55" s="1101"/>
      <c r="F55" s="1102"/>
      <c r="G55" s="1039"/>
      <c r="H55" s="708" t="s">
        <v>138</v>
      </c>
      <c r="I55" s="200" t="s">
        <v>836</v>
      </c>
      <c r="J55" s="186">
        <v>1132161</v>
      </c>
      <c r="K55" s="525" t="s">
        <v>339</v>
      </c>
      <c r="L55" s="525">
        <v>8760</v>
      </c>
      <c r="M55" s="526" t="s">
        <v>506</v>
      </c>
      <c r="N55" s="525" t="s">
        <v>660</v>
      </c>
      <c r="O55" s="108"/>
      <c r="P55" s="84"/>
      <c r="Q55" s="84"/>
      <c r="R55" s="100"/>
      <c r="S55" s="136"/>
      <c r="T55" s="84"/>
      <c r="U55" s="85"/>
      <c r="V55" s="87"/>
      <c r="W55" s="94"/>
      <c r="X55" s="84"/>
      <c r="Y55" s="84"/>
      <c r="Z55" s="100"/>
      <c r="AA55" s="136"/>
      <c r="AB55" s="84"/>
      <c r="AC55" s="84"/>
      <c r="AD55" s="84"/>
      <c r="AE55" s="87"/>
      <c r="AF55" s="94"/>
      <c r="AG55" s="85"/>
      <c r="AH55" s="84"/>
      <c r="AI55" s="100"/>
      <c r="AJ55" s="136"/>
      <c r="AK55" s="84"/>
      <c r="AL55" s="84"/>
      <c r="AM55" s="87"/>
      <c r="AN55" s="94"/>
      <c r="AO55" s="84"/>
      <c r="AP55" s="84"/>
      <c r="AQ55" s="84"/>
      <c r="AR55" s="100"/>
      <c r="AS55" s="138"/>
      <c r="AT55" s="84"/>
      <c r="AU55" s="84"/>
      <c r="AV55" s="87"/>
      <c r="AW55" s="94" t="s">
        <v>353</v>
      </c>
      <c r="AX55" s="84"/>
      <c r="AY55" s="84"/>
      <c r="AZ55" s="84"/>
      <c r="BA55" s="100"/>
      <c r="BB55" s="136"/>
      <c r="BC55" s="84"/>
      <c r="BD55" s="84"/>
      <c r="BE55" s="88"/>
      <c r="BF55" s="94"/>
      <c r="BG55" s="84"/>
      <c r="BH55" s="84"/>
      <c r="BI55" s="100"/>
      <c r="BJ55" s="136"/>
      <c r="BK55" s="84"/>
      <c r="BL55" s="536"/>
      <c r="BM55" s="536"/>
      <c r="BN55" s="93"/>
      <c r="BP55" s="11"/>
      <c r="BR55" s="634"/>
    </row>
    <row r="56" spans="1:70" ht="18.75" customHeight="1">
      <c r="A56" s="9"/>
      <c r="B56" s="8"/>
      <c r="C56" s="1101"/>
      <c r="D56" s="1101"/>
      <c r="E56" s="1101"/>
      <c r="F56" s="1102"/>
      <c r="G56" s="1039"/>
      <c r="H56" s="710" t="s">
        <v>130</v>
      </c>
      <c r="I56" s="200" t="s">
        <v>848</v>
      </c>
      <c r="J56" s="186">
        <v>1132161</v>
      </c>
      <c r="K56" s="525" t="s">
        <v>339</v>
      </c>
      <c r="L56" s="525">
        <v>417</v>
      </c>
      <c r="M56" s="526" t="s">
        <v>506</v>
      </c>
      <c r="N56" s="525" t="s">
        <v>5</v>
      </c>
      <c r="O56" s="108"/>
      <c r="P56" s="84"/>
      <c r="Q56" s="84"/>
      <c r="R56" s="100"/>
      <c r="S56" s="136"/>
      <c r="T56" s="84"/>
      <c r="U56" s="84"/>
      <c r="V56" s="87"/>
      <c r="W56" s="94"/>
      <c r="X56" s="84"/>
      <c r="Y56" s="84"/>
      <c r="Z56" s="100" t="s">
        <v>342</v>
      </c>
      <c r="AA56" s="136"/>
      <c r="AB56" s="84"/>
      <c r="AC56" s="84"/>
      <c r="AD56" s="84"/>
      <c r="AE56" s="87"/>
      <c r="AF56" s="94"/>
      <c r="AG56" s="84"/>
      <c r="AH56" s="84"/>
      <c r="AI56" s="100"/>
      <c r="AJ56" s="136"/>
      <c r="AK56" s="84"/>
      <c r="AL56" s="84" t="s">
        <v>342</v>
      </c>
      <c r="AM56" s="87"/>
      <c r="AN56" s="94"/>
      <c r="AO56" s="84"/>
      <c r="AP56" s="84"/>
      <c r="AQ56" s="84"/>
      <c r="AR56" s="100"/>
      <c r="AS56" s="136"/>
      <c r="AT56" s="84"/>
      <c r="AU56" s="84"/>
      <c r="AV56" s="87"/>
      <c r="AW56" s="94"/>
      <c r="AX56" s="84" t="s">
        <v>342</v>
      </c>
      <c r="AY56" s="84"/>
      <c r="AZ56" s="84"/>
      <c r="BA56" s="100"/>
      <c r="BB56" s="136"/>
      <c r="BC56" s="84"/>
      <c r="BD56" s="84"/>
      <c r="BE56" s="87"/>
      <c r="BF56" s="94"/>
      <c r="BG56" s="84"/>
      <c r="BH56" s="84"/>
      <c r="BI56" s="100"/>
      <c r="BJ56" s="136" t="s">
        <v>5</v>
      </c>
      <c r="BK56" s="84"/>
      <c r="BL56" s="536"/>
      <c r="BM56" s="536"/>
      <c r="BN56" s="93"/>
      <c r="BP56" s="11"/>
      <c r="BR56" s="634"/>
    </row>
    <row r="57" spans="1:70" ht="18.899999999999999" customHeight="1">
      <c r="A57" s="9"/>
      <c r="B57" s="8"/>
      <c r="C57" s="1101"/>
      <c r="D57" s="1101"/>
      <c r="E57" s="1101"/>
      <c r="F57" s="1102"/>
      <c r="G57" s="1039"/>
      <c r="H57" s="710" t="s">
        <v>132</v>
      </c>
      <c r="I57" s="200" t="s">
        <v>849</v>
      </c>
      <c r="J57" s="186">
        <v>1132161</v>
      </c>
      <c r="K57" s="525" t="s">
        <v>339</v>
      </c>
      <c r="L57" s="525">
        <v>876</v>
      </c>
      <c r="M57" s="526" t="s">
        <v>506</v>
      </c>
      <c r="N57" s="525" t="s">
        <v>658</v>
      </c>
      <c r="O57" s="108"/>
      <c r="P57" s="84"/>
      <c r="Q57" s="84"/>
      <c r="R57" s="100"/>
      <c r="S57" s="136"/>
      <c r="T57" s="84"/>
      <c r="U57" s="84"/>
      <c r="V57" s="87"/>
      <c r="W57" s="94"/>
      <c r="X57" s="84"/>
      <c r="Y57" s="84"/>
      <c r="Z57" s="100"/>
      <c r="AA57" s="136" t="s">
        <v>354</v>
      </c>
      <c r="AB57" s="84"/>
      <c r="AC57" s="84"/>
      <c r="AD57" s="84"/>
      <c r="AE57" s="87"/>
      <c r="AF57" s="94"/>
      <c r="AG57" s="84"/>
      <c r="AH57" s="84"/>
      <c r="AI57" s="100"/>
      <c r="AJ57" s="136"/>
      <c r="AK57" s="84"/>
      <c r="AL57" s="84"/>
      <c r="AM57" s="87"/>
      <c r="AN57" s="94"/>
      <c r="AO57" s="84"/>
      <c r="AP57" s="84"/>
      <c r="AQ57" s="84"/>
      <c r="AR57" s="100"/>
      <c r="AS57" s="136"/>
      <c r="AT57" s="84"/>
      <c r="AU57" s="84"/>
      <c r="AV57" s="87"/>
      <c r="AW57" s="94"/>
      <c r="AX57" s="84"/>
      <c r="AY57" s="84"/>
      <c r="AZ57" s="84" t="s">
        <v>354</v>
      </c>
      <c r="BA57" s="100"/>
      <c r="BB57" s="136"/>
      <c r="BC57" s="84"/>
      <c r="BD57" s="84"/>
      <c r="BE57" s="87"/>
      <c r="BF57" s="94"/>
      <c r="BG57" s="84"/>
      <c r="BH57" s="84"/>
      <c r="BI57" s="100"/>
      <c r="BJ57" s="136"/>
      <c r="BK57" s="84"/>
      <c r="BL57" s="536"/>
      <c r="BM57" s="536"/>
      <c r="BN57" s="93"/>
      <c r="BP57" s="11"/>
      <c r="BR57" s="634"/>
    </row>
    <row r="58" spans="1:70" ht="18.899999999999999" customHeight="1">
      <c r="A58" s="9" t="s">
        <v>28</v>
      </c>
      <c r="B58" s="8" t="s">
        <v>1</v>
      </c>
      <c r="C58" s="1101"/>
      <c r="D58" s="1101"/>
      <c r="E58" s="1101"/>
      <c r="F58" s="1102"/>
      <c r="G58" s="1039"/>
      <c r="H58" s="713" t="s">
        <v>134</v>
      </c>
      <c r="I58" s="195" t="s">
        <v>850</v>
      </c>
      <c r="J58" s="186">
        <v>1132161</v>
      </c>
      <c r="K58" s="525" t="s">
        <v>339</v>
      </c>
      <c r="L58" s="525">
        <v>2190</v>
      </c>
      <c r="M58" s="526" t="s">
        <v>506</v>
      </c>
      <c r="N58" s="525" t="s">
        <v>7</v>
      </c>
      <c r="O58" s="108"/>
      <c r="P58" s="84"/>
      <c r="Q58" s="84"/>
      <c r="R58" s="100"/>
      <c r="S58" s="136"/>
      <c r="T58" s="84"/>
      <c r="U58" s="84"/>
      <c r="V58" s="87"/>
      <c r="W58" s="94"/>
      <c r="X58" s="84"/>
      <c r="Y58" s="84"/>
      <c r="Z58" s="100"/>
      <c r="AA58" s="136" t="s">
        <v>354</v>
      </c>
      <c r="AB58" s="84"/>
      <c r="AC58" s="84"/>
      <c r="AD58" s="84"/>
      <c r="AE58" s="87"/>
      <c r="AF58" s="94"/>
      <c r="AG58" s="84"/>
      <c r="AH58" s="84"/>
      <c r="AI58" s="100"/>
      <c r="AJ58" s="136"/>
      <c r="AK58" s="84"/>
      <c r="AL58" s="84"/>
      <c r="AM58" s="87"/>
      <c r="AN58" s="94"/>
      <c r="AO58" s="84"/>
      <c r="AP58" s="84"/>
      <c r="AQ58" s="84"/>
      <c r="AR58" s="100"/>
      <c r="AS58" s="136"/>
      <c r="AT58" s="84"/>
      <c r="AU58" s="84"/>
      <c r="AV58" s="87"/>
      <c r="AW58" s="94"/>
      <c r="AX58" s="84"/>
      <c r="AY58" s="84" t="s">
        <v>354</v>
      </c>
      <c r="AZ58" s="84"/>
      <c r="BA58" s="100"/>
      <c r="BB58" s="136"/>
      <c r="BC58" s="84"/>
      <c r="BD58" s="84"/>
      <c r="BE58" s="87"/>
      <c r="BF58" s="94"/>
      <c r="BG58" s="84"/>
      <c r="BH58" s="84"/>
      <c r="BI58" s="100"/>
      <c r="BJ58" s="136"/>
      <c r="BK58" s="84"/>
      <c r="BL58" s="536"/>
      <c r="BM58" s="536"/>
      <c r="BN58" s="93"/>
      <c r="BP58" s="11"/>
      <c r="BR58" s="634"/>
    </row>
    <row r="59" spans="1:70" ht="18.899999999999999" customHeight="1" thickBot="1">
      <c r="A59" s="9"/>
      <c r="B59" s="8"/>
      <c r="C59" s="1101"/>
      <c r="D59" s="1101"/>
      <c r="E59" s="1101"/>
      <c r="F59" s="1102"/>
      <c r="G59" s="1039"/>
      <c r="H59" s="714" t="s">
        <v>136</v>
      </c>
      <c r="I59" s="201" t="s">
        <v>851</v>
      </c>
      <c r="J59" s="189">
        <v>1132161</v>
      </c>
      <c r="K59" s="533" t="s">
        <v>339</v>
      </c>
      <c r="L59" s="533">
        <v>1251</v>
      </c>
      <c r="M59" s="534" t="s">
        <v>506</v>
      </c>
      <c r="N59" s="533" t="s">
        <v>658</v>
      </c>
      <c r="O59" s="110"/>
      <c r="P59" s="97" t="s">
        <v>354</v>
      </c>
      <c r="Q59" s="97"/>
      <c r="R59" s="102"/>
      <c r="S59" s="137"/>
      <c r="T59" s="97"/>
      <c r="U59" s="97"/>
      <c r="V59" s="141"/>
      <c r="W59" s="96"/>
      <c r="X59" s="97"/>
      <c r="Y59" s="97"/>
      <c r="Z59" s="102"/>
      <c r="AA59" s="137"/>
      <c r="AB59" s="97"/>
      <c r="AC59" s="97"/>
      <c r="AD59" s="97"/>
      <c r="AE59" s="141"/>
      <c r="AF59" s="96"/>
      <c r="AG59" s="97"/>
      <c r="AH59" s="97"/>
      <c r="AI59" s="102"/>
      <c r="AJ59" s="137"/>
      <c r="AK59" s="97"/>
      <c r="AL59" s="97"/>
      <c r="AM59" s="141"/>
      <c r="AN59" s="96" t="s">
        <v>354</v>
      </c>
      <c r="AO59" s="97"/>
      <c r="AP59" s="97"/>
      <c r="AQ59" s="97"/>
      <c r="AR59" s="102"/>
      <c r="AS59" s="137"/>
      <c r="AT59" s="97"/>
      <c r="AU59" s="97"/>
      <c r="AV59" s="141"/>
      <c r="AW59" s="96"/>
      <c r="AX59" s="97"/>
      <c r="AY59" s="97"/>
      <c r="AZ59" s="97"/>
      <c r="BA59" s="102"/>
      <c r="BB59" s="137"/>
      <c r="BC59" s="97"/>
      <c r="BD59" s="97"/>
      <c r="BE59" s="141"/>
      <c r="BF59" s="96"/>
      <c r="BG59" s="97"/>
      <c r="BH59" s="97"/>
      <c r="BI59" s="102"/>
      <c r="BJ59" s="137"/>
      <c r="BK59" s="97"/>
      <c r="BL59" s="545"/>
      <c r="BM59" s="545"/>
      <c r="BN59" s="98"/>
      <c r="BP59" s="11"/>
      <c r="BR59" s="634"/>
    </row>
    <row r="60" spans="1:70" ht="18.899999999999999" customHeight="1">
      <c r="A60" s="9"/>
      <c r="B60" s="8"/>
      <c r="C60" s="1101"/>
      <c r="D60" s="1101"/>
      <c r="E60" s="1101"/>
      <c r="F60" s="1102"/>
      <c r="G60" s="1038" t="s">
        <v>139</v>
      </c>
      <c r="H60" s="715" t="s">
        <v>140</v>
      </c>
      <c r="I60" s="195" t="s">
        <v>780</v>
      </c>
      <c r="J60" s="154">
        <v>1132120</v>
      </c>
      <c r="K60" s="527" t="s">
        <v>339</v>
      </c>
      <c r="L60" s="527">
        <v>179</v>
      </c>
      <c r="M60" s="528" t="s">
        <v>506</v>
      </c>
      <c r="N60" s="527" t="s">
        <v>5</v>
      </c>
      <c r="O60" s="122"/>
      <c r="P60" s="90"/>
      <c r="Q60" s="90"/>
      <c r="R60" s="99"/>
      <c r="S60" s="135"/>
      <c r="T60" s="90"/>
      <c r="U60" s="90"/>
      <c r="V60" s="146"/>
      <c r="W60" s="103"/>
      <c r="X60" s="90" t="s">
        <v>342</v>
      </c>
      <c r="Y60" s="90"/>
      <c r="Z60" s="99"/>
      <c r="AA60" s="135"/>
      <c r="AB60" s="90"/>
      <c r="AC60" s="90"/>
      <c r="AD60" s="90"/>
      <c r="AE60" s="146"/>
      <c r="AF60" s="103"/>
      <c r="AG60" s="90"/>
      <c r="AH60" s="90"/>
      <c r="AI60" s="99"/>
      <c r="AJ60" s="135" t="s">
        <v>342</v>
      </c>
      <c r="AK60" s="90"/>
      <c r="AL60" s="90"/>
      <c r="AM60" s="146"/>
      <c r="AN60" s="103"/>
      <c r="AO60" s="90"/>
      <c r="AP60" s="90"/>
      <c r="AQ60" s="90"/>
      <c r="AR60" s="99"/>
      <c r="AS60" s="135"/>
      <c r="AT60" s="90"/>
      <c r="AU60" s="90" t="s">
        <v>342</v>
      </c>
      <c r="AV60" s="146"/>
      <c r="AW60" s="103"/>
      <c r="AX60" s="90"/>
      <c r="AY60" s="90"/>
      <c r="AZ60" s="90"/>
      <c r="BA60" s="99"/>
      <c r="BB60" s="135"/>
      <c r="BC60" s="90"/>
      <c r="BD60" s="90"/>
      <c r="BE60" s="146"/>
      <c r="BF60" s="103"/>
      <c r="BG60" s="90"/>
      <c r="BH60" s="90" t="s">
        <v>5</v>
      </c>
      <c r="BI60" s="99"/>
      <c r="BJ60" s="135"/>
      <c r="BK60" s="90"/>
      <c r="BL60" s="544"/>
      <c r="BM60" s="544"/>
      <c r="BN60" s="91"/>
      <c r="BP60" s="11"/>
      <c r="BR60" s="634"/>
    </row>
    <row r="61" spans="1:70" ht="18.899999999999999" customHeight="1">
      <c r="A61" s="9"/>
      <c r="B61" s="8"/>
      <c r="C61" s="1101"/>
      <c r="D61" s="1101"/>
      <c r="E61" s="1101"/>
      <c r="F61" s="1102"/>
      <c r="G61" s="1039"/>
      <c r="H61" s="706" t="s">
        <v>142</v>
      </c>
      <c r="I61" s="194" t="s">
        <v>783</v>
      </c>
      <c r="J61" s="188">
        <v>1132120</v>
      </c>
      <c r="K61" s="525" t="s">
        <v>339</v>
      </c>
      <c r="L61" s="525">
        <v>8760</v>
      </c>
      <c r="M61" s="526" t="s">
        <v>506</v>
      </c>
      <c r="N61" s="525" t="s">
        <v>9</v>
      </c>
      <c r="O61" s="108"/>
      <c r="P61" s="84"/>
      <c r="Q61" s="84"/>
      <c r="R61" s="100"/>
      <c r="S61" s="136"/>
      <c r="T61" s="84"/>
      <c r="U61" s="84"/>
      <c r="V61" s="87"/>
      <c r="W61" s="94"/>
      <c r="X61" s="84"/>
      <c r="Y61" s="84" t="s">
        <v>353</v>
      </c>
      <c r="Z61" s="100"/>
      <c r="AA61" s="136"/>
      <c r="AB61" s="84"/>
      <c r="AC61" s="84"/>
      <c r="AD61" s="84"/>
      <c r="AE61" s="87"/>
      <c r="AF61" s="94"/>
      <c r="AG61" s="84"/>
      <c r="AH61" s="84"/>
      <c r="AI61" s="100"/>
      <c r="AJ61" s="136"/>
      <c r="AK61" s="84"/>
      <c r="AL61" s="84"/>
      <c r="AM61" s="87"/>
      <c r="AN61" s="94"/>
      <c r="AO61" s="84"/>
      <c r="AP61" s="84"/>
      <c r="AQ61" s="84"/>
      <c r="AR61" s="100"/>
      <c r="AS61" s="136"/>
      <c r="AT61" s="84"/>
      <c r="AU61" s="84"/>
      <c r="AV61" s="87"/>
      <c r="AW61" s="94"/>
      <c r="AX61" s="84"/>
      <c r="AY61" s="84"/>
      <c r="AZ61" s="84"/>
      <c r="BA61" s="100"/>
      <c r="BB61" s="136"/>
      <c r="BC61" s="84"/>
      <c r="BD61" s="84"/>
      <c r="BE61" s="87"/>
      <c r="BF61" s="94"/>
      <c r="BG61" s="84"/>
      <c r="BH61" s="84"/>
      <c r="BI61" s="100"/>
      <c r="BJ61" s="136"/>
      <c r="BK61" s="84"/>
      <c r="BL61" s="536"/>
      <c r="BM61" s="536"/>
      <c r="BN61" s="93"/>
      <c r="BP61" s="11"/>
      <c r="BR61" s="634"/>
    </row>
    <row r="62" spans="1:70" ht="18.899999999999999" customHeight="1">
      <c r="A62" s="9"/>
      <c r="B62" s="8"/>
      <c r="C62" s="1101"/>
      <c r="D62" s="1101"/>
      <c r="E62" s="1101"/>
      <c r="F62" s="1102"/>
      <c r="G62" s="1039"/>
      <c r="H62" s="709" t="s">
        <v>144</v>
      </c>
      <c r="I62" s="200" t="s">
        <v>785</v>
      </c>
      <c r="J62" s="186">
        <v>1132120</v>
      </c>
      <c r="K62" s="525" t="s">
        <v>339</v>
      </c>
      <c r="L62" s="525">
        <v>8760</v>
      </c>
      <c r="M62" s="526" t="s">
        <v>506</v>
      </c>
      <c r="N62" s="525" t="s">
        <v>658</v>
      </c>
      <c r="O62" s="108"/>
      <c r="P62" s="84"/>
      <c r="Q62" s="84"/>
      <c r="R62" s="100"/>
      <c r="S62" s="136"/>
      <c r="T62" s="84"/>
      <c r="U62" s="84"/>
      <c r="V62" s="87"/>
      <c r="W62" s="94"/>
      <c r="X62" s="84"/>
      <c r="Y62" s="84"/>
      <c r="Z62" s="100"/>
      <c r="AA62" s="136"/>
      <c r="AB62" s="84"/>
      <c r="AC62" s="84"/>
      <c r="AD62" s="84"/>
      <c r="AE62" s="87"/>
      <c r="AF62" s="94"/>
      <c r="AG62" s="84"/>
      <c r="AH62" s="84"/>
      <c r="AI62" s="100"/>
      <c r="AJ62" s="136" t="s">
        <v>354</v>
      </c>
      <c r="AK62" s="84"/>
      <c r="AL62" s="84"/>
      <c r="AM62" s="87"/>
      <c r="AN62" s="94"/>
      <c r="AO62" s="84"/>
      <c r="AP62" s="84"/>
      <c r="AQ62" s="84"/>
      <c r="AR62" s="100"/>
      <c r="AS62" s="136"/>
      <c r="AT62" s="84"/>
      <c r="AU62" s="84"/>
      <c r="AV62" s="87"/>
      <c r="AW62" s="94"/>
      <c r="AX62" s="84"/>
      <c r="AY62" s="84"/>
      <c r="AZ62" s="84"/>
      <c r="BA62" s="100"/>
      <c r="BB62" s="136"/>
      <c r="BC62" s="84"/>
      <c r="BD62" s="84"/>
      <c r="BE62" s="87"/>
      <c r="BF62" s="94"/>
      <c r="BG62" s="84"/>
      <c r="BH62" s="84" t="s">
        <v>7</v>
      </c>
      <c r="BI62" s="100"/>
      <c r="BJ62" s="136"/>
      <c r="BK62" s="84"/>
      <c r="BL62" s="536"/>
      <c r="BM62" s="536"/>
      <c r="BN62" s="93"/>
      <c r="BP62" s="11"/>
      <c r="BR62" s="634"/>
    </row>
    <row r="63" spans="1:70" ht="18.899999999999999" customHeight="1">
      <c r="A63" s="9"/>
      <c r="B63" s="8"/>
      <c r="C63" s="1101"/>
      <c r="D63" s="1101"/>
      <c r="E63" s="1101"/>
      <c r="F63" s="1102"/>
      <c r="G63" s="1039"/>
      <c r="H63" s="710" t="s">
        <v>146</v>
      </c>
      <c r="I63" s="200" t="s">
        <v>779</v>
      </c>
      <c r="J63" s="188">
        <v>1132120</v>
      </c>
      <c r="K63" s="525" t="s">
        <v>339</v>
      </c>
      <c r="L63" s="525">
        <v>156</v>
      </c>
      <c r="M63" s="526" t="s">
        <v>506</v>
      </c>
      <c r="N63" s="525" t="s">
        <v>5</v>
      </c>
      <c r="O63" s="108"/>
      <c r="P63" s="84"/>
      <c r="Q63" s="84"/>
      <c r="R63" s="100"/>
      <c r="S63" s="136"/>
      <c r="T63" s="84"/>
      <c r="U63" s="84"/>
      <c r="V63" s="87"/>
      <c r="W63" s="94"/>
      <c r="X63" s="84"/>
      <c r="Y63" s="84" t="s">
        <v>342</v>
      </c>
      <c r="Z63" s="100"/>
      <c r="AA63" s="136"/>
      <c r="AB63" s="84"/>
      <c r="AC63" s="84"/>
      <c r="AD63" s="84"/>
      <c r="AE63" s="87"/>
      <c r="AF63" s="94"/>
      <c r="AG63" s="84"/>
      <c r="AH63" s="84"/>
      <c r="AI63" s="100"/>
      <c r="AJ63" s="136"/>
      <c r="AK63" s="84" t="s">
        <v>342</v>
      </c>
      <c r="AL63" s="84"/>
      <c r="AM63" s="87"/>
      <c r="AN63" s="94"/>
      <c r="AO63" s="84"/>
      <c r="AP63" s="84"/>
      <c r="AQ63" s="84"/>
      <c r="AR63" s="100"/>
      <c r="AS63" s="136"/>
      <c r="AT63" s="84"/>
      <c r="AU63" s="84"/>
      <c r="AV63" s="87"/>
      <c r="AW63" s="94" t="s">
        <v>342</v>
      </c>
      <c r="AX63" s="84"/>
      <c r="AY63" s="84"/>
      <c r="AZ63" s="84"/>
      <c r="BA63" s="100"/>
      <c r="BB63" s="136"/>
      <c r="BC63" s="84"/>
      <c r="BD63" s="84"/>
      <c r="BE63" s="87"/>
      <c r="BF63" s="94"/>
      <c r="BG63" s="84"/>
      <c r="BH63" s="84"/>
      <c r="BI63" s="100" t="s">
        <v>5</v>
      </c>
      <c r="BJ63" s="136"/>
      <c r="BK63" s="84"/>
      <c r="BL63" s="536"/>
      <c r="BM63" s="536"/>
      <c r="BN63" s="93"/>
      <c r="BP63" s="11"/>
      <c r="BR63" s="634"/>
    </row>
    <row r="64" spans="1:70" ht="18.899999999999999" customHeight="1">
      <c r="A64" s="9"/>
      <c r="B64" s="8"/>
      <c r="C64" s="1101"/>
      <c r="D64" s="1101"/>
      <c r="E64" s="1101"/>
      <c r="F64" s="1102"/>
      <c r="G64" s="1039"/>
      <c r="H64" s="710" t="s">
        <v>148</v>
      </c>
      <c r="I64" s="200" t="s">
        <v>782</v>
      </c>
      <c r="J64" s="186">
        <v>1132120</v>
      </c>
      <c r="K64" s="525" t="s">
        <v>339</v>
      </c>
      <c r="L64" s="525">
        <v>8760</v>
      </c>
      <c r="M64" s="526" t="s">
        <v>506</v>
      </c>
      <c r="N64" s="525" t="s">
        <v>9</v>
      </c>
      <c r="O64" s="108"/>
      <c r="P64" s="84"/>
      <c r="Q64" s="84"/>
      <c r="R64" s="100"/>
      <c r="S64" s="136"/>
      <c r="T64" s="84"/>
      <c r="U64" s="84"/>
      <c r="V64" s="87"/>
      <c r="W64" s="94"/>
      <c r="X64" s="84"/>
      <c r="Y64" s="84" t="s">
        <v>353</v>
      </c>
      <c r="Z64" s="100"/>
      <c r="AA64" s="136"/>
      <c r="AB64" s="84"/>
      <c r="AC64" s="84"/>
      <c r="AD64" s="84"/>
      <c r="AE64" s="87"/>
      <c r="AF64" s="94"/>
      <c r="AG64" s="84"/>
      <c r="AH64" s="84"/>
      <c r="AI64" s="100"/>
      <c r="AJ64" s="136"/>
      <c r="AK64" s="84"/>
      <c r="AL64" s="84"/>
      <c r="AM64" s="87"/>
      <c r="AN64" s="94"/>
      <c r="AO64" s="84"/>
      <c r="AP64" s="84"/>
      <c r="AQ64" s="84"/>
      <c r="AR64" s="100"/>
      <c r="AS64" s="136"/>
      <c r="AT64" s="84"/>
      <c r="AU64" s="84"/>
      <c r="AV64" s="87"/>
      <c r="AW64" s="94"/>
      <c r="AX64" s="84"/>
      <c r="AY64" s="84"/>
      <c r="AZ64" s="84"/>
      <c r="BA64" s="100"/>
      <c r="BB64" s="136"/>
      <c r="BC64" s="84"/>
      <c r="BD64" s="84"/>
      <c r="BE64" s="87"/>
      <c r="BF64" s="94"/>
      <c r="BG64" s="84"/>
      <c r="BH64" s="84"/>
      <c r="BI64" s="100"/>
      <c r="BJ64" s="136"/>
      <c r="BK64" s="84"/>
      <c r="BL64" s="536"/>
      <c r="BM64" s="536"/>
      <c r="BN64" s="93"/>
      <c r="BP64" s="11"/>
      <c r="BR64" s="634"/>
    </row>
    <row r="65" spans="1:70" ht="18.899999999999999" customHeight="1">
      <c r="A65" s="9"/>
      <c r="B65" s="8"/>
      <c r="C65" s="1101"/>
      <c r="D65" s="1101"/>
      <c r="E65" s="1101"/>
      <c r="F65" s="1102"/>
      <c r="G65" s="1039"/>
      <c r="H65" s="709" t="s">
        <v>150</v>
      </c>
      <c r="I65" s="200" t="s">
        <v>785</v>
      </c>
      <c r="J65" s="186">
        <v>1132120</v>
      </c>
      <c r="K65" s="525" t="s">
        <v>339</v>
      </c>
      <c r="L65" s="525">
        <v>1752</v>
      </c>
      <c r="M65" s="526" t="s">
        <v>506</v>
      </c>
      <c r="N65" s="525" t="s">
        <v>658</v>
      </c>
      <c r="O65" s="108"/>
      <c r="P65" s="84"/>
      <c r="Q65" s="84"/>
      <c r="R65" s="100"/>
      <c r="S65" s="136"/>
      <c r="T65" s="84"/>
      <c r="U65" s="84"/>
      <c r="V65" s="87"/>
      <c r="W65" s="94"/>
      <c r="X65" s="84"/>
      <c r="Y65" s="84"/>
      <c r="Z65" s="100"/>
      <c r="AA65" s="136"/>
      <c r="AB65" s="84"/>
      <c r="AC65" s="84"/>
      <c r="AD65" s="84"/>
      <c r="AE65" s="87"/>
      <c r="AF65" s="94"/>
      <c r="AG65" s="84"/>
      <c r="AH65" s="84"/>
      <c r="AI65" s="100"/>
      <c r="AJ65" s="136"/>
      <c r="AK65" s="84" t="s">
        <v>354</v>
      </c>
      <c r="AL65" s="84"/>
      <c r="AM65" s="87"/>
      <c r="AN65" s="94"/>
      <c r="AO65" s="84"/>
      <c r="AP65" s="84"/>
      <c r="AQ65" s="84"/>
      <c r="AR65" s="100"/>
      <c r="AS65" s="136"/>
      <c r="AT65" s="84"/>
      <c r="AU65" s="84"/>
      <c r="AV65" s="87"/>
      <c r="AW65" s="94"/>
      <c r="AX65" s="84"/>
      <c r="AY65" s="84"/>
      <c r="AZ65" s="84"/>
      <c r="BA65" s="100"/>
      <c r="BB65" s="136"/>
      <c r="BC65" s="84"/>
      <c r="BD65" s="84"/>
      <c r="BE65" s="87"/>
      <c r="BF65" s="94"/>
      <c r="BG65" s="84"/>
      <c r="BH65" s="84"/>
      <c r="BI65" s="100" t="s">
        <v>7</v>
      </c>
      <c r="BJ65" s="136"/>
      <c r="BK65" s="84"/>
      <c r="BL65" s="536"/>
      <c r="BM65" s="536"/>
      <c r="BN65" s="93"/>
      <c r="BP65" s="11"/>
      <c r="BR65" s="634"/>
    </row>
    <row r="66" spans="1:70" ht="18.899999999999999" customHeight="1">
      <c r="A66" s="9"/>
      <c r="B66" s="8"/>
      <c r="C66" s="1101"/>
      <c r="D66" s="1101"/>
      <c r="E66" s="1101"/>
      <c r="F66" s="1102"/>
      <c r="G66" s="1039"/>
      <c r="H66" s="713" t="s">
        <v>152</v>
      </c>
      <c r="I66" s="195" t="s">
        <v>779</v>
      </c>
      <c r="J66" s="154">
        <v>1132121</v>
      </c>
      <c r="K66" s="525" t="s">
        <v>339</v>
      </c>
      <c r="L66" s="525">
        <v>265</v>
      </c>
      <c r="M66" s="526" t="s">
        <v>506</v>
      </c>
      <c r="N66" s="525" t="s">
        <v>5</v>
      </c>
      <c r="O66" s="108"/>
      <c r="P66" s="84"/>
      <c r="Q66" s="84"/>
      <c r="R66" s="100"/>
      <c r="S66" s="136"/>
      <c r="T66" s="84"/>
      <c r="U66" s="84"/>
      <c r="V66" s="87"/>
      <c r="W66" s="94"/>
      <c r="X66" s="84"/>
      <c r="Y66" s="84"/>
      <c r="Z66" s="100" t="s">
        <v>342</v>
      </c>
      <c r="AA66" s="136"/>
      <c r="AB66" s="84"/>
      <c r="AC66" s="84"/>
      <c r="AD66" s="84"/>
      <c r="AE66" s="87"/>
      <c r="AF66" s="94"/>
      <c r="AG66" s="84"/>
      <c r="AH66" s="84"/>
      <c r="AI66" s="100"/>
      <c r="AJ66" s="136"/>
      <c r="AK66" s="84"/>
      <c r="AL66" s="84" t="s">
        <v>342</v>
      </c>
      <c r="AM66" s="87"/>
      <c r="AN66" s="94"/>
      <c r="AO66" s="84"/>
      <c r="AP66" s="84"/>
      <c r="AQ66" s="84"/>
      <c r="AR66" s="100"/>
      <c r="AS66" s="136"/>
      <c r="AT66" s="84"/>
      <c r="AU66" s="84"/>
      <c r="AV66" s="87"/>
      <c r="AW66" s="94"/>
      <c r="AX66" s="84" t="s">
        <v>342</v>
      </c>
      <c r="AY66" s="84"/>
      <c r="AZ66" s="84"/>
      <c r="BA66" s="100"/>
      <c r="BB66" s="136"/>
      <c r="BC66" s="84"/>
      <c r="BD66" s="84"/>
      <c r="BE66" s="87"/>
      <c r="BF66" s="94"/>
      <c r="BG66" s="84"/>
      <c r="BH66" s="84"/>
      <c r="BI66" s="100"/>
      <c r="BJ66" s="136" t="s">
        <v>5</v>
      </c>
      <c r="BK66" s="84"/>
      <c r="BL66" s="536"/>
      <c r="BM66" s="536"/>
      <c r="BN66" s="93"/>
      <c r="BP66" s="11"/>
      <c r="BR66" s="634"/>
    </row>
    <row r="67" spans="1:70" ht="18.899999999999999" customHeight="1">
      <c r="A67" s="9"/>
      <c r="B67" s="8"/>
      <c r="C67" s="1101"/>
      <c r="D67" s="1101"/>
      <c r="E67" s="1101"/>
      <c r="F67" s="1102"/>
      <c r="G67" s="1039"/>
      <c r="H67" s="706" t="s">
        <v>154</v>
      </c>
      <c r="I67" s="194" t="s">
        <v>872</v>
      </c>
      <c r="J67" s="188">
        <v>1132121</v>
      </c>
      <c r="K67" s="525" t="s">
        <v>339</v>
      </c>
      <c r="L67" s="525">
        <v>8760</v>
      </c>
      <c r="M67" s="526" t="s">
        <v>506</v>
      </c>
      <c r="N67" s="525" t="s">
        <v>9</v>
      </c>
      <c r="O67" s="108"/>
      <c r="P67" s="84"/>
      <c r="Q67" s="84"/>
      <c r="R67" s="100"/>
      <c r="S67" s="136"/>
      <c r="T67" s="84"/>
      <c r="U67" s="84"/>
      <c r="V67" s="87"/>
      <c r="W67" s="94"/>
      <c r="X67" s="84"/>
      <c r="Y67" s="84"/>
      <c r="Z67" s="100" t="s">
        <v>353</v>
      </c>
      <c r="AA67" s="136"/>
      <c r="AB67" s="84"/>
      <c r="AC67" s="84"/>
      <c r="AD67" s="84"/>
      <c r="AE67" s="87"/>
      <c r="AF67" s="94"/>
      <c r="AG67" s="84"/>
      <c r="AH67" s="84"/>
      <c r="AI67" s="100"/>
      <c r="AJ67" s="136"/>
      <c r="AK67" s="84"/>
      <c r="AL67" s="84"/>
      <c r="AM67" s="87"/>
      <c r="AN67" s="94"/>
      <c r="AO67" s="84"/>
      <c r="AP67" s="84"/>
      <c r="AQ67" s="84"/>
      <c r="AR67" s="100"/>
      <c r="AS67" s="136"/>
      <c r="AT67" s="84"/>
      <c r="AU67" s="84"/>
      <c r="AV67" s="87"/>
      <c r="AW67" s="94"/>
      <c r="AX67" s="84"/>
      <c r="AY67" s="84"/>
      <c r="AZ67" s="84"/>
      <c r="BA67" s="100"/>
      <c r="BB67" s="136"/>
      <c r="BC67" s="84"/>
      <c r="BD67" s="84"/>
      <c r="BE67" s="87"/>
      <c r="BF67" s="94"/>
      <c r="BG67" s="84"/>
      <c r="BH67" s="84"/>
      <c r="BI67" s="100"/>
      <c r="BJ67" s="136"/>
      <c r="BK67" s="84"/>
      <c r="BL67" s="536"/>
      <c r="BM67" s="536"/>
      <c r="BN67" s="93"/>
      <c r="BP67" s="11"/>
      <c r="BR67" s="634"/>
    </row>
    <row r="68" spans="1:70" ht="18.899999999999999" customHeight="1">
      <c r="A68" s="9"/>
      <c r="B68" s="8"/>
      <c r="C68" s="1101"/>
      <c r="D68" s="1101"/>
      <c r="E68" s="1101"/>
      <c r="F68" s="1102"/>
      <c r="G68" s="1039"/>
      <c r="H68" s="709" t="s">
        <v>156</v>
      </c>
      <c r="I68" s="200" t="s">
        <v>785</v>
      </c>
      <c r="J68" s="186">
        <v>1132121</v>
      </c>
      <c r="K68" s="525" t="s">
        <v>339</v>
      </c>
      <c r="L68" s="525">
        <v>2190</v>
      </c>
      <c r="M68" s="526" t="s">
        <v>506</v>
      </c>
      <c r="N68" s="525" t="s">
        <v>658</v>
      </c>
      <c r="O68" s="108"/>
      <c r="P68" s="84"/>
      <c r="Q68" s="84"/>
      <c r="R68" s="100"/>
      <c r="S68" s="136"/>
      <c r="T68" s="84"/>
      <c r="U68" s="84"/>
      <c r="V68" s="87"/>
      <c r="W68" s="94"/>
      <c r="X68" s="84"/>
      <c r="Y68" s="84"/>
      <c r="Z68" s="100"/>
      <c r="AA68" s="136"/>
      <c r="AB68" s="84"/>
      <c r="AC68" s="84"/>
      <c r="AD68" s="84"/>
      <c r="AE68" s="87"/>
      <c r="AF68" s="94"/>
      <c r="AG68" s="84"/>
      <c r="AH68" s="84"/>
      <c r="AI68" s="100"/>
      <c r="AJ68" s="136"/>
      <c r="AK68" s="84"/>
      <c r="AL68" s="84" t="s">
        <v>354</v>
      </c>
      <c r="AM68" s="87"/>
      <c r="AN68" s="94"/>
      <c r="AO68" s="84"/>
      <c r="AP68" s="84"/>
      <c r="AQ68" s="84"/>
      <c r="AR68" s="100"/>
      <c r="AS68" s="136"/>
      <c r="AT68" s="84"/>
      <c r="AU68" s="84"/>
      <c r="AV68" s="87"/>
      <c r="AW68" s="94"/>
      <c r="AX68" s="84"/>
      <c r="AY68" s="84"/>
      <c r="AZ68" s="84"/>
      <c r="BA68" s="100"/>
      <c r="BB68" s="136"/>
      <c r="BC68" s="84"/>
      <c r="BD68" s="84"/>
      <c r="BE68" s="87"/>
      <c r="BF68" s="94"/>
      <c r="BG68" s="84"/>
      <c r="BH68" s="84"/>
      <c r="BI68" s="100"/>
      <c r="BJ68" s="136" t="s">
        <v>7</v>
      </c>
      <c r="BK68" s="84"/>
      <c r="BL68" s="536"/>
      <c r="BM68" s="536"/>
      <c r="BN68" s="93"/>
      <c r="BP68" s="11"/>
      <c r="BR68" s="634"/>
    </row>
    <row r="69" spans="1:70" ht="18.899999999999999" customHeight="1">
      <c r="A69" s="9"/>
      <c r="B69" s="8"/>
      <c r="C69" s="1101"/>
      <c r="D69" s="1101"/>
      <c r="E69" s="1101"/>
      <c r="F69" s="1102"/>
      <c r="G69" s="1039"/>
      <c r="H69" s="706" t="s">
        <v>158</v>
      </c>
      <c r="I69" s="194" t="s">
        <v>781</v>
      </c>
      <c r="J69" s="186">
        <v>1132120</v>
      </c>
      <c r="K69" s="525" t="s">
        <v>339</v>
      </c>
      <c r="L69" s="525">
        <v>114</v>
      </c>
      <c r="M69" s="526" t="s">
        <v>506</v>
      </c>
      <c r="N69" s="525" t="s">
        <v>5</v>
      </c>
      <c r="O69" s="108"/>
      <c r="P69" s="84"/>
      <c r="Q69" s="84"/>
      <c r="R69" s="100"/>
      <c r="S69" s="136"/>
      <c r="T69" s="84"/>
      <c r="U69" s="84"/>
      <c r="V69" s="87"/>
      <c r="W69" s="94"/>
      <c r="X69" s="84"/>
      <c r="Y69" s="84"/>
      <c r="Z69" s="100"/>
      <c r="AA69" s="136" t="s">
        <v>342</v>
      </c>
      <c r="AB69" s="84"/>
      <c r="AC69" s="84"/>
      <c r="AD69" s="84"/>
      <c r="AE69" s="87"/>
      <c r="AF69" s="94"/>
      <c r="AG69" s="84"/>
      <c r="AH69" s="84"/>
      <c r="AI69" s="100"/>
      <c r="AJ69" s="136"/>
      <c r="AK69" s="84"/>
      <c r="AL69" s="84"/>
      <c r="AM69" s="87"/>
      <c r="AN69" s="94" t="s">
        <v>342</v>
      </c>
      <c r="AO69" s="84"/>
      <c r="AP69" s="84"/>
      <c r="AQ69" s="84"/>
      <c r="AR69" s="100"/>
      <c r="AS69" s="136"/>
      <c r="AT69" s="84"/>
      <c r="AU69" s="84"/>
      <c r="AV69" s="87"/>
      <c r="AW69" s="94"/>
      <c r="AX69" s="84"/>
      <c r="AY69" s="84" t="s">
        <v>342</v>
      </c>
      <c r="AZ69" s="84"/>
      <c r="BA69" s="100"/>
      <c r="BB69" s="136"/>
      <c r="BC69" s="84"/>
      <c r="BD69" s="84"/>
      <c r="BE69" s="87"/>
      <c r="BF69" s="94"/>
      <c r="BG69" s="84"/>
      <c r="BH69" s="84"/>
      <c r="BI69" s="100"/>
      <c r="BJ69" s="136"/>
      <c r="BK69" s="84" t="s">
        <v>5</v>
      </c>
      <c r="BL69" s="536"/>
      <c r="BM69" s="536"/>
      <c r="BN69" s="93"/>
      <c r="BP69" s="11"/>
      <c r="BR69" s="634"/>
    </row>
    <row r="70" spans="1:70" ht="18.899999999999999" customHeight="1">
      <c r="A70" s="9"/>
      <c r="B70" s="8"/>
      <c r="C70" s="1101"/>
      <c r="D70" s="1101"/>
      <c r="E70" s="1101"/>
      <c r="F70" s="1102"/>
      <c r="G70" s="1039"/>
      <c r="H70" s="709" t="s">
        <v>160</v>
      </c>
      <c r="I70" s="200" t="s">
        <v>784</v>
      </c>
      <c r="J70" s="186">
        <v>1132120</v>
      </c>
      <c r="K70" s="525" t="s">
        <v>339</v>
      </c>
      <c r="L70" s="525">
        <v>8760</v>
      </c>
      <c r="M70" s="526" t="s">
        <v>506</v>
      </c>
      <c r="N70" s="525" t="s">
        <v>9</v>
      </c>
      <c r="O70" s="108"/>
      <c r="P70" s="84"/>
      <c r="Q70" s="84"/>
      <c r="R70" s="100"/>
      <c r="S70" s="136"/>
      <c r="T70" s="84"/>
      <c r="U70" s="84"/>
      <c r="V70" s="87"/>
      <c r="W70" s="94"/>
      <c r="X70" s="84"/>
      <c r="Y70" s="84"/>
      <c r="Z70" s="100"/>
      <c r="AA70" s="136" t="s">
        <v>353</v>
      </c>
      <c r="AB70" s="84"/>
      <c r="AC70" s="84"/>
      <c r="AD70" s="84"/>
      <c r="AE70" s="87"/>
      <c r="AF70" s="94"/>
      <c r="AG70" s="84"/>
      <c r="AH70" s="84"/>
      <c r="AI70" s="100"/>
      <c r="AJ70" s="136"/>
      <c r="AK70" s="84"/>
      <c r="AL70" s="84"/>
      <c r="AM70" s="87"/>
      <c r="AN70" s="94"/>
      <c r="AO70" s="84"/>
      <c r="AP70" s="84"/>
      <c r="AQ70" s="84"/>
      <c r="AR70" s="100"/>
      <c r="AS70" s="136"/>
      <c r="AT70" s="84"/>
      <c r="AU70" s="84"/>
      <c r="AV70" s="87"/>
      <c r="AW70" s="94"/>
      <c r="AX70" s="84"/>
      <c r="AY70" s="84"/>
      <c r="AZ70" s="84"/>
      <c r="BA70" s="100"/>
      <c r="BB70" s="136"/>
      <c r="BC70" s="84"/>
      <c r="BD70" s="84"/>
      <c r="BE70" s="87"/>
      <c r="BF70" s="94"/>
      <c r="BG70" s="84"/>
      <c r="BH70" s="84"/>
      <c r="BI70" s="100"/>
      <c r="BJ70" s="136"/>
      <c r="BK70" s="84"/>
      <c r="BL70" s="536"/>
      <c r="BM70" s="536"/>
      <c r="BN70" s="93"/>
      <c r="BP70" s="11"/>
      <c r="BR70" s="634"/>
    </row>
    <row r="71" spans="1:70" ht="18.899999999999999" customHeight="1" thickBot="1">
      <c r="A71" s="9"/>
      <c r="B71" s="8"/>
      <c r="C71" s="1101"/>
      <c r="D71" s="1101"/>
      <c r="E71" s="1101"/>
      <c r="F71" s="1102"/>
      <c r="G71" s="1040"/>
      <c r="H71" s="716" t="s">
        <v>162</v>
      </c>
      <c r="I71" s="202" t="s">
        <v>786</v>
      </c>
      <c r="J71" s="189">
        <v>1132120</v>
      </c>
      <c r="K71" s="533" t="s">
        <v>339</v>
      </c>
      <c r="L71" s="533">
        <v>548</v>
      </c>
      <c r="M71" s="534" t="s">
        <v>506</v>
      </c>
      <c r="N71" s="533" t="s">
        <v>658</v>
      </c>
      <c r="O71" s="110"/>
      <c r="P71" s="97"/>
      <c r="Q71" s="97"/>
      <c r="R71" s="102"/>
      <c r="S71" s="137"/>
      <c r="T71" s="97"/>
      <c r="U71" s="97"/>
      <c r="V71" s="141"/>
      <c r="W71" s="96"/>
      <c r="X71" s="97"/>
      <c r="Y71" s="97"/>
      <c r="Z71" s="102"/>
      <c r="AA71" s="137"/>
      <c r="AB71" s="97" t="s">
        <v>354</v>
      </c>
      <c r="AC71" s="97"/>
      <c r="AD71" s="97"/>
      <c r="AE71" s="141"/>
      <c r="AF71" s="96"/>
      <c r="AG71" s="97"/>
      <c r="AH71" s="97"/>
      <c r="AI71" s="102"/>
      <c r="AJ71" s="137"/>
      <c r="AK71" s="97"/>
      <c r="AL71" s="97"/>
      <c r="AM71" s="141"/>
      <c r="AN71" s="96"/>
      <c r="AO71" s="97"/>
      <c r="AP71" s="97"/>
      <c r="AQ71" s="97"/>
      <c r="AR71" s="102"/>
      <c r="AS71" s="137"/>
      <c r="AT71" s="97"/>
      <c r="AU71" s="97"/>
      <c r="AV71" s="141"/>
      <c r="AW71" s="96"/>
      <c r="AX71" s="97"/>
      <c r="AY71" s="97" t="s">
        <v>354</v>
      </c>
      <c r="AZ71" s="97"/>
      <c r="BA71" s="102"/>
      <c r="BB71" s="137"/>
      <c r="BC71" s="97"/>
      <c r="BD71" s="97"/>
      <c r="BE71" s="141"/>
      <c r="BF71" s="96"/>
      <c r="BG71" s="97"/>
      <c r="BH71" s="97"/>
      <c r="BI71" s="102"/>
      <c r="BJ71" s="137"/>
      <c r="BK71" s="97"/>
      <c r="BL71" s="545"/>
      <c r="BM71" s="545"/>
      <c r="BN71" s="98"/>
      <c r="BP71" s="11"/>
      <c r="BR71" s="634"/>
    </row>
    <row r="72" spans="1:70" ht="18.899999999999999" customHeight="1">
      <c r="A72" s="9"/>
      <c r="B72" s="8"/>
      <c r="C72" s="1101"/>
      <c r="D72" s="1101"/>
      <c r="E72" s="1101"/>
      <c r="F72" s="1102"/>
      <c r="G72" s="1038" t="s">
        <v>164</v>
      </c>
      <c r="H72" s="717" t="s">
        <v>165</v>
      </c>
      <c r="I72" s="203" t="s">
        <v>718</v>
      </c>
      <c r="J72" s="190">
        <v>1131802</v>
      </c>
      <c r="K72" s="531" t="s">
        <v>339</v>
      </c>
      <c r="L72" s="531">
        <v>283</v>
      </c>
      <c r="M72" s="532" t="s">
        <v>506</v>
      </c>
      <c r="N72" s="531" t="s">
        <v>5</v>
      </c>
      <c r="O72" s="122"/>
      <c r="P72" s="90"/>
      <c r="Q72" s="90"/>
      <c r="R72" s="99"/>
      <c r="S72" s="135"/>
      <c r="T72" s="90"/>
      <c r="U72" s="90"/>
      <c r="V72" s="146"/>
      <c r="W72" s="103"/>
      <c r="X72" s="90"/>
      <c r="Y72" s="90" t="s">
        <v>342</v>
      </c>
      <c r="Z72" s="99"/>
      <c r="AA72" s="135"/>
      <c r="AB72" s="90"/>
      <c r="AC72" s="90"/>
      <c r="AD72" s="90"/>
      <c r="AE72" s="146"/>
      <c r="AF72" s="103"/>
      <c r="AG72" s="90"/>
      <c r="AH72" s="90"/>
      <c r="AI72" s="99"/>
      <c r="AJ72" s="135"/>
      <c r="AK72" s="90" t="s">
        <v>354</v>
      </c>
      <c r="AL72" s="90"/>
      <c r="AM72" s="146"/>
      <c r="AN72" s="103"/>
      <c r="AO72" s="90"/>
      <c r="AP72" s="90"/>
      <c r="AQ72" s="90"/>
      <c r="AR72" s="99"/>
      <c r="AS72" s="135"/>
      <c r="AT72" s="90"/>
      <c r="AU72" s="90"/>
      <c r="AV72" s="146"/>
      <c r="AW72" s="103" t="s">
        <v>342</v>
      </c>
      <c r="AX72" s="90"/>
      <c r="AY72" s="90"/>
      <c r="AZ72" s="90"/>
      <c r="BA72" s="99"/>
      <c r="BB72" s="135"/>
      <c r="BC72" s="90"/>
      <c r="BD72" s="90"/>
      <c r="BE72" s="146"/>
      <c r="BF72" s="103"/>
      <c r="BG72" s="90"/>
      <c r="BH72" s="90"/>
      <c r="BI72" s="99" t="s">
        <v>5</v>
      </c>
      <c r="BJ72" s="135"/>
      <c r="BK72" s="90"/>
      <c r="BL72" s="544"/>
      <c r="BM72" s="544"/>
      <c r="BN72" s="91"/>
      <c r="BP72" s="11"/>
      <c r="BR72" s="634"/>
    </row>
    <row r="73" spans="1:70" ht="18.899999999999999" customHeight="1">
      <c r="A73" s="9"/>
      <c r="B73" s="8"/>
      <c r="C73" s="1101"/>
      <c r="D73" s="1101"/>
      <c r="E73" s="1101"/>
      <c r="F73" s="1102"/>
      <c r="G73" s="1039"/>
      <c r="H73" s="709" t="s">
        <v>167</v>
      </c>
      <c r="I73" s="200" t="s">
        <v>718</v>
      </c>
      <c r="J73" s="186">
        <v>1132140</v>
      </c>
      <c r="K73" s="525" t="s">
        <v>339</v>
      </c>
      <c r="L73" s="525">
        <v>283</v>
      </c>
      <c r="M73" s="526" t="s">
        <v>506</v>
      </c>
      <c r="N73" s="525" t="s">
        <v>5</v>
      </c>
      <c r="O73" s="108"/>
      <c r="P73" s="84"/>
      <c r="Q73" s="84"/>
      <c r="R73" s="100"/>
      <c r="S73" s="136"/>
      <c r="T73" s="84"/>
      <c r="U73" s="84"/>
      <c r="V73" s="87"/>
      <c r="W73" s="94"/>
      <c r="X73" s="84"/>
      <c r="Y73" s="84" t="s">
        <v>342</v>
      </c>
      <c r="Z73" s="100"/>
      <c r="AA73" s="136"/>
      <c r="AB73" s="84"/>
      <c r="AC73" s="84"/>
      <c r="AD73" s="84"/>
      <c r="AE73" s="87"/>
      <c r="AF73" s="94"/>
      <c r="AG73" s="84"/>
      <c r="AH73" s="84"/>
      <c r="AI73" s="100"/>
      <c r="AJ73" s="136"/>
      <c r="AK73" s="84" t="s">
        <v>354</v>
      </c>
      <c r="AL73" s="84"/>
      <c r="AM73" s="87"/>
      <c r="AN73" s="94"/>
      <c r="AO73" s="84"/>
      <c r="AP73" s="84"/>
      <c r="AQ73" s="84"/>
      <c r="AR73" s="100"/>
      <c r="AS73" s="136"/>
      <c r="AT73" s="84"/>
      <c r="AU73" s="84"/>
      <c r="AV73" s="87"/>
      <c r="AW73" s="94" t="s">
        <v>342</v>
      </c>
      <c r="AX73" s="84"/>
      <c r="AY73" s="84"/>
      <c r="AZ73" s="84"/>
      <c r="BA73" s="100"/>
      <c r="BB73" s="136"/>
      <c r="BC73" s="84"/>
      <c r="BD73" s="84"/>
      <c r="BE73" s="87"/>
      <c r="BF73" s="94"/>
      <c r="BG73" s="84"/>
      <c r="BH73" s="84"/>
      <c r="BI73" s="100" t="s">
        <v>5</v>
      </c>
      <c r="BJ73" s="136"/>
      <c r="BK73" s="84"/>
      <c r="BL73" s="536"/>
      <c r="BM73" s="536"/>
      <c r="BN73" s="93"/>
      <c r="BP73" s="11"/>
      <c r="BR73" s="634"/>
    </row>
    <row r="74" spans="1:70" ht="18.899999999999999" customHeight="1">
      <c r="A74" s="9"/>
      <c r="B74" s="8"/>
      <c r="C74" s="1101"/>
      <c r="D74" s="1101"/>
      <c r="E74" s="1101"/>
      <c r="F74" s="1102"/>
      <c r="G74" s="1039"/>
      <c r="H74" s="709" t="s">
        <v>169</v>
      </c>
      <c r="I74" s="200" t="s">
        <v>722</v>
      </c>
      <c r="J74" s="186">
        <v>1132140</v>
      </c>
      <c r="K74" s="525" t="s">
        <v>339</v>
      </c>
      <c r="L74" s="525">
        <v>172</v>
      </c>
      <c r="M74" s="526" t="s">
        <v>506</v>
      </c>
      <c r="N74" s="525" t="s">
        <v>5</v>
      </c>
      <c r="O74" s="108"/>
      <c r="P74" s="84"/>
      <c r="Q74" s="84"/>
      <c r="R74" s="100"/>
      <c r="S74" s="136"/>
      <c r="T74" s="84"/>
      <c r="U74" s="84"/>
      <c r="V74" s="87"/>
      <c r="W74" s="94"/>
      <c r="X74" s="84"/>
      <c r="Y74" s="84"/>
      <c r="Z74" s="100"/>
      <c r="AA74" s="136" t="s">
        <v>342</v>
      </c>
      <c r="AB74" s="84"/>
      <c r="AC74" s="84"/>
      <c r="AD74" s="84"/>
      <c r="AE74" s="87"/>
      <c r="AF74" s="94"/>
      <c r="AG74" s="84"/>
      <c r="AH74" s="84"/>
      <c r="AI74" s="100"/>
      <c r="AJ74" s="136"/>
      <c r="AK74" s="84"/>
      <c r="AL74" s="84"/>
      <c r="AM74" s="87" t="s">
        <v>342</v>
      </c>
      <c r="AN74" s="94"/>
      <c r="AO74" s="84"/>
      <c r="AP74" s="84"/>
      <c r="AQ74" s="84"/>
      <c r="AR74" s="100"/>
      <c r="AS74" s="136"/>
      <c r="AT74" s="84"/>
      <c r="AU74" s="84"/>
      <c r="AV74" s="87"/>
      <c r="AW74" s="94"/>
      <c r="AX74" s="84" t="s">
        <v>342</v>
      </c>
      <c r="AY74" s="84"/>
      <c r="AZ74" s="84"/>
      <c r="BA74" s="100"/>
      <c r="BB74" s="136"/>
      <c r="BC74" s="84"/>
      <c r="BD74" s="84"/>
      <c r="BE74" s="87"/>
      <c r="BF74" s="94"/>
      <c r="BG74" s="84"/>
      <c r="BH74" s="84"/>
      <c r="BI74" s="100"/>
      <c r="BJ74" s="136"/>
      <c r="BK74" s="84" t="s">
        <v>5</v>
      </c>
      <c r="BL74" s="536"/>
      <c r="BM74" s="536"/>
      <c r="BN74" s="93"/>
      <c r="BP74" s="11"/>
      <c r="BR74" s="634"/>
    </row>
    <row r="75" spans="1:70" ht="18.899999999999999" customHeight="1">
      <c r="A75" s="9"/>
      <c r="B75" s="8"/>
      <c r="C75" s="1101"/>
      <c r="D75" s="1101"/>
      <c r="E75" s="1101"/>
      <c r="F75" s="1102"/>
      <c r="G75" s="1039"/>
      <c r="H75" s="709" t="s">
        <v>171</v>
      </c>
      <c r="I75" s="200" t="s">
        <v>723</v>
      </c>
      <c r="J75" s="186">
        <v>1132140</v>
      </c>
      <c r="K75" s="525" t="s">
        <v>339</v>
      </c>
      <c r="L75" s="525">
        <v>2190</v>
      </c>
      <c r="M75" s="526" t="s">
        <v>506</v>
      </c>
      <c r="N75" s="525" t="s">
        <v>7</v>
      </c>
      <c r="O75" s="108"/>
      <c r="P75" s="84"/>
      <c r="Q75" s="84"/>
      <c r="R75" s="100"/>
      <c r="S75" s="136"/>
      <c r="T75" s="84"/>
      <c r="U75" s="84"/>
      <c r="V75" s="87"/>
      <c r="W75" s="94"/>
      <c r="X75" s="84"/>
      <c r="Y75" s="84"/>
      <c r="Z75" s="100"/>
      <c r="AA75" s="136"/>
      <c r="AB75" s="84"/>
      <c r="AC75" s="84"/>
      <c r="AD75" s="84"/>
      <c r="AE75" s="87"/>
      <c r="AF75" s="94"/>
      <c r="AG75" s="84"/>
      <c r="AH75" s="84"/>
      <c r="AI75" s="100"/>
      <c r="AJ75" s="136"/>
      <c r="AK75" s="84"/>
      <c r="AL75" s="84"/>
      <c r="AM75" s="87" t="s">
        <v>354</v>
      </c>
      <c r="AN75" s="94"/>
      <c r="AO75" s="84"/>
      <c r="AP75" s="84"/>
      <c r="AQ75" s="84"/>
      <c r="AR75" s="100"/>
      <c r="AS75" s="136"/>
      <c r="AT75" s="84"/>
      <c r="AU75" s="84"/>
      <c r="AV75" s="87"/>
      <c r="AW75" s="94"/>
      <c r="AX75" s="84"/>
      <c r="AY75" s="84"/>
      <c r="AZ75" s="84"/>
      <c r="BA75" s="100"/>
      <c r="BB75" s="136"/>
      <c r="BC75" s="84"/>
      <c r="BD75" s="84"/>
      <c r="BE75" s="87"/>
      <c r="BF75" s="94"/>
      <c r="BG75" s="84"/>
      <c r="BH75" s="84"/>
      <c r="BI75" s="100"/>
      <c r="BJ75" s="136"/>
      <c r="BK75" s="84" t="s">
        <v>7</v>
      </c>
      <c r="BL75" s="536"/>
      <c r="BM75" s="536"/>
      <c r="BN75" s="93"/>
      <c r="BP75" s="11"/>
      <c r="BR75" s="634"/>
    </row>
    <row r="76" spans="1:70" ht="18.899999999999999" customHeight="1">
      <c r="A76" s="9"/>
      <c r="B76" s="8"/>
      <c r="C76" s="1101"/>
      <c r="D76" s="1101"/>
      <c r="E76" s="1101"/>
      <c r="F76" s="1102"/>
      <c r="G76" s="1039"/>
      <c r="H76" s="709" t="s">
        <v>173</v>
      </c>
      <c r="I76" s="200" t="s">
        <v>719</v>
      </c>
      <c r="J76" s="186">
        <v>1132140</v>
      </c>
      <c r="K76" s="525" t="s">
        <v>339</v>
      </c>
      <c r="L76" s="525">
        <v>179</v>
      </c>
      <c r="M76" s="526" t="s">
        <v>506</v>
      </c>
      <c r="N76" s="525" t="s">
        <v>5</v>
      </c>
      <c r="O76" s="108"/>
      <c r="P76" s="84"/>
      <c r="Q76" s="84"/>
      <c r="R76" s="100"/>
      <c r="S76" s="136"/>
      <c r="T76" s="84"/>
      <c r="U76" s="84"/>
      <c r="V76" s="87"/>
      <c r="W76" s="94" t="s">
        <v>342</v>
      </c>
      <c r="X76" s="84"/>
      <c r="Y76" s="84"/>
      <c r="Z76" s="100"/>
      <c r="AA76" s="136"/>
      <c r="AB76" s="84"/>
      <c r="AC76" s="84"/>
      <c r="AD76" s="84"/>
      <c r="AE76" s="87"/>
      <c r="AF76" s="94"/>
      <c r="AG76" s="84"/>
      <c r="AH76" s="84"/>
      <c r="AI76" s="100" t="s">
        <v>342</v>
      </c>
      <c r="AJ76" s="136"/>
      <c r="AK76" s="84"/>
      <c r="AL76" s="84"/>
      <c r="AM76" s="87"/>
      <c r="AN76" s="94"/>
      <c r="AO76" s="84"/>
      <c r="AP76" s="84"/>
      <c r="AQ76" s="84"/>
      <c r="AR76" s="100"/>
      <c r="AS76" s="136"/>
      <c r="AT76" s="84"/>
      <c r="AU76" s="84" t="s">
        <v>342</v>
      </c>
      <c r="AV76" s="87"/>
      <c r="AW76" s="94"/>
      <c r="AX76" s="84"/>
      <c r="AY76" s="84"/>
      <c r="AZ76" s="84"/>
      <c r="BA76" s="100"/>
      <c r="BB76" s="136"/>
      <c r="BC76" s="84"/>
      <c r="BD76" s="84"/>
      <c r="BE76" s="87"/>
      <c r="BF76" s="94"/>
      <c r="BG76" s="84" t="s">
        <v>5</v>
      </c>
      <c r="BH76" s="84"/>
      <c r="BI76" s="100"/>
      <c r="BJ76" s="136"/>
      <c r="BK76" s="84"/>
      <c r="BL76" s="536"/>
      <c r="BM76" s="536"/>
      <c r="BN76" s="93"/>
      <c r="BP76" s="11"/>
      <c r="BR76" s="634"/>
    </row>
    <row r="77" spans="1:70" ht="18.899999999999999" customHeight="1">
      <c r="A77" s="9"/>
      <c r="B77" s="8"/>
      <c r="C77" s="1101"/>
      <c r="D77" s="1101"/>
      <c r="E77" s="1101"/>
      <c r="F77" s="1102"/>
      <c r="G77" s="1039"/>
      <c r="H77" s="709" t="s">
        <v>175</v>
      </c>
      <c r="I77" s="200" t="s">
        <v>724</v>
      </c>
      <c r="J77" s="186">
        <v>1132140</v>
      </c>
      <c r="K77" s="525" t="s">
        <v>339</v>
      </c>
      <c r="L77" s="525">
        <v>8760</v>
      </c>
      <c r="M77" s="526" t="s">
        <v>506</v>
      </c>
      <c r="N77" s="525" t="s">
        <v>7</v>
      </c>
      <c r="O77" s="108"/>
      <c r="P77" s="84"/>
      <c r="Q77" s="84"/>
      <c r="R77" s="100"/>
      <c r="S77" s="136"/>
      <c r="T77" s="84"/>
      <c r="U77" s="84"/>
      <c r="V77" s="87"/>
      <c r="W77" s="94"/>
      <c r="X77" s="84"/>
      <c r="Y77" s="84"/>
      <c r="Z77" s="100"/>
      <c r="AA77" s="136"/>
      <c r="AB77" s="84"/>
      <c r="AC77" s="84"/>
      <c r="AD77" s="84"/>
      <c r="AE77" s="87"/>
      <c r="AF77" s="94"/>
      <c r="AG77" s="84"/>
      <c r="AH77" s="84"/>
      <c r="AI77" s="100" t="s">
        <v>354</v>
      </c>
      <c r="AJ77" s="136"/>
      <c r="AK77" s="84"/>
      <c r="AL77" s="84"/>
      <c r="AM77" s="87"/>
      <c r="AN77" s="94"/>
      <c r="AO77" s="84"/>
      <c r="AP77" s="84"/>
      <c r="AQ77" s="84"/>
      <c r="AR77" s="100"/>
      <c r="AS77" s="136"/>
      <c r="AT77" s="84"/>
      <c r="AU77" s="84"/>
      <c r="AV77" s="87"/>
      <c r="AW77" s="94"/>
      <c r="AX77" s="84"/>
      <c r="AY77" s="84"/>
      <c r="AZ77" s="84"/>
      <c r="BA77" s="100"/>
      <c r="BB77" s="136"/>
      <c r="BC77" s="84"/>
      <c r="BD77" s="84"/>
      <c r="BE77" s="87"/>
      <c r="BF77" s="94"/>
      <c r="BG77" s="84" t="s">
        <v>7</v>
      </c>
      <c r="BH77" s="84"/>
      <c r="BI77" s="100"/>
      <c r="BJ77" s="136"/>
      <c r="BK77" s="84"/>
      <c r="BL77" s="536"/>
      <c r="BM77" s="536"/>
      <c r="BN77" s="93"/>
      <c r="BP77" s="11"/>
      <c r="BR77" s="634"/>
    </row>
    <row r="78" spans="1:70" ht="18.899999999999999" customHeight="1">
      <c r="A78" s="9"/>
      <c r="B78" s="8"/>
      <c r="C78" s="1101"/>
      <c r="D78" s="1101"/>
      <c r="E78" s="1101"/>
      <c r="F78" s="1102"/>
      <c r="G78" s="1039"/>
      <c r="H78" s="709" t="s">
        <v>177</v>
      </c>
      <c r="I78" s="200" t="s">
        <v>720</v>
      </c>
      <c r="J78" s="186">
        <v>1132140</v>
      </c>
      <c r="K78" s="525" t="s">
        <v>339</v>
      </c>
      <c r="L78" s="525">
        <v>548</v>
      </c>
      <c r="M78" s="526" t="s">
        <v>506</v>
      </c>
      <c r="N78" s="525" t="s">
        <v>5</v>
      </c>
      <c r="O78" s="108"/>
      <c r="P78" s="84"/>
      <c r="Q78" s="84"/>
      <c r="R78" s="100"/>
      <c r="S78" s="136"/>
      <c r="T78" s="84"/>
      <c r="U78" s="84"/>
      <c r="V78" s="87"/>
      <c r="W78" s="94"/>
      <c r="X78" s="84"/>
      <c r="Y78" s="84"/>
      <c r="Z78" s="100" t="s">
        <v>342</v>
      </c>
      <c r="AA78" s="136"/>
      <c r="AB78" s="84"/>
      <c r="AC78" s="84"/>
      <c r="AD78" s="84"/>
      <c r="AE78" s="87"/>
      <c r="AF78" s="94"/>
      <c r="AG78" s="84"/>
      <c r="AH78" s="84"/>
      <c r="AI78" s="100"/>
      <c r="AJ78" s="136"/>
      <c r="AK78" s="84"/>
      <c r="AL78" s="84"/>
      <c r="AM78" s="87" t="s">
        <v>342</v>
      </c>
      <c r="AN78" s="94"/>
      <c r="AO78" s="84"/>
      <c r="AP78" s="84"/>
      <c r="AQ78" s="84"/>
      <c r="AR78" s="100"/>
      <c r="AS78" s="136"/>
      <c r="AT78" s="84"/>
      <c r="AU78" s="84"/>
      <c r="AV78" s="87"/>
      <c r="AW78" s="94"/>
      <c r="AX78" s="84" t="s">
        <v>342</v>
      </c>
      <c r="AY78" s="84"/>
      <c r="AZ78" s="84"/>
      <c r="BA78" s="100"/>
      <c r="BB78" s="136"/>
      <c r="BC78" s="84"/>
      <c r="BD78" s="84"/>
      <c r="BE78" s="87"/>
      <c r="BF78" s="94"/>
      <c r="BG78" s="84"/>
      <c r="BH78" s="84"/>
      <c r="BI78" s="100"/>
      <c r="BJ78" s="136" t="s">
        <v>5</v>
      </c>
      <c r="BK78" s="84"/>
      <c r="BL78" s="536"/>
      <c r="BM78" s="536"/>
      <c r="BN78" s="93"/>
      <c r="BP78" s="11"/>
      <c r="BR78" s="634"/>
    </row>
    <row r="79" spans="1:70" ht="18.899999999999999" customHeight="1">
      <c r="A79" s="9"/>
      <c r="B79" s="8"/>
      <c r="C79" s="1101"/>
      <c r="D79" s="1101"/>
      <c r="E79" s="1101"/>
      <c r="F79" s="1102"/>
      <c r="G79" s="1039"/>
      <c r="H79" s="709" t="s">
        <v>179</v>
      </c>
      <c r="I79" s="200" t="s">
        <v>721</v>
      </c>
      <c r="J79" s="186">
        <v>1132140</v>
      </c>
      <c r="K79" s="525" t="s">
        <v>339</v>
      </c>
      <c r="L79" s="525">
        <v>796</v>
      </c>
      <c r="M79" s="526" t="s">
        <v>506</v>
      </c>
      <c r="N79" s="525" t="s">
        <v>5</v>
      </c>
      <c r="O79" s="108"/>
      <c r="P79" s="84"/>
      <c r="Q79" s="84"/>
      <c r="R79" s="100"/>
      <c r="S79" s="136"/>
      <c r="T79" s="84"/>
      <c r="U79" s="84"/>
      <c r="V79" s="87"/>
      <c r="W79" s="94"/>
      <c r="X79" s="84"/>
      <c r="Y79" s="84"/>
      <c r="Z79" s="100" t="s">
        <v>342</v>
      </c>
      <c r="AA79" s="136"/>
      <c r="AB79" s="84"/>
      <c r="AC79" s="84"/>
      <c r="AD79" s="84"/>
      <c r="AE79" s="87"/>
      <c r="AF79" s="94"/>
      <c r="AG79" s="84"/>
      <c r="AH79" s="84"/>
      <c r="AI79" s="100"/>
      <c r="AJ79" s="136"/>
      <c r="AK79" s="84"/>
      <c r="AL79" s="84"/>
      <c r="AM79" s="87" t="s">
        <v>342</v>
      </c>
      <c r="AN79" s="94"/>
      <c r="AO79" s="84"/>
      <c r="AP79" s="84"/>
      <c r="AQ79" s="84"/>
      <c r="AR79" s="100"/>
      <c r="AS79" s="136"/>
      <c r="AT79" s="84"/>
      <c r="AU79" s="84"/>
      <c r="AV79" s="87"/>
      <c r="AW79" s="94"/>
      <c r="AX79" s="84" t="s">
        <v>342</v>
      </c>
      <c r="AY79" s="84"/>
      <c r="AZ79" s="84"/>
      <c r="BA79" s="100"/>
      <c r="BB79" s="136"/>
      <c r="BC79" s="84"/>
      <c r="BD79" s="84"/>
      <c r="BE79" s="87"/>
      <c r="BF79" s="94"/>
      <c r="BG79" s="84"/>
      <c r="BH79" s="84"/>
      <c r="BI79" s="100"/>
      <c r="BJ79" s="136" t="s">
        <v>5</v>
      </c>
      <c r="BK79" s="84"/>
      <c r="BL79" s="536"/>
      <c r="BM79" s="536"/>
      <c r="BN79" s="93"/>
      <c r="BP79" s="11"/>
      <c r="BR79" s="634"/>
    </row>
    <row r="80" spans="1:70" ht="18.899999999999999" customHeight="1">
      <c r="A80" s="9"/>
      <c r="B80" s="8"/>
      <c r="C80" s="1101"/>
      <c r="D80" s="1101"/>
      <c r="E80" s="1101"/>
      <c r="F80" s="1102"/>
      <c r="G80" s="1039"/>
      <c r="H80" s="709" t="s">
        <v>181</v>
      </c>
      <c r="I80" s="200" t="s">
        <v>714</v>
      </c>
      <c r="J80" s="186">
        <v>1131802</v>
      </c>
      <c r="K80" s="525" t="s">
        <v>339</v>
      </c>
      <c r="L80" s="525">
        <v>626</v>
      </c>
      <c r="M80" s="526" t="s">
        <v>506</v>
      </c>
      <c r="N80" s="525" t="s">
        <v>5</v>
      </c>
      <c r="O80" s="108"/>
      <c r="P80" s="84" t="s">
        <v>342</v>
      </c>
      <c r="Q80" s="84"/>
      <c r="R80" s="100"/>
      <c r="S80" s="136"/>
      <c r="T80" s="84"/>
      <c r="U80" s="84"/>
      <c r="V80" s="87"/>
      <c r="W80" s="94"/>
      <c r="X80" s="84"/>
      <c r="Y80" s="84"/>
      <c r="Z80" s="100"/>
      <c r="AA80" s="136"/>
      <c r="AB80" s="84" t="s">
        <v>342</v>
      </c>
      <c r="AC80" s="84"/>
      <c r="AD80" s="84"/>
      <c r="AE80" s="87"/>
      <c r="AF80" s="94"/>
      <c r="AG80" s="84"/>
      <c r="AH80" s="84"/>
      <c r="AI80" s="100"/>
      <c r="AJ80" s="136"/>
      <c r="AK80" s="84"/>
      <c r="AL80" s="84"/>
      <c r="AM80" s="87"/>
      <c r="AN80" s="94" t="s">
        <v>342</v>
      </c>
      <c r="AO80" s="84"/>
      <c r="AP80" s="84"/>
      <c r="AQ80" s="84"/>
      <c r="AR80" s="100"/>
      <c r="AS80" s="136"/>
      <c r="AT80" s="84"/>
      <c r="AU80" s="84"/>
      <c r="AV80" s="87"/>
      <c r="AW80" s="94"/>
      <c r="AX80" s="84"/>
      <c r="AY80" s="84" t="s">
        <v>342</v>
      </c>
      <c r="AZ80" s="84"/>
      <c r="BA80" s="100"/>
      <c r="BB80" s="136"/>
      <c r="BC80" s="84"/>
      <c r="BD80" s="84"/>
      <c r="BE80" s="87"/>
      <c r="BF80" s="94"/>
      <c r="BG80" s="84"/>
      <c r="BH80" s="84"/>
      <c r="BI80" s="100"/>
      <c r="BJ80" s="136"/>
      <c r="BK80" s="84"/>
      <c r="BL80" s="536"/>
      <c r="BM80" s="536"/>
      <c r="BN80" s="93"/>
      <c r="BP80" s="11"/>
      <c r="BR80" s="634"/>
    </row>
    <row r="81" spans="1:70" ht="18.899999999999999" customHeight="1">
      <c r="A81" s="9"/>
      <c r="B81" s="8"/>
      <c r="C81" s="1101"/>
      <c r="D81" s="1101"/>
      <c r="E81" s="1101"/>
      <c r="F81" s="1102"/>
      <c r="G81" s="1039"/>
      <c r="H81" s="709" t="s">
        <v>183</v>
      </c>
      <c r="I81" s="200" t="s">
        <v>714</v>
      </c>
      <c r="J81" s="186">
        <v>1131802</v>
      </c>
      <c r="K81" s="525" t="s">
        <v>339</v>
      </c>
      <c r="L81" s="525">
        <v>265</v>
      </c>
      <c r="M81" s="526" t="s">
        <v>506</v>
      </c>
      <c r="N81" s="525" t="s">
        <v>5</v>
      </c>
      <c r="O81" s="108"/>
      <c r="P81" s="84"/>
      <c r="Q81" s="84"/>
      <c r="R81" s="100" t="s">
        <v>342</v>
      </c>
      <c r="S81" s="136"/>
      <c r="T81" s="84"/>
      <c r="U81" s="84"/>
      <c r="V81" s="87"/>
      <c r="W81" s="94"/>
      <c r="X81" s="84"/>
      <c r="Y81" s="84"/>
      <c r="Z81" s="100"/>
      <c r="AA81" s="136"/>
      <c r="AB81" s="84" t="s">
        <v>342</v>
      </c>
      <c r="AC81" s="84"/>
      <c r="AD81" s="84"/>
      <c r="AE81" s="87"/>
      <c r="AF81" s="94"/>
      <c r="AG81" s="84"/>
      <c r="AH81" s="84"/>
      <c r="AI81" s="100"/>
      <c r="AJ81" s="136"/>
      <c r="AK81" s="84"/>
      <c r="AL81" s="84"/>
      <c r="AM81" s="87"/>
      <c r="AN81" s="94" t="s">
        <v>342</v>
      </c>
      <c r="AO81" s="84"/>
      <c r="AP81" s="84"/>
      <c r="AQ81" s="84"/>
      <c r="AR81" s="100"/>
      <c r="AS81" s="136"/>
      <c r="AT81" s="84"/>
      <c r="AU81" s="84"/>
      <c r="AV81" s="87"/>
      <c r="AW81" s="94"/>
      <c r="AX81" s="84"/>
      <c r="AY81" s="84" t="s">
        <v>342</v>
      </c>
      <c r="AZ81" s="84"/>
      <c r="BA81" s="100"/>
      <c r="BB81" s="136"/>
      <c r="BC81" s="84"/>
      <c r="BD81" s="84"/>
      <c r="BE81" s="87"/>
      <c r="BF81" s="94"/>
      <c r="BG81" s="84"/>
      <c r="BH81" s="84"/>
      <c r="BI81" s="100"/>
      <c r="BJ81" s="136"/>
      <c r="BK81" s="84"/>
      <c r="BL81" s="536"/>
      <c r="BM81" s="536"/>
      <c r="BN81" s="93"/>
      <c r="BP81" s="11"/>
      <c r="BR81" s="634"/>
    </row>
    <row r="82" spans="1:70" ht="18.899999999999999" customHeight="1" thickBot="1">
      <c r="A82" s="9"/>
      <c r="B82" s="8"/>
      <c r="C82" s="1101"/>
      <c r="D82" s="1101"/>
      <c r="E82" s="1101"/>
      <c r="F82" s="1102"/>
      <c r="G82" s="1040"/>
      <c r="H82" s="711" t="s">
        <v>185</v>
      </c>
      <c r="I82" s="201" t="s">
        <v>715</v>
      </c>
      <c r="J82" s="187">
        <v>1131802</v>
      </c>
      <c r="K82" s="529" t="s">
        <v>339</v>
      </c>
      <c r="L82" s="529">
        <v>8760</v>
      </c>
      <c r="M82" s="530" t="s">
        <v>506</v>
      </c>
      <c r="N82" s="529" t="s">
        <v>7</v>
      </c>
      <c r="O82" s="110"/>
      <c r="P82" s="97" t="s">
        <v>354</v>
      </c>
      <c r="Q82" s="97"/>
      <c r="R82" s="102"/>
      <c r="S82" s="137"/>
      <c r="T82" s="97"/>
      <c r="U82" s="97"/>
      <c r="V82" s="141"/>
      <c r="W82" s="96"/>
      <c r="X82" s="97"/>
      <c r="Y82" s="97"/>
      <c r="Z82" s="102"/>
      <c r="AA82" s="137"/>
      <c r="AB82" s="97"/>
      <c r="AC82" s="97"/>
      <c r="AD82" s="97"/>
      <c r="AE82" s="141"/>
      <c r="AF82" s="96"/>
      <c r="AG82" s="97"/>
      <c r="AH82" s="97"/>
      <c r="AI82" s="102"/>
      <c r="AJ82" s="137"/>
      <c r="AK82" s="97"/>
      <c r="AL82" s="97"/>
      <c r="AM82" s="141"/>
      <c r="AN82" s="96" t="s">
        <v>354</v>
      </c>
      <c r="AO82" s="97"/>
      <c r="AP82" s="97"/>
      <c r="AQ82" s="97"/>
      <c r="AR82" s="102"/>
      <c r="AS82" s="137"/>
      <c r="AT82" s="97"/>
      <c r="AU82" s="97"/>
      <c r="AV82" s="141"/>
      <c r="AW82" s="96"/>
      <c r="AX82" s="97"/>
      <c r="AY82" s="97"/>
      <c r="AZ82" s="97"/>
      <c r="BA82" s="102"/>
      <c r="BB82" s="137"/>
      <c r="BC82" s="97"/>
      <c r="BD82" s="97"/>
      <c r="BE82" s="141"/>
      <c r="BF82" s="96"/>
      <c r="BG82" s="97"/>
      <c r="BH82" s="97"/>
      <c r="BI82" s="102"/>
      <c r="BJ82" s="137"/>
      <c r="BK82" s="97"/>
      <c r="BL82" s="545"/>
      <c r="BM82" s="545"/>
      <c r="BN82" s="98"/>
      <c r="BP82" s="11"/>
      <c r="BR82" s="634"/>
    </row>
    <row r="83" spans="1:70" ht="18.899999999999999" customHeight="1">
      <c r="A83" s="9"/>
      <c r="B83" s="8"/>
      <c r="C83" s="1101"/>
      <c r="D83" s="1101"/>
      <c r="E83" s="1101"/>
      <c r="F83" s="1102"/>
      <c r="G83" s="1039" t="s">
        <v>189</v>
      </c>
      <c r="H83" s="709" t="s">
        <v>190</v>
      </c>
      <c r="I83" s="200" t="s">
        <v>714</v>
      </c>
      <c r="J83" s="186">
        <v>1132160</v>
      </c>
      <c r="K83" s="527" t="s">
        <v>339</v>
      </c>
      <c r="L83" s="527">
        <v>487</v>
      </c>
      <c r="M83" s="528" t="s">
        <v>506</v>
      </c>
      <c r="N83" s="527" t="s">
        <v>5</v>
      </c>
      <c r="O83" s="122"/>
      <c r="P83" s="90"/>
      <c r="Q83" s="90"/>
      <c r="R83" s="99" t="s">
        <v>342</v>
      </c>
      <c r="S83" s="135"/>
      <c r="T83" s="90"/>
      <c r="U83" s="90"/>
      <c r="V83" s="146"/>
      <c r="W83" s="103"/>
      <c r="X83" s="90"/>
      <c r="Y83" s="90"/>
      <c r="Z83" s="99"/>
      <c r="AA83" s="135"/>
      <c r="AB83" s="90"/>
      <c r="AC83" s="90" t="s">
        <v>342</v>
      </c>
      <c r="AD83" s="90"/>
      <c r="AE83" s="146"/>
      <c r="AF83" s="103"/>
      <c r="AG83" s="90"/>
      <c r="AH83" s="90"/>
      <c r="AI83" s="99"/>
      <c r="AJ83" s="135"/>
      <c r="AK83" s="90"/>
      <c r="AL83" s="90"/>
      <c r="AM83" s="146"/>
      <c r="AN83" s="103"/>
      <c r="AO83" s="90" t="s">
        <v>342</v>
      </c>
      <c r="AP83" s="90"/>
      <c r="AQ83" s="90"/>
      <c r="AR83" s="99"/>
      <c r="AS83" s="135"/>
      <c r="AT83" s="90"/>
      <c r="AU83" s="90"/>
      <c r="AV83" s="146"/>
      <c r="AW83" s="103"/>
      <c r="AX83" s="90"/>
      <c r="AY83" s="90"/>
      <c r="AZ83" s="90"/>
      <c r="BA83" s="99" t="s">
        <v>342</v>
      </c>
      <c r="BB83" s="135"/>
      <c r="BC83" s="90"/>
      <c r="BD83" s="90"/>
      <c r="BE83" s="146"/>
      <c r="BF83" s="103"/>
      <c r="BG83" s="90"/>
      <c r="BH83" s="90"/>
      <c r="BI83" s="99"/>
      <c r="BJ83" s="135"/>
      <c r="BK83" s="90"/>
      <c r="BL83" s="544"/>
      <c r="BM83" s="544"/>
      <c r="BN83" s="91"/>
      <c r="BP83" s="11"/>
      <c r="BR83" s="634"/>
    </row>
    <row r="84" spans="1:70" ht="18.899999999999999" customHeight="1">
      <c r="A84" s="9"/>
      <c r="B84" s="8"/>
      <c r="C84" s="1101"/>
      <c r="D84" s="1101"/>
      <c r="E84" s="1101"/>
      <c r="F84" s="1102"/>
      <c r="G84" s="1039"/>
      <c r="H84" s="709" t="s">
        <v>192</v>
      </c>
      <c r="I84" s="200" t="s">
        <v>714</v>
      </c>
      <c r="J84" s="186">
        <v>1132160</v>
      </c>
      <c r="K84" s="525" t="s">
        <v>339</v>
      </c>
      <c r="L84" s="525">
        <v>515</v>
      </c>
      <c r="M84" s="526" t="s">
        <v>506</v>
      </c>
      <c r="N84" s="525" t="s">
        <v>5</v>
      </c>
      <c r="O84" s="108"/>
      <c r="P84" s="84" t="s">
        <v>342</v>
      </c>
      <c r="Q84" s="84"/>
      <c r="R84" s="100"/>
      <c r="S84" s="136"/>
      <c r="T84" s="84"/>
      <c r="U84" s="84"/>
      <c r="V84" s="87"/>
      <c r="W84" s="94"/>
      <c r="X84" s="84"/>
      <c r="Y84" s="84"/>
      <c r="Z84" s="100"/>
      <c r="AA84" s="136"/>
      <c r="AB84" s="84"/>
      <c r="AC84" s="84" t="s">
        <v>342</v>
      </c>
      <c r="AD84" s="84"/>
      <c r="AE84" s="87"/>
      <c r="AF84" s="94"/>
      <c r="AG84" s="84"/>
      <c r="AH84" s="84"/>
      <c r="AI84" s="100"/>
      <c r="AJ84" s="136"/>
      <c r="AK84" s="84"/>
      <c r="AL84" s="84"/>
      <c r="AM84" s="87"/>
      <c r="AN84" s="94"/>
      <c r="AO84" s="84" t="s">
        <v>342</v>
      </c>
      <c r="AP84" s="84"/>
      <c r="AQ84" s="84"/>
      <c r="AR84" s="100"/>
      <c r="AS84" s="136"/>
      <c r="AT84" s="84"/>
      <c r="AU84" s="84"/>
      <c r="AV84" s="87"/>
      <c r="AW84" s="94"/>
      <c r="AX84" s="84"/>
      <c r="AY84" s="84"/>
      <c r="AZ84" s="84"/>
      <c r="BA84" s="100" t="s">
        <v>342</v>
      </c>
      <c r="BB84" s="136"/>
      <c r="BC84" s="84"/>
      <c r="BD84" s="84"/>
      <c r="BE84" s="87"/>
      <c r="BF84" s="94"/>
      <c r="BG84" s="84"/>
      <c r="BH84" s="84"/>
      <c r="BI84" s="100"/>
      <c r="BJ84" s="136"/>
      <c r="BK84" s="84"/>
      <c r="BL84" s="536"/>
      <c r="BM84" s="536"/>
      <c r="BN84" s="93"/>
      <c r="BP84" s="11"/>
      <c r="BR84" s="634"/>
    </row>
    <row r="85" spans="1:70" ht="18.899999999999999" customHeight="1">
      <c r="A85" s="9"/>
      <c r="B85" s="8"/>
      <c r="C85" s="1101"/>
      <c r="D85" s="1101"/>
      <c r="E85" s="1101"/>
      <c r="F85" s="1102"/>
      <c r="G85" s="1039"/>
      <c r="H85" s="709" t="s">
        <v>194</v>
      </c>
      <c r="I85" s="200" t="s">
        <v>714</v>
      </c>
      <c r="J85" s="186">
        <v>1132160</v>
      </c>
      <c r="K85" s="525" t="s">
        <v>339</v>
      </c>
      <c r="L85" s="525">
        <v>292</v>
      </c>
      <c r="M85" s="526" t="s">
        <v>506</v>
      </c>
      <c r="N85" s="525" t="s">
        <v>5</v>
      </c>
      <c r="O85" s="108"/>
      <c r="P85" s="84"/>
      <c r="Q85" s="84"/>
      <c r="R85" s="100" t="s">
        <v>342</v>
      </c>
      <c r="S85" s="136"/>
      <c r="T85" s="84"/>
      <c r="U85" s="84"/>
      <c r="V85" s="87"/>
      <c r="W85" s="94"/>
      <c r="X85" s="84"/>
      <c r="Y85" s="84"/>
      <c r="Z85" s="100"/>
      <c r="AA85" s="136"/>
      <c r="AB85" s="84"/>
      <c r="AC85" s="84" t="s">
        <v>342</v>
      </c>
      <c r="AD85" s="84"/>
      <c r="AE85" s="87"/>
      <c r="AF85" s="94"/>
      <c r="AG85" s="84"/>
      <c r="AH85" s="84"/>
      <c r="AI85" s="100"/>
      <c r="AJ85" s="136"/>
      <c r="AK85" s="84"/>
      <c r="AL85" s="84"/>
      <c r="AM85" s="87"/>
      <c r="AN85" s="94"/>
      <c r="AO85" s="84"/>
      <c r="AP85" s="84" t="s">
        <v>342</v>
      </c>
      <c r="AQ85" s="84"/>
      <c r="AR85" s="100"/>
      <c r="AS85" s="136"/>
      <c r="AT85" s="84"/>
      <c r="AU85" s="84"/>
      <c r="AV85" s="87"/>
      <c r="AW85" s="94"/>
      <c r="AX85" s="84"/>
      <c r="AY85" s="84"/>
      <c r="AZ85" s="84"/>
      <c r="BA85" s="100"/>
      <c r="BB85" s="136"/>
      <c r="BC85" s="84"/>
      <c r="BD85" s="84"/>
      <c r="BE85" s="87"/>
      <c r="BF85" s="94"/>
      <c r="BG85" s="84"/>
      <c r="BH85" s="84"/>
      <c r="BI85" s="100"/>
      <c r="BJ85" s="136"/>
      <c r="BK85" s="84"/>
      <c r="BL85" s="536"/>
      <c r="BM85" s="536"/>
      <c r="BN85" s="93"/>
      <c r="BP85" s="11"/>
      <c r="BR85" s="634"/>
    </row>
    <row r="86" spans="1:70" ht="18.899999999999999" customHeight="1">
      <c r="A86" s="9"/>
      <c r="B86" s="8"/>
      <c r="C86" s="1101"/>
      <c r="D86" s="1101"/>
      <c r="E86" s="1101"/>
      <c r="F86" s="1102"/>
      <c r="G86" s="1039"/>
      <c r="H86" s="709" t="s">
        <v>195</v>
      </c>
      <c r="I86" s="200" t="s">
        <v>830</v>
      </c>
      <c r="J86" s="186">
        <v>1132160</v>
      </c>
      <c r="K86" s="525" t="s">
        <v>339</v>
      </c>
      <c r="L86" s="525">
        <v>8760</v>
      </c>
      <c r="M86" s="526" t="s">
        <v>506</v>
      </c>
      <c r="N86" s="525" t="s">
        <v>7</v>
      </c>
      <c r="O86" s="108"/>
      <c r="P86" s="84"/>
      <c r="Q86" s="84" t="s">
        <v>354</v>
      </c>
      <c r="R86" s="100"/>
      <c r="S86" s="136"/>
      <c r="T86" s="84"/>
      <c r="U86" s="84"/>
      <c r="V86" s="87"/>
      <c r="W86" s="94"/>
      <c r="X86" s="84"/>
      <c r="Y86" s="84"/>
      <c r="Z86" s="100"/>
      <c r="AA86" s="136"/>
      <c r="AB86" s="84"/>
      <c r="AC86" s="84"/>
      <c r="AD86" s="84"/>
      <c r="AE86" s="87"/>
      <c r="AF86" s="94"/>
      <c r="AG86" s="84"/>
      <c r="AH86" s="84"/>
      <c r="AI86" s="100"/>
      <c r="AJ86" s="136"/>
      <c r="AK86" s="84"/>
      <c r="AL86" s="84"/>
      <c r="AM86" s="87"/>
      <c r="AN86" s="94"/>
      <c r="AO86" s="84"/>
      <c r="AP86" s="84" t="s">
        <v>354</v>
      </c>
      <c r="AQ86" s="84"/>
      <c r="AR86" s="100"/>
      <c r="AS86" s="136"/>
      <c r="AT86" s="84"/>
      <c r="AU86" s="84"/>
      <c r="AV86" s="87"/>
      <c r="AW86" s="94"/>
      <c r="AX86" s="84"/>
      <c r="AY86" s="84"/>
      <c r="AZ86" s="84"/>
      <c r="BA86" s="100"/>
      <c r="BB86" s="136"/>
      <c r="BC86" s="84"/>
      <c r="BD86" s="84"/>
      <c r="BE86" s="87"/>
      <c r="BF86" s="94"/>
      <c r="BG86" s="84"/>
      <c r="BH86" s="84"/>
      <c r="BI86" s="100"/>
      <c r="BJ86" s="136"/>
      <c r="BK86" s="84"/>
      <c r="BL86" s="536"/>
      <c r="BM86" s="536"/>
      <c r="BN86" s="93"/>
      <c r="BP86" s="11"/>
      <c r="BR86" s="634"/>
    </row>
    <row r="87" spans="1:70" ht="18.899999999999999" customHeight="1">
      <c r="A87" s="9"/>
      <c r="B87" s="8"/>
      <c r="C87" s="1101"/>
      <c r="D87" s="1101"/>
      <c r="E87" s="1101"/>
      <c r="F87" s="1102"/>
      <c r="G87" s="1039"/>
      <c r="H87" s="709" t="s">
        <v>197</v>
      </c>
      <c r="I87" s="200" t="s">
        <v>714</v>
      </c>
      <c r="J87" s="186">
        <v>1132160</v>
      </c>
      <c r="K87" s="525" t="s">
        <v>339</v>
      </c>
      <c r="L87" s="525">
        <v>302</v>
      </c>
      <c r="M87" s="526" t="s">
        <v>506</v>
      </c>
      <c r="N87" s="525" t="s">
        <v>5</v>
      </c>
      <c r="O87" s="108"/>
      <c r="P87" s="84"/>
      <c r="Q87" s="84"/>
      <c r="R87" s="100" t="s">
        <v>342</v>
      </c>
      <c r="S87" s="136"/>
      <c r="T87" s="84"/>
      <c r="U87" s="84"/>
      <c r="V87" s="87"/>
      <c r="W87" s="94"/>
      <c r="X87" s="84"/>
      <c r="Y87" s="84"/>
      <c r="Z87" s="100"/>
      <c r="AA87" s="136"/>
      <c r="AB87" s="84"/>
      <c r="AC87" s="84" t="s">
        <v>342</v>
      </c>
      <c r="AD87" s="84"/>
      <c r="AE87" s="87"/>
      <c r="AF87" s="94"/>
      <c r="AG87" s="84"/>
      <c r="AH87" s="84"/>
      <c r="AI87" s="100"/>
      <c r="AJ87" s="136"/>
      <c r="AK87" s="84"/>
      <c r="AL87" s="84"/>
      <c r="AM87" s="87"/>
      <c r="AN87" s="94"/>
      <c r="AO87" s="84"/>
      <c r="AP87" s="84" t="s">
        <v>342</v>
      </c>
      <c r="AQ87" s="84"/>
      <c r="AR87" s="100"/>
      <c r="AS87" s="136"/>
      <c r="AT87" s="84"/>
      <c r="AU87" s="84"/>
      <c r="AV87" s="87"/>
      <c r="AW87" s="94"/>
      <c r="AX87" s="84"/>
      <c r="AY87" s="84"/>
      <c r="AZ87" s="84"/>
      <c r="BA87" s="100" t="s">
        <v>342</v>
      </c>
      <c r="BB87" s="136"/>
      <c r="BC87" s="84"/>
      <c r="BD87" s="84"/>
      <c r="BE87" s="87"/>
      <c r="BF87" s="94"/>
      <c r="BG87" s="84"/>
      <c r="BH87" s="84"/>
      <c r="BI87" s="100"/>
      <c r="BJ87" s="136"/>
      <c r="BK87" s="84"/>
      <c r="BL87" s="536"/>
      <c r="BM87" s="536"/>
      <c r="BN87" s="93"/>
      <c r="BP87" s="11"/>
      <c r="BR87" s="634"/>
    </row>
    <row r="88" spans="1:70" ht="18.899999999999999" customHeight="1">
      <c r="A88" s="9"/>
      <c r="B88" s="8"/>
      <c r="C88" s="1101"/>
      <c r="D88" s="1101"/>
      <c r="E88" s="1101"/>
      <c r="F88" s="1102"/>
      <c r="G88" s="1039"/>
      <c r="H88" s="709" t="s">
        <v>187</v>
      </c>
      <c r="I88" s="200" t="s">
        <v>873</v>
      </c>
      <c r="J88" s="186">
        <v>1132140</v>
      </c>
      <c r="K88" s="525" t="s">
        <v>339</v>
      </c>
      <c r="L88" s="525">
        <v>8760</v>
      </c>
      <c r="M88" s="526" t="s">
        <v>506</v>
      </c>
      <c r="N88" s="525" t="s">
        <v>7</v>
      </c>
      <c r="O88" s="108"/>
      <c r="P88" s="84"/>
      <c r="Q88" s="84"/>
      <c r="R88" s="100"/>
      <c r="S88" s="136"/>
      <c r="T88" s="84"/>
      <c r="U88" s="84"/>
      <c r="V88" s="87"/>
      <c r="W88" s="94"/>
      <c r="X88" s="84"/>
      <c r="Y88" s="84"/>
      <c r="Z88" s="100"/>
      <c r="AA88" s="136"/>
      <c r="AB88" s="84"/>
      <c r="AC88" s="84" t="s">
        <v>354</v>
      </c>
      <c r="AD88" s="84"/>
      <c r="AE88" s="87"/>
      <c r="AF88" s="94"/>
      <c r="AG88" s="84"/>
      <c r="AH88" s="84"/>
      <c r="AI88" s="100"/>
      <c r="AJ88" s="136"/>
      <c r="AK88" s="84"/>
      <c r="AL88" s="84"/>
      <c r="AM88" s="87"/>
      <c r="AN88" s="94"/>
      <c r="AO88" s="84"/>
      <c r="AP88" s="84"/>
      <c r="AQ88" s="84"/>
      <c r="AR88" s="100"/>
      <c r="AS88" s="136"/>
      <c r="AT88" s="84"/>
      <c r="AU88" s="84"/>
      <c r="AV88" s="87"/>
      <c r="AW88" s="94"/>
      <c r="AX88" s="84"/>
      <c r="AY88" s="84"/>
      <c r="AZ88" s="84"/>
      <c r="BA88" s="100" t="s">
        <v>354</v>
      </c>
      <c r="BB88" s="136"/>
      <c r="BC88" s="84"/>
      <c r="BD88" s="84"/>
      <c r="BE88" s="87"/>
      <c r="BF88" s="94"/>
      <c r="BG88" s="84"/>
      <c r="BH88" s="84"/>
      <c r="BI88" s="100"/>
      <c r="BJ88" s="136"/>
      <c r="BK88" s="84"/>
      <c r="BL88" s="536"/>
      <c r="BM88" s="536"/>
      <c r="BN88" s="93"/>
      <c r="BP88" s="11"/>
      <c r="BR88" s="634"/>
    </row>
    <row r="89" spans="1:70" ht="18.899999999999999" customHeight="1">
      <c r="A89" s="9"/>
      <c r="B89" s="8"/>
      <c r="C89" s="1101"/>
      <c r="D89" s="1101"/>
      <c r="E89" s="1101"/>
      <c r="F89" s="1102"/>
      <c r="G89" s="1039"/>
      <c r="H89" s="709" t="s">
        <v>199</v>
      </c>
      <c r="I89" s="200" t="s">
        <v>714</v>
      </c>
      <c r="J89" s="186">
        <v>1132160</v>
      </c>
      <c r="K89" s="525" t="s">
        <v>339</v>
      </c>
      <c r="L89" s="525">
        <v>487</v>
      </c>
      <c r="M89" s="526" t="s">
        <v>506</v>
      </c>
      <c r="N89" s="525" t="s">
        <v>5</v>
      </c>
      <c r="O89" s="108"/>
      <c r="P89" s="84"/>
      <c r="Q89" s="84"/>
      <c r="R89" s="100"/>
      <c r="S89" s="136"/>
      <c r="T89" s="84"/>
      <c r="U89" s="84"/>
      <c r="V89" s="87" t="s">
        <v>342</v>
      </c>
      <c r="W89" s="94"/>
      <c r="X89" s="84"/>
      <c r="Y89" s="84"/>
      <c r="Z89" s="100"/>
      <c r="AA89" s="136"/>
      <c r="AB89" s="84"/>
      <c r="AC89" s="84"/>
      <c r="AD89" s="84"/>
      <c r="AE89" s="87"/>
      <c r="AF89" s="94"/>
      <c r="AG89" s="84"/>
      <c r="AH89" s="84" t="s">
        <v>342</v>
      </c>
      <c r="AI89" s="100"/>
      <c r="AJ89" s="136"/>
      <c r="AK89" s="84"/>
      <c r="AL89" s="84"/>
      <c r="AM89" s="87"/>
      <c r="AN89" s="94"/>
      <c r="AO89" s="84"/>
      <c r="AP89" s="84"/>
      <c r="AQ89" s="84"/>
      <c r="AR89" s="100"/>
      <c r="AS89" s="136"/>
      <c r="AT89" s="84" t="s">
        <v>342</v>
      </c>
      <c r="AU89" s="84"/>
      <c r="AV89" s="87"/>
      <c r="AW89" s="94"/>
      <c r="AX89" s="84"/>
      <c r="AY89" s="84"/>
      <c r="AZ89" s="84"/>
      <c r="BA89" s="100"/>
      <c r="BB89" s="136"/>
      <c r="BC89" s="84"/>
      <c r="BD89" s="84"/>
      <c r="BE89" s="87"/>
      <c r="BF89" s="94" t="s">
        <v>5</v>
      </c>
      <c r="BG89" s="84"/>
      <c r="BH89" s="84"/>
      <c r="BI89" s="100"/>
      <c r="BJ89" s="136"/>
      <c r="BK89" s="84"/>
      <c r="BL89" s="536"/>
      <c r="BM89" s="536"/>
      <c r="BN89" s="93"/>
      <c r="BP89" s="11"/>
      <c r="BR89" s="634"/>
    </row>
    <row r="90" spans="1:70" ht="18.899999999999999" customHeight="1">
      <c r="A90" s="9"/>
      <c r="B90" s="8"/>
      <c r="C90" s="1101"/>
      <c r="D90" s="1101"/>
      <c r="E90" s="1101"/>
      <c r="F90" s="1102"/>
      <c r="G90" s="1039"/>
      <c r="H90" s="709" t="s">
        <v>200</v>
      </c>
      <c r="I90" s="200" t="s">
        <v>833</v>
      </c>
      <c r="J90" s="186">
        <v>1132160</v>
      </c>
      <c r="K90" s="525" t="s">
        <v>339</v>
      </c>
      <c r="L90" s="525">
        <v>4380</v>
      </c>
      <c r="M90" s="526" t="s">
        <v>506</v>
      </c>
      <c r="N90" s="525" t="s">
        <v>7</v>
      </c>
      <c r="O90" s="108"/>
      <c r="P90" s="84"/>
      <c r="Q90" s="84"/>
      <c r="R90" s="100"/>
      <c r="S90" s="136"/>
      <c r="T90" s="84"/>
      <c r="U90" s="84"/>
      <c r="V90" s="87" t="s">
        <v>354</v>
      </c>
      <c r="W90" s="94"/>
      <c r="X90" s="84"/>
      <c r="Y90" s="84"/>
      <c r="Z90" s="100"/>
      <c r="AA90" s="136"/>
      <c r="AB90" s="84"/>
      <c r="AC90" s="84"/>
      <c r="AD90" s="84"/>
      <c r="AE90" s="87"/>
      <c r="AF90" s="94"/>
      <c r="AG90" s="84"/>
      <c r="AH90" s="84"/>
      <c r="AI90" s="100"/>
      <c r="AJ90" s="136"/>
      <c r="AK90" s="84"/>
      <c r="AL90" s="84"/>
      <c r="AM90" s="87"/>
      <c r="AN90" s="94"/>
      <c r="AO90" s="84"/>
      <c r="AP90" s="84"/>
      <c r="AQ90" s="84"/>
      <c r="AR90" s="100"/>
      <c r="AS90" s="136"/>
      <c r="AT90" s="84" t="s">
        <v>354</v>
      </c>
      <c r="AU90" s="84"/>
      <c r="AV90" s="87"/>
      <c r="AW90" s="94"/>
      <c r="AX90" s="84"/>
      <c r="AY90" s="84"/>
      <c r="AZ90" s="84"/>
      <c r="BA90" s="100"/>
      <c r="BB90" s="136"/>
      <c r="BC90" s="84"/>
      <c r="BD90" s="84"/>
      <c r="BE90" s="87"/>
      <c r="BF90" s="94"/>
      <c r="BG90" s="84"/>
      <c r="BH90" s="84"/>
      <c r="BI90" s="100"/>
      <c r="BJ90" s="136"/>
      <c r="BK90" s="84"/>
      <c r="BL90" s="536"/>
      <c r="BM90" s="536"/>
      <c r="BN90" s="93"/>
      <c r="BP90" s="11"/>
      <c r="BR90" s="634"/>
    </row>
    <row r="91" spans="1:70" ht="18.899999999999999" customHeight="1">
      <c r="A91" s="9"/>
      <c r="B91" s="8"/>
      <c r="C91" s="1101"/>
      <c r="D91" s="1101"/>
      <c r="E91" s="1101"/>
      <c r="F91" s="1102"/>
      <c r="G91" s="1039"/>
      <c r="H91" s="709" t="s">
        <v>202</v>
      </c>
      <c r="I91" s="200" t="s">
        <v>834</v>
      </c>
      <c r="J91" s="186">
        <v>1132160</v>
      </c>
      <c r="K91" s="525" t="s">
        <v>339</v>
      </c>
      <c r="L91" s="525">
        <v>4380</v>
      </c>
      <c r="M91" s="526" t="s">
        <v>506</v>
      </c>
      <c r="N91" s="525" t="s">
        <v>660</v>
      </c>
      <c r="O91" s="108"/>
      <c r="P91" s="84"/>
      <c r="Q91" s="84"/>
      <c r="R91" s="100"/>
      <c r="S91" s="136"/>
      <c r="T91" s="84"/>
      <c r="U91" s="84"/>
      <c r="V91" s="87"/>
      <c r="W91" s="94"/>
      <c r="X91" s="84"/>
      <c r="Y91" s="84"/>
      <c r="Z91" s="100"/>
      <c r="AA91" s="136"/>
      <c r="AB91" s="84"/>
      <c r="AC91" s="84"/>
      <c r="AD91" s="84"/>
      <c r="AE91" s="87"/>
      <c r="AF91" s="94"/>
      <c r="AG91" s="84"/>
      <c r="AH91" s="84" t="s">
        <v>353</v>
      </c>
      <c r="AI91" s="100"/>
      <c r="AJ91" s="136"/>
      <c r="AK91" s="84"/>
      <c r="AL91" s="84"/>
      <c r="AM91" s="87"/>
      <c r="AN91" s="94"/>
      <c r="AO91" s="84"/>
      <c r="AP91" s="84"/>
      <c r="AQ91" s="84"/>
      <c r="AR91" s="100"/>
      <c r="AS91" s="136"/>
      <c r="AT91" s="84"/>
      <c r="AU91" s="84"/>
      <c r="AV91" s="87"/>
      <c r="AW91" s="94"/>
      <c r="AX91" s="84"/>
      <c r="AY91" s="84"/>
      <c r="AZ91" s="84"/>
      <c r="BA91" s="100"/>
      <c r="BB91" s="136"/>
      <c r="BC91" s="84"/>
      <c r="BD91" s="84"/>
      <c r="BE91" s="87"/>
      <c r="BF91" s="94"/>
      <c r="BG91" s="84"/>
      <c r="BH91" s="84"/>
      <c r="BI91" s="100"/>
      <c r="BJ91" s="136"/>
      <c r="BK91" s="84"/>
      <c r="BL91" s="536"/>
      <c r="BM91" s="536"/>
      <c r="BN91" s="93"/>
      <c r="BP91" s="11"/>
      <c r="BR91" s="634"/>
    </row>
    <row r="92" spans="1:70" ht="18.899999999999999" customHeight="1">
      <c r="A92" s="9"/>
      <c r="B92" s="8"/>
      <c r="C92" s="1101"/>
      <c r="D92" s="1101"/>
      <c r="E92" s="1101"/>
      <c r="F92" s="1102"/>
      <c r="G92" s="1039"/>
      <c r="H92" s="710" t="s">
        <v>203</v>
      </c>
      <c r="I92" s="194" t="s">
        <v>831</v>
      </c>
      <c r="J92" s="268">
        <v>1132160</v>
      </c>
      <c r="K92" s="529" t="s">
        <v>339</v>
      </c>
      <c r="L92" s="529">
        <v>231</v>
      </c>
      <c r="M92" s="530" t="s">
        <v>506</v>
      </c>
      <c r="N92" s="529" t="s">
        <v>5</v>
      </c>
      <c r="O92" s="108"/>
      <c r="P92" s="84"/>
      <c r="Q92" s="84"/>
      <c r="R92" s="100"/>
      <c r="S92" s="136" t="s">
        <v>342</v>
      </c>
      <c r="T92" s="84"/>
      <c r="U92" s="84"/>
      <c r="V92" s="87"/>
      <c r="W92" s="94"/>
      <c r="X92" s="84"/>
      <c r="Y92" s="84"/>
      <c r="Z92" s="100"/>
      <c r="AA92" s="136"/>
      <c r="AB92" s="84"/>
      <c r="AC92" s="84" t="s">
        <v>342</v>
      </c>
      <c r="AD92" s="84"/>
      <c r="AE92" s="87"/>
      <c r="AF92" s="94"/>
      <c r="AG92" s="84"/>
      <c r="AH92" s="84"/>
      <c r="AI92" s="100"/>
      <c r="AJ92" s="136"/>
      <c r="AK92" s="84"/>
      <c r="AL92" s="84"/>
      <c r="AM92" s="87"/>
      <c r="AN92" s="94"/>
      <c r="AO92" s="84"/>
      <c r="AP92" s="84"/>
      <c r="AQ92" s="84" t="s">
        <v>342</v>
      </c>
      <c r="AR92" s="100"/>
      <c r="AS92" s="136"/>
      <c r="AT92" s="84"/>
      <c r="AU92" s="84"/>
      <c r="AV92" s="87"/>
      <c r="AW92" s="94"/>
      <c r="AX92" s="84"/>
      <c r="AY92" s="84"/>
      <c r="AZ92" s="84"/>
      <c r="BA92" s="100"/>
      <c r="BB92" s="136"/>
      <c r="BC92" s="84" t="s">
        <v>5</v>
      </c>
      <c r="BD92" s="84"/>
      <c r="BE92" s="87"/>
      <c r="BF92" s="94"/>
      <c r="BG92" s="84"/>
      <c r="BH92" s="84"/>
      <c r="BI92" s="100"/>
      <c r="BJ92" s="136"/>
      <c r="BK92" s="84"/>
      <c r="BL92" s="536"/>
      <c r="BM92" s="536"/>
      <c r="BN92" s="93"/>
      <c r="BP92" s="11"/>
      <c r="BR92" s="634"/>
    </row>
    <row r="93" spans="1:70" ht="18.899999999999999" customHeight="1" thickBot="1">
      <c r="A93" s="9"/>
      <c r="B93" s="8"/>
      <c r="C93" s="1101"/>
      <c r="D93" s="1101"/>
      <c r="E93" s="1101"/>
      <c r="F93" s="1102"/>
      <c r="G93" s="1040"/>
      <c r="H93" s="716" t="s">
        <v>672</v>
      </c>
      <c r="I93" s="202" t="s">
        <v>832</v>
      </c>
      <c r="J93" s="189">
        <v>1132160</v>
      </c>
      <c r="K93" s="533" t="s">
        <v>339</v>
      </c>
      <c r="L93" s="533">
        <v>2190</v>
      </c>
      <c r="M93" s="762" t="s">
        <v>506</v>
      </c>
      <c r="N93" s="533" t="s">
        <v>667</v>
      </c>
      <c r="O93" s="110"/>
      <c r="P93" s="97"/>
      <c r="Q93" s="97"/>
      <c r="R93" s="102"/>
      <c r="S93" s="137"/>
      <c r="T93" s="97"/>
      <c r="U93" s="97"/>
      <c r="V93" s="141"/>
      <c r="W93" s="96"/>
      <c r="X93" s="97"/>
      <c r="Y93" s="97"/>
      <c r="Z93" s="102"/>
      <c r="AA93" s="137"/>
      <c r="AB93" s="97"/>
      <c r="AC93" s="97" t="s">
        <v>354</v>
      </c>
      <c r="AD93" s="97"/>
      <c r="AE93" s="141"/>
      <c r="AF93" s="96"/>
      <c r="AG93" s="97"/>
      <c r="AH93" s="97"/>
      <c r="AI93" s="102"/>
      <c r="AJ93" s="137"/>
      <c r="AK93" s="97"/>
      <c r="AL93" s="97"/>
      <c r="AM93" s="141"/>
      <c r="AN93" s="96"/>
      <c r="AO93" s="97"/>
      <c r="AP93" s="97"/>
      <c r="AQ93" s="97"/>
      <c r="AR93" s="102"/>
      <c r="AS93" s="137"/>
      <c r="AT93" s="97"/>
      <c r="AU93" s="97"/>
      <c r="AV93" s="141"/>
      <c r="AW93" s="96"/>
      <c r="AX93" s="97"/>
      <c r="AY93" s="97"/>
      <c r="AZ93" s="97"/>
      <c r="BA93" s="102"/>
      <c r="BB93" s="137"/>
      <c r="BC93" s="97" t="s">
        <v>7</v>
      </c>
      <c r="BD93" s="97"/>
      <c r="BE93" s="141"/>
      <c r="BF93" s="96"/>
      <c r="BG93" s="97"/>
      <c r="BH93" s="97"/>
      <c r="BI93" s="102"/>
      <c r="BJ93" s="137"/>
      <c r="BK93" s="97"/>
      <c r="BL93" s="545"/>
      <c r="BM93" s="545"/>
      <c r="BN93" s="98"/>
      <c r="BP93" s="11"/>
      <c r="BR93" s="634"/>
    </row>
    <row r="94" spans="1:70" ht="18.899999999999999" customHeight="1">
      <c r="A94" s="9"/>
      <c r="B94" s="8"/>
      <c r="C94" s="1101"/>
      <c r="D94" s="1101"/>
      <c r="E94" s="1101"/>
      <c r="F94" s="1102"/>
      <c r="G94" s="1013" t="s">
        <v>205</v>
      </c>
      <c r="H94" s="712" t="s">
        <v>206</v>
      </c>
      <c r="I94" s="203" t="s">
        <v>808</v>
      </c>
      <c r="J94" s="190">
        <v>1131806</v>
      </c>
      <c r="K94" s="527" t="s">
        <v>339</v>
      </c>
      <c r="L94" s="527">
        <v>1251</v>
      </c>
      <c r="M94" s="528" t="s">
        <v>506</v>
      </c>
      <c r="N94" s="527" t="s">
        <v>658</v>
      </c>
      <c r="O94" s="122"/>
      <c r="P94" s="90"/>
      <c r="Q94" s="90"/>
      <c r="R94" s="99"/>
      <c r="S94" s="135"/>
      <c r="T94" s="90"/>
      <c r="U94" s="90"/>
      <c r="V94" s="146" t="s">
        <v>354</v>
      </c>
      <c r="W94" s="103"/>
      <c r="X94" s="90"/>
      <c r="Y94" s="90"/>
      <c r="Z94" s="99"/>
      <c r="AA94" s="135"/>
      <c r="AB94" s="90"/>
      <c r="AC94" s="90"/>
      <c r="AD94" s="90"/>
      <c r="AE94" s="146"/>
      <c r="AF94" s="103"/>
      <c r="AG94" s="90"/>
      <c r="AH94" s="90"/>
      <c r="AI94" s="99"/>
      <c r="AJ94" s="135"/>
      <c r="AK94" s="90"/>
      <c r="AL94" s="90"/>
      <c r="AM94" s="146"/>
      <c r="AN94" s="103"/>
      <c r="AO94" s="90"/>
      <c r="AP94" s="90"/>
      <c r="AQ94" s="90"/>
      <c r="AR94" s="99"/>
      <c r="AS94" s="135"/>
      <c r="AT94" s="90"/>
      <c r="AU94" s="90" t="s">
        <v>354</v>
      </c>
      <c r="AV94" s="146"/>
      <c r="AW94" s="103"/>
      <c r="AX94" s="90"/>
      <c r="AY94" s="90"/>
      <c r="AZ94" s="90"/>
      <c r="BA94" s="99"/>
      <c r="BB94" s="135"/>
      <c r="BC94" s="90"/>
      <c r="BD94" s="90"/>
      <c r="BE94" s="146"/>
      <c r="BF94" s="103"/>
      <c r="BG94" s="90"/>
      <c r="BH94" s="90"/>
      <c r="BI94" s="99"/>
      <c r="BJ94" s="135"/>
      <c r="BK94" s="90"/>
      <c r="BL94" s="544"/>
      <c r="BM94" s="544"/>
      <c r="BN94" s="91"/>
      <c r="BP94" s="11"/>
      <c r="BR94" s="634"/>
    </row>
    <row r="95" spans="1:70" ht="18.899999999999999" customHeight="1">
      <c r="A95" s="9"/>
      <c r="B95" s="8"/>
      <c r="C95" s="1101"/>
      <c r="D95" s="1101"/>
      <c r="E95" s="1101"/>
      <c r="F95" s="1102"/>
      <c r="G95" s="1014"/>
      <c r="H95" s="708" t="s">
        <v>208</v>
      </c>
      <c r="I95" s="200" t="s">
        <v>808</v>
      </c>
      <c r="J95" s="186">
        <v>1131806</v>
      </c>
      <c r="K95" s="525" t="s">
        <v>339</v>
      </c>
      <c r="L95" s="525">
        <v>1752</v>
      </c>
      <c r="M95" s="526" t="s">
        <v>506</v>
      </c>
      <c r="N95" s="525" t="s">
        <v>658</v>
      </c>
      <c r="O95" s="108"/>
      <c r="P95" s="84"/>
      <c r="Q95" s="84"/>
      <c r="R95" s="100"/>
      <c r="S95" s="136"/>
      <c r="T95" s="84"/>
      <c r="U95" s="84"/>
      <c r="V95" s="87" t="s">
        <v>354</v>
      </c>
      <c r="W95" s="94"/>
      <c r="X95" s="84"/>
      <c r="Y95" s="84"/>
      <c r="Z95" s="100"/>
      <c r="AA95" s="136"/>
      <c r="AB95" s="84"/>
      <c r="AC95" s="84"/>
      <c r="AD95" s="84"/>
      <c r="AE95" s="87"/>
      <c r="AF95" s="94"/>
      <c r="AG95" s="84"/>
      <c r="AH95" s="84"/>
      <c r="AI95" s="100"/>
      <c r="AJ95" s="136"/>
      <c r="AK95" s="84"/>
      <c r="AL95" s="84"/>
      <c r="AM95" s="87"/>
      <c r="AN95" s="94"/>
      <c r="AO95" s="84"/>
      <c r="AP95" s="84"/>
      <c r="AQ95" s="84"/>
      <c r="AR95" s="100"/>
      <c r="AS95" s="136"/>
      <c r="AT95" s="84"/>
      <c r="AU95" s="84" t="s">
        <v>354</v>
      </c>
      <c r="AV95" s="87"/>
      <c r="AW95" s="94"/>
      <c r="AX95" s="84"/>
      <c r="AY95" s="84"/>
      <c r="AZ95" s="84"/>
      <c r="BA95" s="100"/>
      <c r="BB95" s="136"/>
      <c r="BC95" s="84"/>
      <c r="BD95" s="84"/>
      <c r="BE95" s="87"/>
      <c r="BF95" s="94"/>
      <c r="BG95" s="84"/>
      <c r="BH95" s="84"/>
      <c r="BI95" s="100"/>
      <c r="BJ95" s="136"/>
      <c r="BK95" s="84"/>
      <c r="BL95" s="536"/>
      <c r="BM95" s="536"/>
      <c r="BN95" s="93"/>
      <c r="BP95" s="11"/>
      <c r="BR95" s="634"/>
    </row>
    <row r="96" spans="1:70" ht="18.899999999999999" customHeight="1">
      <c r="A96" s="9"/>
      <c r="B96" s="8"/>
      <c r="C96" s="1101"/>
      <c r="D96" s="1101"/>
      <c r="E96" s="1101"/>
      <c r="F96" s="1102"/>
      <c r="G96" s="1014"/>
      <c r="H96" s="708" t="s">
        <v>210</v>
      </c>
      <c r="I96" s="200" t="s">
        <v>808</v>
      </c>
      <c r="J96" s="186">
        <v>1131806</v>
      </c>
      <c r="K96" s="525" t="s">
        <v>339</v>
      </c>
      <c r="L96" s="525">
        <v>2920</v>
      </c>
      <c r="M96" s="526" t="s">
        <v>506</v>
      </c>
      <c r="N96" s="525" t="s">
        <v>658</v>
      </c>
      <c r="O96" s="108"/>
      <c r="P96" s="84"/>
      <c r="Q96" s="84"/>
      <c r="R96" s="100"/>
      <c r="S96" s="136"/>
      <c r="T96" s="84"/>
      <c r="U96" s="84"/>
      <c r="V96" s="87"/>
      <c r="W96" s="94"/>
      <c r="X96" s="84"/>
      <c r="Y96" s="84" t="s">
        <v>354</v>
      </c>
      <c r="Z96" s="100"/>
      <c r="AA96" s="136"/>
      <c r="AB96" s="84"/>
      <c r="AC96" s="84"/>
      <c r="AD96" s="84"/>
      <c r="AE96" s="87"/>
      <c r="AF96" s="94"/>
      <c r="AG96" s="84"/>
      <c r="AH96" s="84"/>
      <c r="AI96" s="100"/>
      <c r="AJ96" s="136"/>
      <c r="AK96" s="84"/>
      <c r="AL96" s="84"/>
      <c r="AM96" s="87"/>
      <c r="AN96" s="94"/>
      <c r="AO96" s="84"/>
      <c r="AP96" s="84"/>
      <c r="AQ96" s="84"/>
      <c r="AR96" s="100"/>
      <c r="AS96" s="136"/>
      <c r="AT96" s="84"/>
      <c r="AU96" s="84" t="s">
        <v>354</v>
      </c>
      <c r="AV96" s="87"/>
      <c r="AW96" s="94"/>
      <c r="AX96" s="84"/>
      <c r="AY96" s="84"/>
      <c r="AZ96" s="84"/>
      <c r="BA96" s="100"/>
      <c r="BB96" s="136"/>
      <c r="BC96" s="84"/>
      <c r="BD96" s="84"/>
      <c r="BE96" s="87"/>
      <c r="BF96" s="94"/>
      <c r="BG96" s="84"/>
      <c r="BH96" s="84"/>
      <c r="BI96" s="100"/>
      <c r="BJ96" s="136"/>
      <c r="BK96" s="84"/>
      <c r="BL96" s="536"/>
      <c r="BM96" s="536"/>
      <c r="BN96" s="93"/>
      <c r="BP96" s="11"/>
      <c r="BR96" s="634"/>
    </row>
    <row r="97" spans="1:70" ht="18.899999999999999" customHeight="1">
      <c r="A97" s="9"/>
      <c r="B97" s="8"/>
      <c r="C97" s="1101"/>
      <c r="D97" s="1101"/>
      <c r="E97" s="1101"/>
      <c r="F97" s="1102"/>
      <c r="G97" s="1014"/>
      <c r="H97" s="708" t="s">
        <v>213</v>
      </c>
      <c r="I97" s="200" t="s">
        <v>811</v>
      </c>
      <c r="J97" s="186">
        <v>1131806</v>
      </c>
      <c r="K97" s="525" t="s">
        <v>339</v>
      </c>
      <c r="L97" s="525">
        <v>417</v>
      </c>
      <c r="M97" s="526" t="s">
        <v>506</v>
      </c>
      <c r="N97" s="525" t="s">
        <v>5</v>
      </c>
      <c r="O97" s="108"/>
      <c r="P97" s="84"/>
      <c r="Q97" s="84"/>
      <c r="R97" s="100" t="s">
        <v>342</v>
      </c>
      <c r="S97" s="136"/>
      <c r="T97" s="84"/>
      <c r="U97" s="84"/>
      <c r="V97" s="87"/>
      <c r="W97" s="94"/>
      <c r="X97" s="84"/>
      <c r="Y97" s="84"/>
      <c r="Z97" s="100"/>
      <c r="AA97" s="136"/>
      <c r="AB97" s="84"/>
      <c r="AC97" s="84" t="s">
        <v>342</v>
      </c>
      <c r="AD97" s="84"/>
      <c r="AE97" s="87"/>
      <c r="AF97" s="94"/>
      <c r="AG97" s="84"/>
      <c r="AH97" s="84"/>
      <c r="AI97" s="100"/>
      <c r="AJ97" s="136"/>
      <c r="AK97" s="84"/>
      <c r="AL97" s="84"/>
      <c r="AM97" s="87"/>
      <c r="AN97" s="94"/>
      <c r="AO97" s="84"/>
      <c r="AP97" s="84"/>
      <c r="AQ97" s="84" t="s">
        <v>342</v>
      </c>
      <c r="AR97" s="100"/>
      <c r="AS97" s="136"/>
      <c r="AT97" s="84"/>
      <c r="AU97" s="84"/>
      <c r="AV97" s="87"/>
      <c r="AW97" s="94"/>
      <c r="AX97" s="84"/>
      <c r="AY97" s="84"/>
      <c r="AZ97" s="84"/>
      <c r="BA97" s="100"/>
      <c r="BB97" s="136"/>
      <c r="BC97" s="84" t="s">
        <v>5</v>
      </c>
      <c r="BD97" s="84"/>
      <c r="BE97" s="87"/>
      <c r="BF97" s="94"/>
      <c r="BG97" s="84"/>
      <c r="BH97" s="84"/>
      <c r="BI97" s="100"/>
      <c r="BJ97" s="136"/>
      <c r="BK97" s="84"/>
      <c r="BL97" s="536"/>
      <c r="BM97" s="536"/>
      <c r="BN97" s="93"/>
      <c r="BP97" s="11"/>
      <c r="BR97" s="634"/>
    </row>
    <row r="98" spans="1:70" ht="18.899999999999999" customHeight="1">
      <c r="A98" s="9"/>
      <c r="B98" s="8"/>
      <c r="C98" s="1101"/>
      <c r="D98" s="1101"/>
      <c r="E98" s="1101"/>
      <c r="F98" s="1102"/>
      <c r="G98" s="1014"/>
      <c r="H98" s="708" t="s">
        <v>217</v>
      </c>
      <c r="I98" s="200" t="s">
        <v>810</v>
      </c>
      <c r="J98" s="186">
        <v>1131806</v>
      </c>
      <c r="K98" s="525" t="s">
        <v>339</v>
      </c>
      <c r="L98" s="525">
        <v>8760</v>
      </c>
      <c r="M98" s="526" t="s">
        <v>506</v>
      </c>
      <c r="N98" s="525" t="s">
        <v>658</v>
      </c>
      <c r="O98" s="108"/>
      <c r="P98" s="84"/>
      <c r="Q98" s="84"/>
      <c r="R98" s="100"/>
      <c r="S98" s="136"/>
      <c r="T98" s="84"/>
      <c r="U98" s="84"/>
      <c r="V98" s="87"/>
      <c r="W98" s="94"/>
      <c r="X98" s="84"/>
      <c r="Y98" s="84"/>
      <c r="Z98" s="100" t="s">
        <v>354</v>
      </c>
      <c r="AA98" s="136"/>
      <c r="AB98" s="84"/>
      <c r="AC98" s="84"/>
      <c r="AD98" s="84"/>
      <c r="AE98" s="87"/>
      <c r="AF98" s="94"/>
      <c r="AG98" s="84"/>
      <c r="AH98" s="84"/>
      <c r="AI98" s="100"/>
      <c r="AJ98" s="136"/>
      <c r="AK98" s="84"/>
      <c r="AL98" s="84"/>
      <c r="AM98" s="87"/>
      <c r="AN98" s="94"/>
      <c r="AO98" s="84"/>
      <c r="AP98" s="84"/>
      <c r="AQ98" s="84"/>
      <c r="AR98" s="100"/>
      <c r="AS98" s="136"/>
      <c r="AT98" s="84"/>
      <c r="AU98" s="84"/>
      <c r="AV98" s="87"/>
      <c r="AW98" s="94"/>
      <c r="AX98" s="84" t="s">
        <v>354</v>
      </c>
      <c r="AY98" s="84"/>
      <c r="AZ98" s="84"/>
      <c r="BA98" s="100"/>
      <c r="BB98" s="136"/>
      <c r="BC98" s="84"/>
      <c r="BD98" s="84"/>
      <c r="BE98" s="87"/>
      <c r="BF98" s="94"/>
      <c r="BG98" s="84"/>
      <c r="BH98" s="84"/>
      <c r="BI98" s="100"/>
      <c r="BJ98" s="136"/>
      <c r="BK98" s="84"/>
      <c r="BL98" s="536"/>
      <c r="BM98" s="536"/>
      <c r="BN98" s="93"/>
      <c r="BP98" s="11"/>
      <c r="BR98" s="634"/>
    </row>
    <row r="99" spans="1:70" ht="18.899999999999999" customHeight="1">
      <c r="A99" s="9"/>
      <c r="B99" s="8"/>
      <c r="C99" s="1101"/>
      <c r="D99" s="1101"/>
      <c r="E99" s="1101"/>
      <c r="F99" s="1102"/>
      <c r="G99" s="1014"/>
      <c r="H99" s="708" t="s">
        <v>219</v>
      </c>
      <c r="I99" s="200" t="s">
        <v>809</v>
      </c>
      <c r="J99" s="186">
        <v>1131806</v>
      </c>
      <c r="K99" s="525" t="s">
        <v>339</v>
      </c>
      <c r="L99" s="525">
        <v>1095</v>
      </c>
      <c r="M99" s="526" t="s">
        <v>506</v>
      </c>
      <c r="N99" s="525" t="s">
        <v>658</v>
      </c>
      <c r="O99" s="108"/>
      <c r="P99" s="84"/>
      <c r="Q99" s="84"/>
      <c r="R99" s="100"/>
      <c r="S99" s="136"/>
      <c r="T99" s="84"/>
      <c r="U99" s="84"/>
      <c r="V99" s="87"/>
      <c r="W99" s="94"/>
      <c r="X99" s="84"/>
      <c r="Y99" s="84"/>
      <c r="Z99" s="100"/>
      <c r="AA99" s="136" t="s">
        <v>354</v>
      </c>
      <c r="AB99" s="84"/>
      <c r="AC99" s="84"/>
      <c r="AD99" s="84"/>
      <c r="AE99" s="87"/>
      <c r="AF99" s="94"/>
      <c r="AG99" s="84"/>
      <c r="AH99" s="84"/>
      <c r="AI99" s="100"/>
      <c r="AJ99" s="136"/>
      <c r="AK99" s="84"/>
      <c r="AL99" s="84"/>
      <c r="AM99" s="87"/>
      <c r="AN99" s="94"/>
      <c r="AO99" s="84"/>
      <c r="AP99" s="84"/>
      <c r="AQ99" s="84"/>
      <c r="AR99" s="100"/>
      <c r="AS99" s="136"/>
      <c r="AT99" s="84"/>
      <c r="AU99" s="84"/>
      <c r="AV99" s="87"/>
      <c r="AW99" s="94"/>
      <c r="AX99" s="84"/>
      <c r="AY99" s="84" t="s">
        <v>354</v>
      </c>
      <c r="AZ99" s="84"/>
      <c r="BA99" s="100"/>
      <c r="BB99" s="136"/>
      <c r="BC99" s="84"/>
      <c r="BD99" s="84"/>
      <c r="BE99" s="87"/>
      <c r="BF99" s="94"/>
      <c r="BG99" s="84"/>
      <c r="BH99" s="84"/>
      <c r="BI99" s="100"/>
      <c r="BJ99" s="136"/>
      <c r="BK99" s="84"/>
      <c r="BL99" s="536"/>
      <c r="BM99" s="536"/>
      <c r="BN99" s="93"/>
      <c r="BP99" s="11"/>
      <c r="BR99" s="634"/>
    </row>
    <row r="100" spans="1:70" ht="18.899999999999999" customHeight="1">
      <c r="A100" s="9"/>
      <c r="B100" s="8"/>
      <c r="C100" s="1101"/>
      <c r="D100" s="1101"/>
      <c r="E100" s="1101"/>
      <c r="F100" s="1102"/>
      <c r="G100" s="1014"/>
      <c r="H100" s="708" t="s">
        <v>221</v>
      </c>
      <c r="I100" s="200" t="s">
        <v>882</v>
      </c>
      <c r="J100" s="186">
        <v>1131812</v>
      </c>
      <c r="K100" s="525" t="s">
        <v>339</v>
      </c>
      <c r="L100" s="525">
        <v>8760</v>
      </c>
      <c r="M100" s="526" t="s">
        <v>506</v>
      </c>
      <c r="N100" s="525" t="s">
        <v>658</v>
      </c>
      <c r="O100" s="108"/>
      <c r="P100" s="84"/>
      <c r="Q100" s="84"/>
      <c r="R100" s="100"/>
      <c r="S100" s="136"/>
      <c r="T100" s="84"/>
      <c r="U100" s="84"/>
      <c r="V100" s="87"/>
      <c r="W100" s="94"/>
      <c r="X100" s="84"/>
      <c r="Y100" s="84"/>
      <c r="Z100" s="100"/>
      <c r="AA100" s="136" t="s">
        <v>354</v>
      </c>
      <c r="AB100" s="84"/>
      <c r="AC100" s="84"/>
      <c r="AD100" s="84"/>
      <c r="AE100" s="87"/>
      <c r="AF100" s="94"/>
      <c r="AG100" s="84"/>
      <c r="AH100" s="84"/>
      <c r="AI100" s="100"/>
      <c r="AJ100" s="136"/>
      <c r="AK100" s="84"/>
      <c r="AL100" s="84"/>
      <c r="AM100" s="87"/>
      <c r="AN100" s="94"/>
      <c r="AO100" s="84"/>
      <c r="AP100" s="84"/>
      <c r="AQ100" s="84"/>
      <c r="AR100" s="100"/>
      <c r="AS100" s="136"/>
      <c r="AT100" s="84"/>
      <c r="AU100" s="84"/>
      <c r="AV100" s="87"/>
      <c r="AW100" s="94"/>
      <c r="AX100" s="84"/>
      <c r="AY100" s="84" t="s">
        <v>354</v>
      </c>
      <c r="AZ100" s="84"/>
      <c r="BA100" s="100"/>
      <c r="BB100" s="136"/>
      <c r="BC100" s="84"/>
      <c r="BD100" s="84"/>
      <c r="BE100" s="87"/>
      <c r="BF100" s="94"/>
      <c r="BG100" s="84"/>
      <c r="BH100" s="84"/>
      <c r="BI100" s="100"/>
      <c r="BJ100" s="136"/>
      <c r="BK100" s="84"/>
      <c r="BL100" s="536"/>
      <c r="BM100" s="536"/>
      <c r="BN100" s="93"/>
      <c r="BP100" s="11"/>
      <c r="BR100" s="634"/>
    </row>
    <row r="101" spans="1:70" ht="18.899999999999999" customHeight="1">
      <c r="A101" s="9"/>
      <c r="B101" s="8"/>
      <c r="C101" s="1101"/>
      <c r="D101" s="1101"/>
      <c r="E101" s="1101"/>
      <c r="F101" s="1102"/>
      <c r="G101" s="1014"/>
      <c r="H101" s="708" t="s">
        <v>222</v>
      </c>
      <c r="I101" s="200" t="s">
        <v>809</v>
      </c>
      <c r="J101" s="186">
        <v>1131806</v>
      </c>
      <c r="K101" s="525" t="s">
        <v>339</v>
      </c>
      <c r="L101" s="525">
        <v>417</v>
      </c>
      <c r="M101" s="526" t="s">
        <v>506</v>
      </c>
      <c r="N101" s="525" t="s">
        <v>658</v>
      </c>
      <c r="O101" s="108"/>
      <c r="P101" s="84"/>
      <c r="Q101" s="84"/>
      <c r="R101" s="100"/>
      <c r="S101" s="136"/>
      <c r="T101" s="84"/>
      <c r="U101" s="84"/>
      <c r="V101" s="87"/>
      <c r="W101" s="94"/>
      <c r="X101" s="84"/>
      <c r="Y101" s="84"/>
      <c r="Z101" s="100"/>
      <c r="AA101" s="136"/>
      <c r="AB101" s="84"/>
      <c r="AC101" s="84"/>
      <c r="AD101" s="84"/>
      <c r="AE101" s="87"/>
      <c r="AF101" s="94"/>
      <c r="AG101" s="84"/>
      <c r="AH101" s="84"/>
      <c r="AI101" s="100"/>
      <c r="AJ101" s="136"/>
      <c r="AK101" s="84" t="s">
        <v>354</v>
      </c>
      <c r="AL101" s="84"/>
      <c r="AM101" s="87"/>
      <c r="AN101" s="94"/>
      <c r="AO101" s="84"/>
      <c r="AP101" s="84"/>
      <c r="AQ101" s="84"/>
      <c r="AR101" s="100"/>
      <c r="AS101" s="136"/>
      <c r="AT101" s="84"/>
      <c r="AU101" s="84"/>
      <c r="AV101" s="87"/>
      <c r="AW101" s="94"/>
      <c r="AX101" s="84"/>
      <c r="AY101" s="84"/>
      <c r="AZ101" s="84"/>
      <c r="BA101" s="100"/>
      <c r="BB101" s="136"/>
      <c r="BC101" s="84"/>
      <c r="BD101" s="84"/>
      <c r="BE101" s="87"/>
      <c r="BF101" s="94"/>
      <c r="BG101" s="84"/>
      <c r="BH101" s="84"/>
      <c r="BI101" s="100" t="s">
        <v>7</v>
      </c>
      <c r="BJ101" s="136"/>
      <c r="BK101" s="84"/>
      <c r="BL101" s="536"/>
      <c r="BM101" s="536"/>
      <c r="BN101" s="93"/>
      <c r="BP101" s="11"/>
      <c r="BR101" s="634"/>
    </row>
    <row r="102" spans="1:70" ht="18.899999999999999" customHeight="1">
      <c r="A102" s="9"/>
      <c r="B102" s="8"/>
      <c r="C102" s="1101"/>
      <c r="D102" s="1101"/>
      <c r="E102" s="1101"/>
      <c r="F102" s="1102"/>
      <c r="G102" s="1014"/>
      <c r="H102" s="708" t="s">
        <v>224</v>
      </c>
      <c r="I102" s="200" t="s">
        <v>809</v>
      </c>
      <c r="J102" s="186">
        <v>1131812</v>
      </c>
      <c r="K102" s="525" t="s">
        <v>339</v>
      </c>
      <c r="L102" s="525">
        <v>548</v>
      </c>
      <c r="M102" s="526" t="s">
        <v>506</v>
      </c>
      <c r="N102" s="525" t="s">
        <v>658</v>
      </c>
      <c r="O102" s="108"/>
      <c r="P102" s="84"/>
      <c r="Q102" s="84"/>
      <c r="R102" s="100"/>
      <c r="S102" s="136"/>
      <c r="T102" s="84" t="s">
        <v>342</v>
      </c>
      <c r="U102" s="84"/>
      <c r="V102" s="87"/>
      <c r="W102" s="94"/>
      <c r="X102" s="84"/>
      <c r="Y102" s="84"/>
      <c r="Z102" s="100"/>
      <c r="AA102" s="136"/>
      <c r="AB102" s="84"/>
      <c r="AC102" s="84"/>
      <c r="AD102" s="84"/>
      <c r="AE102" s="87"/>
      <c r="AF102" s="94" t="s">
        <v>342</v>
      </c>
      <c r="AG102" s="84"/>
      <c r="AH102" s="84"/>
      <c r="AI102" s="100"/>
      <c r="AJ102" s="136"/>
      <c r="AK102" s="84"/>
      <c r="AL102" s="84"/>
      <c r="AM102" s="87"/>
      <c r="AN102" s="94"/>
      <c r="AO102" s="84"/>
      <c r="AP102" s="84"/>
      <c r="AQ102" s="84"/>
      <c r="AR102" s="100" t="s">
        <v>342</v>
      </c>
      <c r="AS102" s="136"/>
      <c r="AT102" s="84"/>
      <c r="AU102" s="84"/>
      <c r="AV102" s="87"/>
      <c r="AW102" s="94"/>
      <c r="AX102" s="84"/>
      <c r="AY102" s="84"/>
      <c r="AZ102" s="84"/>
      <c r="BA102" s="100"/>
      <c r="BB102" s="136"/>
      <c r="BC102" s="84"/>
      <c r="BD102" s="84" t="s">
        <v>5</v>
      </c>
      <c r="BE102" s="87"/>
      <c r="BF102" s="94"/>
      <c r="BG102" s="84"/>
      <c r="BH102" s="84"/>
      <c r="BI102" s="100"/>
      <c r="BJ102" s="136"/>
      <c r="BK102" s="84"/>
      <c r="BL102" s="536"/>
      <c r="BM102" s="536"/>
      <c r="BN102" s="93"/>
      <c r="BP102" s="11"/>
      <c r="BR102" s="634"/>
    </row>
    <row r="103" spans="1:70" ht="18.899999999999999" customHeight="1">
      <c r="A103" s="9"/>
      <c r="B103" s="8"/>
      <c r="C103" s="1101"/>
      <c r="D103" s="1101"/>
      <c r="E103" s="1101"/>
      <c r="F103" s="1102"/>
      <c r="G103" s="1014"/>
      <c r="H103" s="708" t="s">
        <v>225</v>
      </c>
      <c r="I103" s="200" t="s">
        <v>813</v>
      </c>
      <c r="J103" s="186">
        <v>1131812</v>
      </c>
      <c r="K103" s="525" t="s">
        <v>339</v>
      </c>
      <c r="L103" s="525">
        <v>4380</v>
      </c>
      <c r="M103" s="526" t="s">
        <v>506</v>
      </c>
      <c r="N103" s="525" t="s">
        <v>658</v>
      </c>
      <c r="O103" s="108"/>
      <c r="P103" s="84"/>
      <c r="Q103" s="84"/>
      <c r="R103" s="100"/>
      <c r="S103" s="136"/>
      <c r="T103" s="84" t="s">
        <v>342</v>
      </c>
      <c r="U103" s="84"/>
      <c r="V103" s="87"/>
      <c r="W103" s="94"/>
      <c r="X103" s="84"/>
      <c r="Y103" s="84"/>
      <c r="Z103" s="100"/>
      <c r="AA103" s="136"/>
      <c r="AB103" s="84"/>
      <c r="AC103" s="84"/>
      <c r="AD103" s="84"/>
      <c r="AE103" s="87"/>
      <c r="AF103" s="94" t="s">
        <v>342</v>
      </c>
      <c r="AG103" s="84"/>
      <c r="AH103" s="84"/>
      <c r="AI103" s="100"/>
      <c r="AJ103" s="136"/>
      <c r="AK103" s="84"/>
      <c r="AL103" s="84"/>
      <c r="AM103" s="87"/>
      <c r="AN103" s="94"/>
      <c r="AO103" s="84"/>
      <c r="AP103" s="84"/>
      <c r="AQ103" s="84"/>
      <c r="AR103" s="100" t="s">
        <v>342</v>
      </c>
      <c r="AS103" s="136"/>
      <c r="AT103" s="84"/>
      <c r="AU103" s="84"/>
      <c r="AV103" s="87"/>
      <c r="AW103" s="94"/>
      <c r="AX103" s="84"/>
      <c r="AY103" s="84"/>
      <c r="AZ103" s="84"/>
      <c r="BA103" s="100"/>
      <c r="BB103" s="136"/>
      <c r="BC103" s="84"/>
      <c r="BD103" s="84" t="s">
        <v>5</v>
      </c>
      <c r="BE103" s="87"/>
      <c r="BF103" s="94"/>
      <c r="BG103" s="84"/>
      <c r="BH103" s="84"/>
      <c r="BI103" s="100"/>
      <c r="BJ103" s="136"/>
      <c r="BK103" s="84"/>
      <c r="BL103" s="536"/>
      <c r="BM103" s="536"/>
      <c r="BN103" s="93"/>
      <c r="BP103" s="11"/>
      <c r="BR103" s="634"/>
    </row>
    <row r="104" spans="1:70" ht="18.899999999999999" customHeight="1">
      <c r="A104" s="9"/>
      <c r="B104" s="8"/>
      <c r="C104" s="1101"/>
      <c r="D104" s="1101"/>
      <c r="E104" s="1101"/>
      <c r="F104" s="1102"/>
      <c r="G104" s="1014"/>
      <c r="H104" s="708" t="s">
        <v>355</v>
      </c>
      <c r="I104" s="200" t="s">
        <v>898</v>
      </c>
      <c r="J104" s="186">
        <v>1131807</v>
      </c>
      <c r="K104" s="525" t="s">
        <v>339</v>
      </c>
      <c r="L104" s="525">
        <v>1752</v>
      </c>
      <c r="M104" s="526" t="s">
        <v>506</v>
      </c>
      <c r="N104" s="525" t="s">
        <v>5</v>
      </c>
      <c r="O104" s="108"/>
      <c r="P104" s="84"/>
      <c r="Q104" s="84" t="s">
        <v>342</v>
      </c>
      <c r="R104" s="100"/>
      <c r="S104" s="136"/>
      <c r="T104" s="84"/>
      <c r="U104" s="84"/>
      <c r="V104" s="87"/>
      <c r="W104" s="94"/>
      <c r="X104" s="84"/>
      <c r="Y104" s="84"/>
      <c r="Z104" s="100"/>
      <c r="AA104" s="136"/>
      <c r="AB104" s="84"/>
      <c r="AC104" s="84" t="s">
        <v>342</v>
      </c>
      <c r="AD104" s="84"/>
      <c r="AE104" s="87"/>
      <c r="AF104" s="94"/>
      <c r="AG104" s="84"/>
      <c r="AH104" s="84"/>
      <c r="AI104" s="100"/>
      <c r="AJ104" s="136"/>
      <c r="AK104" s="84"/>
      <c r="AL104" s="84"/>
      <c r="AM104" s="87"/>
      <c r="AN104" s="94"/>
      <c r="AO104" s="84"/>
      <c r="AP104" s="84" t="s">
        <v>342</v>
      </c>
      <c r="AQ104" s="84"/>
      <c r="AR104" s="100"/>
      <c r="AS104" s="136"/>
      <c r="AT104" s="84"/>
      <c r="AU104" s="84"/>
      <c r="AV104" s="87"/>
      <c r="AW104" s="94"/>
      <c r="AX104" s="84"/>
      <c r="AY104" s="84"/>
      <c r="AZ104" s="84"/>
      <c r="BA104" s="100"/>
      <c r="BB104" s="136"/>
      <c r="BC104" s="84"/>
      <c r="BD104" s="84"/>
      <c r="BE104" s="87"/>
      <c r="BF104" s="94"/>
      <c r="BG104" s="84"/>
      <c r="BH104" s="84"/>
      <c r="BI104" s="100"/>
      <c r="BJ104" s="136"/>
      <c r="BK104" s="84"/>
      <c r="BL104" s="536"/>
      <c r="BM104" s="536"/>
      <c r="BN104" s="93"/>
      <c r="BP104" s="11"/>
      <c r="BR104" s="634"/>
    </row>
    <row r="105" spans="1:70" ht="18.899999999999999" customHeight="1">
      <c r="A105" s="9"/>
      <c r="B105" s="8"/>
      <c r="C105" s="1101"/>
      <c r="D105" s="1101"/>
      <c r="E105" s="1101"/>
      <c r="F105" s="1102"/>
      <c r="G105" s="1014"/>
      <c r="H105" s="715" t="s">
        <v>212</v>
      </c>
      <c r="I105" s="195" t="s">
        <v>812</v>
      </c>
      <c r="J105" s="154">
        <v>1131806</v>
      </c>
      <c r="K105" s="529" t="s">
        <v>339</v>
      </c>
      <c r="L105" s="529">
        <v>381</v>
      </c>
      <c r="M105" s="530" t="s">
        <v>506</v>
      </c>
      <c r="N105" s="529" t="s">
        <v>5</v>
      </c>
      <c r="O105" s="108"/>
      <c r="P105" s="84"/>
      <c r="Q105" s="84"/>
      <c r="R105" s="100"/>
      <c r="S105" s="136"/>
      <c r="T105" s="84"/>
      <c r="U105" s="84" t="s">
        <v>342</v>
      </c>
      <c r="V105" s="87"/>
      <c r="W105" s="94"/>
      <c r="X105" s="84"/>
      <c r="Y105" s="84"/>
      <c r="Z105" s="100"/>
      <c r="AA105" s="136"/>
      <c r="AB105" s="84"/>
      <c r="AC105" s="84"/>
      <c r="AD105" s="84"/>
      <c r="AE105" s="87"/>
      <c r="AF105" s="94"/>
      <c r="AG105" s="84" t="s">
        <v>342</v>
      </c>
      <c r="AH105" s="84"/>
      <c r="AI105" s="100"/>
      <c r="AJ105" s="136"/>
      <c r="AK105" s="84"/>
      <c r="AL105" s="84"/>
      <c r="AM105" s="87"/>
      <c r="AN105" s="94"/>
      <c r="AO105" s="84"/>
      <c r="AP105" s="84"/>
      <c r="AQ105" s="84"/>
      <c r="AR105" s="100"/>
      <c r="AS105" s="136" t="s">
        <v>342</v>
      </c>
      <c r="AT105" s="84"/>
      <c r="AU105" s="84"/>
      <c r="AV105" s="87"/>
      <c r="AW105" s="94"/>
      <c r="AX105" s="84"/>
      <c r="AY105" s="84"/>
      <c r="AZ105" s="84"/>
      <c r="BA105" s="100"/>
      <c r="BB105" s="136"/>
      <c r="BC105" s="84"/>
      <c r="BD105" s="84"/>
      <c r="BE105" s="87" t="s">
        <v>5</v>
      </c>
      <c r="BF105" s="94"/>
      <c r="BG105" s="84"/>
      <c r="BH105" s="84"/>
      <c r="BI105" s="100"/>
      <c r="BJ105" s="136"/>
      <c r="BK105" s="84"/>
      <c r="BL105" s="536"/>
      <c r="BM105" s="536"/>
      <c r="BN105" s="93"/>
      <c r="BP105" s="11"/>
      <c r="BR105" s="634"/>
    </row>
    <row r="106" spans="1:70" ht="18.899999999999999" customHeight="1" thickBot="1">
      <c r="A106" s="9"/>
      <c r="B106" s="8"/>
      <c r="C106" s="1101"/>
      <c r="D106" s="1101"/>
      <c r="E106" s="1101"/>
      <c r="F106" s="1102"/>
      <c r="G106" s="1014"/>
      <c r="H106" s="714" t="s">
        <v>669</v>
      </c>
      <c r="I106" s="201" t="s">
        <v>882</v>
      </c>
      <c r="J106" s="187">
        <v>1131806</v>
      </c>
      <c r="K106" s="533" t="s">
        <v>339</v>
      </c>
      <c r="L106" s="533">
        <v>1251</v>
      </c>
      <c r="M106" s="534" t="s">
        <v>506</v>
      </c>
      <c r="N106" s="533" t="s">
        <v>658</v>
      </c>
      <c r="O106" s="110"/>
      <c r="P106" s="97"/>
      <c r="Q106" s="97"/>
      <c r="R106" s="102"/>
      <c r="S106" s="137"/>
      <c r="T106" s="97" t="s">
        <v>342</v>
      </c>
      <c r="U106" s="97"/>
      <c r="V106" s="141"/>
      <c r="W106" s="96"/>
      <c r="X106" s="97"/>
      <c r="Y106" s="97"/>
      <c r="Z106" s="102"/>
      <c r="AA106" s="137"/>
      <c r="AB106" s="97"/>
      <c r="AC106" s="97"/>
      <c r="AD106" s="97"/>
      <c r="AE106" s="141"/>
      <c r="AF106" s="96"/>
      <c r="AG106" s="97" t="s">
        <v>342</v>
      </c>
      <c r="AH106" s="97"/>
      <c r="AI106" s="102"/>
      <c r="AJ106" s="137"/>
      <c r="AK106" s="97"/>
      <c r="AL106" s="97"/>
      <c r="AM106" s="688"/>
      <c r="AN106" s="689"/>
      <c r="AO106" s="97"/>
      <c r="AP106" s="97"/>
      <c r="AQ106" s="97"/>
      <c r="AR106" s="102"/>
      <c r="AS106" s="137" t="s">
        <v>342</v>
      </c>
      <c r="AT106" s="97"/>
      <c r="AU106" s="97"/>
      <c r="AV106" s="141"/>
      <c r="AW106" s="96"/>
      <c r="AX106" s="97"/>
      <c r="AY106" s="97"/>
      <c r="AZ106" s="97"/>
      <c r="BA106" s="102"/>
      <c r="BB106" s="137"/>
      <c r="BC106" s="97"/>
      <c r="BD106" s="97"/>
      <c r="BE106" s="141" t="s">
        <v>5</v>
      </c>
      <c r="BF106" s="96"/>
      <c r="BG106" s="97"/>
      <c r="BH106" s="97"/>
      <c r="BI106" s="102"/>
      <c r="BJ106" s="137"/>
      <c r="BK106" s="97"/>
      <c r="BL106" s="545"/>
      <c r="BM106" s="545"/>
      <c r="BN106" s="98"/>
      <c r="BP106" s="11"/>
      <c r="BR106" s="634"/>
    </row>
    <row r="107" spans="1:70" ht="18.899999999999999" customHeight="1" thickBot="1">
      <c r="A107" s="9"/>
      <c r="B107" s="8"/>
      <c r="C107" s="1101"/>
      <c r="D107" s="1101"/>
      <c r="E107" s="1101"/>
      <c r="F107" s="1102"/>
      <c r="G107" s="613" t="s">
        <v>226</v>
      </c>
      <c r="H107" s="709" t="s">
        <v>692</v>
      </c>
      <c r="I107" s="200" t="s">
        <v>814</v>
      </c>
      <c r="J107" s="703">
        <v>1131812</v>
      </c>
      <c r="K107" s="527" t="s">
        <v>339</v>
      </c>
      <c r="L107" s="527">
        <v>417</v>
      </c>
      <c r="M107" s="528" t="s">
        <v>507</v>
      </c>
      <c r="N107" s="587" t="s">
        <v>5</v>
      </c>
      <c r="O107" s="652"/>
      <c r="P107" s="653"/>
      <c r="Q107" s="653"/>
      <c r="R107" s="654"/>
      <c r="S107" s="310" t="s">
        <v>342</v>
      </c>
      <c r="T107" s="653"/>
      <c r="U107" s="653"/>
      <c r="V107" s="309"/>
      <c r="W107" s="657"/>
      <c r="X107" s="653"/>
      <c r="Y107" s="653"/>
      <c r="Z107" s="654"/>
      <c r="AA107" s="310"/>
      <c r="AB107" s="653"/>
      <c r="AC107" s="653"/>
      <c r="AD107" s="653"/>
      <c r="AE107" s="309"/>
      <c r="AF107" s="657" t="s">
        <v>342</v>
      </c>
      <c r="AG107" s="653"/>
      <c r="AH107" s="653"/>
      <c r="AI107" s="654"/>
      <c r="AJ107" s="310"/>
      <c r="AK107" s="653"/>
      <c r="AL107" s="653"/>
      <c r="AM107" s="309"/>
      <c r="AN107" s="657"/>
      <c r="AO107" s="653"/>
      <c r="AP107" s="653"/>
      <c r="AQ107" s="653"/>
      <c r="AR107" s="654" t="s">
        <v>342</v>
      </c>
      <c r="AS107" s="310"/>
      <c r="AT107" s="653"/>
      <c r="AU107" s="653"/>
      <c r="AV107" s="309"/>
      <c r="AW107" s="657"/>
      <c r="AX107" s="653"/>
      <c r="AY107" s="653"/>
      <c r="AZ107" s="653"/>
      <c r="BA107" s="654"/>
      <c r="BB107" s="310"/>
      <c r="BC107" s="653"/>
      <c r="BD107" s="653" t="s">
        <v>5</v>
      </c>
      <c r="BE107" s="309"/>
      <c r="BF107" s="657"/>
      <c r="BG107" s="653"/>
      <c r="BH107" s="653"/>
      <c r="BI107" s="654"/>
      <c r="BJ107" s="310"/>
      <c r="BK107" s="653"/>
      <c r="BL107" s="662"/>
      <c r="BM107" s="662"/>
      <c r="BN107" s="664"/>
      <c r="BP107" s="11"/>
      <c r="BR107" s="634"/>
    </row>
    <row r="108" spans="1:70" ht="18.899999999999999" customHeight="1">
      <c r="A108" s="9"/>
      <c r="B108" s="8"/>
      <c r="C108" s="1101"/>
      <c r="D108" s="1101"/>
      <c r="E108" s="1101"/>
      <c r="F108" s="1102"/>
      <c r="G108" s="1013" t="s">
        <v>231</v>
      </c>
      <c r="H108" s="718" t="s">
        <v>697</v>
      </c>
      <c r="I108" s="203" t="s">
        <v>892</v>
      </c>
      <c r="J108" s="186">
        <v>1131822</v>
      </c>
      <c r="K108" s="531" t="s">
        <v>339</v>
      </c>
      <c r="L108" s="531">
        <v>58</v>
      </c>
      <c r="M108" s="532" t="s">
        <v>507</v>
      </c>
      <c r="N108" s="531" t="s">
        <v>5</v>
      </c>
      <c r="O108" s="115"/>
      <c r="P108" s="116"/>
      <c r="Q108" s="116"/>
      <c r="R108" s="117"/>
      <c r="S108" s="150"/>
      <c r="T108" s="116"/>
      <c r="U108" s="116"/>
      <c r="V108" s="147"/>
      <c r="W108" s="118"/>
      <c r="X108" s="116"/>
      <c r="Y108" s="116" t="s">
        <v>342</v>
      </c>
      <c r="Z108" s="117"/>
      <c r="AA108" s="150"/>
      <c r="AB108" s="116"/>
      <c r="AC108" s="116"/>
      <c r="AD108" s="116"/>
      <c r="AE108" s="147"/>
      <c r="AF108" s="118"/>
      <c r="AG108" s="116"/>
      <c r="AH108" s="116"/>
      <c r="AI108" s="117"/>
      <c r="AJ108" s="150"/>
      <c r="AK108" s="116" t="s">
        <v>342</v>
      </c>
      <c r="AL108" s="116"/>
      <c r="AM108" s="147"/>
      <c r="AN108" s="118"/>
      <c r="AO108" s="116"/>
      <c r="AP108" s="116"/>
      <c r="AQ108" s="116"/>
      <c r="AR108" s="117"/>
      <c r="AS108" s="150"/>
      <c r="AT108" s="116"/>
      <c r="AU108" s="116"/>
      <c r="AV108" s="147"/>
      <c r="AW108" s="118" t="s">
        <v>342</v>
      </c>
      <c r="AX108" s="116"/>
      <c r="AY108" s="116"/>
      <c r="AZ108" s="116"/>
      <c r="BA108" s="117"/>
      <c r="BB108" s="150"/>
      <c r="BC108" s="116"/>
      <c r="BD108" s="116"/>
      <c r="BE108" s="147"/>
      <c r="BF108" s="118"/>
      <c r="BG108" s="116"/>
      <c r="BH108" s="116"/>
      <c r="BI108" s="117" t="s">
        <v>5</v>
      </c>
      <c r="BJ108" s="150"/>
      <c r="BK108" s="116"/>
      <c r="BL108" s="588"/>
      <c r="BM108" s="588"/>
      <c r="BN108" s="119"/>
      <c r="BP108" s="11"/>
      <c r="BR108" s="634"/>
    </row>
    <row r="109" spans="1:70" ht="18.899999999999999" customHeight="1">
      <c r="A109" s="9"/>
      <c r="B109" s="8"/>
      <c r="C109" s="1101"/>
      <c r="D109" s="1101"/>
      <c r="E109" s="1101"/>
      <c r="F109" s="1102"/>
      <c r="G109" s="1014"/>
      <c r="H109" s="709" t="s">
        <v>1026</v>
      </c>
      <c r="I109" s="200" t="s">
        <v>1027</v>
      </c>
      <c r="J109" s="186">
        <v>1131822</v>
      </c>
      <c r="K109" s="531" t="s">
        <v>339</v>
      </c>
      <c r="L109" s="531">
        <v>4380</v>
      </c>
      <c r="M109" s="532" t="s">
        <v>507</v>
      </c>
      <c r="N109" s="531" t="s">
        <v>671</v>
      </c>
      <c r="O109" s="115"/>
      <c r="P109" s="116"/>
      <c r="Q109" s="116"/>
      <c r="R109" s="117"/>
      <c r="S109" s="150"/>
      <c r="T109" s="116"/>
      <c r="U109" s="116"/>
      <c r="V109" s="147"/>
      <c r="W109" s="118"/>
      <c r="X109" s="116"/>
      <c r="Y109" s="116"/>
      <c r="Z109" s="117"/>
      <c r="AA109" s="150"/>
      <c r="AB109" s="116"/>
      <c r="AC109" s="116"/>
      <c r="AD109" s="116"/>
      <c r="AE109" s="147"/>
      <c r="AF109" s="118"/>
      <c r="AG109" s="116"/>
      <c r="AH109" s="116"/>
      <c r="AI109" s="117"/>
      <c r="AJ109" s="150"/>
      <c r="AK109" s="116"/>
      <c r="AL109" s="116"/>
      <c r="AM109" s="147"/>
      <c r="AN109" s="118"/>
      <c r="AO109" s="116"/>
      <c r="AP109" s="116"/>
      <c r="AQ109" s="116"/>
      <c r="AR109" s="117"/>
      <c r="AS109" s="150"/>
      <c r="AT109" s="116"/>
      <c r="AU109" s="116"/>
      <c r="AV109" s="147"/>
      <c r="AW109" s="118"/>
      <c r="AX109" s="116"/>
      <c r="AY109" s="116"/>
      <c r="AZ109" s="116"/>
      <c r="BA109" s="117"/>
      <c r="BB109" s="150"/>
      <c r="BC109" s="116"/>
      <c r="BD109" s="116"/>
      <c r="BE109" s="147"/>
      <c r="BF109" s="118" t="s">
        <v>9</v>
      </c>
      <c r="BG109" s="116"/>
      <c r="BH109" s="116"/>
      <c r="BI109" s="117"/>
      <c r="BJ109" s="150"/>
      <c r="BK109" s="116"/>
      <c r="BL109" s="588"/>
      <c r="BM109" s="588"/>
      <c r="BN109" s="119"/>
      <c r="BP109" s="11"/>
      <c r="BR109" s="634"/>
    </row>
    <row r="110" spans="1:70" ht="18.899999999999999" customHeight="1">
      <c r="A110" s="9"/>
      <c r="B110" s="8"/>
      <c r="C110" s="1101"/>
      <c r="D110" s="1101"/>
      <c r="E110" s="1101"/>
      <c r="F110" s="1102"/>
      <c r="G110" s="1014"/>
      <c r="H110" s="709" t="s">
        <v>236</v>
      </c>
      <c r="I110" s="200" t="s">
        <v>893</v>
      </c>
      <c r="J110" s="186">
        <v>1131822</v>
      </c>
      <c r="K110" s="525" t="s">
        <v>339</v>
      </c>
      <c r="L110" s="525">
        <v>156</v>
      </c>
      <c r="M110" s="526" t="s">
        <v>507</v>
      </c>
      <c r="N110" s="525" t="s">
        <v>5</v>
      </c>
      <c r="O110" s="108"/>
      <c r="P110" s="84"/>
      <c r="Q110" s="84"/>
      <c r="R110" s="100"/>
      <c r="S110" s="136"/>
      <c r="T110" s="84"/>
      <c r="U110" s="84"/>
      <c r="V110" s="87"/>
      <c r="W110" s="94"/>
      <c r="X110" s="84" t="s">
        <v>342</v>
      </c>
      <c r="Y110" s="84"/>
      <c r="Z110" s="100"/>
      <c r="AA110" s="136"/>
      <c r="AB110" s="84"/>
      <c r="AC110" s="84"/>
      <c r="AD110" s="84"/>
      <c r="AE110" s="87"/>
      <c r="AF110" s="94"/>
      <c r="AG110" s="84"/>
      <c r="AH110" s="84"/>
      <c r="AI110" s="100"/>
      <c r="AJ110" s="136"/>
      <c r="AK110" s="84" t="s">
        <v>342</v>
      </c>
      <c r="AL110" s="84"/>
      <c r="AM110" s="87"/>
      <c r="AN110" s="94"/>
      <c r="AO110" s="84"/>
      <c r="AP110" s="84"/>
      <c r="AQ110" s="84"/>
      <c r="AR110" s="100"/>
      <c r="AS110" s="136"/>
      <c r="AT110" s="84"/>
      <c r="AU110" s="84"/>
      <c r="AV110" s="87" t="s">
        <v>342</v>
      </c>
      <c r="AW110" s="94"/>
      <c r="AX110" s="84"/>
      <c r="AY110" s="84"/>
      <c r="AZ110" s="84"/>
      <c r="BA110" s="100"/>
      <c r="BB110" s="136"/>
      <c r="BC110" s="84"/>
      <c r="BD110" s="84"/>
      <c r="BE110" s="87"/>
      <c r="BF110" s="94"/>
      <c r="BG110" s="84"/>
      <c r="BH110" s="84" t="s">
        <v>5</v>
      </c>
      <c r="BI110" s="100"/>
      <c r="BJ110" s="136"/>
      <c r="BK110" s="84"/>
      <c r="BL110" s="536"/>
      <c r="BM110" s="536"/>
      <c r="BN110" s="93"/>
      <c r="BP110" s="11"/>
      <c r="BR110" s="634"/>
    </row>
    <row r="111" spans="1:70" ht="18.899999999999999" customHeight="1" thickBot="1">
      <c r="A111" s="9"/>
      <c r="B111" s="8"/>
      <c r="C111" s="1101"/>
      <c r="D111" s="1101"/>
      <c r="E111" s="1101"/>
      <c r="F111" s="1102"/>
      <c r="G111" s="1076"/>
      <c r="H111" s="716" t="s">
        <v>238</v>
      </c>
      <c r="I111" s="202" t="s">
        <v>815</v>
      </c>
      <c r="J111" s="189">
        <v>1131812</v>
      </c>
      <c r="K111" s="529" t="s">
        <v>339</v>
      </c>
      <c r="L111" s="529">
        <v>796</v>
      </c>
      <c r="M111" s="530" t="s">
        <v>507</v>
      </c>
      <c r="N111" s="529" t="s">
        <v>658</v>
      </c>
      <c r="O111" s="124"/>
      <c r="P111" s="125"/>
      <c r="Q111" s="125"/>
      <c r="R111" s="126"/>
      <c r="S111" s="144"/>
      <c r="T111" s="125"/>
      <c r="U111" s="125"/>
      <c r="V111" s="148" t="s">
        <v>342</v>
      </c>
      <c r="W111" s="127"/>
      <c r="X111" s="125"/>
      <c r="Y111" s="125"/>
      <c r="Z111" s="126"/>
      <c r="AA111" s="144"/>
      <c r="AB111" s="125"/>
      <c r="AC111" s="125"/>
      <c r="AD111" s="125"/>
      <c r="AE111" s="148"/>
      <c r="AF111" s="127"/>
      <c r="AG111" s="125"/>
      <c r="AH111" s="125" t="s">
        <v>342</v>
      </c>
      <c r="AI111" s="126"/>
      <c r="AJ111" s="144"/>
      <c r="AK111" s="125"/>
      <c r="AL111" s="125"/>
      <c r="AM111" s="148"/>
      <c r="AN111" s="127"/>
      <c r="AO111" s="125"/>
      <c r="AP111" s="125"/>
      <c r="AQ111" s="125"/>
      <c r="AR111" s="126"/>
      <c r="AS111" s="144"/>
      <c r="AT111" s="125" t="s">
        <v>342</v>
      </c>
      <c r="AU111" s="125"/>
      <c r="AV111" s="148"/>
      <c r="AW111" s="127"/>
      <c r="AX111" s="125"/>
      <c r="AY111" s="125"/>
      <c r="AZ111" s="125"/>
      <c r="BA111" s="126"/>
      <c r="BB111" s="144"/>
      <c r="BC111" s="125"/>
      <c r="BD111" s="125"/>
      <c r="BE111" s="148"/>
      <c r="BF111" s="127" t="s">
        <v>5</v>
      </c>
      <c r="BG111" s="125"/>
      <c r="BH111" s="125"/>
      <c r="BI111" s="126"/>
      <c r="BJ111" s="144"/>
      <c r="BK111" s="125"/>
      <c r="BL111" s="616"/>
      <c r="BM111" s="616"/>
      <c r="BN111" s="128"/>
      <c r="BP111" s="11"/>
      <c r="BR111" s="634"/>
    </row>
    <row r="112" spans="1:70" ht="18.899999999999999" customHeight="1">
      <c r="A112" s="9"/>
      <c r="B112" s="8"/>
      <c r="C112" s="1101"/>
      <c r="D112" s="1101"/>
      <c r="E112" s="1101"/>
      <c r="F112" s="1102"/>
      <c r="G112" s="1013" t="s">
        <v>240</v>
      </c>
      <c r="H112" s="709" t="s">
        <v>241</v>
      </c>
      <c r="I112" s="200" t="s">
        <v>891</v>
      </c>
      <c r="J112" s="186">
        <v>1131807</v>
      </c>
      <c r="K112" s="527" t="s">
        <v>339</v>
      </c>
      <c r="L112" s="527">
        <v>81</v>
      </c>
      <c r="M112" s="528" t="s">
        <v>507</v>
      </c>
      <c r="N112" s="527" t="s">
        <v>5</v>
      </c>
      <c r="O112" s="122"/>
      <c r="P112" s="90"/>
      <c r="Q112" s="90"/>
      <c r="R112" s="99"/>
      <c r="S112" s="135"/>
      <c r="T112" s="90" t="s">
        <v>342</v>
      </c>
      <c r="U112" s="90"/>
      <c r="V112" s="146"/>
      <c r="W112" s="103"/>
      <c r="X112" s="90"/>
      <c r="Y112" s="90"/>
      <c r="Z112" s="99"/>
      <c r="AA112" s="135"/>
      <c r="AB112" s="90"/>
      <c r="AC112" s="90"/>
      <c r="AD112" s="90"/>
      <c r="AE112" s="146"/>
      <c r="AF112" s="103" t="s">
        <v>342</v>
      </c>
      <c r="AG112" s="90"/>
      <c r="AH112" s="90"/>
      <c r="AI112" s="99"/>
      <c r="AJ112" s="135"/>
      <c r="AK112" s="90"/>
      <c r="AL112" s="90"/>
      <c r="AM112" s="146"/>
      <c r="AN112" s="103"/>
      <c r="AO112" s="90"/>
      <c r="AP112" s="90"/>
      <c r="AQ112" s="90"/>
      <c r="AR112" s="99" t="s">
        <v>342</v>
      </c>
      <c r="AS112" s="135"/>
      <c r="AT112" s="90"/>
      <c r="AU112" s="90"/>
      <c r="AV112" s="146"/>
      <c r="AW112" s="103"/>
      <c r="AX112" s="90"/>
      <c r="AY112" s="90"/>
      <c r="AZ112" s="90"/>
      <c r="BA112" s="99"/>
      <c r="BB112" s="135"/>
      <c r="BC112" s="90"/>
      <c r="BD112" s="90" t="s">
        <v>5</v>
      </c>
      <c r="BE112" s="146"/>
      <c r="BF112" s="103"/>
      <c r="BG112" s="90"/>
      <c r="BH112" s="90"/>
      <c r="BI112" s="99"/>
      <c r="BJ112" s="135"/>
      <c r="BK112" s="90"/>
      <c r="BL112" s="544"/>
      <c r="BM112" s="544"/>
      <c r="BN112" s="91"/>
      <c r="BP112" s="11"/>
      <c r="BR112" s="634"/>
    </row>
    <row r="113" spans="1:70" ht="18.899999999999999" customHeight="1">
      <c r="A113" s="9"/>
      <c r="B113" s="8"/>
      <c r="C113" s="1101"/>
      <c r="D113" s="1101"/>
      <c r="E113" s="1101"/>
      <c r="F113" s="1102"/>
      <c r="G113" s="1014"/>
      <c r="H113" s="709" t="s">
        <v>243</v>
      </c>
      <c r="I113" s="200" t="s">
        <v>890</v>
      </c>
      <c r="J113" s="186">
        <v>1131807</v>
      </c>
      <c r="K113" s="525" t="s">
        <v>339</v>
      </c>
      <c r="L113" s="525">
        <v>88</v>
      </c>
      <c r="M113" s="526" t="s">
        <v>507</v>
      </c>
      <c r="N113" s="525" t="s">
        <v>5</v>
      </c>
      <c r="O113" s="108"/>
      <c r="P113" s="84"/>
      <c r="Q113" s="84"/>
      <c r="R113" s="100"/>
      <c r="S113" s="136"/>
      <c r="T113" s="84"/>
      <c r="U113" s="84"/>
      <c r="V113" s="87"/>
      <c r="W113" s="94" t="s">
        <v>342</v>
      </c>
      <c r="X113" s="84"/>
      <c r="Y113" s="84"/>
      <c r="Z113" s="100"/>
      <c r="AA113" s="136"/>
      <c r="AB113" s="84"/>
      <c r="AC113" s="84"/>
      <c r="AD113" s="84"/>
      <c r="AE113" s="87"/>
      <c r="AF113" s="94"/>
      <c r="AG113" s="84"/>
      <c r="AH113" s="84"/>
      <c r="AI113" s="100" t="s">
        <v>342</v>
      </c>
      <c r="AJ113" s="136"/>
      <c r="AK113" s="84"/>
      <c r="AL113" s="84"/>
      <c r="AM113" s="87"/>
      <c r="AN113" s="94"/>
      <c r="AO113" s="84"/>
      <c r="AP113" s="84"/>
      <c r="AQ113" s="84"/>
      <c r="AR113" s="100"/>
      <c r="AS113" s="136"/>
      <c r="AT113" s="84"/>
      <c r="AU113" s="84" t="s">
        <v>342</v>
      </c>
      <c r="AV113" s="87"/>
      <c r="AW113" s="94"/>
      <c r="AX113" s="84"/>
      <c r="AY113" s="84"/>
      <c r="AZ113" s="84"/>
      <c r="BA113" s="100"/>
      <c r="BB113" s="136"/>
      <c r="BC113" s="84"/>
      <c r="BD113" s="84"/>
      <c r="BE113" s="87"/>
      <c r="BF113" s="94"/>
      <c r="BG113" s="84" t="s">
        <v>5</v>
      </c>
      <c r="BH113" s="84"/>
      <c r="BI113" s="100"/>
      <c r="BJ113" s="136"/>
      <c r="BK113" s="84"/>
      <c r="BL113" s="536"/>
      <c r="BM113" s="536"/>
      <c r="BN113" s="93"/>
      <c r="BP113" s="11"/>
      <c r="BR113" s="634"/>
    </row>
    <row r="114" spans="1:70" ht="18.899999999999999" customHeight="1">
      <c r="A114" s="9"/>
      <c r="B114" s="8"/>
      <c r="C114" s="1101"/>
      <c r="D114" s="1101"/>
      <c r="E114" s="1101"/>
      <c r="F114" s="1102"/>
      <c r="G114" s="1014"/>
      <c r="H114" s="709" t="s">
        <v>245</v>
      </c>
      <c r="I114" s="200" t="s">
        <v>889</v>
      </c>
      <c r="J114" s="186">
        <v>1131807</v>
      </c>
      <c r="K114" s="525" t="s">
        <v>339</v>
      </c>
      <c r="L114" s="525">
        <v>29</v>
      </c>
      <c r="M114" s="526" t="s">
        <v>507</v>
      </c>
      <c r="N114" s="525" t="s">
        <v>5</v>
      </c>
      <c r="O114" s="108"/>
      <c r="P114" s="84"/>
      <c r="Q114" s="84"/>
      <c r="R114" s="100"/>
      <c r="S114" s="136"/>
      <c r="T114" s="84"/>
      <c r="U114" s="84"/>
      <c r="V114" s="87"/>
      <c r="W114" s="94" t="s">
        <v>342</v>
      </c>
      <c r="X114" s="84"/>
      <c r="Y114" s="84"/>
      <c r="Z114" s="100"/>
      <c r="AA114" s="136"/>
      <c r="AB114" s="84"/>
      <c r="AC114" s="84"/>
      <c r="AD114" s="84"/>
      <c r="AE114" s="87"/>
      <c r="AF114" s="94"/>
      <c r="AG114" s="84"/>
      <c r="AH114" s="84"/>
      <c r="AI114" s="100" t="s">
        <v>342</v>
      </c>
      <c r="AJ114" s="136"/>
      <c r="AK114" s="84"/>
      <c r="AL114" s="84"/>
      <c r="AM114" s="87"/>
      <c r="AN114" s="94"/>
      <c r="AO114" s="84"/>
      <c r="AP114" s="84"/>
      <c r="AQ114" s="84"/>
      <c r="AR114" s="100"/>
      <c r="AS114" s="136"/>
      <c r="AT114" s="84"/>
      <c r="AU114" s="84" t="s">
        <v>342</v>
      </c>
      <c r="AV114" s="87"/>
      <c r="AW114" s="94"/>
      <c r="AX114" s="84"/>
      <c r="AY114" s="84"/>
      <c r="AZ114" s="84"/>
      <c r="BA114" s="100"/>
      <c r="BB114" s="136"/>
      <c r="BC114" s="84"/>
      <c r="BD114" s="84"/>
      <c r="BE114" s="87"/>
      <c r="BF114" s="94"/>
      <c r="BG114" s="84" t="s">
        <v>5</v>
      </c>
      <c r="BH114" s="84"/>
      <c r="BI114" s="100"/>
      <c r="BJ114" s="136"/>
      <c r="BK114" s="84"/>
      <c r="BL114" s="536"/>
      <c r="BM114" s="536"/>
      <c r="BN114" s="93"/>
      <c r="BP114" s="11"/>
      <c r="BR114" s="634"/>
    </row>
    <row r="115" spans="1:70" ht="18.899999999999999" customHeight="1" thickBot="1">
      <c r="A115" s="9"/>
      <c r="B115" s="8"/>
      <c r="C115" s="1101"/>
      <c r="D115" s="1101"/>
      <c r="E115" s="1101"/>
      <c r="F115" s="1102"/>
      <c r="G115" s="1076"/>
      <c r="H115" s="719" t="s">
        <v>247</v>
      </c>
      <c r="I115" s="202" t="s">
        <v>888</v>
      </c>
      <c r="J115" s="189">
        <v>1131807</v>
      </c>
      <c r="K115" s="533" t="s">
        <v>339</v>
      </c>
      <c r="L115" s="533">
        <v>28</v>
      </c>
      <c r="M115" s="534" t="s">
        <v>507</v>
      </c>
      <c r="N115" s="533" t="s">
        <v>5</v>
      </c>
      <c r="O115" s="110"/>
      <c r="P115" s="97"/>
      <c r="Q115" s="97"/>
      <c r="R115" s="102"/>
      <c r="S115" s="137"/>
      <c r="T115" s="97"/>
      <c r="U115" s="97"/>
      <c r="V115" s="141"/>
      <c r="W115" s="96" t="s">
        <v>342</v>
      </c>
      <c r="X115" s="97"/>
      <c r="Y115" s="97"/>
      <c r="Z115" s="102"/>
      <c r="AA115" s="137"/>
      <c r="AB115" s="97"/>
      <c r="AC115" s="97"/>
      <c r="AD115" s="97"/>
      <c r="AE115" s="141"/>
      <c r="AF115" s="96"/>
      <c r="AG115" s="97" t="s">
        <v>342</v>
      </c>
      <c r="AH115" s="97"/>
      <c r="AI115" s="102"/>
      <c r="AJ115" s="137"/>
      <c r="AK115" s="97"/>
      <c r="AL115" s="97"/>
      <c r="AM115" s="141"/>
      <c r="AN115" s="96"/>
      <c r="AO115" s="97"/>
      <c r="AP115" s="97"/>
      <c r="AQ115" s="97"/>
      <c r="AR115" s="102"/>
      <c r="AS115" s="137"/>
      <c r="AT115" s="97" t="s">
        <v>342</v>
      </c>
      <c r="AU115" s="97"/>
      <c r="AV115" s="141"/>
      <c r="AW115" s="96"/>
      <c r="AX115" s="97"/>
      <c r="AY115" s="97"/>
      <c r="AZ115" s="97"/>
      <c r="BA115" s="102"/>
      <c r="BB115" s="137"/>
      <c r="BC115" s="97"/>
      <c r="BD115" s="97"/>
      <c r="BE115" s="141"/>
      <c r="BF115" s="96" t="s">
        <v>5</v>
      </c>
      <c r="BG115" s="97"/>
      <c r="BH115" s="97"/>
      <c r="BI115" s="102"/>
      <c r="BJ115" s="137"/>
      <c r="BK115" s="97"/>
      <c r="BL115" s="545"/>
      <c r="BM115" s="545"/>
      <c r="BN115" s="98"/>
      <c r="BP115" s="11"/>
      <c r="BR115" s="634"/>
    </row>
    <row r="116" spans="1:70" ht="18.899999999999999" customHeight="1">
      <c r="A116" s="9"/>
      <c r="B116" s="8"/>
      <c r="C116" s="1101"/>
      <c r="D116" s="1101"/>
      <c r="E116" s="1101"/>
      <c r="F116" s="1102"/>
      <c r="G116" s="1013" t="s">
        <v>249</v>
      </c>
      <c r="H116" s="709" t="s">
        <v>250</v>
      </c>
      <c r="I116" s="200" t="s">
        <v>858</v>
      </c>
      <c r="J116" s="190">
        <v>1132210</v>
      </c>
      <c r="K116" s="531" t="s">
        <v>339</v>
      </c>
      <c r="L116" s="531">
        <v>25</v>
      </c>
      <c r="M116" s="532" t="s">
        <v>507</v>
      </c>
      <c r="N116" s="531" t="s">
        <v>5</v>
      </c>
      <c r="O116" s="122"/>
      <c r="P116" s="90"/>
      <c r="Q116" s="90" t="s">
        <v>342</v>
      </c>
      <c r="R116" s="99"/>
      <c r="S116" s="135"/>
      <c r="T116" s="90"/>
      <c r="U116" s="90"/>
      <c r="V116" s="146"/>
      <c r="W116" s="103"/>
      <c r="X116" s="90"/>
      <c r="Y116" s="90"/>
      <c r="Z116" s="99"/>
      <c r="AA116" s="135"/>
      <c r="AB116" s="90"/>
      <c r="AC116" s="90" t="s">
        <v>342</v>
      </c>
      <c r="AD116" s="90"/>
      <c r="AE116" s="146"/>
      <c r="AF116" s="103"/>
      <c r="AG116" s="90"/>
      <c r="AH116" s="90"/>
      <c r="AI116" s="99"/>
      <c r="AJ116" s="135"/>
      <c r="AK116" s="90"/>
      <c r="AL116" s="90"/>
      <c r="AM116" s="146"/>
      <c r="AN116" s="103"/>
      <c r="AO116" s="90" t="s">
        <v>342</v>
      </c>
      <c r="AP116" s="90"/>
      <c r="AQ116" s="90"/>
      <c r="AR116" s="99"/>
      <c r="AS116" s="135"/>
      <c r="AT116" s="90"/>
      <c r="AU116" s="90"/>
      <c r="AV116" s="146"/>
      <c r="AW116" s="103"/>
      <c r="AX116" s="90"/>
      <c r="AY116" s="90"/>
      <c r="AZ116" s="90"/>
      <c r="BA116" s="99" t="s">
        <v>342</v>
      </c>
      <c r="BB116" s="135"/>
      <c r="BC116" s="90"/>
      <c r="BD116" s="90"/>
      <c r="BE116" s="146"/>
      <c r="BF116" s="103"/>
      <c r="BG116" s="90"/>
      <c r="BH116" s="90"/>
      <c r="BI116" s="99"/>
      <c r="BJ116" s="135"/>
      <c r="BK116" s="90"/>
      <c r="BL116" s="544"/>
      <c r="BM116" s="544"/>
      <c r="BN116" s="91"/>
      <c r="BP116" s="11"/>
      <c r="BR116" s="634"/>
    </row>
    <row r="117" spans="1:70" ht="18.899999999999999" customHeight="1">
      <c r="A117" s="9"/>
      <c r="B117" s="8"/>
      <c r="C117" s="1101"/>
      <c r="D117" s="1101"/>
      <c r="E117" s="1101"/>
      <c r="F117" s="1102"/>
      <c r="G117" s="1014"/>
      <c r="H117" s="706" t="s">
        <v>1000</v>
      </c>
      <c r="I117" s="200" t="s">
        <v>852</v>
      </c>
      <c r="J117" s="188">
        <v>1132210</v>
      </c>
      <c r="K117" s="1083" t="s">
        <v>339</v>
      </c>
      <c r="L117" s="1083">
        <f>(8760*4)/348</f>
        <v>100.68965517241379</v>
      </c>
      <c r="M117" s="526" t="s">
        <v>507</v>
      </c>
      <c r="N117" s="525" t="s">
        <v>5</v>
      </c>
      <c r="O117" s="108"/>
      <c r="P117" s="84"/>
      <c r="Q117" s="84"/>
      <c r="R117" s="100"/>
      <c r="S117" s="136" t="s">
        <v>342</v>
      </c>
      <c r="T117" s="84"/>
      <c r="U117" s="84"/>
      <c r="V117" s="87"/>
      <c r="W117" s="94"/>
      <c r="X117" s="84"/>
      <c r="Y117" s="84"/>
      <c r="Z117" s="100"/>
      <c r="AA117" s="136"/>
      <c r="AB117" s="84"/>
      <c r="AC117" s="84" t="s">
        <v>342</v>
      </c>
      <c r="AD117" s="84"/>
      <c r="AE117" s="87"/>
      <c r="AF117" s="94"/>
      <c r="AG117" s="84"/>
      <c r="AH117" s="84"/>
      <c r="AI117" s="100"/>
      <c r="AJ117" s="136"/>
      <c r="AK117" s="84"/>
      <c r="AL117" s="84"/>
      <c r="AM117" s="87"/>
      <c r="AN117" s="94"/>
      <c r="AO117" s="84" t="s">
        <v>342</v>
      </c>
      <c r="AP117" s="84"/>
      <c r="AQ117" s="84"/>
      <c r="AR117" s="100"/>
      <c r="AS117" s="136"/>
      <c r="AT117" s="84"/>
      <c r="AU117" s="84"/>
      <c r="AV117" s="87"/>
      <c r="AW117" s="94"/>
      <c r="AX117" s="84"/>
      <c r="AY117" s="84"/>
      <c r="AZ117" s="84"/>
      <c r="BA117" s="100"/>
      <c r="BB117" s="136"/>
      <c r="BC117" s="84"/>
      <c r="BD117" s="84"/>
      <c r="BE117" s="87"/>
      <c r="BF117" s="94"/>
      <c r="BG117" s="84"/>
      <c r="BH117" s="84"/>
      <c r="BI117" s="100"/>
      <c r="BJ117" s="136"/>
      <c r="BK117" s="84"/>
      <c r="BL117" s="536"/>
      <c r="BM117" s="536"/>
      <c r="BN117" s="93"/>
      <c r="BP117" s="11"/>
      <c r="BR117" s="634"/>
    </row>
    <row r="118" spans="1:70" ht="18.899999999999999" customHeight="1">
      <c r="A118" s="9"/>
      <c r="B118" s="8"/>
      <c r="C118" s="1101"/>
      <c r="D118" s="1101"/>
      <c r="E118" s="1101"/>
      <c r="F118" s="1102"/>
      <c r="G118" s="1014"/>
      <c r="H118" s="706" t="s">
        <v>1001</v>
      </c>
      <c r="I118" s="200" t="s">
        <v>853</v>
      </c>
      <c r="J118" s="188">
        <v>1132210</v>
      </c>
      <c r="K118" s="1084"/>
      <c r="L118" s="1084"/>
      <c r="M118" s="526" t="s">
        <v>507</v>
      </c>
      <c r="N118" s="525" t="s">
        <v>5</v>
      </c>
      <c r="O118" s="108"/>
      <c r="P118" s="84"/>
      <c r="Q118" s="84"/>
      <c r="R118" s="100"/>
      <c r="S118" s="136" t="s">
        <v>342</v>
      </c>
      <c r="T118" s="84"/>
      <c r="U118" s="84"/>
      <c r="V118" s="87"/>
      <c r="W118" s="94"/>
      <c r="X118" s="84"/>
      <c r="Y118" s="84"/>
      <c r="Z118" s="100"/>
      <c r="AA118" s="136"/>
      <c r="AB118" s="84"/>
      <c r="AC118" s="84" t="s">
        <v>342</v>
      </c>
      <c r="AD118" s="84"/>
      <c r="AE118" s="87"/>
      <c r="AF118" s="94"/>
      <c r="AG118" s="84"/>
      <c r="AH118" s="84"/>
      <c r="AI118" s="100"/>
      <c r="AJ118" s="136"/>
      <c r="AK118" s="84"/>
      <c r="AL118" s="84"/>
      <c r="AM118" s="87"/>
      <c r="AN118" s="94"/>
      <c r="AO118" s="84"/>
      <c r="AP118" s="84"/>
      <c r="AQ118" s="84" t="s">
        <v>342</v>
      </c>
      <c r="AR118" s="100"/>
      <c r="AS118" s="136"/>
      <c r="AT118" s="84"/>
      <c r="AU118" s="84"/>
      <c r="AV118" s="87"/>
      <c r="AW118" s="94"/>
      <c r="AX118" s="84"/>
      <c r="AY118" s="84"/>
      <c r="AZ118" s="84"/>
      <c r="BA118" s="100"/>
      <c r="BB118" s="136"/>
      <c r="BC118" s="84" t="s">
        <v>5</v>
      </c>
      <c r="BD118" s="84"/>
      <c r="BE118" s="87"/>
      <c r="BF118" s="94"/>
      <c r="BG118" s="84"/>
      <c r="BH118" s="84"/>
      <c r="BI118" s="100"/>
      <c r="BJ118" s="136"/>
      <c r="BK118" s="84"/>
      <c r="BL118" s="536"/>
      <c r="BM118" s="536"/>
      <c r="BN118" s="93"/>
      <c r="BP118" s="11"/>
      <c r="BR118" s="634"/>
    </row>
    <row r="119" spans="1:70" ht="18.899999999999999" customHeight="1">
      <c r="A119" s="9"/>
      <c r="B119" s="8"/>
      <c r="C119" s="1101"/>
      <c r="D119" s="1101"/>
      <c r="E119" s="1101"/>
      <c r="F119" s="1102"/>
      <c r="G119" s="1014"/>
      <c r="H119" s="706" t="s">
        <v>1002</v>
      </c>
      <c r="I119" s="200" t="s">
        <v>854</v>
      </c>
      <c r="J119" s="188">
        <v>1132210</v>
      </c>
      <c r="K119" s="1084"/>
      <c r="L119" s="1084"/>
      <c r="M119" s="526" t="s">
        <v>507</v>
      </c>
      <c r="N119" s="525" t="s">
        <v>5</v>
      </c>
      <c r="O119" s="108"/>
      <c r="P119" s="84"/>
      <c r="Q119" s="84"/>
      <c r="R119" s="100"/>
      <c r="S119" s="136"/>
      <c r="T119" s="84" t="s">
        <v>342</v>
      </c>
      <c r="U119" s="84"/>
      <c r="V119" s="87"/>
      <c r="W119" s="94"/>
      <c r="X119" s="84"/>
      <c r="Y119" s="84"/>
      <c r="Z119" s="100"/>
      <c r="AA119" s="136"/>
      <c r="AB119" s="84"/>
      <c r="AC119" s="84"/>
      <c r="AD119" s="84"/>
      <c r="AE119" s="87"/>
      <c r="AF119" s="94" t="s">
        <v>342</v>
      </c>
      <c r="AG119" s="84"/>
      <c r="AH119" s="84"/>
      <c r="AI119" s="100"/>
      <c r="AJ119" s="136"/>
      <c r="AK119" s="84"/>
      <c r="AL119" s="84"/>
      <c r="AM119" s="87"/>
      <c r="AN119" s="94"/>
      <c r="AO119" s="84"/>
      <c r="AP119" s="84"/>
      <c r="AQ119" s="84"/>
      <c r="AR119" s="100" t="s">
        <v>342</v>
      </c>
      <c r="AS119" s="136"/>
      <c r="AT119" s="84"/>
      <c r="AU119" s="84"/>
      <c r="AV119" s="87"/>
      <c r="AW119" s="94"/>
      <c r="AX119" s="84"/>
      <c r="AY119" s="84"/>
      <c r="AZ119" s="84"/>
      <c r="BA119" s="100"/>
      <c r="BB119" s="136"/>
      <c r="BC119" s="84"/>
      <c r="BD119" s="84" t="s">
        <v>5</v>
      </c>
      <c r="BE119" s="87"/>
      <c r="BF119" s="94"/>
      <c r="BG119" s="84"/>
      <c r="BH119" s="84"/>
      <c r="BI119" s="100"/>
      <c r="BJ119" s="136"/>
      <c r="BK119" s="84"/>
      <c r="BL119" s="536"/>
      <c r="BM119" s="536"/>
      <c r="BN119" s="93"/>
      <c r="BP119" s="11"/>
      <c r="BR119" s="634"/>
    </row>
    <row r="120" spans="1:70" ht="18.899999999999999" customHeight="1">
      <c r="A120" s="9"/>
      <c r="B120" s="8"/>
      <c r="C120" s="1101"/>
      <c r="D120" s="1101"/>
      <c r="E120" s="1101"/>
      <c r="F120" s="1102"/>
      <c r="G120" s="1014"/>
      <c r="H120" s="706" t="s">
        <v>1003</v>
      </c>
      <c r="I120" s="200" t="s">
        <v>855</v>
      </c>
      <c r="J120" s="188">
        <v>1132210</v>
      </c>
      <c r="K120" s="1085"/>
      <c r="L120" s="1085"/>
      <c r="M120" s="526" t="s">
        <v>507</v>
      </c>
      <c r="N120" s="525" t="s">
        <v>5</v>
      </c>
      <c r="O120" s="108"/>
      <c r="P120" s="84"/>
      <c r="Q120" s="84"/>
      <c r="R120" s="100"/>
      <c r="S120" s="136"/>
      <c r="T120" s="84" t="s">
        <v>342</v>
      </c>
      <c r="U120" s="84"/>
      <c r="V120" s="87"/>
      <c r="W120" s="94"/>
      <c r="X120" s="84"/>
      <c r="Y120" s="84"/>
      <c r="Z120" s="100"/>
      <c r="AA120" s="136"/>
      <c r="AB120" s="84"/>
      <c r="AC120" s="84"/>
      <c r="AD120" s="84"/>
      <c r="AE120" s="87"/>
      <c r="AF120" s="94"/>
      <c r="AG120" s="84" t="s">
        <v>342</v>
      </c>
      <c r="AH120" s="84"/>
      <c r="AI120" s="100"/>
      <c r="AJ120" s="136"/>
      <c r="AK120" s="84"/>
      <c r="AL120" s="84"/>
      <c r="AM120" s="87"/>
      <c r="AN120" s="94"/>
      <c r="AO120" s="84"/>
      <c r="AP120" s="84"/>
      <c r="AQ120" s="84"/>
      <c r="AR120" s="100"/>
      <c r="AS120" s="136" t="s">
        <v>342</v>
      </c>
      <c r="AT120" s="84"/>
      <c r="AU120" s="84"/>
      <c r="AV120" s="87"/>
      <c r="AW120" s="94"/>
      <c r="AX120" s="84"/>
      <c r="AY120" s="84"/>
      <c r="AZ120" s="84"/>
      <c r="BA120" s="100"/>
      <c r="BB120" s="136"/>
      <c r="BC120" s="84"/>
      <c r="BD120" s="84"/>
      <c r="BE120" s="87" t="s">
        <v>5</v>
      </c>
      <c r="BF120" s="94"/>
      <c r="BG120" s="84"/>
      <c r="BH120" s="84"/>
      <c r="BI120" s="100"/>
      <c r="BJ120" s="136"/>
      <c r="BK120" s="84"/>
      <c r="BL120" s="536"/>
      <c r="BM120" s="536"/>
      <c r="BN120" s="93"/>
      <c r="BP120" s="11"/>
      <c r="BR120" s="634"/>
    </row>
    <row r="121" spans="1:70" ht="18.899999999999999" customHeight="1">
      <c r="A121" s="9"/>
      <c r="B121" s="8"/>
      <c r="C121" s="1101"/>
      <c r="D121" s="1101"/>
      <c r="E121" s="1101"/>
      <c r="F121" s="1102"/>
      <c r="G121" s="1014"/>
      <c r="H121" s="706" t="s">
        <v>257</v>
      </c>
      <c r="I121" s="194" t="s">
        <v>856</v>
      </c>
      <c r="J121" s="188">
        <v>1132210</v>
      </c>
      <c r="K121" s="525" t="s">
        <v>339</v>
      </c>
      <c r="L121" s="525">
        <v>8760</v>
      </c>
      <c r="M121" s="526" t="s">
        <v>507</v>
      </c>
      <c r="N121" s="525" t="s">
        <v>660</v>
      </c>
      <c r="O121" s="108"/>
      <c r="P121" s="84"/>
      <c r="Q121" s="84"/>
      <c r="R121" s="100"/>
      <c r="S121" s="136"/>
      <c r="T121" s="84"/>
      <c r="U121" s="84"/>
      <c r="V121" s="87"/>
      <c r="W121" s="94"/>
      <c r="X121" s="84"/>
      <c r="Y121" s="84"/>
      <c r="Z121" s="100"/>
      <c r="AA121" s="136"/>
      <c r="AB121" s="84"/>
      <c r="AC121" s="84"/>
      <c r="AD121" s="84"/>
      <c r="AE121" s="87"/>
      <c r="AF121" s="94"/>
      <c r="AG121" s="84"/>
      <c r="AH121" s="84"/>
      <c r="AI121" s="100"/>
      <c r="AJ121" s="136"/>
      <c r="AK121" s="84"/>
      <c r="AL121" s="84"/>
      <c r="AM121" s="87" t="s">
        <v>353</v>
      </c>
      <c r="AN121" s="94"/>
      <c r="AO121" s="84"/>
      <c r="AP121" s="84"/>
      <c r="AQ121" s="84"/>
      <c r="AR121" s="100"/>
      <c r="AS121" s="136"/>
      <c r="AT121" s="84"/>
      <c r="AU121" s="84"/>
      <c r="AV121" s="87"/>
      <c r="AW121" s="94"/>
      <c r="AX121" s="84"/>
      <c r="AY121" s="84"/>
      <c r="AZ121" s="84"/>
      <c r="BA121" s="100"/>
      <c r="BB121" s="136"/>
      <c r="BC121" s="84"/>
      <c r="BD121" s="84"/>
      <c r="BE121" s="87"/>
      <c r="BF121" s="94"/>
      <c r="BG121" s="84"/>
      <c r="BH121" s="84"/>
      <c r="BI121" s="100"/>
      <c r="BJ121" s="136"/>
      <c r="BK121" s="84"/>
      <c r="BL121" s="536"/>
      <c r="BM121" s="536"/>
      <c r="BN121" s="93"/>
      <c r="BP121" s="11"/>
      <c r="BR121" s="634"/>
    </row>
    <row r="122" spans="1:70" ht="18.899999999999999" customHeight="1" thickBot="1">
      <c r="A122" s="9"/>
      <c r="B122" s="8"/>
      <c r="C122" s="1101"/>
      <c r="D122" s="1101"/>
      <c r="E122" s="1101"/>
      <c r="F122" s="1102"/>
      <c r="G122" s="1076"/>
      <c r="H122" s="716" t="s">
        <v>259</v>
      </c>
      <c r="I122" s="202" t="s">
        <v>857</v>
      </c>
      <c r="J122" s="189">
        <v>1132210</v>
      </c>
      <c r="K122" s="529" t="s">
        <v>339</v>
      </c>
      <c r="L122" s="529">
        <v>4380</v>
      </c>
      <c r="M122" s="530" t="s">
        <v>659</v>
      </c>
      <c r="N122" s="529" t="s">
        <v>660</v>
      </c>
      <c r="O122" s="110"/>
      <c r="P122" s="97"/>
      <c r="Q122" s="97"/>
      <c r="R122" s="102"/>
      <c r="S122" s="137"/>
      <c r="T122" s="97"/>
      <c r="U122" s="97"/>
      <c r="V122" s="141"/>
      <c r="W122" s="96"/>
      <c r="X122" s="97"/>
      <c r="Y122" s="97"/>
      <c r="Z122" s="102"/>
      <c r="AA122" s="137"/>
      <c r="AB122" s="97"/>
      <c r="AC122" s="97"/>
      <c r="AD122" s="97"/>
      <c r="AE122" s="141"/>
      <c r="AF122" s="96"/>
      <c r="AG122" s="97"/>
      <c r="AH122" s="97"/>
      <c r="AI122" s="102"/>
      <c r="AJ122" s="137"/>
      <c r="AK122" s="97"/>
      <c r="AL122" s="97"/>
      <c r="AM122" s="141"/>
      <c r="AN122" s="96"/>
      <c r="AO122" s="97"/>
      <c r="AP122" s="97"/>
      <c r="AQ122" s="97"/>
      <c r="AR122" s="102"/>
      <c r="AS122" s="137"/>
      <c r="AT122" s="97"/>
      <c r="AU122" s="97"/>
      <c r="AV122" s="141"/>
      <c r="AW122" s="96"/>
      <c r="AX122" s="97"/>
      <c r="AY122" s="97" t="s">
        <v>353</v>
      </c>
      <c r="AZ122" s="97"/>
      <c r="BA122" s="102"/>
      <c r="BB122" s="137"/>
      <c r="BC122" s="97"/>
      <c r="BD122" s="97"/>
      <c r="BE122" s="141"/>
      <c r="BF122" s="96"/>
      <c r="BG122" s="97"/>
      <c r="BH122" s="97"/>
      <c r="BI122" s="102"/>
      <c r="BJ122" s="137"/>
      <c r="BK122" s="97"/>
      <c r="BL122" s="545"/>
      <c r="BM122" s="545"/>
      <c r="BN122" s="98"/>
      <c r="BP122" s="11"/>
      <c r="BR122" s="634"/>
    </row>
    <row r="123" spans="1:70" ht="18.899999999999999" customHeight="1">
      <c r="A123" s="9"/>
      <c r="B123" s="8"/>
      <c r="C123" s="1101"/>
      <c r="D123" s="1101"/>
      <c r="E123" s="1101"/>
      <c r="F123" s="1102"/>
      <c r="G123" s="1013" t="s">
        <v>983</v>
      </c>
      <c r="H123" s="709" t="s">
        <v>984</v>
      </c>
      <c r="I123" s="200" t="s">
        <v>988</v>
      </c>
      <c r="J123" s="186">
        <v>1132250</v>
      </c>
      <c r="K123" s="527" t="s">
        <v>339</v>
      </c>
      <c r="L123" s="527" t="s">
        <v>993</v>
      </c>
      <c r="M123" s="528" t="s">
        <v>507</v>
      </c>
      <c r="N123" s="527" t="s">
        <v>681</v>
      </c>
      <c r="O123" s="122"/>
      <c r="P123" s="90"/>
      <c r="Q123" s="90"/>
      <c r="R123" s="99"/>
      <c r="S123" s="135"/>
      <c r="T123" s="90"/>
      <c r="U123" s="90"/>
      <c r="V123" s="146"/>
      <c r="W123" s="103"/>
      <c r="X123" s="90"/>
      <c r="Y123" s="90"/>
      <c r="Z123" s="99"/>
      <c r="AA123" s="135"/>
      <c r="AB123" s="90"/>
      <c r="AC123" s="90"/>
      <c r="AD123" s="90"/>
      <c r="AE123" s="146"/>
      <c r="AF123" s="103"/>
      <c r="AG123" s="90"/>
      <c r="AH123" s="90"/>
      <c r="AI123" s="99"/>
      <c r="AJ123" s="135"/>
      <c r="AK123" s="90"/>
      <c r="AL123" s="90"/>
      <c r="AM123" s="146"/>
      <c r="AN123" s="103"/>
      <c r="AO123" s="90"/>
      <c r="AP123" s="90"/>
      <c r="AQ123" s="90"/>
      <c r="AR123" s="99"/>
      <c r="AS123" s="135"/>
      <c r="AT123" s="90"/>
      <c r="AU123" s="90"/>
      <c r="AV123" s="146"/>
      <c r="AW123" s="103"/>
      <c r="AX123" s="90"/>
      <c r="AY123" s="90"/>
      <c r="AZ123" s="90"/>
      <c r="BA123" s="99"/>
      <c r="BB123" s="135"/>
      <c r="BC123" s="90"/>
      <c r="BD123" s="90"/>
      <c r="BE123" s="146"/>
      <c r="BF123" s="103" t="s">
        <v>5</v>
      </c>
      <c r="BG123" s="90"/>
      <c r="BH123" s="90"/>
      <c r="BI123" s="99"/>
      <c r="BJ123" s="135"/>
      <c r="BK123" s="686"/>
      <c r="BL123" s="544"/>
      <c r="BM123" s="544"/>
      <c r="BN123" s="91"/>
      <c r="BP123" s="11"/>
      <c r="BR123" s="634"/>
    </row>
    <row r="124" spans="1:70" ht="18.899999999999999" customHeight="1">
      <c r="A124" s="9"/>
      <c r="B124" s="8"/>
      <c r="C124" s="1101"/>
      <c r="D124" s="1101"/>
      <c r="E124" s="1101"/>
      <c r="F124" s="1102"/>
      <c r="G124" s="1014"/>
      <c r="H124" s="710" t="s">
        <v>985</v>
      </c>
      <c r="I124" s="194" t="s">
        <v>989</v>
      </c>
      <c r="J124" s="188">
        <v>1132250</v>
      </c>
      <c r="K124" s="525" t="s">
        <v>339</v>
      </c>
      <c r="L124" s="525" t="s">
        <v>993</v>
      </c>
      <c r="M124" s="526" t="s">
        <v>507</v>
      </c>
      <c r="N124" s="525" t="s">
        <v>681</v>
      </c>
      <c r="O124" s="108"/>
      <c r="P124" s="84"/>
      <c r="Q124" s="84"/>
      <c r="R124" s="100"/>
      <c r="S124" s="136"/>
      <c r="T124" s="84"/>
      <c r="U124" s="84"/>
      <c r="V124" s="87"/>
      <c r="W124" s="94"/>
      <c r="X124" s="85"/>
      <c r="Y124" s="84"/>
      <c r="Z124" s="100"/>
      <c r="AA124" s="136"/>
      <c r="AB124" s="84"/>
      <c r="AC124" s="84"/>
      <c r="AD124" s="84"/>
      <c r="AE124" s="87"/>
      <c r="AF124" s="94"/>
      <c r="AG124" s="84"/>
      <c r="AH124" s="84"/>
      <c r="AI124" s="100"/>
      <c r="AJ124" s="136"/>
      <c r="AK124" s="84"/>
      <c r="AL124" s="84"/>
      <c r="AM124" s="87"/>
      <c r="AN124" s="94"/>
      <c r="AO124" s="84"/>
      <c r="AP124" s="84"/>
      <c r="AQ124" s="84"/>
      <c r="AR124" s="100"/>
      <c r="AS124" s="136"/>
      <c r="AT124" s="84"/>
      <c r="AU124" s="84"/>
      <c r="AV124" s="87"/>
      <c r="AW124" s="94"/>
      <c r="AX124" s="84"/>
      <c r="AY124" s="84"/>
      <c r="AZ124" s="218"/>
      <c r="BA124" s="100"/>
      <c r="BB124" s="136"/>
      <c r="BC124" s="84"/>
      <c r="BD124" s="84"/>
      <c r="BE124" s="87"/>
      <c r="BF124" s="94" t="s">
        <v>5</v>
      </c>
      <c r="BG124" s="84"/>
      <c r="BH124" s="84"/>
      <c r="BI124" s="100"/>
      <c r="BJ124" s="136"/>
      <c r="BK124" s="84"/>
      <c r="BL124" s="536"/>
      <c r="BM124" s="536"/>
      <c r="BN124" s="93"/>
      <c r="BP124" s="11"/>
      <c r="BR124" s="634"/>
    </row>
    <row r="125" spans="1:70" ht="18.899999999999999" customHeight="1">
      <c r="A125" s="9"/>
      <c r="B125" s="8"/>
      <c r="C125" s="1101"/>
      <c r="D125" s="1101"/>
      <c r="E125" s="1101"/>
      <c r="F125" s="1102"/>
      <c r="G125" s="1014"/>
      <c r="H125" s="710" t="s">
        <v>986</v>
      </c>
      <c r="I125" s="194" t="s">
        <v>990</v>
      </c>
      <c r="J125" s="188">
        <v>1132250</v>
      </c>
      <c r="K125" s="525" t="s">
        <v>339</v>
      </c>
      <c r="L125" s="525" t="s">
        <v>993</v>
      </c>
      <c r="M125" s="526" t="s">
        <v>507</v>
      </c>
      <c r="N125" s="525" t="s">
        <v>681</v>
      </c>
      <c r="O125" s="108"/>
      <c r="P125" s="84"/>
      <c r="Q125" s="84"/>
      <c r="R125" s="100"/>
      <c r="S125" s="136"/>
      <c r="T125" s="84"/>
      <c r="U125" s="84"/>
      <c r="V125" s="87"/>
      <c r="W125" s="94"/>
      <c r="X125" s="85"/>
      <c r="Y125" s="84"/>
      <c r="Z125" s="100"/>
      <c r="AA125" s="136"/>
      <c r="AB125" s="84"/>
      <c r="AC125" s="84"/>
      <c r="AD125" s="84"/>
      <c r="AE125" s="87"/>
      <c r="AF125" s="94"/>
      <c r="AG125" s="84"/>
      <c r="AH125" s="84"/>
      <c r="AI125" s="100"/>
      <c r="AJ125" s="136"/>
      <c r="AK125" s="84"/>
      <c r="AL125" s="84"/>
      <c r="AM125" s="87"/>
      <c r="AN125" s="216"/>
      <c r="AO125" s="84"/>
      <c r="AP125" s="84"/>
      <c r="AQ125" s="84"/>
      <c r="AR125" s="100"/>
      <c r="AS125" s="136"/>
      <c r="AT125" s="84"/>
      <c r="AU125" s="84"/>
      <c r="AV125" s="87"/>
      <c r="AW125" s="94"/>
      <c r="AX125" s="84"/>
      <c r="AY125" s="84"/>
      <c r="AZ125" s="218"/>
      <c r="BA125" s="100"/>
      <c r="BB125" s="136"/>
      <c r="BC125" s="84"/>
      <c r="BD125" s="84"/>
      <c r="BE125" s="87"/>
      <c r="BF125" s="94" t="s">
        <v>5</v>
      </c>
      <c r="BG125" s="84"/>
      <c r="BH125" s="84"/>
      <c r="BI125" s="100"/>
      <c r="BJ125" s="136"/>
      <c r="BK125" s="84"/>
      <c r="BL125" s="536"/>
      <c r="BM125" s="536"/>
      <c r="BN125" s="93"/>
      <c r="BP125" s="11"/>
      <c r="BR125" s="634"/>
    </row>
    <row r="126" spans="1:70" ht="18.899999999999999" customHeight="1" thickBot="1">
      <c r="A126" s="9"/>
      <c r="B126" s="8"/>
      <c r="C126" s="1101"/>
      <c r="D126" s="1101"/>
      <c r="E126" s="1101"/>
      <c r="F126" s="1102"/>
      <c r="G126" s="1076"/>
      <c r="H126" s="716" t="s">
        <v>987</v>
      </c>
      <c r="I126" s="202" t="s">
        <v>991</v>
      </c>
      <c r="J126" s="189">
        <v>1132250</v>
      </c>
      <c r="K126" s="533" t="s">
        <v>339</v>
      </c>
      <c r="L126" s="533" t="s">
        <v>993</v>
      </c>
      <c r="M126" s="534" t="s">
        <v>507</v>
      </c>
      <c r="N126" s="533" t="s">
        <v>681</v>
      </c>
      <c r="O126" s="110"/>
      <c r="P126" s="97"/>
      <c r="Q126" s="97"/>
      <c r="R126" s="102"/>
      <c r="S126" s="137"/>
      <c r="T126" s="97"/>
      <c r="U126" s="97"/>
      <c r="V126" s="141"/>
      <c r="W126" s="96"/>
      <c r="X126" s="106"/>
      <c r="Y126" s="97"/>
      <c r="Z126" s="102"/>
      <c r="AA126" s="137"/>
      <c r="AB126" s="97"/>
      <c r="AC126" s="97"/>
      <c r="AD126" s="97"/>
      <c r="AE126" s="141"/>
      <c r="AF126" s="96"/>
      <c r="AG126" s="97"/>
      <c r="AH126" s="97"/>
      <c r="AI126" s="102"/>
      <c r="AJ126" s="137"/>
      <c r="AK126" s="97"/>
      <c r="AL126" s="97"/>
      <c r="AM126" s="141"/>
      <c r="AN126" s="687"/>
      <c r="AO126" s="97"/>
      <c r="AP126" s="97"/>
      <c r="AQ126" s="97"/>
      <c r="AR126" s="102"/>
      <c r="AS126" s="137"/>
      <c r="AT126" s="97"/>
      <c r="AU126" s="97"/>
      <c r="AV126" s="141"/>
      <c r="AW126" s="96"/>
      <c r="AX126" s="97"/>
      <c r="AY126" s="97"/>
      <c r="AZ126" s="220"/>
      <c r="BA126" s="102"/>
      <c r="BB126" s="137"/>
      <c r="BC126" s="97"/>
      <c r="BD126" s="97"/>
      <c r="BE126" s="141"/>
      <c r="BF126" s="96" t="s">
        <v>7</v>
      </c>
      <c r="BG126" s="97"/>
      <c r="BH126" s="97"/>
      <c r="BI126" s="102"/>
      <c r="BJ126" s="137"/>
      <c r="BK126" s="97"/>
      <c r="BL126" s="545"/>
      <c r="BM126" s="545"/>
      <c r="BN126" s="98"/>
      <c r="BP126" s="11"/>
      <c r="BR126" s="634"/>
    </row>
    <row r="127" spans="1:70" ht="18.899999999999999" customHeight="1">
      <c r="A127" s="9"/>
      <c r="B127" s="8"/>
      <c r="C127" s="1101"/>
      <c r="D127" s="1101"/>
      <c r="E127" s="1101"/>
      <c r="F127" s="1102"/>
      <c r="G127" s="1013" t="s">
        <v>261</v>
      </c>
      <c r="H127" s="709" t="s">
        <v>456</v>
      </c>
      <c r="I127" s="200" t="s">
        <v>895</v>
      </c>
      <c r="J127" s="186">
        <v>1132220</v>
      </c>
      <c r="K127" s="527" t="s">
        <v>339</v>
      </c>
      <c r="L127" s="527">
        <v>231</v>
      </c>
      <c r="M127" s="528" t="s">
        <v>507</v>
      </c>
      <c r="N127" s="527" t="s">
        <v>5</v>
      </c>
      <c r="O127" s="122"/>
      <c r="P127" s="90"/>
      <c r="Q127" s="90"/>
      <c r="R127" s="99"/>
      <c r="S127" s="135" t="s">
        <v>342</v>
      </c>
      <c r="T127" s="90"/>
      <c r="U127" s="90"/>
      <c r="V127" s="146"/>
      <c r="W127" s="103"/>
      <c r="X127" s="90"/>
      <c r="Y127" s="90"/>
      <c r="Z127" s="99"/>
      <c r="AA127" s="135"/>
      <c r="AB127" s="90"/>
      <c r="AC127" s="90" t="s">
        <v>342</v>
      </c>
      <c r="AD127" s="90"/>
      <c r="AE127" s="146"/>
      <c r="AF127" s="103"/>
      <c r="AG127" s="90"/>
      <c r="AH127" s="90"/>
      <c r="AI127" s="99"/>
      <c r="AJ127" s="135"/>
      <c r="AK127" s="90"/>
      <c r="AL127" s="90"/>
      <c r="AM127" s="146"/>
      <c r="AN127" s="103"/>
      <c r="AO127" s="90" t="s">
        <v>342</v>
      </c>
      <c r="AP127" s="90"/>
      <c r="AQ127" s="90"/>
      <c r="AR127" s="99"/>
      <c r="AS127" s="135"/>
      <c r="AT127" s="90"/>
      <c r="AU127" s="90"/>
      <c r="AV127" s="146"/>
      <c r="AW127" s="103"/>
      <c r="AX127" s="90"/>
      <c r="AY127" s="90"/>
      <c r="AZ127" s="90"/>
      <c r="BA127" s="99" t="s">
        <v>342</v>
      </c>
      <c r="BB127" s="135"/>
      <c r="BC127" s="90"/>
      <c r="BD127" s="90"/>
      <c r="BE127" s="146"/>
      <c r="BF127" s="103"/>
      <c r="BG127" s="90"/>
      <c r="BH127" s="90"/>
      <c r="BI127" s="99"/>
      <c r="BJ127" s="135"/>
      <c r="BK127" s="90"/>
      <c r="BL127" s="544"/>
      <c r="BM127" s="544"/>
      <c r="BN127" s="91"/>
      <c r="BP127" s="11"/>
      <c r="BR127" s="634"/>
    </row>
    <row r="128" spans="1:70" ht="18.899999999999999" customHeight="1">
      <c r="A128" s="9"/>
      <c r="B128" s="8"/>
      <c r="C128" s="1101"/>
      <c r="D128" s="1101"/>
      <c r="E128" s="1101"/>
      <c r="F128" s="1102"/>
      <c r="G128" s="1014"/>
      <c r="H128" s="709" t="s">
        <v>268</v>
      </c>
      <c r="I128" s="200" t="s">
        <v>875</v>
      </c>
      <c r="J128" s="186">
        <v>1132220</v>
      </c>
      <c r="K128" s="525" t="s">
        <v>339</v>
      </c>
      <c r="L128" s="525">
        <v>118</v>
      </c>
      <c r="M128" s="526" t="s">
        <v>507</v>
      </c>
      <c r="N128" s="525" t="s">
        <v>5</v>
      </c>
      <c r="O128" s="108"/>
      <c r="P128" s="84"/>
      <c r="Q128" s="84"/>
      <c r="R128" s="100"/>
      <c r="S128" s="136" t="s">
        <v>342</v>
      </c>
      <c r="T128" s="84"/>
      <c r="U128" s="84"/>
      <c r="V128" s="87"/>
      <c r="W128" s="94"/>
      <c r="X128" s="84"/>
      <c r="Y128" s="84"/>
      <c r="Z128" s="100"/>
      <c r="AA128" s="136"/>
      <c r="AB128" s="84"/>
      <c r="AC128" s="84" t="s">
        <v>342</v>
      </c>
      <c r="AD128" s="84"/>
      <c r="AE128" s="87"/>
      <c r="AF128" s="94"/>
      <c r="AG128" s="84"/>
      <c r="AH128" s="84"/>
      <c r="AI128" s="100"/>
      <c r="AJ128" s="136"/>
      <c r="AK128" s="84"/>
      <c r="AL128" s="84"/>
      <c r="AM128" s="87"/>
      <c r="AN128" s="94"/>
      <c r="AO128" s="84"/>
      <c r="AP128" s="84" t="s">
        <v>342</v>
      </c>
      <c r="AQ128" s="84"/>
      <c r="AR128" s="100"/>
      <c r="AS128" s="136"/>
      <c r="AT128" s="84"/>
      <c r="AU128" s="84"/>
      <c r="AV128" s="87"/>
      <c r="AW128" s="94"/>
      <c r="AX128" s="84"/>
      <c r="AY128" s="84"/>
      <c r="AZ128" s="84"/>
      <c r="BA128" s="100"/>
      <c r="BB128" s="136"/>
      <c r="BC128" s="84"/>
      <c r="BD128" s="84"/>
      <c r="BE128" s="87"/>
      <c r="BF128" s="94"/>
      <c r="BG128" s="84"/>
      <c r="BH128" s="84"/>
      <c r="BI128" s="100"/>
      <c r="BJ128" s="136"/>
      <c r="BK128" s="84"/>
      <c r="BL128" s="536"/>
      <c r="BM128" s="536"/>
      <c r="BN128" s="93"/>
      <c r="BP128" s="11"/>
      <c r="BR128" s="634"/>
    </row>
    <row r="129" spans="1:70" ht="18.899999999999999" customHeight="1" thickBot="1">
      <c r="A129" s="9"/>
      <c r="B129" s="8"/>
      <c r="C129" s="1101"/>
      <c r="D129" s="1101"/>
      <c r="E129" s="1101"/>
      <c r="F129" s="1102"/>
      <c r="G129" s="1076"/>
      <c r="H129" s="709" t="s">
        <v>448</v>
      </c>
      <c r="I129" s="200" t="s">
        <v>894</v>
      </c>
      <c r="J129" s="186">
        <v>1132220</v>
      </c>
      <c r="K129" s="533" t="s">
        <v>339</v>
      </c>
      <c r="L129" s="533">
        <v>112</v>
      </c>
      <c r="M129" s="534" t="s">
        <v>507</v>
      </c>
      <c r="N129" s="533" t="s">
        <v>5</v>
      </c>
      <c r="O129" s="110"/>
      <c r="P129" s="97"/>
      <c r="Q129" s="97"/>
      <c r="R129" s="102"/>
      <c r="S129" s="137"/>
      <c r="T129" s="97"/>
      <c r="U129" s="97"/>
      <c r="V129" s="141" t="s">
        <v>342</v>
      </c>
      <c r="W129" s="96"/>
      <c r="X129" s="97"/>
      <c r="Y129" s="97"/>
      <c r="Z129" s="102"/>
      <c r="AA129" s="137"/>
      <c r="AB129" s="97"/>
      <c r="AC129" s="97"/>
      <c r="AD129" s="97"/>
      <c r="AE129" s="141"/>
      <c r="AF129" s="96"/>
      <c r="AG129" s="97"/>
      <c r="AH129" s="97" t="s">
        <v>342</v>
      </c>
      <c r="AI129" s="102"/>
      <c r="AJ129" s="137"/>
      <c r="AK129" s="97"/>
      <c r="AL129" s="97"/>
      <c r="AM129" s="141"/>
      <c r="AN129" s="96"/>
      <c r="AO129" s="97"/>
      <c r="AP129" s="97"/>
      <c r="AQ129" s="97"/>
      <c r="AR129" s="102"/>
      <c r="AS129" s="137"/>
      <c r="AT129" s="97"/>
      <c r="AU129" s="97" t="s">
        <v>342</v>
      </c>
      <c r="AV129" s="141"/>
      <c r="AW129" s="96"/>
      <c r="AX129" s="97"/>
      <c r="AY129" s="97"/>
      <c r="AZ129" s="97"/>
      <c r="BA129" s="102"/>
      <c r="BB129" s="137"/>
      <c r="BC129" s="97"/>
      <c r="BD129" s="97"/>
      <c r="BE129" s="141"/>
      <c r="BF129" s="96"/>
      <c r="BG129" s="97" t="s">
        <v>5</v>
      </c>
      <c r="BH129" s="97"/>
      <c r="BI129" s="102"/>
      <c r="BJ129" s="137"/>
      <c r="BK129" s="97"/>
      <c r="BL129" s="545"/>
      <c r="BM129" s="545"/>
      <c r="BN129" s="98"/>
      <c r="BP129" s="11"/>
      <c r="BR129" s="634"/>
    </row>
    <row r="130" spans="1:70" ht="18.899999999999999" customHeight="1">
      <c r="A130" s="9"/>
      <c r="B130" s="8"/>
      <c r="C130" s="1101"/>
      <c r="D130" s="1101"/>
      <c r="E130" s="1101"/>
      <c r="F130" s="1102"/>
      <c r="G130" s="1013" t="s">
        <v>271</v>
      </c>
      <c r="H130" s="712" t="s">
        <v>272</v>
      </c>
      <c r="I130" s="203" t="s">
        <v>876</v>
      </c>
      <c r="J130" s="190">
        <v>1132220</v>
      </c>
      <c r="K130" s="527" t="s">
        <v>339</v>
      </c>
      <c r="L130" s="527">
        <v>796</v>
      </c>
      <c r="M130" s="528" t="s">
        <v>507</v>
      </c>
      <c r="N130" s="527" t="s">
        <v>658</v>
      </c>
      <c r="O130" s="115"/>
      <c r="P130" s="116"/>
      <c r="Q130" s="116"/>
      <c r="R130" s="117"/>
      <c r="S130" s="150"/>
      <c r="T130" s="116"/>
      <c r="U130" s="116"/>
      <c r="V130" s="147"/>
      <c r="W130" s="118"/>
      <c r="X130" s="116"/>
      <c r="Y130" s="116" t="s">
        <v>354</v>
      </c>
      <c r="Z130" s="117"/>
      <c r="AA130" s="150"/>
      <c r="AB130" s="116"/>
      <c r="AC130" s="116"/>
      <c r="AD130" s="116"/>
      <c r="AE130" s="147"/>
      <c r="AF130" s="118"/>
      <c r="AG130" s="116"/>
      <c r="AH130" s="116"/>
      <c r="AI130" s="117"/>
      <c r="AJ130" s="150"/>
      <c r="AK130" s="116"/>
      <c r="AL130" s="116"/>
      <c r="AM130" s="147"/>
      <c r="AN130" s="118"/>
      <c r="AO130" s="116"/>
      <c r="AP130" s="116"/>
      <c r="AQ130" s="116"/>
      <c r="AR130" s="117"/>
      <c r="AS130" s="150"/>
      <c r="AT130" s="116"/>
      <c r="AU130" s="116" t="s">
        <v>354</v>
      </c>
      <c r="AV130" s="147"/>
      <c r="AW130" s="118"/>
      <c r="AX130" s="116"/>
      <c r="AY130" s="116"/>
      <c r="AZ130" s="116"/>
      <c r="BA130" s="117"/>
      <c r="BB130" s="150"/>
      <c r="BC130" s="116"/>
      <c r="BD130" s="116"/>
      <c r="BE130" s="147"/>
      <c r="BF130" s="118"/>
      <c r="BG130" s="116"/>
      <c r="BH130" s="116"/>
      <c r="BI130" s="117"/>
      <c r="BJ130" s="150"/>
      <c r="BK130" s="116"/>
      <c r="BL130" s="588"/>
      <c r="BM130" s="588"/>
      <c r="BN130" s="119"/>
      <c r="BP130" s="11"/>
      <c r="BR130" s="634"/>
    </row>
    <row r="131" spans="1:70" ht="18.899999999999999" customHeight="1" thickBot="1">
      <c r="A131" s="9"/>
      <c r="B131" s="8"/>
      <c r="C131" s="1101"/>
      <c r="D131" s="1101"/>
      <c r="E131" s="1101"/>
      <c r="F131" s="1102"/>
      <c r="G131" s="1076"/>
      <c r="H131" s="714" t="s">
        <v>274</v>
      </c>
      <c r="I131" s="201" t="s">
        <v>877</v>
      </c>
      <c r="J131" s="187">
        <v>1132220</v>
      </c>
      <c r="K131" s="533" t="s">
        <v>339</v>
      </c>
      <c r="L131" s="533">
        <v>27</v>
      </c>
      <c r="M131" s="534" t="s">
        <v>507</v>
      </c>
      <c r="N131" s="533" t="s">
        <v>5</v>
      </c>
      <c r="O131" s="124"/>
      <c r="P131" s="125"/>
      <c r="Q131" s="125"/>
      <c r="R131" s="126"/>
      <c r="S131" s="144"/>
      <c r="T131" s="125"/>
      <c r="U131" s="125"/>
      <c r="V131" s="148"/>
      <c r="W131" s="127" t="s">
        <v>342</v>
      </c>
      <c r="X131" s="125"/>
      <c r="Y131" s="125"/>
      <c r="Z131" s="126"/>
      <c r="AA131" s="144"/>
      <c r="AB131" s="125"/>
      <c r="AC131" s="125"/>
      <c r="AD131" s="125"/>
      <c r="AE131" s="148"/>
      <c r="AF131" s="127"/>
      <c r="AG131" s="125"/>
      <c r="AH131" s="125" t="s">
        <v>342</v>
      </c>
      <c r="AI131" s="126"/>
      <c r="AJ131" s="144"/>
      <c r="AK131" s="125"/>
      <c r="AL131" s="125"/>
      <c r="AM131" s="148"/>
      <c r="AN131" s="127"/>
      <c r="AO131" s="125"/>
      <c r="AP131" s="125"/>
      <c r="AQ131" s="125"/>
      <c r="AR131" s="126"/>
      <c r="AS131" s="144"/>
      <c r="AT131" s="125"/>
      <c r="AU131" s="125" t="s">
        <v>342</v>
      </c>
      <c r="AV131" s="148"/>
      <c r="AW131" s="127"/>
      <c r="AX131" s="125"/>
      <c r="AY131" s="125"/>
      <c r="AZ131" s="125"/>
      <c r="BA131" s="126"/>
      <c r="BB131" s="144"/>
      <c r="BC131" s="125"/>
      <c r="BD131" s="125"/>
      <c r="BE131" s="148"/>
      <c r="BF131" s="127"/>
      <c r="BG131" s="125" t="s">
        <v>5</v>
      </c>
      <c r="BH131" s="125"/>
      <c r="BI131" s="126"/>
      <c r="BJ131" s="144"/>
      <c r="BK131" s="125"/>
      <c r="BL131" s="616"/>
      <c r="BM131" s="616"/>
      <c r="BN131" s="128"/>
      <c r="BP131" s="11"/>
      <c r="BR131" s="634"/>
    </row>
    <row r="132" spans="1:70" ht="18.899999999999999" customHeight="1">
      <c r="A132" s="9"/>
      <c r="B132" s="8"/>
      <c r="C132" s="1101"/>
      <c r="D132" s="1101"/>
      <c r="E132" s="1101"/>
      <c r="F132" s="1102"/>
      <c r="G132" s="1013" t="s">
        <v>276</v>
      </c>
      <c r="H132" s="709" t="s">
        <v>694</v>
      </c>
      <c r="I132" s="200" t="s">
        <v>887</v>
      </c>
      <c r="J132" s="186">
        <v>1132230</v>
      </c>
      <c r="K132" s="527" t="s">
        <v>339</v>
      </c>
      <c r="L132" s="527">
        <v>51</v>
      </c>
      <c r="M132" s="528" t="s">
        <v>507</v>
      </c>
      <c r="N132" s="527" t="s">
        <v>5</v>
      </c>
      <c r="O132" s="122"/>
      <c r="P132" s="90" t="s">
        <v>342</v>
      </c>
      <c r="Q132" s="90"/>
      <c r="R132" s="99"/>
      <c r="S132" s="135"/>
      <c r="T132" s="90"/>
      <c r="U132" s="90"/>
      <c r="V132" s="146"/>
      <c r="W132" s="103"/>
      <c r="X132" s="90"/>
      <c r="Y132" s="90"/>
      <c r="Z132" s="99"/>
      <c r="AA132" s="135"/>
      <c r="AB132" s="90" t="s">
        <v>342</v>
      </c>
      <c r="AC132" s="90"/>
      <c r="AD132" s="90"/>
      <c r="AE132" s="146"/>
      <c r="AF132" s="103"/>
      <c r="AG132" s="90"/>
      <c r="AH132" s="90"/>
      <c r="AI132" s="99"/>
      <c r="AJ132" s="135"/>
      <c r="AK132" s="90"/>
      <c r="AL132" s="90"/>
      <c r="AM132" s="146"/>
      <c r="AN132" s="103"/>
      <c r="AO132" s="90"/>
      <c r="AP132" s="90"/>
      <c r="AQ132" s="90" t="s">
        <v>342</v>
      </c>
      <c r="AR132" s="99"/>
      <c r="AS132" s="135"/>
      <c r="AT132" s="90"/>
      <c r="AU132" s="90"/>
      <c r="AV132" s="146"/>
      <c r="AW132" s="103"/>
      <c r="AX132" s="90"/>
      <c r="AY132" s="90"/>
      <c r="AZ132" s="90" t="s">
        <v>342</v>
      </c>
      <c r="BA132" s="99"/>
      <c r="BB132" s="135"/>
      <c r="BC132" s="90"/>
      <c r="BD132" s="90"/>
      <c r="BE132" s="146"/>
      <c r="BF132" s="103"/>
      <c r="BG132" s="90"/>
      <c r="BH132" s="90"/>
      <c r="BI132" s="99"/>
      <c r="BJ132" s="135"/>
      <c r="BK132" s="686"/>
      <c r="BL132" s="544"/>
      <c r="BM132" s="544"/>
      <c r="BN132" s="91"/>
      <c r="BP132" s="11"/>
      <c r="BR132" s="634"/>
    </row>
    <row r="133" spans="1:70" ht="18.899999999999999" customHeight="1">
      <c r="A133" s="9"/>
      <c r="B133" s="8"/>
      <c r="C133" s="1101"/>
      <c r="D133" s="1101"/>
      <c r="E133" s="1101"/>
      <c r="F133" s="1102"/>
      <c r="G133" s="1014"/>
      <c r="H133" s="710" t="s">
        <v>281</v>
      </c>
      <c r="I133" s="194" t="s">
        <v>886</v>
      </c>
      <c r="J133" s="188">
        <v>1132230</v>
      </c>
      <c r="K133" s="525" t="s">
        <v>339</v>
      </c>
      <c r="L133" s="525">
        <v>796</v>
      </c>
      <c r="M133" s="526" t="s">
        <v>507</v>
      </c>
      <c r="N133" s="525" t="s">
        <v>658</v>
      </c>
      <c r="O133" s="108"/>
      <c r="P133" s="84" t="s">
        <v>354</v>
      </c>
      <c r="Q133" s="84"/>
      <c r="R133" s="100"/>
      <c r="S133" s="136"/>
      <c r="T133" s="84"/>
      <c r="U133" s="84"/>
      <c r="V133" s="87"/>
      <c r="W133" s="94"/>
      <c r="X133" s="85"/>
      <c r="Y133" s="84"/>
      <c r="Z133" s="100"/>
      <c r="AA133" s="136"/>
      <c r="AB133" s="84"/>
      <c r="AC133" s="84"/>
      <c r="AD133" s="84"/>
      <c r="AE133" s="87"/>
      <c r="AF133" s="94"/>
      <c r="AG133" s="84"/>
      <c r="AH133" s="84"/>
      <c r="AI133" s="100"/>
      <c r="AJ133" s="136"/>
      <c r="AK133" s="84"/>
      <c r="AL133" s="84"/>
      <c r="AM133" s="87"/>
      <c r="AN133" s="94" t="s">
        <v>354</v>
      </c>
      <c r="AO133" s="84"/>
      <c r="AP133" s="84"/>
      <c r="AQ133" s="84"/>
      <c r="AR133" s="100"/>
      <c r="AS133" s="136"/>
      <c r="AT133" s="84"/>
      <c r="AU133" s="84"/>
      <c r="AV133" s="87"/>
      <c r="AW133" s="94"/>
      <c r="AX133" s="84"/>
      <c r="AY133" s="84"/>
      <c r="AZ133" s="218"/>
      <c r="BA133" s="100"/>
      <c r="BB133" s="136"/>
      <c r="BC133" s="84"/>
      <c r="BD133" s="84"/>
      <c r="BE133" s="87"/>
      <c r="BF133" s="94"/>
      <c r="BG133" s="84"/>
      <c r="BH133" s="84"/>
      <c r="BI133" s="100"/>
      <c r="BJ133" s="136"/>
      <c r="BK133" s="84"/>
      <c r="BL133" s="536"/>
      <c r="BM133" s="536"/>
      <c r="BN133" s="93"/>
      <c r="BP133" s="11"/>
      <c r="BR133" s="634"/>
    </row>
    <row r="134" spans="1:70" ht="18.899999999999999" customHeight="1">
      <c r="A134" s="9"/>
      <c r="B134" s="8"/>
      <c r="C134" s="1101"/>
      <c r="D134" s="1101"/>
      <c r="E134" s="1101"/>
      <c r="F134" s="1102"/>
      <c r="G134" s="1014"/>
      <c r="H134" s="710" t="s">
        <v>283</v>
      </c>
      <c r="I134" s="194" t="s">
        <v>884</v>
      </c>
      <c r="J134" s="188">
        <v>1132230</v>
      </c>
      <c r="K134" s="525" t="s">
        <v>339</v>
      </c>
      <c r="L134" s="525">
        <v>18</v>
      </c>
      <c r="M134" s="526" t="s">
        <v>507</v>
      </c>
      <c r="N134" s="525" t="s">
        <v>5</v>
      </c>
      <c r="O134" s="108"/>
      <c r="P134" s="84"/>
      <c r="Q134" s="84"/>
      <c r="R134" s="100"/>
      <c r="S134" s="136"/>
      <c r="T134" s="84"/>
      <c r="U134" s="84"/>
      <c r="V134" s="87"/>
      <c r="W134" s="94" t="s">
        <v>342</v>
      </c>
      <c r="X134" s="85"/>
      <c r="Y134" s="84"/>
      <c r="Z134" s="100"/>
      <c r="AA134" s="136"/>
      <c r="AB134" s="84"/>
      <c r="AC134" s="84"/>
      <c r="AD134" s="84"/>
      <c r="AE134" s="87"/>
      <c r="AF134" s="94"/>
      <c r="AG134" s="84"/>
      <c r="AH134" s="84"/>
      <c r="AI134" s="100" t="s">
        <v>342</v>
      </c>
      <c r="AJ134" s="136"/>
      <c r="AK134" s="84"/>
      <c r="AL134" s="84"/>
      <c r="AM134" s="87"/>
      <c r="AN134" s="216"/>
      <c r="AO134" s="84"/>
      <c r="AP134" s="84"/>
      <c r="AQ134" s="84"/>
      <c r="AR134" s="100"/>
      <c r="AS134" s="136"/>
      <c r="AT134" s="84" t="s">
        <v>342</v>
      </c>
      <c r="AU134" s="84"/>
      <c r="AV134" s="87"/>
      <c r="AW134" s="94"/>
      <c r="AX134" s="84"/>
      <c r="AY134" s="84"/>
      <c r="AZ134" s="218"/>
      <c r="BA134" s="100"/>
      <c r="BB134" s="136"/>
      <c r="BC134" s="84"/>
      <c r="BD134" s="84"/>
      <c r="BE134" s="87"/>
      <c r="BF134" s="94" t="s">
        <v>5</v>
      </c>
      <c r="BG134" s="84"/>
      <c r="BH134" s="84"/>
      <c r="BI134" s="100"/>
      <c r="BJ134" s="136"/>
      <c r="BK134" s="84"/>
      <c r="BL134" s="536"/>
      <c r="BM134" s="536"/>
      <c r="BN134" s="93"/>
      <c r="BP134" s="11"/>
      <c r="BR134" s="634"/>
    </row>
    <row r="135" spans="1:70" ht="18.899999999999999" customHeight="1" thickBot="1">
      <c r="A135" s="9"/>
      <c r="B135" s="8"/>
      <c r="C135" s="1101"/>
      <c r="D135" s="1101"/>
      <c r="E135" s="1101"/>
      <c r="F135" s="1102"/>
      <c r="G135" s="1076"/>
      <c r="H135" s="716" t="s">
        <v>285</v>
      </c>
      <c r="I135" s="202" t="s">
        <v>885</v>
      </c>
      <c r="J135" s="189">
        <v>1132230</v>
      </c>
      <c r="K135" s="533" t="s">
        <v>339</v>
      </c>
      <c r="L135" s="533">
        <v>42</v>
      </c>
      <c r="M135" s="534" t="s">
        <v>507</v>
      </c>
      <c r="N135" s="533" t="s">
        <v>5</v>
      </c>
      <c r="O135" s="110"/>
      <c r="P135" s="97"/>
      <c r="Q135" s="97"/>
      <c r="R135" s="102"/>
      <c r="S135" s="137"/>
      <c r="T135" s="97"/>
      <c r="U135" s="97"/>
      <c r="V135" s="141"/>
      <c r="W135" s="96" t="s">
        <v>342</v>
      </c>
      <c r="X135" s="106"/>
      <c r="Y135" s="97"/>
      <c r="Z135" s="102"/>
      <c r="AA135" s="137"/>
      <c r="AB135" s="97"/>
      <c r="AC135" s="97"/>
      <c r="AD135" s="97"/>
      <c r="AE135" s="141"/>
      <c r="AF135" s="96"/>
      <c r="AG135" s="97"/>
      <c r="AH135" s="97"/>
      <c r="AI135" s="102" t="s">
        <v>342</v>
      </c>
      <c r="AJ135" s="137"/>
      <c r="AK135" s="97"/>
      <c r="AL135" s="97"/>
      <c r="AM135" s="141"/>
      <c r="AN135" s="687"/>
      <c r="AO135" s="97"/>
      <c r="AP135" s="97"/>
      <c r="AQ135" s="97"/>
      <c r="AR135" s="102"/>
      <c r="AS135" s="137"/>
      <c r="AT135" s="97" t="s">
        <v>342</v>
      </c>
      <c r="AU135" s="97"/>
      <c r="AV135" s="141"/>
      <c r="AW135" s="96"/>
      <c r="AX135" s="97"/>
      <c r="AY135" s="97"/>
      <c r="AZ135" s="220"/>
      <c r="BA135" s="102"/>
      <c r="BB135" s="137"/>
      <c r="BC135" s="97"/>
      <c r="BD135" s="97"/>
      <c r="BE135" s="141"/>
      <c r="BF135" s="96" t="s">
        <v>5</v>
      </c>
      <c r="BG135" s="97"/>
      <c r="BH135" s="97"/>
      <c r="BI135" s="102"/>
      <c r="BJ135" s="137"/>
      <c r="BK135" s="97"/>
      <c r="BL135" s="545"/>
      <c r="BM135" s="545"/>
      <c r="BN135" s="98"/>
      <c r="BP135" s="11"/>
      <c r="BR135" s="634"/>
    </row>
    <row r="136" spans="1:70" ht="18.899999999999999" customHeight="1">
      <c r="A136" s="9"/>
      <c r="B136" s="8"/>
      <c r="C136" s="1101"/>
      <c r="D136" s="1101"/>
      <c r="E136" s="1101"/>
      <c r="F136" s="1102"/>
      <c r="G136" s="1086" t="s">
        <v>315</v>
      </c>
      <c r="H136" s="732" t="s">
        <v>287</v>
      </c>
      <c r="I136" s="205" t="s">
        <v>878</v>
      </c>
      <c r="J136" s="152">
        <v>1132320</v>
      </c>
      <c r="K136" s="527" t="s">
        <v>339</v>
      </c>
      <c r="L136" s="527">
        <v>62</v>
      </c>
      <c r="M136" s="527" t="s">
        <v>508</v>
      </c>
      <c r="N136" s="527" t="s">
        <v>5</v>
      </c>
      <c r="O136" s="122"/>
      <c r="P136" s="90"/>
      <c r="Q136" s="90"/>
      <c r="R136" s="99"/>
      <c r="S136" s="135"/>
      <c r="T136" s="90"/>
      <c r="U136" s="90"/>
      <c r="V136" s="146"/>
      <c r="W136" s="633"/>
      <c r="X136" s="104"/>
      <c r="Y136" s="90"/>
      <c r="Z136" s="99"/>
      <c r="AA136" s="135" t="s">
        <v>342</v>
      </c>
      <c r="AB136" s="90"/>
      <c r="AC136" s="90"/>
      <c r="AD136" s="90"/>
      <c r="AE136" s="146"/>
      <c r="AF136" s="103"/>
      <c r="AG136" s="90"/>
      <c r="AH136" s="90"/>
      <c r="AI136" s="99"/>
      <c r="AJ136" s="135"/>
      <c r="AK136" s="90"/>
      <c r="AL136" s="90"/>
      <c r="AM136" s="146"/>
      <c r="AN136" s="103"/>
      <c r="AO136" s="90" t="s">
        <v>342</v>
      </c>
      <c r="AP136" s="90"/>
      <c r="AQ136" s="90"/>
      <c r="AR136" s="99"/>
      <c r="AS136" s="135"/>
      <c r="AT136" s="90"/>
      <c r="AU136" s="90"/>
      <c r="AV136" s="146"/>
      <c r="AW136" s="103"/>
      <c r="AX136" s="90"/>
      <c r="AY136" s="90"/>
      <c r="AZ136" s="90" t="s">
        <v>342</v>
      </c>
      <c r="BA136" s="99"/>
      <c r="BB136" s="135"/>
      <c r="BC136" s="90"/>
      <c r="BD136" s="90"/>
      <c r="BE136" s="146"/>
      <c r="BF136" s="103"/>
      <c r="BG136" s="90"/>
      <c r="BH136" s="90"/>
      <c r="BI136" s="99"/>
      <c r="BJ136" s="135"/>
      <c r="BK136" s="90" t="s">
        <v>5</v>
      </c>
      <c r="BL136" s="544"/>
      <c r="BM136" s="544"/>
      <c r="BN136" s="91"/>
      <c r="BP136" s="11"/>
      <c r="BR136" s="634"/>
    </row>
    <row r="137" spans="1:70" ht="18.899999999999999" customHeight="1" thickBot="1">
      <c r="A137" s="9"/>
      <c r="B137" s="8"/>
      <c r="C137" s="1101"/>
      <c r="D137" s="1101"/>
      <c r="E137" s="1101"/>
      <c r="F137" s="1102"/>
      <c r="G137" s="1086"/>
      <c r="H137" s="713" t="s">
        <v>289</v>
      </c>
      <c r="I137" s="204" t="s">
        <v>879</v>
      </c>
      <c r="J137" s="284">
        <v>1132320</v>
      </c>
      <c r="K137" s="533" t="s">
        <v>339</v>
      </c>
      <c r="L137" s="533">
        <v>1752</v>
      </c>
      <c r="M137" s="533" t="s">
        <v>659</v>
      </c>
      <c r="N137" s="533" t="s">
        <v>660</v>
      </c>
      <c r="O137" s="110"/>
      <c r="P137" s="97"/>
      <c r="Q137" s="97"/>
      <c r="R137" s="102"/>
      <c r="S137" s="137"/>
      <c r="T137" s="97"/>
      <c r="U137" s="97"/>
      <c r="V137" s="141"/>
      <c r="W137" s="632"/>
      <c r="X137" s="106"/>
      <c r="Y137" s="97"/>
      <c r="Z137" s="102"/>
      <c r="AA137" s="137"/>
      <c r="AB137" s="97"/>
      <c r="AC137" s="97"/>
      <c r="AD137" s="97"/>
      <c r="AE137" s="141"/>
      <c r="AF137" s="96" t="s">
        <v>353</v>
      </c>
      <c r="AG137" s="97"/>
      <c r="AH137" s="97"/>
      <c r="AI137" s="102"/>
      <c r="AJ137" s="137"/>
      <c r="AK137" s="97"/>
      <c r="AL137" s="97"/>
      <c r="AM137" s="141"/>
      <c r="AN137" s="96"/>
      <c r="AO137" s="97"/>
      <c r="AP137" s="97"/>
      <c r="AQ137" s="97"/>
      <c r="AR137" s="102"/>
      <c r="AS137" s="137"/>
      <c r="AT137" s="97"/>
      <c r="AU137" s="97"/>
      <c r="AV137" s="141"/>
      <c r="AW137" s="96"/>
      <c r="AX137" s="97"/>
      <c r="AY137" s="97"/>
      <c r="AZ137" s="97"/>
      <c r="BA137" s="102"/>
      <c r="BB137" s="137"/>
      <c r="BC137" s="97"/>
      <c r="BD137" s="97"/>
      <c r="BE137" s="141"/>
      <c r="BF137" s="96"/>
      <c r="BG137" s="97"/>
      <c r="BH137" s="97"/>
      <c r="BI137" s="102"/>
      <c r="BJ137" s="137"/>
      <c r="BK137" s="97"/>
      <c r="BL137" s="545"/>
      <c r="BM137" s="545"/>
      <c r="BN137" s="98"/>
      <c r="BP137" s="11"/>
      <c r="BR137" s="634"/>
    </row>
    <row r="138" spans="1:70" ht="18.899999999999999" customHeight="1" thickBot="1">
      <c r="A138" s="9"/>
      <c r="B138" s="8"/>
      <c r="C138" s="1101"/>
      <c r="D138" s="1101"/>
      <c r="E138" s="1101"/>
      <c r="F138" s="1102"/>
      <c r="G138" s="287" t="s">
        <v>291</v>
      </c>
      <c r="H138" s="732" t="s">
        <v>292</v>
      </c>
      <c r="I138" s="293" t="s">
        <v>293</v>
      </c>
      <c r="J138" s="523">
        <v>1132162</v>
      </c>
      <c r="K138" s="587" t="s">
        <v>339</v>
      </c>
      <c r="L138" s="587">
        <v>74</v>
      </c>
      <c r="M138" s="587" t="s">
        <v>508</v>
      </c>
      <c r="N138" s="587" t="s">
        <v>3</v>
      </c>
      <c r="O138" s="652"/>
      <c r="P138" s="653" t="s">
        <v>707</v>
      </c>
      <c r="Q138" s="653"/>
      <c r="R138" s="654"/>
      <c r="S138" s="310" t="s">
        <v>707</v>
      </c>
      <c r="T138" s="653"/>
      <c r="U138" s="653"/>
      <c r="V138" s="309"/>
      <c r="W138" s="685"/>
      <c r="X138" s="656" t="s">
        <v>707</v>
      </c>
      <c r="Y138" s="653"/>
      <c r="Z138" s="654"/>
      <c r="AA138" s="310"/>
      <c r="AB138" s="653"/>
      <c r="AC138" s="653" t="s">
        <v>707</v>
      </c>
      <c r="AD138" s="653"/>
      <c r="AE138" s="309"/>
      <c r="AF138" s="657" t="s">
        <v>707</v>
      </c>
      <c r="AG138" s="653"/>
      <c r="AH138" s="653" t="s">
        <v>354</v>
      </c>
      <c r="AI138" s="654"/>
      <c r="AJ138" s="310"/>
      <c r="AK138" s="653"/>
      <c r="AL138" s="653"/>
      <c r="AM138" s="309"/>
      <c r="AN138" s="657"/>
      <c r="AO138" s="653"/>
      <c r="AP138" s="653" t="s">
        <v>707</v>
      </c>
      <c r="AQ138" s="653"/>
      <c r="AR138" s="654"/>
      <c r="AS138" s="310" t="s">
        <v>707</v>
      </c>
      <c r="AT138" s="653"/>
      <c r="AU138" s="653" t="s">
        <v>707</v>
      </c>
      <c r="AV138" s="309"/>
      <c r="AW138" s="657"/>
      <c r="AX138" s="653"/>
      <c r="AY138" s="653"/>
      <c r="AZ138" s="653" t="s">
        <v>707</v>
      </c>
      <c r="BA138" s="654"/>
      <c r="BB138" s="310"/>
      <c r="BC138" s="653"/>
      <c r="BD138" s="653" t="s">
        <v>3</v>
      </c>
      <c r="BE138" s="309"/>
      <c r="BF138" s="657"/>
      <c r="BG138" s="653"/>
      <c r="BH138" s="653" t="s">
        <v>9</v>
      </c>
      <c r="BI138" s="654"/>
      <c r="BJ138" s="310"/>
      <c r="BK138" s="653"/>
      <c r="BL138" s="662"/>
      <c r="BM138" s="662"/>
      <c r="BN138" s="664"/>
      <c r="BP138" s="11"/>
      <c r="BR138" s="634"/>
    </row>
    <row r="139" spans="1:70" ht="18.899999999999999" customHeight="1" thickBot="1">
      <c r="A139" s="9"/>
      <c r="B139" s="8"/>
      <c r="C139" s="1101"/>
      <c r="D139" s="1101"/>
      <c r="E139" s="1101"/>
      <c r="F139" s="1102"/>
      <c r="G139" s="288" t="s">
        <v>459</v>
      </c>
      <c r="H139" s="731" t="s">
        <v>460</v>
      </c>
      <c r="I139" s="297" t="s">
        <v>883</v>
      </c>
      <c r="J139" s="299">
        <v>1131180</v>
      </c>
      <c r="K139" s="587" t="s">
        <v>339</v>
      </c>
      <c r="L139" s="587">
        <v>231</v>
      </c>
      <c r="M139" s="587" t="s">
        <v>506</v>
      </c>
      <c r="N139" s="587" t="s">
        <v>5</v>
      </c>
      <c r="O139" s="652"/>
      <c r="P139" s="653"/>
      <c r="Q139" s="653"/>
      <c r="R139" s="654"/>
      <c r="S139" s="310"/>
      <c r="T139" s="653"/>
      <c r="U139" s="653"/>
      <c r="V139" s="309"/>
      <c r="W139" s="685" t="s">
        <v>342</v>
      </c>
      <c r="X139" s="656"/>
      <c r="Y139" s="653"/>
      <c r="Z139" s="654"/>
      <c r="AA139" s="310"/>
      <c r="AB139" s="653"/>
      <c r="AC139" s="653"/>
      <c r="AD139" s="653"/>
      <c r="AE139" s="309"/>
      <c r="AF139" s="657"/>
      <c r="AG139" s="653"/>
      <c r="AH139" s="653" t="s">
        <v>342</v>
      </c>
      <c r="AI139" s="654"/>
      <c r="AJ139" s="310"/>
      <c r="AK139" s="653"/>
      <c r="AL139" s="653"/>
      <c r="AM139" s="309"/>
      <c r="AN139" s="657"/>
      <c r="AO139" s="653"/>
      <c r="AP139" s="653"/>
      <c r="AQ139" s="653"/>
      <c r="AR139" s="654"/>
      <c r="AS139" s="310"/>
      <c r="AT139" s="653"/>
      <c r="AU139" s="653" t="s">
        <v>353</v>
      </c>
      <c r="AV139" s="309"/>
      <c r="AW139" s="657"/>
      <c r="AX139" s="653"/>
      <c r="AY139" s="653"/>
      <c r="AZ139" s="653"/>
      <c r="BA139" s="654"/>
      <c r="BB139" s="310"/>
      <c r="BC139" s="653"/>
      <c r="BD139" s="653"/>
      <c r="BE139" s="309"/>
      <c r="BF139" s="657"/>
      <c r="BG139" s="653" t="s">
        <v>5</v>
      </c>
      <c r="BH139" s="653"/>
      <c r="BI139" s="654"/>
      <c r="BJ139" s="310"/>
      <c r="BK139" s="653"/>
      <c r="BL139" s="662"/>
      <c r="BM139" s="662"/>
      <c r="BN139" s="664"/>
      <c r="BP139" s="11"/>
      <c r="BR139" s="634"/>
    </row>
    <row r="140" spans="1:70" ht="18.899999999999999" customHeight="1">
      <c r="A140" s="9"/>
      <c r="B140" s="8"/>
      <c r="C140" s="1101"/>
      <c r="D140" s="1101"/>
      <c r="E140" s="1101"/>
      <c r="F140" s="1102"/>
      <c r="G140" s="1013" t="s">
        <v>462</v>
      </c>
      <c r="H140" s="718" t="s">
        <v>463</v>
      </c>
      <c r="I140" s="295" t="s">
        <v>881</v>
      </c>
      <c r="J140" s="190">
        <v>1131170</v>
      </c>
      <c r="K140" s="531" t="s">
        <v>339</v>
      </c>
      <c r="L140" s="531">
        <v>209</v>
      </c>
      <c r="M140" s="531" t="s">
        <v>506</v>
      </c>
      <c r="N140" s="531" t="s">
        <v>5</v>
      </c>
      <c r="O140" s="115"/>
      <c r="P140" s="116"/>
      <c r="Q140" s="116"/>
      <c r="R140" s="117"/>
      <c r="S140" s="150"/>
      <c r="T140" s="116"/>
      <c r="U140" s="116"/>
      <c r="V140" s="147"/>
      <c r="W140" s="683"/>
      <c r="X140" s="684"/>
      <c r="Y140" s="116"/>
      <c r="Z140" s="117" t="s">
        <v>342</v>
      </c>
      <c r="AA140" s="150"/>
      <c r="AB140" s="116"/>
      <c r="AC140" s="116"/>
      <c r="AD140" s="116"/>
      <c r="AE140" s="147"/>
      <c r="AF140" s="118"/>
      <c r="AG140" s="116"/>
      <c r="AH140" s="116"/>
      <c r="AI140" s="117"/>
      <c r="AJ140" s="150"/>
      <c r="AK140" s="116"/>
      <c r="AL140" s="116" t="s">
        <v>342</v>
      </c>
      <c r="AM140" s="147"/>
      <c r="AN140" s="118"/>
      <c r="AO140" s="116"/>
      <c r="AP140" s="116"/>
      <c r="AQ140" s="116"/>
      <c r="AR140" s="117"/>
      <c r="AS140" s="150"/>
      <c r="AT140" s="116"/>
      <c r="AU140" s="116"/>
      <c r="AV140" s="147"/>
      <c r="AW140" s="118"/>
      <c r="AX140" s="116" t="s">
        <v>342</v>
      </c>
      <c r="AY140" s="116"/>
      <c r="AZ140" s="116"/>
      <c r="BA140" s="117"/>
      <c r="BB140" s="150"/>
      <c r="BC140" s="116"/>
      <c r="BD140" s="116"/>
      <c r="BE140" s="147"/>
      <c r="BF140" s="118"/>
      <c r="BG140" s="116"/>
      <c r="BH140" s="116"/>
      <c r="BI140" s="117"/>
      <c r="BJ140" s="150" t="s">
        <v>5</v>
      </c>
      <c r="BK140" s="116"/>
      <c r="BL140" s="588"/>
      <c r="BM140" s="588"/>
      <c r="BN140" s="119"/>
      <c r="BP140" s="11"/>
      <c r="BR140" s="634"/>
    </row>
    <row r="141" spans="1:70" ht="18.899999999999999" customHeight="1">
      <c r="A141" s="9"/>
      <c r="B141" s="8"/>
      <c r="C141" s="1101"/>
      <c r="D141" s="1101"/>
      <c r="E141" s="1101"/>
      <c r="F141" s="1102"/>
      <c r="G141" s="1014"/>
      <c r="H141" s="706" t="s">
        <v>464</v>
      </c>
      <c r="I141" s="294" t="s">
        <v>881</v>
      </c>
      <c r="J141" s="188">
        <v>1131170</v>
      </c>
      <c r="K141" s="525" t="s">
        <v>339</v>
      </c>
      <c r="L141" s="525">
        <v>195</v>
      </c>
      <c r="M141" s="525" t="s">
        <v>506</v>
      </c>
      <c r="N141" s="525" t="s">
        <v>5</v>
      </c>
      <c r="O141" s="108"/>
      <c r="P141" s="84"/>
      <c r="Q141" s="84"/>
      <c r="R141" s="100"/>
      <c r="S141" s="136"/>
      <c r="T141" s="84"/>
      <c r="U141" s="84"/>
      <c r="V141" s="87"/>
      <c r="W141" s="547"/>
      <c r="X141" s="85"/>
      <c r="Y141" s="84"/>
      <c r="Z141" s="100" t="s">
        <v>342</v>
      </c>
      <c r="AA141" s="136"/>
      <c r="AB141" s="84"/>
      <c r="AC141" s="84"/>
      <c r="AD141" s="84"/>
      <c r="AE141" s="87"/>
      <c r="AF141" s="94"/>
      <c r="AG141" s="84"/>
      <c r="AH141" s="84"/>
      <c r="AI141" s="100"/>
      <c r="AJ141" s="136"/>
      <c r="AK141" s="84"/>
      <c r="AL141" s="84" t="s">
        <v>342</v>
      </c>
      <c r="AM141" s="87"/>
      <c r="AN141" s="94"/>
      <c r="AO141" s="84"/>
      <c r="AP141" s="84"/>
      <c r="AQ141" s="84"/>
      <c r="AR141" s="100"/>
      <c r="AS141" s="136"/>
      <c r="AT141" s="84"/>
      <c r="AU141" s="84"/>
      <c r="AV141" s="87"/>
      <c r="AW141" s="94"/>
      <c r="AX141" s="84" t="s">
        <v>342</v>
      </c>
      <c r="AY141" s="84"/>
      <c r="AZ141" s="84"/>
      <c r="BA141" s="100"/>
      <c r="BB141" s="136"/>
      <c r="BC141" s="84"/>
      <c r="BD141" s="84"/>
      <c r="BE141" s="87"/>
      <c r="BF141" s="94"/>
      <c r="BG141" s="84"/>
      <c r="BH141" s="84"/>
      <c r="BI141" s="100"/>
      <c r="BJ141" s="136" t="s">
        <v>5</v>
      </c>
      <c r="BK141" s="84"/>
      <c r="BL141" s="536"/>
      <c r="BM141" s="536"/>
      <c r="BN141" s="93"/>
      <c r="BP141" s="11"/>
      <c r="BR141" s="634"/>
    </row>
    <row r="142" spans="1:70" ht="18.899999999999999" customHeight="1">
      <c r="A142" s="9"/>
      <c r="B142" s="8"/>
      <c r="C142" s="1101"/>
      <c r="D142" s="1101"/>
      <c r="E142" s="1101"/>
      <c r="F142" s="1102"/>
      <c r="G142" s="1014"/>
      <c r="H142" s="730" t="s">
        <v>927</v>
      </c>
      <c r="I142" s="303" t="s">
        <v>967</v>
      </c>
      <c r="J142" s="188">
        <v>1131170</v>
      </c>
      <c r="K142" s="525" t="s">
        <v>339</v>
      </c>
      <c r="L142" s="529">
        <v>8760</v>
      </c>
      <c r="M142" s="525" t="s">
        <v>506</v>
      </c>
      <c r="N142" s="529" t="s">
        <v>671</v>
      </c>
      <c r="O142" s="124"/>
      <c r="P142" s="125"/>
      <c r="Q142" s="125"/>
      <c r="R142" s="126"/>
      <c r="S142" s="144"/>
      <c r="T142" s="125"/>
      <c r="U142" s="125"/>
      <c r="V142" s="148"/>
      <c r="W142" s="681"/>
      <c r="X142" s="553"/>
      <c r="Y142" s="125"/>
      <c r="Z142" s="126"/>
      <c r="AA142" s="144"/>
      <c r="AB142" s="125"/>
      <c r="AC142" s="125"/>
      <c r="AD142" s="125"/>
      <c r="AE142" s="148"/>
      <c r="AF142" s="127"/>
      <c r="AG142" s="125"/>
      <c r="AH142" s="125"/>
      <c r="AI142" s="126"/>
      <c r="AJ142" s="144"/>
      <c r="AK142" s="125"/>
      <c r="AL142" s="125"/>
      <c r="AM142" s="148"/>
      <c r="AN142" s="127"/>
      <c r="AO142" s="125"/>
      <c r="AP142" s="125"/>
      <c r="AQ142" s="125"/>
      <c r="AR142" s="126"/>
      <c r="AS142" s="144"/>
      <c r="AT142" s="125"/>
      <c r="AU142" s="125"/>
      <c r="AV142" s="148"/>
      <c r="AW142" s="127"/>
      <c r="AX142" s="125"/>
      <c r="AY142" s="125"/>
      <c r="AZ142" s="125"/>
      <c r="BA142" s="126"/>
      <c r="BB142" s="144"/>
      <c r="BC142" s="125"/>
      <c r="BD142" s="125"/>
      <c r="BE142" s="148"/>
      <c r="BF142" s="127" t="s">
        <v>9</v>
      </c>
      <c r="BG142" s="125"/>
      <c r="BH142" s="125"/>
      <c r="BI142" s="126"/>
      <c r="BJ142" s="144"/>
      <c r="BK142" s="125"/>
      <c r="BL142" s="616"/>
      <c r="BM142" s="616"/>
      <c r="BN142" s="128"/>
      <c r="BP142" s="11"/>
      <c r="BR142" s="634"/>
    </row>
    <row r="143" spans="1:70" ht="18.899999999999999" customHeight="1" thickBot="1">
      <c r="A143" s="9"/>
      <c r="B143" s="8"/>
      <c r="C143" s="1101"/>
      <c r="D143" s="1101"/>
      <c r="E143" s="1101"/>
      <c r="F143" s="1102"/>
      <c r="G143" s="1076"/>
      <c r="H143" s="711" t="s">
        <v>465</v>
      </c>
      <c r="I143" s="296" t="s">
        <v>880</v>
      </c>
      <c r="J143" s="188">
        <v>1131170</v>
      </c>
      <c r="K143" s="529" t="s">
        <v>339</v>
      </c>
      <c r="L143" s="529">
        <v>398</v>
      </c>
      <c r="M143" s="529" t="s">
        <v>506</v>
      </c>
      <c r="N143" s="529" t="s">
        <v>5</v>
      </c>
      <c r="O143" s="124"/>
      <c r="P143" s="125"/>
      <c r="Q143" s="125"/>
      <c r="R143" s="126"/>
      <c r="S143" s="144"/>
      <c r="T143" s="125"/>
      <c r="U143" s="125"/>
      <c r="V143" s="148"/>
      <c r="W143" s="681"/>
      <c r="X143" s="553"/>
      <c r="Y143" s="125" t="s">
        <v>342</v>
      </c>
      <c r="Z143" s="126"/>
      <c r="AA143" s="144"/>
      <c r="AB143" s="125"/>
      <c r="AC143" s="125"/>
      <c r="AD143" s="125"/>
      <c r="AE143" s="148"/>
      <c r="AF143" s="127"/>
      <c r="AG143" s="125"/>
      <c r="AH143" s="125"/>
      <c r="AI143" s="126"/>
      <c r="AJ143" s="144"/>
      <c r="AK143" s="125" t="s">
        <v>342</v>
      </c>
      <c r="AL143" s="125"/>
      <c r="AM143" s="148"/>
      <c r="AN143" s="127"/>
      <c r="AO143" s="125"/>
      <c r="AP143" s="125"/>
      <c r="AQ143" s="125"/>
      <c r="AR143" s="126"/>
      <c r="AS143" s="144"/>
      <c r="AT143" s="125"/>
      <c r="AU143" s="125"/>
      <c r="AV143" s="148"/>
      <c r="AW143" s="127" t="s">
        <v>342</v>
      </c>
      <c r="AX143" s="125"/>
      <c r="AY143" s="125"/>
      <c r="AZ143" s="125"/>
      <c r="BA143" s="126"/>
      <c r="BB143" s="144"/>
      <c r="BC143" s="125"/>
      <c r="BD143" s="125"/>
      <c r="BE143" s="148"/>
      <c r="BF143" s="127"/>
      <c r="BG143" s="125"/>
      <c r="BH143" s="125"/>
      <c r="BI143" s="126" t="s">
        <v>5</v>
      </c>
      <c r="BJ143" s="144"/>
      <c r="BK143" s="125"/>
      <c r="BL143" s="616"/>
      <c r="BM143" s="616"/>
      <c r="BN143" s="128"/>
      <c r="BP143" s="11"/>
      <c r="BR143" s="634"/>
    </row>
    <row r="144" spans="1:70" ht="18.899999999999999" customHeight="1">
      <c r="A144" s="9"/>
      <c r="B144" s="8"/>
      <c r="C144" s="1101"/>
      <c r="D144" s="1101"/>
      <c r="E144" s="1101"/>
      <c r="F144" s="1102"/>
      <c r="G144" s="1013" t="s">
        <v>477</v>
      </c>
      <c r="H144" s="718" t="s">
        <v>468</v>
      </c>
      <c r="I144" s="302" t="s">
        <v>764</v>
      </c>
      <c r="J144" s="190">
        <v>1131805</v>
      </c>
      <c r="K144" s="527" t="s">
        <v>339</v>
      </c>
      <c r="L144" s="527">
        <v>796</v>
      </c>
      <c r="M144" s="527" t="s">
        <v>506</v>
      </c>
      <c r="N144" s="527" t="s">
        <v>658</v>
      </c>
      <c r="O144" s="122"/>
      <c r="P144" s="90"/>
      <c r="Q144" s="90"/>
      <c r="R144" s="99"/>
      <c r="S144" s="135"/>
      <c r="T144" s="90"/>
      <c r="U144" s="90"/>
      <c r="V144" s="146"/>
      <c r="W144" s="633"/>
      <c r="X144" s="104"/>
      <c r="Y144" s="90"/>
      <c r="Z144" s="99"/>
      <c r="AA144" s="135"/>
      <c r="AB144" s="90"/>
      <c r="AC144" s="90"/>
      <c r="AD144" s="90"/>
      <c r="AE144" s="146"/>
      <c r="AF144" s="103"/>
      <c r="AG144" s="90"/>
      <c r="AH144" s="90"/>
      <c r="AI144" s="99" t="s">
        <v>354</v>
      </c>
      <c r="AJ144" s="135"/>
      <c r="AK144" s="90"/>
      <c r="AL144" s="90"/>
      <c r="AM144" s="146"/>
      <c r="AN144" s="103"/>
      <c r="AO144" s="90"/>
      <c r="AP144" s="90"/>
      <c r="AQ144" s="90"/>
      <c r="AR144" s="99"/>
      <c r="AS144" s="135"/>
      <c r="AT144" s="90"/>
      <c r="AU144" s="90"/>
      <c r="AV144" s="146"/>
      <c r="AW144" s="103"/>
      <c r="AX144" s="90"/>
      <c r="AY144" s="90"/>
      <c r="AZ144" s="90"/>
      <c r="BA144" s="99"/>
      <c r="BB144" s="135"/>
      <c r="BC144" s="90"/>
      <c r="BD144" s="90"/>
      <c r="BE144" s="146"/>
      <c r="BF144" s="103"/>
      <c r="BG144" s="90" t="s">
        <v>7</v>
      </c>
      <c r="BH144" s="90"/>
      <c r="BI144" s="99"/>
      <c r="BJ144" s="135"/>
      <c r="BK144" s="90"/>
      <c r="BL144" s="544"/>
      <c r="BM144" s="544"/>
      <c r="BN144" s="91"/>
      <c r="BP144" s="11"/>
      <c r="BR144" s="634"/>
    </row>
    <row r="145" spans="1:70" ht="18.899999999999999" customHeight="1">
      <c r="A145" s="9"/>
      <c r="B145" s="8"/>
      <c r="C145" s="1101"/>
      <c r="D145" s="1101"/>
      <c r="E145" s="1101"/>
      <c r="F145" s="1102"/>
      <c r="G145" s="1014"/>
      <c r="H145" s="706" t="s">
        <v>469</v>
      </c>
      <c r="I145" s="294" t="s">
        <v>764</v>
      </c>
      <c r="J145" s="188">
        <v>1131805</v>
      </c>
      <c r="K145" s="525" t="s">
        <v>339</v>
      </c>
      <c r="L145" s="525">
        <v>730</v>
      </c>
      <c r="M145" s="525" t="s">
        <v>506</v>
      </c>
      <c r="N145" s="525" t="s">
        <v>658</v>
      </c>
      <c r="O145" s="108"/>
      <c r="P145" s="84"/>
      <c r="Q145" s="84"/>
      <c r="R145" s="100"/>
      <c r="S145" s="136"/>
      <c r="T145" s="84"/>
      <c r="U145" s="84"/>
      <c r="V145" s="87"/>
      <c r="W145" s="547"/>
      <c r="X145" s="85"/>
      <c r="Y145" s="84"/>
      <c r="Z145" s="100"/>
      <c r="AA145" s="136"/>
      <c r="AB145" s="84"/>
      <c r="AC145" s="84"/>
      <c r="AD145" s="84"/>
      <c r="AE145" s="87"/>
      <c r="AF145" s="94"/>
      <c r="AG145" s="84"/>
      <c r="AH145" s="84"/>
      <c r="AI145" s="100"/>
      <c r="AJ145" s="136" t="s">
        <v>354</v>
      </c>
      <c r="AK145" s="84"/>
      <c r="AL145" s="84"/>
      <c r="AM145" s="87"/>
      <c r="AN145" s="94"/>
      <c r="AO145" s="84"/>
      <c r="AP145" s="84"/>
      <c r="AQ145" s="84"/>
      <c r="AR145" s="100"/>
      <c r="AS145" s="136"/>
      <c r="AT145" s="84"/>
      <c r="AU145" s="84"/>
      <c r="AV145" s="87"/>
      <c r="AW145" s="94"/>
      <c r="AX145" s="84"/>
      <c r="AY145" s="84"/>
      <c r="AZ145" s="84"/>
      <c r="BA145" s="100"/>
      <c r="BB145" s="136"/>
      <c r="BC145" s="84"/>
      <c r="BD145" s="84"/>
      <c r="BE145" s="87"/>
      <c r="BF145" s="94"/>
      <c r="BG145" s="84" t="s">
        <v>7</v>
      </c>
      <c r="BH145" s="84"/>
      <c r="BI145" s="100"/>
      <c r="BJ145" s="136"/>
      <c r="BK145" s="84"/>
      <c r="BL145" s="536"/>
      <c r="BM145" s="536"/>
      <c r="BN145" s="93"/>
      <c r="BP145" s="11"/>
      <c r="BR145" s="634"/>
    </row>
    <row r="146" spans="1:70" ht="18.899999999999999" customHeight="1">
      <c r="A146" s="9"/>
      <c r="B146" s="8"/>
      <c r="C146" s="1101"/>
      <c r="D146" s="1101"/>
      <c r="E146" s="1101"/>
      <c r="F146" s="1102"/>
      <c r="G146" s="1014"/>
      <c r="H146" s="706" t="s">
        <v>470</v>
      </c>
      <c r="I146" s="294" t="s">
        <v>764</v>
      </c>
      <c r="J146" s="188">
        <v>1131805</v>
      </c>
      <c r="K146" s="525" t="s">
        <v>339</v>
      </c>
      <c r="L146" s="525">
        <v>365</v>
      </c>
      <c r="M146" s="525" t="s">
        <v>506</v>
      </c>
      <c r="N146" s="525" t="s">
        <v>658</v>
      </c>
      <c r="O146" s="108"/>
      <c r="P146" s="84"/>
      <c r="Q146" s="84"/>
      <c r="R146" s="100"/>
      <c r="S146" s="136"/>
      <c r="T146" s="84"/>
      <c r="U146" s="84"/>
      <c r="V146" s="87"/>
      <c r="W146" s="547"/>
      <c r="X146" s="85"/>
      <c r="Y146" s="84"/>
      <c r="Z146" s="100"/>
      <c r="AA146" s="136"/>
      <c r="AB146" s="84"/>
      <c r="AC146" s="84"/>
      <c r="AD146" s="84"/>
      <c r="AE146" s="87"/>
      <c r="AF146" s="94"/>
      <c r="AG146" s="84"/>
      <c r="AH146" s="84"/>
      <c r="AI146" s="100"/>
      <c r="AJ146" s="136" t="s">
        <v>354</v>
      </c>
      <c r="AK146" s="84"/>
      <c r="AL146" s="84"/>
      <c r="AM146" s="87"/>
      <c r="AN146" s="94"/>
      <c r="AO146" s="84"/>
      <c r="AP146" s="84"/>
      <c r="AQ146" s="84"/>
      <c r="AR146" s="100"/>
      <c r="AS146" s="136"/>
      <c r="AT146" s="84"/>
      <c r="AU146" s="84"/>
      <c r="AV146" s="87"/>
      <c r="AW146" s="94"/>
      <c r="AX146" s="84"/>
      <c r="AY146" s="84"/>
      <c r="AZ146" s="84"/>
      <c r="BA146" s="100"/>
      <c r="BB146" s="136"/>
      <c r="BC146" s="84"/>
      <c r="BD146" s="84"/>
      <c r="BE146" s="87"/>
      <c r="BF146" s="94"/>
      <c r="BG146" s="84"/>
      <c r="BH146" s="84" t="s">
        <v>7</v>
      </c>
      <c r="BI146" s="100"/>
      <c r="BJ146" s="136"/>
      <c r="BK146" s="84"/>
      <c r="BL146" s="536"/>
      <c r="BM146" s="536"/>
      <c r="BN146" s="93"/>
      <c r="BP146" s="11"/>
      <c r="BR146" s="634"/>
    </row>
    <row r="147" spans="1:70" ht="18.899999999999999" customHeight="1">
      <c r="A147" s="9"/>
      <c r="B147" s="8"/>
      <c r="C147" s="1101"/>
      <c r="D147" s="1101"/>
      <c r="E147" s="1101"/>
      <c r="F147" s="1102"/>
      <c r="G147" s="1014"/>
      <c r="H147" s="706" t="s">
        <v>471</v>
      </c>
      <c r="I147" s="294" t="s">
        <v>764</v>
      </c>
      <c r="J147" s="188">
        <v>1131805</v>
      </c>
      <c r="K147" s="525" t="s">
        <v>339</v>
      </c>
      <c r="L147" s="525">
        <v>2190</v>
      </c>
      <c r="M147" s="525" t="s">
        <v>506</v>
      </c>
      <c r="N147" s="525" t="s">
        <v>658</v>
      </c>
      <c r="O147" s="108"/>
      <c r="P147" s="84"/>
      <c r="Q147" s="84"/>
      <c r="R147" s="100"/>
      <c r="S147" s="136"/>
      <c r="T147" s="84"/>
      <c r="U147" s="84"/>
      <c r="V147" s="87"/>
      <c r="W147" s="547"/>
      <c r="X147" s="85"/>
      <c r="Y147" s="84"/>
      <c r="Z147" s="100"/>
      <c r="AA147" s="136"/>
      <c r="AB147" s="84"/>
      <c r="AC147" s="84"/>
      <c r="AD147" s="84"/>
      <c r="AE147" s="87"/>
      <c r="AF147" s="94"/>
      <c r="AG147" s="84"/>
      <c r="AH147" s="84"/>
      <c r="AI147" s="100"/>
      <c r="AJ147" s="136"/>
      <c r="AK147" s="84" t="s">
        <v>354</v>
      </c>
      <c r="AL147" s="84"/>
      <c r="AM147" s="87"/>
      <c r="AN147" s="94"/>
      <c r="AO147" s="84"/>
      <c r="AP147" s="84"/>
      <c r="AQ147" s="84"/>
      <c r="AR147" s="100"/>
      <c r="AS147" s="136"/>
      <c r="AT147" s="84"/>
      <c r="AU147" s="84"/>
      <c r="AV147" s="87"/>
      <c r="AW147" s="94"/>
      <c r="AX147" s="84"/>
      <c r="AY147" s="84"/>
      <c r="AZ147" s="84"/>
      <c r="BA147" s="100"/>
      <c r="BB147" s="136"/>
      <c r="BC147" s="84"/>
      <c r="BD147" s="84"/>
      <c r="BE147" s="87"/>
      <c r="BF147" s="94"/>
      <c r="BG147" s="84"/>
      <c r="BH147" s="84" t="s">
        <v>7</v>
      </c>
      <c r="BI147" s="100"/>
      <c r="BJ147" s="136"/>
      <c r="BK147" s="84"/>
      <c r="BL147" s="536"/>
      <c r="BM147" s="536"/>
      <c r="BN147" s="93"/>
      <c r="BP147" s="11"/>
      <c r="BR147" s="634"/>
    </row>
    <row r="148" spans="1:70" ht="18.899999999999999" customHeight="1">
      <c r="A148" s="9"/>
      <c r="B148" s="8"/>
      <c r="C148" s="1101"/>
      <c r="D148" s="1101"/>
      <c r="E148" s="1101"/>
      <c r="F148" s="1102"/>
      <c r="G148" s="1014"/>
      <c r="H148" s="706" t="s">
        <v>503</v>
      </c>
      <c r="I148" s="294" t="s">
        <v>765</v>
      </c>
      <c r="J148" s="188">
        <v>1131805</v>
      </c>
      <c r="K148" s="525" t="s">
        <v>339</v>
      </c>
      <c r="L148" s="525">
        <v>1095</v>
      </c>
      <c r="M148" s="525" t="s">
        <v>659</v>
      </c>
      <c r="N148" s="525" t="s">
        <v>671</v>
      </c>
      <c r="O148" s="108"/>
      <c r="P148" s="84"/>
      <c r="Q148" s="84"/>
      <c r="R148" s="100"/>
      <c r="S148" s="136"/>
      <c r="T148" s="84"/>
      <c r="U148" s="84"/>
      <c r="V148" s="87"/>
      <c r="W148" s="547"/>
      <c r="X148" s="85"/>
      <c r="Y148" s="84"/>
      <c r="Z148" s="100"/>
      <c r="AA148" s="136"/>
      <c r="AB148" s="84"/>
      <c r="AC148" s="84"/>
      <c r="AD148" s="84"/>
      <c r="AE148" s="87"/>
      <c r="AF148" s="94"/>
      <c r="AG148" s="84"/>
      <c r="AH148" s="84"/>
      <c r="AI148" s="100"/>
      <c r="AJ148" s="136"/>
      <c r="AK148" s="84"/>
      <c r="AL148" s="84" t="s">
        <v>353</v>
      </c>
      <c r="AM148" s="87"/>
      <c r="AN148" s="94"/>
      <c r="AO148" s="84"/>
      <c r="AP148" s="84"/>
      <c r="AQ148" s="84"/>
      <c r="AR148" s="100"/>
      <c r="AS148" s="136"/>
      <c r="AT148" s="84"/>
      <c r="AU148" s="84"/>
      <c r="AV148" s="87"/>
      <c r="AW148" s="94"/>
      <c r="AX148" s="84"/>
      <c r="AY148" s="84"/>
      <c r="AZ148" s="84"/>
      <c r="BA148" s="100"/>
      <c r="BB148" s="136"/>
      <c r="BC148" s="84"/>
      <c r="BD148" s="84"/>
      <c r="BE148" s="87"/>
      <c r="BF148" s="94"/>
      <c r="BG148" s="84"/>
      <c r="BH148" s="84"/>
      <c r="BI148" s="100"/>
      <c r="BJ148" s="136"/>
      <c r="BK148" s="84"/>
      <c r="BL148" s="536"/>
      <c r="BM148" s="536"/>
      <c r="BN148" s="93"/>
      <c r="BP148" s="11"/>
      <c r="BR148" s="634"/>
    </row>
    <row r="149" spans="1:70" ht="18.899999999999999" customHeight="1">
      <c r="A149" s="9"/>
      <c r="B149" s="8"/>
      <c r="C149" s="1101"/>
      <c r="D149" s="1101"/>
      <c r="E149" s="1101"/>
      <c r="F149" s="1102"/>
      <c r="G149" s="1014"/>
      <c r="H149" s="706" t="s">
        <v>514</v>
      </c>
      <c r="I149" s="294" t="s">
        <v>955</v>
      </c>
      <c r="J149" s="188">
        <v>1131805</v>
      </c>
      <c r="K149" s="525" t="s">
        <v>339</v>
      </c>
      <c r="L149" s="525">
        <v>626</v>
      </c>
      <c r="M149" s="525" t="s">
        <v>506</v>
      </c>
      <c r="N149" s="525" t="s">
        <v>667</v>
      </c>
      <c r="O149" s="108"/>
      <c r="P149" s="84"/>
      <c r="Q149" s="84"/>
      <c r="R149" s="100"/>
      <c r="S149" s="136"/>
      <c r="T149" s="84"/>
      <c r="U149" s="84"/>
      <c r="V149" s="87"/>
      <c r="W149" s="547"/>
      <c r="X149" s="85"/>
      <c r="Y149" s="84"/>
      <c r="Z149" s="100"/>
      <c r="AA149" s="136"/>
      <c r="AB149" s="84"/>
      <c r="AC149" s="84"/>
      <c r="AD149" s="84"/>
      <c r="AE149" s="87"/>
      <c r="AF149" s="94"/>
      <c r="AG149" s="84"/>
      <c r="AH149" s="84"/>
      <c r="AI149" s="100"/>
      <c r="AJ149" s="136"/>
      <c r="AK149" s="84"/>
      <c r="AL149" s="84"/>
      <c r="AM149" s="87" t="s">
        <v>354</v>
      </c>
      <c r="AN149" s="94"/>
      <c r="AO149" s="84"/>
      <c r="AP149" s="84"/>
      <c r="AQ149" s="84"/>
      <c r="AR149" s="100"/>
      <c r="AS149" s="136"/>
      <c r="AT149" s="84"/>
      <c r="AU149" s="84"/>
      <c r="AV149" s="87"/>
      <c r="AW149" s="94"/>
      <c r="AX149" s="84"/>
      <c r="AY149" s="84"/>
      <c r="AZ149" s="84"/>
      <c r="BA149" s="100"/>
      <c r="BB149" s="136"/>
      <c r="BC149" s="84"/>
      <c r="BD149" s="84"/>
      <c r="BE149" s="87"/>
      <c r="BF149" s="94"/>
      <c r="BG149" s="84"/>
      <c r="BH149" s="84"/>
      <c r="BI149" s="100"/>
      <c r="BJ149" s="136"/>
      <c r="BK149" s="84" t="s">
        <v>7</v>
      </c>
      <c r="BL149" s="536"/>
      <c r="BM149" s="536"/>
      <c r="BN149" s="93"/>
      <c r="BP149" s="11"/>
      <c r="BR149" s="634"/>
    </row>
    <row r="150" spans="1:70" ht="18.899999999999999" customHeight="1">
      <c r="A150" s="9"/>
      <c r="B150" s="8"/>
      <c r="C150" s="1101"/>
      <c r="D150" s="1101"/>
      <c r="E150" s="1101"/>
      <c r="F150" s="1102"/>
      <c r="G150" s="1014"/>
      <c r="H150" s="706" t="s">
        <v>908</v>
      </c>
      <c r="I150" s="294" t="s">
        <v>954</v>
      </c>
      <c r="J150" s="188">
        <v>1131805</v>
      </c>
      <c r="K150" s="525" t="s">
        <v>339</v>
      </c>
      <c r="L150" s="525">
        <v>2190</v>
      </c>
      <c r="M150" s="525" t="s">
        <v>506</v>
      </c>
      <c r="N150" s="525" t="s">
        <v>671</v>
      </c>
      <c r="O150" s="108"/>
      <c r="P150" s="84"/>
      <c r="Q150" s="84"/>
      <c r="R150" s="100"/>
      <c r="S150" s="136"/>
      <c r="T150" s="84"/>
      <c r="U150" s="84"/>
      <c r="V150" s="87"/>
      <c r="W150" s="547"/>
      <c r="X150" s="85"/>
      <c r="Y150" s="84"/>
      <c r="Z150" s="100"/>
      <c r="AA150" s="136"/>
      <c r="AB150" s="84"/>
      <c r="AC150" s="84"/>
      <c r="AD150" s="84"/>
      <c r="AE150" s="87"/>
      <c r="AF150" s="94"/>
      <c r="AG150" s="84"/>
      <c r="AH150" s="84"/>
      <c r="AI150" s="100"/>
      <c r="AJ150" s="136"/>
      <c r="AK150" s="84"/>
      <c r="AL150" s="84"/>
      <c r="AM150" s="87"/>
      <c r="AN150" s="94"/>
      <c r="AO150" s="84"/>
      <c r="AP150" s="84"/>
      <c r="AQ150" s="84"/>
      <c r="AR150" s="100"/>
      <c r="AS150" s="136"/>
      <c r="AT150" s="84"/>
      <c r="AU150" s="84"/>
      <c r="AV150" s="87"/>
      <c r="AW150" s="94"/>
      <c r="AX150" s="84"/>
      <c r="AY150" s="84"/>
      <c r="AZ150" s="84"/>
      <c r="BA150" s="100"/>
      <c r="BB150" s="136"/>
      <c r="BC150" s="84"/>
      <c r="BD150" s="84"/>
      <c r="BE150" s="87"/>
      <c r="BF150" s="94"/>
      <c r="BG150" s="84"/>
      <c r="BH150" s="84"/>
      <c r="BI150" s="100"/>
      <c r="BJ150" s="136" t="s">
        <v>9</v>
      </c>
      <c r="BK150" s="84"/>
      <c r="BL150" s="536"/>
      <c r="BM150" s="536"/>
      <c r="BN150" s="93"/>
      <c r="BP150" s="11"/>
      <c r="BR150" s="634"/>
    </row>
    <row r="151" spans="1:70" ht="18.899999999999999" customHeight="1">
      <c r="A151" s="9"/>
      <c r="B151" s="8"/>
      <c r="C151" s="1101"/>
      <c r="D151" s="1101"/>
      <c r="E151" s="1101"/>
      <c r="F151" s="1102"/>
      <c r="G151" s="1014"/>
      <c r="H151" s="706" t="s">
        <v>472</v>
      </c>
      <c r="I151" s="294" t="s">
        <v>766</v>
      </c>
      <c r="J151" s="188">
        <v>1131805</v>
      </c>
      <c r="K151" s="525" t="s">
        <v>339</v>
      </c>
      <c r="L151" s="525">
        <v>231</v>
      </c>
      <c r="M151" s="525" t="s">
        <v>506</v>
      </c>
      <c r="N151" s="525" t="s">
        <v>5</v>
      </c>
      <c r="O151" s="108"/>
      <c r="P151" s="84"/>
      <c r="Q151" s="84"/>
      <c r="R151" s="100"/>
      <c r="S151" s="136"/>
      <c r="T151" s="84"/>
      <c r="U151" s="84"/>
      <c r="V151" s="87"/>
      <c r="W151" s="547"/>
      <c r="X151" s="85"/>
      <c r="Y151" s="84" t="s">
        <v>342</v>
      </c>
      <c r="Z151" s="100"/>
      <c r="AA151" s="136"/>
      <c r="AB151" s="84"/>
      <c r="AC151" s="84"/>
      <c r="AD151" s="84"/>
      <c r="AE151" s="87"/>
      <c r="AF151" s="94"/>
      <c r="AG151" s="84"/>
      <c r="AH151" s="84"/>
      <c r="AI151" s="100" t="s">
        <v>342</v>
      </c>
      <c r="AJ151" s="136"/>
      <c r="AK151" s="84"/>
      <c r="AL151" s="84"/>
      <c r="AM151" s="87"/>
      <c r="AN151" s="94"/>
      <c r="AO151" s="84"/>
      <c r="AP151" s="84"/>
      <c r="AQ151" s="84"/>
      <c r="AR151" s="100"/>
      <c r="AS151" s="136"/>
      <c r="AT151" s="84"/>
      <c r="AU151" s="84" t="s">
        <v>342</v>
      </c>
      <c r="AV151" s="87"/>
      <c r="AW151" s="94"/>
      <c r="AX151" s="84"/>
      <c r="AY151" s="84"/>
      <c r="AZ151" s="84"/>
      <c r="BA151" s="100"/>
      <c r="BB151" s="136"/>
      <c r="BC151" s="84"/>
      <c r="BD151" s="84"/>
      <c r="BE151" s="87"/>
      <c r="BF151" s="94"/>
      <c r="BG151" s="84"/>
      <c r="BH151" s="84" t="s">
        <v>5</v>
      </c>
      <c r="BI151" s="100"/>
      <c r="BJ151" s="136"/>
      <c r="BK151" s="84"/>
      <c r="BL151" s="536"/>
      <c r="BM151" s="536"/>
      <c r="BN151" s="93"/>
      <c r="BP151" s="11"/>
      <c r="BR151" s="634"/>
    </row>
    <row r="152" spans="1:70" ht="18.75" customHeight="1">
      <c r="A152" s="9"/>
      <c r="B152" s="8"/>
      <c r="C152" s="1101"/>
      <c r="D152" s="1101"/>
      <c r="E152" s="1101"/>
      <c r="F152" s="1102"/>
      <c r="G152" s="1014"/>
      <c r="H152" s="706" t="s">
        <v>473</v>
      </c>
      <c r="I152" s="294" t="s">
        <v>767</v>
      </c>
      <c r="J152" s="188">
        <v>1131805</v>
      </c>
      <c r="K152" s="525" t="s">
        <v>339</v>
      </c>
      <c r="L152" s="525">
        <v>219</v>
      </c>
      <c r="M152" s="525" t="s">
        <v>506</v>
      </c>
      <c r="N152" s="525" t="s">
        <v>5</v>
      </c>
      <c r="O152" s="108"/>
      <c r="P152" s="84"/>
      <c r="Q152" s="84"/>
      <c r="R152" s="100"/>
      <c r="S152" s="136"/>
      <c r="T152" s="84"/>
      <c r="U152" s="84" t="s">
        <v>342</v>
      </c>
      <c r="V152" s="87"/>
      <c r="W152" s="547"/>
      <c r="X152" s="85"/>
      <c r="Y152" s="84"/>
      <c r="Z152" s="100"/>
      <c r="AA152" s="136"/>
      <c r="AB152" s="84"/>
      <c r="AC152" s="84"/>
      <c r="AD152" s="84"/>
      <c r="AE152" s="87"/>
      <c r="AF152" s="94"/>
      <c r="AG152" s="84" t="s">
        <v>354</v>
      </c>
      <c r="AH152" s="84"/>
      <c r="AI152" s="100"/>
      <c r="AJ152" s="136"/>
      <c r="AK152" s="84"/>
      <c r="AL152" s="84"/>
      <c r="AM152" s="87"/>
      <c r="AN152" s="94"/>
      <c r="AO152" s="84"/>
      <c r="AP152" s="84"/>
      <c r="AQ152" s="84"/>
      <c r="AR152" s="100"/>
      <c r="AS152" s="136" t="s">
        <v>342</v>
      </c>
      <c r="AT152" s="84"/>
      <c r="AU152" s="84"/>
      <c r="AV152" s="87"/>
      <c r="AW152" s="94"/>
      <c r="AX152" s="84"/>
      <c r="AY152" s="84"/>
      <c r="AZ152" s="84"/>
      <c r="BA152" s="100"/>
      <c r="BB152" s="136"/>
      <c r="BC152" s="84"/>
      <c r="BD152" s="84"/>
      <c r="BE152" s="87" t="s">
        <v>9</v>
      </c>
      <c r="BF152" s="94"/>
      <c r="BG152" s="84"/>
      <c r="BH152" s="84"/>
      <c r="BI152" s="100"/>
      <c r="BJ152" s="136"/>
      <c r="BK152" s="84"/>
      <c r="BL152" s="536"/>
      <c r="BM152" s="536"/>
      <c r="BN152" s="93"/>
      <c r="BP152" s="11"/>
      <c r="BR152" s="634"/>
    </row>
    <row r="153" spans="1:70" ht="18.75" customHeight="1">
      <c r="A153" s="9"/>
      <c r="B153" s="8"/>
      <c r="C153" s="1101"/>
      <c r="D153" s="1101"/>
      <c r="E153" s="1101"/>
      <c r="F153" s="1102"/>
      <c r="G153" s="1014"/>
      <c r="H153" s="706" t="s">
        <v>925</v>
      </c>
      <c r="I153" s="294" t="s">
        <v>965</v>
      </c>
      <c r="J153" s="188">
        <v>1131805</v>
      </c>
      <c r="K153" s="525" t="s">
        <v>339</v>
      </c>
      <c r="L153" s="525">
        <v>1456</v>
      </c>
      <c r="M153" s="525" t="s">
        <v>506</v>
      </c>
      <c r="N153" s="525" t="s">
        <v>671</v>
      </c>
      <c r="O153" s="108"/>
      <c r="P153" s="84"/>
      <c r="Q153" s="84"/>
      <c r="R153" s="100"/>
      <c r="S153" s="136"/>
      <c r="T153" s="84"/>
      <c r="U153" s="84"/>
      <c r="V153" s="87"/>
      <c r="W153" s="547"/>
      <c r="X153" s="85"/>
      <c r="Y153" s="84"/>
      <c r="Z153" s="100"/>
      <c r="AA153" s="136"/>
      <c r="AB153" s="84"/>
      <c r="AC153" s="84"/>
      <c r="AD153" s="84"/>
      <c r="AE153" s="87"/>
      <c r="AF153" s="94"/>
      <c r="AG153" s="84"/>
      <c r="AH153" s="84"/>
      <c r="AI153" s="100"/>
      <c r="AJ153" s="136"/>
      <c r="AK153" s="84"/>
      <c r="AL153" s="84"/>
      <c r="AM153" s="87"/>
      <c r="AN153" s="94"/>
      <c r="AO153" s="84"/>
      <c r="AP153" s="84"/>
      <c r="AQ153" s="84"/>
      <c r="AR153" s="100"/>
      <c r="AS153" s="136"/>
      <c r="AT153" s="84"/>
      <c r="AU153" s="84"/>
      <c r="AV153" s="87"/>
      <c r="AW153" s="94"/>
      <c r="AX153" s="84"/>
      <c r="AY153" s="84"/>
      <c r="AZ153" s="84"/>
      <c r="BA153" s="100"/>
      <c r="BB153" s="136"/>
      <c r="BC153" s="84"/>
      <c r="BD153" s="84"/>
      <c r="BE153" s="87" t="s">
        <v>9</v>
      </c>
      <c r="BF153" s="94"/>
      <c r="BG153" s="84"/>
      <c r="BH153" s="84"/>
      <c r="BI153" s="100"/>
      <c r="BJ153" s="136"/>
      <c r="BK153" s="84"/>
      <c r="BL153" s="536"/>
      <c r="BM153" s="536"/>
      <c r="BN153" s="93"/>
      <c r="BP153" s="11"/>
      <c r="BR153" s="634"/>
    </row>
    <row r="154" spans="1:70" ht="18.899999999999999" customHeight="1" thickBot="1">
      <c r="A154" s="9"/>
      <c r="B154" s="8"/>
      <c r="C154" s="1101"/>
      <c r="D154" s="1101"/>
      <c r="E154" s="1101"/>
      <c r="F154" s="1102"/>
      <c r="G154" s="1076"/>
      <c r="H154" s="763" t="s">
        <v>926</v>
      </c>
      <c r="I154" s="764" t="s">
        <v>966</v>
      </c>
      <c r="J154" s="189">
        <v>1131805</v>
      </c>
      <c r="K154" s="765" t="s">
        <v>339</v>
      </c>
      <c r="L154" s="765">
        <v>8760</v>
      </c>
      <c r="M154" s="765" t="s">
        <v>506</v>
      </c>
      <c r="N154" s="765" t="s">
        <v>671</v>
      </c>
      <c r="O154" s="170"/>
      <c r="P154" s="225"/>
      <c r="Q154" s="225"/>
      <c r="R154" s="227"/>
      <c r="S154" s="174"/>
      <c r="T154" s="225"/>
      <c r="U154" s="225"/>
      <c r="V154" s="171"/>
      <c r="W154" s="766"/>
      <c r="X154" s="754"/>
      <c r="Y154" s="225"/>
      <c r="Z154" s="227"/>
      <c r="AA154" s="174"/>
      <c r="AB154" s="225"/>
      <c r="AC154" s="225"/>
      <c r="AD154" s="225"/>
      <c r="AE154" s="171"/>
      <c r="AF154" s="226"/>
      <c r="AG154" s="225"/>
      <c r="AH154" s="225"/>
      <c r="AI154" s="227"/>
      <c r="AJ154" s="174"/>
      <c r="AK154" s="225"/>
      <c r="AL154" s="225"/>
      <c r="AM154" s="171"/>
      <c r="AN154" s="226"/>
      <c r="AO154" s="225"/>
      <c r="AP154" s="225"/>
      <c r="AQ154" s="225"/>
      <c r="AR154" s="227"/>
      <c r="AS154" s="174"/>
      <c r="AT154" s="225"/>
      <c r="AU154" s="225"/>
      <c r="AV154" s="171"/>
      <c r="AW154" s="226"/>
      <c r="AX154" s="225"/>
      <c r="AY154" s="225"/>
      <c r="AZ154" s="225"/>
      <c r="BA154" s="227"/>
      <c r="BB154" s="174"/>
      <c r="BC154" s="225"/>
      <c r="BD154" s="225"/>
      <c r="BE154" s="171" t="s">
        <v>9</v>
      </c>
      <c r="BF154" s="226"/>
      <c r="BG154" s="225"/>
      <c r="BH154" s="225"/>
      <c r="BI154" s="227"/>
      <c r="BJ154" s="174"/>
      <c r="BK154" s="225"/>
      <c r="BL154" s="757"/>
      <c r="BM154" s="757"/>
      <c r="BN154" s="175"/>
      <c r="BP154" s="11"/>
      <c r="BR154" s="634"/>
    </row>
    <row r="155" spans="1:70" ht="18.899999999999999" customHeight="1">
      <c r="A155" s="9"/>
      <c r="B155" s="8"/>
      <c r="C155" s="1101"/>
      <c r="D155" s="1101"/>
      <c r="E155" s="1101"/>
      <c r="F155" s="1102"/>
      <c r="G155" s="1013" t="s">
        <v>495</v>
      </c>
      <c r="H155" s="730" t="s">
        <v>496</v>
      </c>
      <c r="I155" s="303" t="s">
        <v>768</v>
      </c>
      <c r="J155" s="308">
        <v>1131185</v>
      </c>
      <c r="K155" s="527" t="s">
        <v>339</v>
      </c>
      <c r="L155" s="527">
        <v>4380</v>
      </c>
      <c r="M155" s="527" t="s">
        <v>659</v>
      </c>
      <c r="N155" s="527" t="s">
        <v>671</v>
      </c>
      <c r="O155" s="122"/>
      <c r="P155" s="90"/>
      <c r="Q155" s="90"/>
      <c r="R155" s="99"/>
      <c r="S155" s="135"/>
      <c r="T155" s="90"/>
      <c r="U155" s="90"/>
      <c r="V155" s="146"/>
      <c r="W155" s="633"/>
      <c r="X155" s="104"/>
      <c r="Y155" s="90"/>
      <c r="Z155" s="99"/>
      <c r="AA155" s="135"/>
      <c r="AB155" s="90"/>
      <c r="AC155" s="90"/>
      <c r="AD155" s="90"/>
      <c r="AE155" s="146"/>
      <c r="AF155" s="103"/>
      <c r="AG155" s="90"/>
      <c r="AH155" s="90"/>
      <c r="AI155" s="99"/>
      <c r="AJ155" s="135"/>
      <c r="AK155" s="90"/>
      <c r="AL155" s="90"/>
      <c r="AM155" s="146"/>
      <c r="AN155" s="103"/>
      <c r="AO155" s="90"/>
      <c r="AP155" s="90"/>
      <c r="AQ155" s="90"/>
      <c r="AR155" s="99"/>
      <c r="AS155" s="135"/>
      <c r="AT155" s="90"/>
      <c r="AU155" s="90"/>
      <c r="AV155" s="146"/>
      <c r="AW155" s="103"/>
      <c r="AX155" s="90"/>
      <c r="AY155" s="90"/>
      <c r="AZ155" s="90"/>
      <c r="BA155" s="99"/>
      <c r="BB155" s="135"/>
      <c r="BC155" s="90"/>
      <c r="BD155" s="90"/>
      <c r="BE155" s="146"/>
      <c r="BF155" s="103" t="s">
        <v>9</v>
      </c>
      <c r="BG155" s="90"/>
      <c r="BH155" s="90"/>
      <c r="BI155" s="99"/>
      <c r="BJ155" s="135"/>
      <c r="BK155" s="90"/>
      <c r="BL155" s="544"/>
      <c r="BM155" s="544"/>
      <c r="BN155" s="91"/>
      <c r="BP155" s="11"/>
      <c r="BR155" s="634"/>
    </row>
    <row r="156" spans="1:70" ht="18.899999999999999" customHeight="1">
      <c r="A156" s="9"/>
      <c r="B156" s="8"/>
      <c r="C156" s="1101"/>
      <c r="D156" s="1101"/>
      <c r="E156" s="1101"/>
      <c r="F156" s="1102"/>
      <c r="G156" s="1014"/>
      <c r="H156" s="730" t="s">
        <v>915</v>
      </c>
      <c r="I156" s="303" t="s">
        <v>870</v>
      </c>
      <c r="J156" s="188">
        <v>1131185</v>
      </c>
      <c r="K156" s="525" t="s">
        <v>339</v>
      </c>
      <c r="L156" s="531">
        <v>487</v>
      </c>
      <c r="M156" s="531" t="s">
        <v>506</v>
      </c>
      <c r="N156" s="531" t="s">
        <v>681</v>
      </c>
      <c r="O156" s="115"/>
      <c r="P156" s="116"/>
      <c r="Q156" s="116"/>
      <c r="R156" s="117"/>
      <c r="S156" s="150"/>
      <c r="T156" s="116"/>
      <c r="U156" s="116"/>
      <c r="V156" s="147"/>
      <c r="W156" s="683"/>
      <c r="X156" s="684"/>
      <c r="Y156" s="116"/>
      <c r="Z156" s="117"/>
      <c r="AA156" s="150"/>
      <c r="AB156" s="116"/>
      <c r="AC156" s="116"/>
      <c r="AD156" s="116"/>
      <c r="AE156" s="147"/>
      <c r="AF156" s="118"/>
      <c r="AG156" s="116"/>
      <c r="AH156" s="116"/>
      <c r="AI156" s="117"/>
      <c r="AJ156" s="150"/>
      <c r="AK156" s="116"/>
      <c r="AL156" s="116"/>
      <c r="AM156" s="147"/>
      <c r="AN156" s="118"/>
      <c r="AO156" s="116"/>
      <c r="AP156" s="116"/>
      <c r="AQ156" s="116"/>
      <c r="AR156" s="117"/>
      <c r="AS156" s="150"/>
      <c r="AT156" s="116"/>
      <c r="AU156" s="116"/>
      <c r="AV156" s="147"/>
      <c r="AW156" s="118"/>
      <c r="AX156" s="116" t="s">
        <v>342</v>
      </c>
      <c r="AY156" s="116"/>
      <c r="AZ156" s="116"/>
      <c r="BA156" s="117"/>
      <c r="BB156" s="150"/>
      <c r="BC156" s="116"/>
      <c r="BD156" s="116"/>
      <c r="BE156" s="147"/>
      <c r="BF156" s="118"/>
      <c r="BG156" s="116"/>
      <c r="BH156" s="116"/>
      <c r="BI156" s="117"/>
      <c r="BJ156" s="150" t="s">
        <v>7</v>
      </c>
      <c r="BK156" s="116"/>
      <c r="BL156" s="588"/>
      <c r="BM156" s="588"/>
      <c r="BN156" s="119"/>
      <c r="BP156" s="11"/>
      <c r="BR156" s="634"/>
    </row>
    <row r="157" spans="1:70" ht="18.899999999999999" customHeight="1">
      <c r="A157" s="9"/>
      <c r="B157" s="8"/>
      <c r="C157" s="1101"/>
      <c r="D157" s="1101"/>
      <c r="E157" s="1101"/>
      <c r="F157" s="1102"/>
      <c r="G157" s="1014"/>
      <c r="H157" s="706" t="s">
        <v>490</v>
      </c>
      <c r="I157" s="194" t="s">
        <v>870</v>
      </c>
      <c r="J157" s="188">
        <v>1131185</v>
      </c>
      <c r="K157" s="525" t="s">
        <v>339</v>
      </c>
      <c r="L157" s="525">
        <v>183</v>
      </c>
      <c r="M157" s="525" t="s">
        <v>506</v>
      </c>
      <c r="N157" s="525" t="s">
        <v>5</v>
      </c>
      <c r="O157" s="108"/>
      <c r="P157" s="84"/>
      <c r="Q157" s="84" t="s">
        <v>342</v>
      </c>
      <c r="R157" s="100"/>
      <c r="S157" s="136"/>
      <c r="T157" s="84"/>
      <c r="U157" s="84"/>
      <c r="V157" s="87"/>
      <c r="W157" s="547"/>
      <c r="X157" s="85"/>
      <c r="Y157" s="84"/>
      <c r="Z157" s="100"/>
      <c r="AA157" s="136"/>
      <c r="AB157" s="84"/>
      <c r="AC157" s="84" t="s">
        <v>354</v>
      </c>
      <c r="AD157" s="84"/>
      <c r="AE157" s="87"/>
      <c r="AF157" s="94"/>
      <c r="AG157" s="84"/>
      <c r="AH157" s="84"/>
      <c r="AI157" s="100"/>
      <c r="AJ157" s="136"/>
      <c r="AK157" s="84"/>
      <c r="AL157" s="84"/>
      <c r="AM157" s="87"/>
      <c r="AN157" s="94"/>
      <c r="AO157" s="84" t="s">
        <v>342</v>
      </c>
      <c r="AP157" s="84"/>
      <c r="AQ157" s="84"/>
      <c r="AR157" s="100"/>
      <c r="AS157" s="136"/>
      <c r="AT157" s="84"/>
      <c r="AU157" s="84"/>
      <c r="AV157" s="87"/>
      <c r="AW157" s="94"/>
      <c r="AX157" s="84"/>
      <c r="AY157" s="84"/>
      <c r="AZ157" s="84"/>
      <c r="BA157" s="100" t="s">
        <v>353</v>
      </c>
      <c r="BB157" s="136"/>
      <c r="BC157" s="84"/>
      <c r="BD157" s="84"/>
      <c r="BE157" s="87"/>
      <c r="BF157" s="94"/>
      <c r="BG157" s="84"/>
      <c r="BH157" s="84"/>
      <c r="BI157" s="100"/>
      <c r="BJ157" s="136"/>
      <c r="BK157" s="84"/>
      <c r="BL157" s="536"/>
      <c r="BM157" s="536"/>
      <c r="BN157" s="93"/>
      <c r="BP157" s="11"/>
      <c r="BR157" s="634"/>
    </row>
    <row r="158" spans="1:70" ht="18.899999999999999" customHeight="1">
      <c r="A158" s="9"/>
      <c r="B158" s="8"/>
      <c r="C158" s="1101"/>
      <c r="D158" s="1101"/>
      <c r="E158" s="1101"/>
      <c r="F158" s="1102"/>
      <c r="G158" s="1014"/>
      <c r="H158" s="706" t="s">
        <v>492</v>
      </c>
      <c r="I158" s="194" t="s">
        <v>761</v>
      </c>
      <c r="J158" s="188">
        <v>1131185</v>
      </c>
      <c r="K158" s="525" t="s">
        <v>339</v>
      </c>
      <c r="L158" s="525">
        <v>365</v>
      </c>
      <c r="M158" s="525" t="s">
        <v>506</v>
      </c>
      <c r="N158" s="525" t="s">
        <v>5</v>
      </c>
      <c r="O158" s="108"/>
      <c r="P158" s="84"/>
      <c r="Q158" s="84"/>
      <c r="R158" s="100"/>
      <c r="S158" s="136"/>
      <c r="T158" s="84"/>
      <c r="U158" s="84"/>
      <c r="V158" s="87" t="s">
        <v>342</v>
      </c>
      <c r="W158" s="547"/>
      <c r="X158" s="85"/>
      <c r="Y158" s="84"/>
      <c r="Z158" s="100"/>
      <c r="AA158" s="136"/>
      <c r="AB158" s="84"/>
      <c r="AC158" s="84"/>
      <c r="AD158" s="84"/>
      <c r="AE158" s="87"/>
      <c r="AF158" s="94"/>
      <c r="AG158" s="84"/>
      <c r="AH158" s="84" t="s">
        <v>353</v>
      </c>
      <c r="AI158" s="100"/>
      <c r="AJ158" s="136"/>
      <c r="AK158" s="84"/>
      <c r="AL158" s="84"/>
      <c r="AM158" s="87"/>
      <c r="AN158" s="94"/>
      <c r="AO158" s="84"/>
      <c r="AP158" s="84"/>
      <c r="AQ158" s="84"/>
      <c r="AR158" s="100"/>
      <c r="AS158" s="136"/>
      <c r="AT158" s="84" t="s">
        <v>342</v>
      </c>
      <c r="AU158" s="84"/>
      <c r="AV158" s="87"/>
      <c r="AW158" s="94"/>
      <c r="AX158" s="84"/>
      <c r="AY158" s="84"/>
      <c r="AZ158" s="84"/>
      <c r="BA158" s="100"/>
      <c r="BB158" s="136"/>
      <c r="BC158" s="84"/>
      <c r="BD158" s="84"/>
      <c r="BE158" s="87"/>
      <c r="BF158" s="94" t="s">
        <v>7</v>
      </c>
      <c r="BG158" s="84"/>
      <c r="BH158" s="84"/>
      <c r="BI158" s="100"/>
      <c r="BJ158" s="136"/>
      <c r="BK158" s="84"/>
      <c r="BL158" s="536"/>
      <c r="BM158" s="536"/>
      <c r="BN158" s="93"/>
      <c r="BP158" s="11"/>
      <c r="BR158" s="634"/>
    </row>
    <row r="159" spans="1:70" ht="18.75" customHeight="1">
      <c r="A159" s="9"/>
      <c r="B159" s="8"/>
      <c r="C159" s="1101"/>
      <c r="D159" s="1101"/>
      <c r="E159" s="1101"/>
      <c r="F159" s="1102"/>
      <c r="G159" s="1014"/>
      <c r="H159" s="730" t="s">
        <v>505</v>
      </c>
      <c r="I159" s="204" t="s">
        <v>871</v>
      </c>
      <c r="J159" s="308">
        <v>1131185</v>
      </c>
      <c r="K159" s="525" t="s">
        <v>339</v>
      </c>
      <c r="L159" s="525">
        <v>2920</v>
      </c>
      <c r="M159" s="525" t="s">
        <v>659</v>
      </c>
      <c r="N159" s="525" t="s">
        <v>671</v>
      </c>
      <c r="O159" s="108"/>
      <c r="P159" s="84"/>
      <c r="Q159" s="84"/>
      <c r="R159" s="100"/>
      <c r="S159" s="136"/>
      <c r="T159" s="84"/>
      <c r="U159" s="84"/>
      <c r="V159" s="87"/>
      <c r="W159" s="547"/>
      <c r="X159" s="85"/>
      <c r="Y159" s="84"/>
      <c r="Z159" s="100"/>
      <c r="AA159" s="136"/>
      <c r="AB159" s="84"/>
      <c r="AC159" s="84"/>
      <c r="AD159" s="84"/>
      <c r="AE159" s="87"/>
      <c r="AF159" s="94"/>
      <c r="AG159" s="84"/>
      <c r="AH159" s="84"/>
      <c r="AI159" s="100"/>
      <c r="AJ159" s="136"/>
      <c r="AK159" s="84"/>
      <c r="AL159" s="84"/>
      <c r="AM159" s="87"/>
      <c r="AN159" s="94"/>
      <c r="AO159" s="84"/>
      <c r="AP159" s="84"/>
      <c r="AQ159" s="84"/>
      <c r="AR159" s="100"/>
      <c r="AS159" s="136"/>
      <c r="AT159" s="84"/>
      <c r="AU159" s="84"/>
      <c r="AV159" s="87"/>
      <c r="AW159" s="94"/>
      <c r="AX159" s="84"/>
      <c r="AY159" s="84"/>
      <c r="AZ159" s="84"/>
      <c r="BA159" s="100"/>
      <c r="BB159" s="136"/>
      <c r="BC159" s="84"/>
      <c r="BD159" s="84"/>
      <c r="BE159" s="87"/>
      <c r="BF159" s="94" t="s">
        <v>9</v>
      </c>
      <c r="BG159" s="84"/>
      <c r="BH159" s="84"/>
      <c r="BI159" s="100"/>
      <c r="BJ159" s="136"/>
      <c r="BK159" s="84"/>
      <c r="BL159" s="536"/>
      <c r="BM159" s="536"/>
      <c r="BN159" s="93"/>
      <c r="BP159" s="11"/>
      <c r="BR159" s="634"/>
    </row>
    <row r="160" spans="1:70" ht="18.899999999999999" customHeight="1" thickBot="1">
      <c r="A160" s="9"/>
      <c r="B160" s="8"/>
      <c r="C160" s="1101"/>
      <c r="D160" s="1101"/>
      <c r="E160" s="1101"/>
      <c r="F160" s="1102"/>
      <c r="G160" s="1076"/>
      <c r="H160" s="711" t="s">
        <v>494</v>
      </c>
      <c r="I160" s="201" t="s">
        <v>761</v>
      </c>
      <c r="J160" s="187">
        <v>1131185</v>
      </c>
      <c r="K160" s="533" t="s">
        <v>339</v>
      </c>
      <c r="L160" s="533">
        <v>1095</v>
      </c>
      <c r="M160" s="533" t="s">
        <v>506</v>
      </c>
      <c r="N160" s="533" t="s">
        <v>5</v>
      </c>
      <c r="O160" s="110"/>
      <c r="P160" s="97"/>
      <c r="Q160" s="97"/>
      <c r="R160" s="102"/>
      <c r="S160" s="137"/>
      <c r="T160" s="97"/>
      <c r="U160" s="97"/>
      <c r="V160" s="141" t="s">
        <v>354</v>
      </c>
      <c r="W160" s="632"/>
      <c r="X160" s="106"/>
      <c r="Y160" s="97"/>
      <c r="Z160" s="102"/>
      <c r="AA160" s="137"/>
      <c r="AB160" s="97"/>
      <c r="AC160" s="97"/>
      <c r="AD160" s="97"/>
      <c r="AE160" s="141"/>
      <c r="AF160" s="96"/>
      <c r="AG160" s="97" t="s">
        <v>342</v>
      </c>
      <c r="AH160" s="97"/>
      <c r="AI160" s="102"/>
      <c r="AJ160" s="137"/>
      <c r="AK160" s="97"/>
      <c r="AL160" s="97"/>
      <c r="AM160" s="141"/>
      <c r="AN160" s="96"/>
      <c r="AO160" s="97"/>
      <c r="AP160" s="97"/>
      <c r="AQ160" s="97"/>
      <c r="AR160" s="102"/>
      <c r="AS160" s="137" t="s">
        <v>353</v>
      </c>
      <c r="AT160" s="97"/>
      <c r="AU160" s="97"/>
      <c r="AV160" s="141"/>
      <c r="AW160" s="96"/>
      <c r="AX160" s="97"/>
      <c r="AY160" s="97"/>
      <c r="AZ160" s="97"/>
      <c r="BA160" s="102"/>
      <c r="BB160" s="137"/>
      <c r="BC160" s="97"/>
      <c r="BD160" s="97"/>
      <c r="BE160" s="141" t="s">
        <v>5</v>
      </c>
      <c r="BF160" s="96"/>
      <c r="BG160" s="97"/>
      <c r="BH160" s="97"/>
      <c r="BI160" s="102"/>
      <c r="BJ160" s="137"/>
      <c r="BK160" s="97"/>
      <c r="BL160" s="545"/>
      <c r="BM160" s="545"/>
      <c r="BN160" s="98"/>
      <c r="BP160" s="11"/>
      <c r="BR160" s="634"/>
    </row>
    <row r="161" spans="1:70" ht="18.899999999999999" customHeight="1">
      <c r="A161" s="9"/>
      <c r="B161" s="8"/>
      <c r="C161" s="1101"/>
      <c r="D161" s="1101"/>
      <c r="E161" s="1101"/>
      <c r="F161" s="1102"/>
      <c r="G161" s="1013" t="s">
        <v>478</v>
      </c>
      <c r="H161" s="718" t="s">
        <v>479</v>
      </c>
      <c r="I161" s="203" t="s">
        <v>760</v>
      </c>
      <c r="J161" s="190">
        <v>1131190</v>
      </c>
      <c r="K161" s="531" t="s">
        <v>339</v>
      </c>
      <c r="L161" s="531">
        <v>337</v>
      </c>
      <c r="M161" s="531" t="s">
        <v>506</v>
      </c>
      <c r="N161" s="531" t="s">
        <v>5</v>
      </c>
      <c r="O161" s="122"/>
      <c r="P161" s="90"/>
      <c r="Q161" s="90"/>
      <c r="R161" s="99"/>
      <c r="S161" s="135"/>
      <c r="T161" s="90"/>
      <c r="U161" s="90"/>
      <c r="V161" s="146"/>
      <c r="W161" s="103"/>
      <c r="X161" s="90"/>
      <c r="Y161" s="90" t="s">
        <v>342</v>
      </c>
      <c r="Z161" s="99"/>
      <c r="AA161" s="135"/>
      <c r="AB161" s="90"/>
      <c r="AC161" s="90"/>
      <c r="AD161" s="90"/>
      <c r="AE161" s="146"/>
      <c r="AF161" s="103"/>
      <c r="AG161" s="90"/>
      <c r="AH161" s="90"/>
      <c r="AI161" s="99"/>
      <c r="AJ161" s="135"/>
      <c r="AK161" s="90"/>
      <c r="AL161" s="90" t="s">
        <v>354</v>
      </c>
      <c r="AM161" s="146"/>
      <c r="AN161" s="682"/>
      <c r="AO161" s="90"/>
      <c r="AP161" s="90"/>
      <c r="AQ161" s="90"/>
      <c r="AR161" s="99"/>
      <c r="AS161" s="135"/>
      <c r="AT161" s="90"/>
      <c r="AU161" s="90"/>
      <c r="AV161" s="146" t="s">
        <v>342</v>
      </c>
      <c r="AW161" s="103"/>
      <c r="AX161" s="90"/>
      <c r="AY161" s="90"/>
      <c r="AZ161" s="90"/>
      <c r="BA161" s="99"/>
      <c r="BB161" s="135"/>
      <c r="BC161" s="90"/>
      <c r="BD161" s="90"/>
      <c r="BE161" s="146"/>
      <c r="BF161" s="103"/>
      <c r="BG161" s="90"/>
      <c r="BH161" s="90"/>
      <c r="BI161" s="99" t="s">
        <v>9</v>
      </c>
      <c r="BJ161" s="135"/>
      <c r="BK161" s="90"/>
      <c r="BL161" s="544"/>
      <c r="BM161" s="544"/>
      <c r="BN161" s="91"/>
      <c r="BP161" s="11"/>
      <c r="BR161" s="634"/>
    </row>
    <row r="162" spans="1:70" ht="18.899999999999999" customHeight="1">
      <c r="A162" s="9"/>
      <c r="B162" s="8"/>
      <c r="C162" s="1101"/>
      <c r="D162" s="1101"/>
      <c r="E162" s="1101"/>
      <c r="F162" s="1102"/>
      <c r="G162" s="1014"/>
      <c r="H162" s="706" t="s">
        <v>481</v>
      </c>
      <c r="I162" s="194" t="s">
        <v>760</v>
      </c>
      <c r="J162" s="188">
        <v>1131190</v>
      </c>
      <c r="K162" s="525" t="s">
        <v>339</v>
      </c>
      <c r="L162" s="525">
        <v>796</v>
      </c>
      <c r="M162" s="525" t="s">
        <v>506</v>
      </c>
      <c r="N162" s="525" t="s">
        <v>5</v>
      </c>
      <c r="O162" s="108"/>
      <c r="P162" s="84"/>
      <c r="Q162" s="84"/>
      <c r="R162" s="100"/>
      <c r="S162" s="136"/>
      <c r="T162" s="84"/>
      <c r="U162" s="84"/>
      <c r="V162" s="87"/>
      <c r="W162" s="94"/>
      <c r="X162" s="84"/>
      <c r="Y162" s="84" t="s">
        <v>342</v>
      </c>
      <c r="Z162" s="100"/>
      <c r="AA162" s="136"/>
      <c r="AB162" s="84"/>
      <c r="AC162" s="84"/>
      <c r="AD162" s="84"/>
      <c r="AE162" s="87"/>
      <c r="AF162" s="94"/>
      <c r="AG162" s="84"/>
      <c r="AH162" s="84"/>
      <c r="AI162" s="100"/>
      <c r="AJ162" s="136"/>
      <c r="AK162" s="84"/>
      <c r="AL162" s="84" t="s">
        <v>354</v>
      </c>
      <c r="AM162" s="87"/>
      <c r="AN162" s="94"/>
      <c r="AO162" s="84"/>
      <c r="AP162" s="84"/>
      <c r="AQ162" s="84"/>
      <c r="AR162" s="100"/>
      <c r="AS162" s="136"/>
      <c r="AT162" s="84"/>
      <c r="AU162" s="84"/>
      <c r="AV162" s="87"/>
      <c r="AW162" s="94" t="s">
        <v>342</v>
      </c>
      <c r="AX162" s="84"/>
      <c r="AY162" s="84"/>
      <c r="AZ162" s="84"/>
      <c r="BA162" s="100"/>
      <c r="BB162" s="136"/>
      <c r="BC162" s="84"/>
      <c r="BD162" s="84"/>
      <c r="BE162" s="87"/>
      <c r="BF162" s="94"/>
      <c r="BG162" s="84"/>
      <c r="BH162" s="84"/>
      <c r="BI162" s="100" t="s">
        <v>9</v>
      </c>
      <c r="BJ162" s="136"/>
      <c r="BK162" s="84"/>
      <c r="BL162" s="536"/>
      <c r="BM162" s="536"/>
      <c r="BN162" s="93"/>
      <c r="BP162" s="11"/>
      <c r="BR162" s="634"/>
    </row>
    <row r="163" spans="1:70" ht="18.899999999999999" customHeight="1" thickBot="1">
      <c r="A163" s="9"/>
      <c r="B163" s="8"/>
      <c r="C163" s="1101"/>
      <c r="D163" s="1101"/>
      <c r="E163" s="1101"/>
      <c r="F163" s="1102"/>
      <c r="G163" s="1076"/>
      <c r="H163" s="711" t="s">
        <v>482</v>
      </c>
      <c r="I163" s="201" t="s">
        <v>762</v>
      </c>
      <c r="J163" s="187">
        <v>1131190</v>
      </c>
      <c r="K163" s="529" t="s">
        <v>339</v>
      </c>
      <c r="L163" s="529">
        <v>219</v>
      </c>
      <c r="M163" s="529" t="s">
        <v>506</v>
      </c>
      <c r="N163" s="529" t="s">
        <v>5</v>
      </c>
      <c r="O163" s="110"/>
      <c r="P163" s="97"/>
      <c r="Q163" s="97"/>
      <c r="R163" s="102"/>
      <c r="S163" s="137"/>
      <c r="T163" s="97"/>
      <c r="U163" s="97"/>
      <c r="V163" s="141"/>
      <c r="W163" s="96"/>
      <c r="X163" s="97"/>
      <c r="Y163" s="97"/>
      <c r="Z163" s="102"/>
      <c r="AA163" s="137" t="s">
        <v>342</v>
      </c>
      <c r="AB163" s="97"/>
      <c r="AC163" s="97"/>
      <c r="AD163" s="220"/>
      <c r="AE163" s="141"/>
      <c r="AF163" s="96"/>
      <c r="AG163" s="97"/>
      <c r="AH163" s="97"/>
      <c r="AI163" s="102"/>
      <c r="AJ163" s="137"/>
      <c r="AK163" s="97"/>
      <c r="AL163" s="97" t="s">
        <v>342</v>
      </c>
      <c r="AM163" s="141"/>
      <c r="AN163" s="96"/>
      <c r="AO163" s="97"/>
      <c r="AP163" s="97"/>
      <c r="AQ163" s="220"/>
      <c r="AR163" s="219"/>
      <c r="AS163" s="137"/>
      <c r="AT163" s="97"/>
      <c r="AU163" s="97"/>
      <c r="AV163" s="141"/>
      <c r="AW163" s="96"/>
      <c r="AX163" s="97"/>
      <c r="AY163" s="97" t="s">
        <v>342</v>
      </c>
      <c r="AZ163" s="97"/>
      <c r="BA163" s="102"/>
      <c r="BB163" s="137"/>
      <c r="BC163" s="97"/>
      <c r="BD163" s="97"/>
      <c r="BE163" s="141"/>
      <c r="BF163" s="96"/>
      <c r="BG163" s="97"/>
      <c r="BH163" s="220"/>
      <c r="BI163" s="102"/>
      <c r="BJ163" s="137"/>
      <c r="BK163" s="97" t="s">
        <v>5</v>
      </c>
      <c r="BL163" s="545"/>
      <c r="BM163" s="545"/>
      <c r="BN163" s="98"/>
      <c r="BP163" s="11"/>
      <c r="BR163" s="634"/>
    </row>
    <row r="164" spans="1:70" ht="18.899999999999999" customHeight="1">
      <c r="A164" s="9"/>
      <c r="B164" s="8"/>
      <c r="C164" s="1101"/>
      <c r="D164" s="1101"/>
      <c r="E164" s="1101"/>
      <c r="F164" s="1102"/>
      <c r="G164" s="1018" t="s">
        <v>498</v>
      </c>
      <c r="H164" s="718" t="s">
        <v>499</v>
      </c>
      <c r="I164" s="203" t="s">
        <v>869</v>
      </c>
      <c r="J164" s="190">
        <v>1131190</v>
      </c>
      <c r="K164" s="527" t="s">
        <v>339</v>
      </c>
      <c r="L164" s="527">
        <v>162</v>
      </c>
      <c r="M164" s="527" t="s">
        <v>506</v>
      </c>
      <c r="N164" s="527" t="s">
        <v>5</v>
      </c>
      <c r="O164" s="107"/>
      <c r="P164" s="90"/>
      <c r="Q164" s="90"/>
      <c r="R164" s="105"/>
      <c r="S164" s="140"/>
      <c r="T164" s="90"/>
      <c r="U164" s="90"/>
      <c r="V164" s="142"/>
      <c r="W164" s="89"/>
      <c r="X164" s="90"/>
      <c r="Y164" s="90"/>
      <c r="Z164" s="105"/>
      <c r="AA164" s="140" t="s">
        <v>342</v>
      </c>
      <c r="AB164" s="90"/>
      <c r="AC164" s="90"/>
      <c r="AD164" s="90"/>
      <c r="AE164" s="142"/>
      <c r="AF164" s="103"/>
      <c r="AG164" s="90"/>
      <c r="AH164" s="90"/>
      <c r="AI164" s="105"/>
      <c r="AJ164" s="135"/>
      <c r="AK164" s="90"/>
      <c r="AL164" s="90" t="s">
        <v>342</v>
      </c>
      <c r="AM164" s="146"/>
      <c r="AN164" s="673"/>
      <c r="AO164" s="90"/>
      <c r="AP164" s="90"/>
      <c r="AQ164" s="90"/>
      <c r="AR164" s="674"/>
      <c r="AS164" s="675"/>
      <c r="AT164" s="90"/>
      <c r="AU164" s="90"/>
      <c r="AV164" s="142"/>
      <c r="AW164" s="103"/>
      <c r="AX164" s="90" t="s">
        <v>342</v>
      </c>
      <c r="AY164" s="104"/>
      <c r="AZ164" s="90"/>
      <c r="BA164" s="99"/>
      <c r="BB164" s="135"/>
      <c r="BC164" s="104"/>
      <c r="BD164" s="90"/>
      <c r="BE164" s="146"/>
      <c r="BF164" s="103"/>
      <c r="BG164" s="90"/>
      <c r="BH164" s="90"/>
      <c r="BI164" s="99"/>
      <c r="BJ164" s="135"/>
      <c r="BK164" s="90" t="s">
        <v>5</v>
      </c>
      <c r="BL164" s="544"/>
      <c r="BM164" s="544"/>
      <c r="BN164" s="91"/>
      <c r="BP164" s="11"/>
      <c r="BR164" s="634"/>
    </row>
    <row r="165" spans="1:70" ht="18.899999999999999" customHeight="1" thickBot="1">
      <c r="A165" s="9"/>
      <c r="B165" s="8"/>
      <c r="C165" s="1101"/>
      <c r="D165" s="1101"/>
      <c r="E165" s="1101"/>
      <c r="F165" s="1102"/>
      <c r="G165" s="1020"/>
      <c r="H165" s="711" t="s">
        <v>501</v>
      </c>
      <c r="I165" s="201" t="s">
        <v>763</v>
      </c>
      <c r="J165" s="187">
        <v>1131190</v>
      </c>
      <c r="K165" s="533" t="s">
        <v>339</v>
      </c>
      <c r="L165" s="533">
        <v>515</v>
      </c>
      <c r="M165" s="533" t="s">
        <v>506</v>
      </c>
      <c r="N165" s="533" t="s">
        <v>658</v>
      </c>
      <c r="O165" s="110"/>
      <c r="P165" s="97"/>
      <c r="Q165" s="97"/>
      <c r="R165" s="102"/>
      <c r="S165" s="137"/>
      <c r="T165" s="97"/>
      <c r="U165" s="97"/>
      <c r="V165" s="141"/>
      <c r="W165" s="121"/>
      <c r="X165" s="97"/>
      <c r="Y165" s="106"/>
      <c r="Z165" s="102"/>
      <c r="AA165" s="137"/>
      <c r="AB165" s="97"/>
      <c r="AC165" s="97"/>
      <c r="AD165" s="97"/>
      <c r="AE165" s="141"/>
      <c r="AF165" s="96"/>
      <c r="AG165" s="97"/>
      <c r="AH165" s="97"/>
      <c r="AI165" s="102"/>
      <c r="AJ165" s="139"/>
      <c r="AK165" s="97"/>
      <c r="AL165" s="106" t="s">
        <v>354</v>
      </c>
      <c r="AM165" s="141"/>
      <c r="AN165" s="676"/>
      <c r="AO165" s="97"/>
      <c r="AP165" s="97"/>
      <c r="AQ165" s="97"/>
      <c r="AR165" s="131"/>
      <c r="AS165" s="614"/>
      <c r="AT165" s="97"/>
      <c r="AU165" s="97"/>
      <c r="AV165" s="141"/>
      <c r="AW165" s="96"/>
      <c r="AX165" s="97"/>
      <c r="AY165" s="106"/>
      <c r="AZ165" s="97"/>
      <c r="BA165" s="120"/>
      <c r="BB165" s="137"/>
      <c r="BC165" s="97"/>
      <c r="BD165" s="97"/>
      <c r="BE165" s="141"/>
      <c r="BF165" s="96"/>
      <c r="BG165" s="97"/>
      <c r="BH165" s="220"/>
      <c r="BI165" s="102"/>
      <c r="BJ165" s="137"/>
      <c r="BK165" s="97" t="s">
        <v>7</v>
      </c>
      <c r="BL165" s="545"/>
      <c r="BM165" s="545"/>
      <c r="BN165" s="98"/>
      <c r="BP165" s="11"/>
      <c r="BR165" s="634"/>
    </row>
    <row r="166" spans="1:70" ht="18.899999999999999" customHeight="1">
      <c r="A166" s="9"/>
      <c r="B166" s="8"/>
      <c r="C166" s="1101"/>
      <c r="D166" s="1101"/>
      <c r="E166" s="1101"/>
      <c r="F166" s="1102"/>
      <c r="G166" s="1018" t="s">
        <v>484</v>
      </c>
      <c r="H166" s="718" t="s">
        <v>485</v>
      </c>
      <c r="I166" s="203" t="s">
        <v>867</v>
      </c>
      <c r="J166" s="190">
        <v>1131170</v>
      </c>
      <c r="K166" s="531" t="s">
        <v>339</v>
      </c>
      <c r="L166" s="531">
        <v>83</v>
      </c>
      <c r="M166" s="531" t="s">
        <v>506</v>
      </c>
      <c r="N166" s="531" t="s">
        <v>5</v>
      </c>
      <c r="O166" s="115"/>
      <c r="P166" s="116"/>
      <c r="Q166" s="116"/>
      <c r="R166" s="117"/>
      <c r="S166" s="150"/>
      <c r="T166" s="116"/>
      <c r="U166" s="116"/>
      <c r="V166" s="147"/>
      <c r="W166" s="118"/>
      <c r="X166" s="116"/>
      <c r="Y166" s="116"/>
      <c r="Z166" s="117" t="s">
        <v>342</v>
      </c>
      <c r="AA166" s="150"/>
      <c r="AB166" s="116"/>
      <c r="AC166" s="116"/>
      <c r="AD166" s="116"/>
      <c r="AE166" s="147"/>
      <c r="AF166" s="118"/>
      <c r="AG166" s="116"/>
      <c r="AH166" s="116"/>
      <c r="AI166" s="117"/>
      <c r="AJ166" s="150"/>
      <c r="AK166" s="116" t="s">
        <v>342</v>
      </c>
      <c r="AL166" s="116"/>
      <c r="AM166" s="147"/>
      <c r="AN166" s="672"/>
      <c r="AO166" s="116"/>
      <c r="AP166" s="116"/>
      <c r="AQ166" s="116"/>
      <c r="AR166" s="117"/>
      <c r="AS166" s="150"/>
      <c r="AT166" s="116"/>
      <c r="AU166" s="116"/>
      <c r="AV166" s="147"/>
      <c r="AW166" s="118"/>
      <c r="AX166" s="116" t="s">
        <v>342</v>
      </c>
      <c r="AY166" s="116"/>
      <c r="AZ166" s="116"/>
      <c r="BA166" s="117"/>
      <c r="BB166" s="150"/>
      <c r="BC166" s="116"/>
      <c r="BD166" s="116"/>
      <c r="BE166" s="147"/>
      <c r="BF166" s="118"/>
      <c r="BG166" s="116"/>
      <c r="BH166" s="116"/>
      <c r="BI166" s="117"/>
      <c r="BJ166" s="150" t="s">
        <v>5</v>
      </c>
      <c r="BK166" s="116"/>
      <c r="BL166" s="588"/>
      <c r="BM166" s="588"/>
      <c r="BN166" s="119"/>
      <c r="BP166" s="11"/>
      <c r="BR166" s="634"/>
    </row>
    <row r="167" spans="1:70" ht="18.899999999999999" customHeight="1">
      <c r="A167" s="9"/>
      <c r="B167" s="8"/>
      <c r="C167" s="1101"/>
      <c r="D167" s="1101"/>
      <c r="E167" s="1101"/>
      <c r="F167" s="1102"/>
      <c r="G167" s="1014"/>
      <c r="H167" s="706" t="s">
        <v>678</v>
      </c>
      <c r="I167" s="194" t="s">
        <v>865</v>
      </c>
      <c r="J167" s="268">
        <v>1131170</v>
      </c>
      <c r="K167" s="525" t="s">
        <v>339</v>
      </c>
      <c r="L167" s="525">
        <v>730</v>
      </c>
      <c r="M167" s="525" t="s">
        <v>506</v>
      </c>
      <c r="N167" s="525" t="s">
        <v>667</v>
      </c>
      <c r="O167" s="108"/>
      <c r="P167" s="84"/>
      <c r="Q167" s="84"/>
      <c r="R167" s="100"/>
      <c r="S167" s="136"/>
      <c r="T167" s="84"/>
      <c r="U167" s="84"/>
      <c r="V167" s="87"/>
      <c r="W167" s="94"/>
      <c r="X167" s="84"/>
      <c r="Y167" s="84"/>
      <c r="Z167" s="100"/>
      <c r="AA167" s="136"/>
      <c r="AB167" s="84"/>
      <c r="AC167" s="84"/>
      <c r="AD167" s="84"/>
      <c r="AE167" s="87"/>
      <c r="AF167" s="94"/>
      <c r="AG167" s="84"/>
      <c r="AH167" s="84"/>
      <c r="AI167" s="100"/>
      <c r="AJ167" s="136"/>
      <c r="AK167" s="84" t="s">
        <v>354</v>
      </c>
      <c r="AL167" s="84"/>
      <c r="AM167" s="87"/>
      <c r="AN167" s="550"/>
      <c r="AO167" s="84"/>
      <c r="AP167" s="84"/>
      <c r="AQ167" s="84"/>
      <c r="AR167" s="100"/>
      <c r="AS167" s="136"/>
      <c r="AT167" s="84"/>
      <c r="AU167" s="84"/>
      <c r="AV167" s="87"/>
      <c r="AW167" s="94"/>
      <c r="AX167" s="84"/>
      <c r="AY167" s="84"/>
      <c r="AZ167" s="84"/>
      <c r="BA167" s="100"/>
      <c r="BB167" s="136"/>
      <c r="BC167" s="84"/>
      <c r="BD167" s="84"/>
      <c r="BE167" s="87"/>
      <c r="BF167" s="94"/>
      <c r="BG167" s="84"/>
      <c r="BH167" s="84"/>
      <c r="BI167" s="100"/>
      <c r="BJ167" s="136" t="s">
        <v>7</v>
      </c>
      <c r="BK167" s="84"/>
      <c r="BL167" s="536"/>
      <c r="BM167" s="536"/>
      <c r="BN167" s="93"/>
      <c r="BP167" s="11"/>
      <c r="BR167" s="634"/>
    </row>
    <row r="168" spans="1:70" ht="18.899999999999999" customHeight="1">
      <c r="A168" s="9"/>
      <c r="B168" s="8"/>
      <c r="C168" s="1101"/>
      <c r="D168" s="1101"/>
      <c r="E168" s="1101"/>
      <c r="F168" s="1102"/>
      <c r="G168" s="1014"/>
      <c r="H168" s="706" t="s">
        <v>1015</v>
      </c>
      <c r="I168" s="194" t="s">
        <v>1023</v>
      </c>
      <c r="J168" s="268">
        <v>1131170</v>
      </c>
      <c r="K168" s="525" t="s">
        <v>339</v>
      </c>
      <c r="L168" s="525">
        <v>8760</v>
      </c>
      <c r="M168" s="525" t="s">
        <v>506</v>
      </c>
      <c r="N168" s="525" t="s">
        <v>667</v>
      </c>
      <c r="O168" s="108"/>
      <c r="P168" s="84"/>
      <c r="Q168" s="84"/>
      <c r="R168" s="100"/>
      <c r="S168" s="136"/>
      <c r="T168" s="84"/>
      <c r="U168" s="84"/>
      <c r="V168" s="87"/>
      <c r="W168" s="94"/>
      <c r="X168" s="84"/>
      <c r="Y168" s="84"/>
      <c r="Z168" s="100"/>
      <c r="AA168" s="136"/>
      <c r="AB168" s="84"/>
      <c r="AC168" s="84"/>
      <c r="AD168" s="84"/>
      <c r="AE168" s="87"/>
      <c r="AF168" s="94"/>
      <c r="AG168" s="84"/>
      <c r="AH168" s="84"/>
      <c r="AI168" s="100"/>
      <c r="AJ168" s="136"/>
      <c r="AK168" s="84"/>
      <c r="AL168" s="84"/>
      <c r="AM168" s="87"/>
      <c r="AN168" s="550"/>
      <c r="AO168" s="84"/>
      <c r="AP168" s="84"/>
      <c r="AQ168" s="84"/>
      <c r="AR168" s="100"/>
      <c r="AS168" s="136"/>
      <c r="AT168" s="84"/>
      <c r="AU168" s="84"/>
      <c r="AV168" s="87"/>
      <c r="AW168" s="94"/>
      <c r="AX168" s="84"/>
      <c r="AY168" s="84"/>
      <c r="AZ168" s="84"/>
      <c r="BA168" s="100"/>
      <c r="BB168" s="136"/>
      <c r="BC168" s="84"/>
      <c r="BD168" s="84"/>
      <c r="BE168" s="87"/>
      <c r="BF168" s="94"/>
      <c r="BG168" s="84"/>
      <c r="BH168" s="84"/>
      <c r="BI168" s="100"/>
      <c r="BJ168" s="136" t="s">
        <v>7</v>
      </c>
      <c r="BK168" s="84"/>
      <c r="BL168" s="536"/>
      <c r="BM168" s="536"/>
      <c r="BN168" s="93"/>
      <c r="BP168" s="11"/>
      <c r="BR168" s="634"/>
    </row>
    <row r="169" spans="1:70" ht="18.899999999999999" customHeight="1">
      <c r="A169" s="9"/>
      <c r="B169" s="8"/>
      <c r="C169" s="1101"/>
      <c r="D169" s="1101"/>
      <c r="E169" s="1101"/>
      <c r="F169" s="1102"/>
      <c r="G169" s="1014"/>
      <c r="H169" s="734" t="s">
        <v>995</v>
      </c>
      <c r="I169" s="195" t="s">
        <v>996</v>
      </c>
      <c r="J169" s="154">
        <v>1131170</v>
      </c>
      <c r="K169" s="525" t="s">
        <v>339</v>
      </c>
      <c r="L169" s="525">
        <v>8760</v>
      </c>
      <c r="M169" s="525" t="s">
        <v>506</v>
      </c>
      <c r="N169" s="525" t="s">
        <v>671</v>
      </c>
      <c r="O169" s="108"/>
      <c r="P169" s="84"/>
      <c r="Q169" s="84"/>
      <c r="R169" s="100"/>
      <c r="S169" s="136"/>
      <c r="T169" s="84"/>
      <c r="U169" s="84"/>
      <c r="V169" s="87"/>
      <c r="W169" s="94"/>
      <c r="X169" s="84"/>
      <c r="Y169" s="84"/>
      <c r="Z169" s="100"/>
      <c r="AA169" s="136"/>
      <c r="AB169" s="84"/>
      <c r="AC169" s="84"/>
      <c r="AD169" s="84"/>
      <c r="AE169" s="87"/>
      <c r="AF169" s="94"/>
      <c r="AG169" s="84"/>
      <c r="AH169" s="84"/>
      <c r="AI169" s="100"/>
      <c r="AJ169" s="136"/>
      <c r="AK169" s="84"/>
      <c r="AL169" s="84"/>
      <c r="AM169" s="87"/>
      <c r="AN169" s="550"/>
      <c r="AO169" s="84"/>
      <c r="AP169" s="84"/>
      <c r="AQ169" s="84"/>
      <c r="AR169" s="100"/>
      <c r="AS169" s="136"/>
      <c r="AT169" s="84"/>
      <c r="AU169" s="84"/>
      <c r="AV169" s="87"/>
      <c r="AW169" s="94"/>
      <c r="AX169" s="84"/>
      <c r="AY169" s="84"/>
      <c r="AZ169" s="84"/>
      <c r="BA169" s="100"/>
      <c r="BB169" s="136"/>
      <c r="BC169" s="84"/>
      <c r="BD169" s="84"/>
      <c r="BE169" s="87"/>
      <c r="BF169" s="94"/>
      <c r="BG169" s="84"/>
      <c r="BH169" s="84"/>
      <c r="BI169" s="100"/>
      <c r="BJ169" s="136"/>
      <c r="BK169" s="84" t="s">
        <v>9</v>
      </c>
      <c r="BL169" s="536"/>
      <c r="BM169" s="536"/>
      <c r="BN169" s="93"/>
      <c r="BP169" s="11"/>
      <c r="BR169" s="634"/>
    </row>
    <row r="170" spans="1:70" ht="18.899999999999999" customHeight="1" thickBot="1">
      <c r="A170" s="9"/>
      <c r="B170" s="8"/>
      <c r="C170" s="1101"/>
      <c r="D170" s="1101"/>
      <c r="E170" s="1101"/>
      <c r="F170" s="1102"/>
      <c r="G170" s="1020"/>
      <c r="H170" s="711" t="s">
        <v>487</v>
      </c>
      <c r="I170" s="201" t="s">
        <v>866</v>
      </c>
      <c r="J170" s="308">
        <v>1131170</v>
      </c>
      <c r="K170" s="529" t="s">
        <v>339</v>
      </c>
      <c r="L170" s="529">
        <v>461</v>
      </c>
      <c r="M170" s="529" t="s">
        <v>659</v>
      </c>
      <c r="N170" s="529" t="s">
        <v>5</v>
      </c>
      <c r="O170" s="124"/>
      <c r="P170" s="125"/>
      <c r="Q170" s="125"/>
      <c r="R170" s="126"/>
      <c r="S170" s="144"/>
      <c r="T170" s="125"/>
      <c r="U170" s="125"/>
      <c r="V170" s="148"/>
      <c r="W170" s="127"/>
      <c r="X170" s="125"/>
      <c r="Y170" s="125"/>
      <c r="Z170" s="126" t="s">
        <v>342</v>
      </c>
      <c r="AA170" s="144"/>
      <c r="AB170" s="125"/>
      <c r="AC170" s="125"/>
      <c r="AD170" s="670"/>
      <c r="AE170" s="148"/>
      <c r="AF170" s="127"/>
      <c r="AG170" s="125"/>
      <c r="AH170" s="125"/>
      <c r="AI170" s="126"/>
      <c r="AJ170" s="144"/>
      <c r="AK170" s="125" t="s">
        <v>342</v>
      </c>
      <c r="AL170" s="125"/>
      <c r="AM170" s="148"/>
      <c r="AN170" s="127"/>
      <c r="AO170" s="125"/>
      <c r="AP170" s="125"/>
      <c r="AQ170" s="670"/>
      <c r="AR170" s="671"/>
      <c r="AS170" s="144"/>
      <c r="AT170" s="125"/>
      <c r="AU170" s="125"/>
      <c r="AV170" s="148"/>
      <c r="AW170" s="127"/>
      <c r="AX170" s="125" t="s">
        <v>342</v>
      </c>
      <c r="AY170" s="125"/>
      <c r="AZ170" s="125"/>
      <c r="BA170" s="126"/>
      <c r="BB170" s="144"/>
      <c r="BC170" s="125"/>
      <c r="BD170" s="125"/>
      <c r="BE170" s="148"/>
      <c r="BF170" s="127"/>
      <c r="BG170" s="125"/>
      <c r="BH170" s="670"/>
      <c r="BI170" s="126"/>
      <c r="BJ170" s="144" t="s">
        <v>5</v>
      </c>
      <c r="BK170" s="125"/>
      <c r="BL170" s="616"/>
      <c r="BM170" s="616"/>
      <c r="BN170" s="128"/>
      <c r="BP170" s="11"/>
      <c r="BR170" s="634"/>
    </row>
    <row r="171" spans="1:70" ht="18.899999999999999" customHeight="1">
      <c r="A171" s="9"/>
      <c r="B171" s="8"/>
      <c r="C171" s="1101"/>
      <c r="D171" s="1101"/>
      <c r="E171" s="1101"/>
      <c r="F171" s="1102"/>
      <c r="G171" s="1013" t="s">
        <v>294</v>
      </c>
      <c r="H171" s="718" t="s">
        <v>295</v>
      </c>
      <c r="I171" s="203" t="s">
        <v>787</v>
      </c>
      <c r="J171" s="582">
        <v>1132110</v>
      </c>
      <c r="K171" s="585" t="s">
        <v>339</v>
      </c>
      <c r="L171" s="585">
        <v>40</v>
      </c>
      <c r="M171" s="585" t="s">
        <v>506</v>
      </c>
      <c r="N171" s="585" t="s">
        <v>5</v>
      </c>
      <c r="O171" s="122"/>
      <c r="P171" s="90"/>
      <c r="Q171" s="90"/>
      <c r="R171" s="99" t="s">
        <v>342</v>
      </c>
      <c r="S171" s="135"/>
      <c r="T171" s="90"/>
      <c r="U171" s="90"/>
      <c r="V171" s="146"/>
      <c r="W171" s="633"/>
      <c r="X171" s="104"/>
      <c r="Y171" s="90"/>
      <c r="Z171" s="99"/>
      <c r="AA171" s="135"/>
      <c r="AB171" s="90" t="s">
        <v>342</v>
      </c>
      <c r="AC171" s="90"/>
      <c r="AD171" s="90"/>
      <c r="AE171" s="146"/>
      <c r="AF171" s="103"/>
      <c r="AG171" s="90"/>
      <c r="AH171" s="90"/>
      <c r="AI171" s="99"/>
      <c r="AJ171" s="135"/>
      <c r="AK171" s="90"/>
      <c r="AL171" s="90"/>
      <c r="AM171" s="146"/>
      <c r="AN171" s="103"/>
      <c r="AO171" s="90"/>
      <c r="AP171" s="90"/>
      <c r="AQ171" s="90" t="s">
        <v>342</v>
      </c>
      <c r="AR171" s="99"/>
      <c r="AS171" s="135"/>
      <c r="AT171" s="90"/>
      <c r="AU171" s="90"/>
      <c r="AV171" s="146"/>
      <c r="AW171" s="103"/>
      <c r="AX171" s="90"/>
      <c r="AY171" s="90"/>
      <c r="AZ171" s="90" t="s">
        <v>342</v>
      </c>
      <c r="BA171" s="99"/>
      <c r="BB171" s="135"/>
      <c r="BC171" s="90"/>
      <c r="BD171" s="90"/>
      <c r="BE171" s="146"/>
      <c r="BF171" s="103"/>
      <c r="BG171" s="90"/>
      <c r="BH171" s="90"/>
      <c r="BI171" s="99"/>
      <c r="BJ171" s="135"/>
      <c r="BK171" s="90"/>
      <c r="BL171" s="544"/>
      <c r="BM171" s="544"/>
      <c r="BN171" s="91"/>
      <c r="BP171" s="11"/>
      <c r="BR171" s="634"/>
    </row>
    <row r="172" spans="1:70" ht="18.899999999999999" customHeight="1">
      <c r="A172" s="9"/>
      <c r="B172" s="8"/>
      <c r="C172" s="1101"/>
      <c r="D172" s="1101"/>
      <c r="E172" s="1101"/>
      <c r="F172" s="1102"/>
      <c r="G172" s="1014"/>
      <c r="H172" s="706" t="s">
        <v>296</v>
      </c>
      <c r="I172" s="194" t="s">
        <v>788</v>
      </c>
      <c r="J172" s="583">
        <v>1132110</v>
      </c>
      <c r="K172" s="586" t="s">
        <v>339</v>
      </c>
      <c r="L172" s="586">
        <v>40</v>
      </c>
      <c r="M172" s="586" t="s">
        <v>506</v>
      </c>
      <c r="N172" s="586" t="s">
        <v>5</v>
      </c>
      <c r="O172" s="108"/>
      <c r="P172" s="84"/>
      <c r="Q172" s="84"/>
      <c r="R172" s="100" t="s">
        <v>342</v>
      </c>
      <c r="S172" s="136"/>
      <c r="T172" s="84"/>
      <c r="U172" s="84"/>
      <c r="V172" s="87"/>
      <c r="W172" s="547"/>
      <c r="X172" s="85"/>
      <c r="Y172" s="84"/>
      <c r="Z172" s="100"/>
      <c r="AA172" s="136"/>
      <c r="AB172" s="84"/>
      <c r="AC172" s="84" t="s">
        <v>342</v>
      </c>
      <c r="AD172" s="84"/>
      <c r="AE172" s="87"/>
      <c r="AF172" s="94"/>
      <c r="AG172" s="84"/>
      <c r="AH172" s="84"/>
      <c r="AI172" s="100"/>
      <c r="AJ172" s="136"/>
      <c r="AK172" s="84"/>
      <c r="AL172" s="84"/>
      <c r="AM172" s="87"/>
      <c r="AN172" s="94"/>
      <c r="AO172" s="84"/>
      <c r="AP172" s="84"/>
      <c r="AQ172" s="84" t="s">
        <v>342</v>
      </c>
      <c r="AR172" s="100"/>
      <c r="AS172" s="136"/>
      <c r="AT172" s="84"/>
      <c r="AU172" s="84"/>
      <c r="AV172" s="87"/>
      <c r="AW172" s="94"/>
      <c r="AX172" s="84"/>
      <c r="AY172" s="84"/>
      <c r="AZ172" s="84" t="s">
        <v>342</v>
      </c>
      <c r="BA172" s="100"/>
      <c r="BB172" s="136"/>
      <c r="BC172" s="84"/>
      <c r="BD172" s="84"/>
      <c r="BE172" s="87"/>
      <c r="BF172" s="94"/>
      <c r="BG172" s="84"/>
      <c r="BH172" s="84"/>
      <c r="BI172" s="100"/>
      <c r="BJ172" s="136"/>
      <c r="BK172" s="84"/>
      <c r="BL172" s="536"/>
      <c r="BM172" s="536"/>
      <c r="BN172" s="93"/>
      <c r="BP172" s="11"/>
      <c r="BR172" s="634"/>
    </row>
    <row r="173" spans="1:70" ht="18.899999999999999" customHeight="1">
      <c r="A173" s="9"/>
      <c r="B173" s="8"/>
      <c r="C173" s="1101"/>
      <c r="D173" s="1101"/>
      <c r="E173" s="1101"/>
      <c r="F173" s="1102"/>
      <c r="G173" s="1014"/>
      <c r="H173" s="706" t="s">
        <v>297</v>
      </c>
      <c r="I173" s="194" t="s">
        <v>789</v>
      </c>
      <c r="J173" s="583">
        <v>1132110</v>
      </c>
      <c r="K173" s="586" t="s">
        <v>339</v>
      </c>
      <c r="L173" s="586">
        <v>40</v>
      </c>
      <c r="M173" s="586" t="s">
        <v>506</v>
      </c>
      <c r="N173" s="586" t="s">
        <v>5</v>
      </c>
      <c r="O173" s="108"/>
      <c r="P173" s="84"/>
      <c r="Q173" s="84"/>
      <c r="R173" s="100"/>
      <c r="S173" s="136" t="s">
        <v>342</v>
      </c>
      <c r="T173" s="84"/>
      <c r="U173" s="84"/>
      <c r="V173" s="87"/>
      <c r="W173" s="547"/>
      <c r="X173" s="85"/>
      <c r="Y173" s="84"/>
      <c r="Z173" s="100"/>
      <c r="AA173" s="136"/>
      <c r="AB173" s="84"/>
      <c r="AC173" s="84" t="s">
        <v>342</v>
      </c>
      <c r="AD173" s="84"/>
      <c r="AE173" s="87"/>
      <c r="AF173" s="94"/>
      <c r="AG173" s="84"/>
      <c r="AH173" s="84"/>
      <c r="AI173" s="100"/>
      <c r="AJ173" s="136"/>
      <c r="AK173" s="84"/>
      <c r="AL173" s="84"/>
      <c r="AM173" s="87"/>
      <c r="AN173" s="94"/>
      <c r="AO173" s="84"/>
      <c r="AP173" s="84"/>
      <c r="AQ173" s="84" t="s">
        <v>342</v>
      </c>
      <c r="AR173" s="100"/>
      <c r="AS173" s="136"/>
      <c r="AT173" s="84"/>
      <c r="AU173" s="84"/>
      <c r="AV173" s="87"/>
      <c r="AW173" s="94"/>
      <c r="AX173" s="84"/>
      <c r="AY173" s="84"/>
      <c r="AZ173" s="84"/>
      <c r="BA173" s="100" t="s">
        <v>342</v>
      </c>
      <c r="BB173" s="136"/>
      <c r="BC173" s="84"/>
      <c r="BD173" s="84"/>
      <c r="BE173" s="87"/>
      <c r="BF173" s="94"/>
      <c r="BG173" s="84"/>
      <c r="BH173" s="84"/>
      <c r="BI173" s="100"/>
      <c r="BJ173" s="136"/>
      <c r="BK173" s="84"/>
      <c r="BL173" s="536"/>
      <c r="BM173" s="536"/>
      <c r="BN173" s="93"/>
      <c r="BP173" s="11"/>
      <c r="BR173" s="634"/>
    </row>
    <row r="174" spans="1:70" ht="18.899999999999999" customHeight="1">
      <c r="A174" s="9"/>
      <c r="B174" s="8"/>
      <c r="C174" s="1101"/>
      <c r="D174" s="1101"/>
      <c r="E174" s="1101"/>
      <c r="F174" s="1102"/>
      <c r="G174" s="1014"/>
      <c r="H174" s="706" t="s">
        <v>298</v>
      </c>
      <c r="I174" s="194" t="s">
        <v>795</v>
      </c>
      <c r="J174" s="583">
        <v>1132110</v>
      </c>
      <c r="K174" s="586" t="s">
        <v>339</v>
      </c>
      <c r="L174" s="586">
        <v>40</v>
      </c>
      <c r="M174" s="586" t="s">
        <v>506</v>
      </c>
      <c r="N174" s="586" t="s">
        <v>5</v>
      </c>
      <c r="O174" s="108"/>
      <c r="P174" s="84"/>
      <c r="Q174" s="84"/>
      <c r="R174" s="100"/>
      <c r="S174" s="136" t="s">
        <v>342</v>
      </c>
      <c r="T174" s="84"/>
      <c r="U174" s="84"/>
      <c r="V174" s="87"/>
      <c r="W174" s="547"/>
      <c r="X174" s="85"/>
      <c r="Y174" s="84"/>
      <c r="Z174" s="100"/>
      <c r="AA174" s="136"/>
      <c r="AB174" s="84"/>
      <c r="AC174" s="84" t="s">
        <v>342</v>
      </c>
      <c r="AD174" s="84"/>
      <c r="AE174" s="87"/>
      <c r="AF174" s="94"/>
      <c r="AG174" s="84"/>
      <c r="AH174" s="84"/>
      <c r="AI174" s="100"/>
      <c r="AJ174" s="136"/>
      <c r="AK174" s="84"/>
      <c r="AL174" s="84"/>
      <c r="AM174" s="87"/>
      <c r="AN174" s="94"/>
      <c r="AO174" s="84"/>
      <c r="AP174" s="84"/>
      <c r="AQ174" s="84" t="s">
        <v>342</v>
      </c>
      <c r="AR174" s="100"/>
      <c r="AS174" s="136"/>
      <c r="AT174" s="84"/>
      <c r="AU174" s="84"/>
      <c r="AV174" s="87"/>
      <c r="AW174" s="94"/>
      <c r="AX174" s="84"/>
      <c r="AY174" s="84"/>
      <c r="AZ174" s="84"/>
      <c r="BA174" s="100"/>
      <c r="BB174" s="136"/>
      <c r="BC174" s="84" t="s">
        <v>5</v>
      </c>
      <c r="BD174" s="84"/>
      <c r="BE174" s="87"/>
      <c r="BF174" s="94"/>
      <c r="BG174" s="84"/>
      <c r="BH174" s="84"/>
      <c r="BI174" s="100"/>
      <c r="BJ174" s="136"/>
      <c r="BK174" s="84"/>
      <c r="BL174" s="536"/>
      <c r="BM174" s="536"/>
      <c r="BN174" s="93"/>
      <c r="BP174" s="11"/>
      <c r="BR174" s="634"/>
    </row>
    <row r="175" spans="1:70" ht="18.899999999999999" customHeight="1">
      <c r="A175" s="9"/>
      <c r="B175" s="8"/>
      <c r="C175" s="1101"/>
      <c r="D175" s="1101"/>
      <c r="E175" s="1101"/>
      <c r="F175" s="1102"/>
      <c r="G175" s="1014"/>
      <c r="H175" s="706" t="s">
        <v>299</v>
      </c>
      <c r="I175" s="194" t="s">
        <v>794</v>
      </c>
      <c r="J175" s="583">
        <v>1132110</v>
      </c>
      <c r="K175" s="586" t="s">
        <v>339</v>
      </c>
      <c r="L175" s="586">
        <v>40</v>
      </c>
      <c r="M175" s="586" t="s">
        <v>506</v>
      </c>
      <c r="N175" s="586" t="s">
        <v>5</v>
      </c>
      <c r="O175" s="108"/>
      <c r="P175" s="84"/>
      <c r="Q175" s="84"/>
      <c r="R175" s="100"/>
      <c r="S175" s="136"/>
      <c r="T175" s="84" t="s">
        <v>342</v>
      </c>
      <c r="U175" s="84"/>
      <c r="V175" s="87"/>
      <c r="W175" s="547"/>
      <c r="X175" s="85"/>
      <c r="Y175" s="84"/>
      <c r="Z175" s="100"/>
      <c r="AA175" s="136"/>
      <c r="AB175" s="84"/>
      <c r="AC175" s="84"/>
      <c r="AD175" s="84"/>
      <c r="AE175" s="87"/>
      <c r="AF175" s="94" t="s">
        <v>342</v>
      </c>
      <c r="AG175" s="84"/>
      <c r="AH175" s="84"/>
      <c r="AI175" s="100"/>
      <c r="AJ175" s="136"/>
      <c r="AK175" s="84"/>
      <c r="AL175" s="84"/>
      <c r="AM175" s="87"/>
      <c r="AN175" s="94"/>
      <c r="AO175" s="84"/>
      <c r="AP175" s="84"/>
      <c r="AQ175" s="84"/>
      <c r="AR175" s="100" t="s">
        <v>342</v>
      </c>
      <c r="AS175" s="136"/>
      <c r="AT175" s="84"/>
      <c r="AU175" s="84"/>
      <c r="AV175" s="87"/>
      <c r="AW175" s="94"/>
      <c r="AX175" s="84"/>
      <c r="AY175" s="84"/>
      <c r="AZ175" s="84"/>
      <c r="BA175" s="100"/>
      <c r="BB175" s="136"/>
      <c r="BC175" s="84"/>
      <c r="BD175" s="84" t="s">
        <v>5</v>
      </c>
      <c r="BE175" s="87"/>
      <c r="BF175" s="94"/>
      <c r="BG175" s="84"/>
      <c r="BH175" s="84"/>
      <c r="BI175" s="100"/>
      <c r="BJ175" s="136"/>
      <c r="BK175" s="84"/>
      <c r="BL175" s="536"/>
      <c r="BM175" s="536"/>
      <c r="BN175" s="93"/>
      <c r="BP175" s="11"/>
      <c r="BR175" s="634"/>
    </row>
    <row r="176" spans="1:70" ht="18.899999999999999" customHeight="1">
      <c r="A176" s="9"/>
      <c r="B176" s="8"/>
      <c r="C176" s="1101"/>
      <c r="D176" s="1101"/>
      <c r="E176" s="1101"/>
      <c r="F176" s="1102"/>
      <c r="G176" s="1014"/>
      <c r="H176" s="706" t="s">
        <v>300</v>
      </c>
      <c r="I176" s="194" t="s">
        <v>793</v>
      </c>
      <c r="J176" s="583">
        <v>1132110</v>
      </c>
      <c r="K176" s="586" t="s">
        <v>339</v>
      </c>
      <c r="L176" s="586">
        <v>40</v>
      </c>
      <c r="M176" s="586" t="s">
        <v>506</v>
      </c>
      <c r="N176" s="586" t="s">
        <v>5</v>
      </c>
      <c r="O176" s="108"/>
      <c r="P176" s="84"/>
      <c r="Q176" s="84"/>
      <c r="R176" s="100"/>
      <c r="S176" s="136"/>
      <c r="T176" s="84"/>
      <c r="U176" s="84" t="s">
        <v>342</v>
      </c>
      <c r="V176" s="87"/>
      <c r="W176" s="547"/>
      <c r="X176" s="85"/>
      <c r="Y176" s="84"/>
      <c r="Z176" s="100"/>
      <c r="AA176" s="136"/>
      <c r="AB176" s="84"/>
      <c r="AC176" s="84"/>
      <c r="AD176" s="84"/>
      <c r="AE176" s="87"/>
      <c r="AF176" s="94"/>
      <c r="AG176" s="84" t="s">
        <v>342</v>
      </c>
      <c r="AH176" s="84"/>
      <c r="AI176" s="100"/>
      <c r="AJ176" s="136"/>
      <c r="AK176" s="84"/>
      <c r="AL176" s="84"/>
      <c r="AM176" s="87"/>
      <c r="AN176" s="94"/>
      <c r="AO176" s="84"/>
      <c r="AP176" s="84"/>
      <c r="AQ176" s="84"/>
      <c r="AR176" s="100"/>
      <c r="AS176" s="136" t="s">
        <v>342</v>
      </c>
      <c r="AT176" s="84"/>
      <c r="AU176" s="84"/>
      <c r="AV176" s="87"/>
      <c r="AW176" s="94"/>
      <c r="AX176" s="84"/>
      <c r="AY176" s="84"/>
      <c r="AZ176" s="84"/>
      <c r="BA176" s="100"/>
      <c r="BB176" s="136"/>
      <c r="BC176" s="84"/>
      <c r="BD176" s="84"/>
      <c r="BE176" s="87" t="s">
        <v>5</v>
      </c>
      <c r="BF176" s="94"/>
      <c r="BG176" s="84"/>
      <c r="BH176" s="84"/>
      <c r="BI176" s="100"/>
      <c r="BJ176" s="136"/>
      <c r="BK176" s="84"/>
      <c r="BL176" s="536"/>
      <c r="BM176" s="536"/>
      <c r="BN176" s="93"/>
      <c r="BP176" s="11"/>
      <c r="BR176" s="634"/>
    </row>
    <row r="177" spans="1:70" ht="18.899999999999999" customHeight="1">
      <c r="A177" s="9"/>
      <c r="B177" s="8"/>
      <c r="C177" s="1101"/>
      <c r="D177" s="1101"/>
      <c r="E177" s="1101"/>
      <c r="F177" s="1102"/>
      <c r="G177" s="1014"/>
      <c r="H177" s="706" t="s">
        <v>301</v>
      </c>
      <c r="I177" s="194" t="s">
        <v>792</v>
      </c>
      <c r="J177" s="583">
        <v>1132110</v>
      </c>
      <c r="K177" s="586" t="s">
        <v>339</v>
      </c>
      <c r="L177" s="586">
        <v>40</v>
      </c>
      <c r="M177" s="586" t="s">
        <v>506</v>
      </c>
      <c r="N177" s="586" t="s">
        <v>5</v>
      </c>
      <c r="O177" s="108"/>
      <c r="P177" s="84"/>
      <c r="Q177" s="84"/>
      <c r="R177" s="100"/>
      <c r="S177" s="136"/>
      <c r="T177" s="84"/>
      <c r="U177" s="84"/>
      <c r="V177" s="87" t="s">
        <v>342</v>
      </c>
      <c r="W177" s="547"/>
      <c r="X177" s="85"/>
      <c r="Y177" s="84"/>
      <c r="Z177" s="100"/>
      <c r="AA177" s="136"/>
      <c r="AB177" s="84"/>
      <c r="AC177" s="84"/>
      <c r="AD177" s="84"/>
      <c r="AE177" s="87"/>
      <c r="AF177" s="94"/>
      <c r="AG177" s="84"/>
      <c r="AH177" s="84" t="s">
        <v>342</v>
      </c>
      <c r="AI177" s="100"/>
      <c r="AJ177" s="136"/>
      <c r="AK177" s="84"/>
      <c r="AL177" s="84"/>
      <c r="AM177" s="87"/>
      <c r="AN177" s="94"/>
      <c r="AO177" s="84"/>
      <c r="AP177" s="84"/>
      <c r="AQ177" s="84"/>
      <c r="AR177" s="100"/>
      <c r="AS177" s="136"/>
      <c r="AT177" s="84" t="s">
        <v>342</v>
      </c>
      <c r="AU177" s="84"/>
      <c r="AV177" s="87"/>
      <c r="AW177" s="94"/>
      <c r="AX177" s="84"/>
      <c r="AY177" s="84"/>
      <c r="AZ177" s="84"/>
      <c r="BA177" s="100"/>
      <c r="BB177" s="136"/>
      <c r="BC177" s="84"/>
      <c r="BD177" s="84"/>
      <c r="BE177" s="87"/>
      <c r="BF177" s="94" t="s">
        <v>5</v>
      </c>
      <c r="BG177" s="84"/>
      <c r="BH177" s="84"/>
      <c r="BI177" s="100"/>
      <c r="BJ177" s="136"/>
      <c r="BK177" s="84"/>
      <c r="BL177" s="536"/>
      <c r="BM177" s="536"/>
      <c r="BN177" s="93"/>
      <c r="BP177" s="11"/>
      <c r="BR177" s="634"/>
    </row>
    <row r="178" spans="1:70" ht="18.899999999999999" customHeight="1">
      <c r="A178" s="9"/>
      <c r="B178" s="8"/>
      <c r="C178" s="1101"/>
      <c r="D178" s="1101"/>
      <c r="E178" s="1101"/>
      <c r="F178" s="1102"/>
      <c r="G178" s="1014"/>
      <c r="H178" s="706" t="s">
        <v>302</v>
      </c>
      <c r="I178" s="194" t="s">
        <v>791</v>
      </c>
      <c r="J178" s="583">
        <v>1132110</v>
      </c>
      <c r="K178" s="586" t="s">
        <v>339</v>
      </c>
      <c r="L178" s="586">
        <v>40</v>
      </c>
      <c r="M178" s="586" t="s">
        <v>506</v>
      </c>
      <c r="N178" s="586" t="s">
        <v>5</v>
      </c>
      <c r="O178" s="108"/>
      <c r="P178" s="84"/>
      <c r="Q178" s="84"/>
      <c r="R178" s="100"/>
      <c r="S178" s="136"/>
      <c r="T178" s="84"/>
      <c r="U178" s="84"/>
      <c r="V178" s="87"/>
      <c r="W178" s="547" t="s">
        <v>342</v>
      </c>
      <c r="X178" s="85"/>
      <c r="Y178" s="84"/>
      <c r="Z178" s="100"/>
      <c r="AA178" s="136"/>
      <c r="AB178" s="84"/>
      <c r="AC178" s="84"/>
      <c r="AD178" s="84"/>
      <c r="AE178" s="87"/>
      <c r="AF178" s="94"/>
      <c r="AG178" s="84"/>
      <c r="AH178" s="84"/>
      <c r="AI178" s="100" t="s">
        <v>342</v>
      </c>
      <c r="AJ178" s="136"/>
      <c r="AK178" s="84"/>
      <c r="AL178" s="84"/>
      <c r="AM178" s="87"/>
      <c r="AN178" s="94"/>
      <c r="AO178" s="84"/>
      <c r="AP178" s="84"/>
      <c r="AQ178" s="84"/>
      <c r="AR178" s="100"/>
      <c r="AS178" s="136"/>
      <c r="AT178" s="84"/>
      <c r="AU178" s="84" t="s">
        <v>342</v>
      </c>
      <c r="AV178" s="87"/>
      <c r="AW178" s="94"/>
      <c r="AX178" s="84"/>
      <c r="AY178" s="84"/>
      <c r="AZ178" s="84"/>
      <c r="BA178" s="100"/>
      <c r="BB178" s="136"/>
      <c r="BC178" s="84"/>
      <c r="BD178" s="84"/>
      <c r="BE178" s="87"/>
      <c r="BF178" s="94"/>
      <c r="BG178" s="84" t="s">
        <v>5</v>
      </c>
      <c r="BH178" s="84"/>
      <c r="BI178" s="100"/>
      <c r="BJ178" s="136"/>
      <c r="BK178" s="84"/>
      <c r="BL178" s="536"/>
      <c r="BM178" s="536"/>
      <c r="BN178" s="93"/>
      <c r="BP178" s="11"/>
      <c r="BR178" s="634"/>
    </row>
    <row r="179" spans="1:70" ht="18.899999999999999" customHeight="1">
      <c r="A179" s="9"/>
      <c r="B179" s="8"/>
      <c r="C179" s="1101"/>
      <c r="D179" s="1101"/>
      <c r="E179" s="1101"/>
      <c r="F179" s="1102"/>
      <c r="G179" s="1014"/>
      <c r="H179" s="706" t="s">
        <v>303</v>
      </c>
      <c r="I179" s="194" t="s">
        <v>790</v>
      </c>
      <c r="J179" s="583">
        <v>1132110</v>
      </c>
      <c r="K179" s="586" t="s">
        <v>339</v>
      </c>
      <c r="L179" s="586">
        <v>40</v>
      </c>
      <c r="M179" s="586" t="s">
        <v>506</v>
      </c>
      <c r="N179" s="586" t="s">
        <v>5</v>
      </c>
      <c r="O179" s="108"/>
      <c r="P179" s="84"/>
      <c r="Q179" s="84"/>
      <c r="R179" s="100"/>
      <c r="S179" s="136"/>
      <c r="T179" s="84"/>
      <c r="U179" s="84"/>
      <c r="V179" s="87"/>
      <c r="W179" s="547"/>
      <c r="X179" s="85" t="s">
        <v>342</v>
      </c>
      <c r="Y179" s="84"/>
      <c r="Z179" s="100"/>
      <c r="AA179" s="136"/>
      <c r="AB179" s="84"/>
      <c r="AC179" s="84"/>
      <c r="AD179" s="84"/>
      <c r="AE179" s="87"/>
      <c r="AF179" s="94"/>
      <c r="AG179" s="84"/>
      <c r="AH179" s="84"/>
      <c r="AI179" s="100"/>
      <c r="AJ179" s="136" t="s">
        <v>342</v>
      </c>
      <c r="AK179" s="84"/>
      <c r="AL179" s="84"/>
      <c r="AM179" s="87"/>
      <c r="AN179" s="94"/>
      <c r="AO179" s="84"/>
      <c r="AP179" s="84"/>
      <c r="AQ179" s="84"/>
      <c r="AR179" s="100"/>
      <c r="AS179" s="136"/>
      <c r="AT179" s="84"/>
      <c r="AU179" s="84"/>
      <c r="AV179" s="87"/>
      <c r="AW179" s="94" t="s">
        <v>342</v>
      </c>
      <c r="AX179" s="84"/>
      <c r="AY179" s="84"/>
      <c r="AZ179" s="84"/>
      <c r="BA179" s="100"/>
      <c r="BB179" s="136"/>
      <c r="BC179" s="84"/>
      <c r="BD179" s="84"/>
      <c r="BE179" s="87"/>
      <c r="BF179" s="94"/>
      <c r="BG179" s="84"/>
      <c r="BH179" s="84" t="s">
        <v>5</v>
      </c>
      <c r="BI179" s="100"/>
      <c r="BJ179" s="136"/>
      <c r="BK179" s="84"/>
      <c r="BL179" s="536"/>
      <c r="BM179" s="536"/>
      <c r="BN179" s="93"/>
      <c r="BP179" s="11"/>
      <c r="BR179" s="634"/>
    </row>
    <row r="180" spans="1:70" ht="18.899999999999999" customHeight="1">
      <c r="A180" s="9"/>
      <c r="B180" s="8"/>
      <c r="C180" s="1101"/>
      <c r="D180" s="1101"/>
      <c r="E180" s="1101"/>
      <c r="F180" s="1102"/>
      <c r="G180" s="1014"/>
      <c r="H180" s="706" t="s">
        <v>304</v>
      </c>
      <c r="I180" s="194" t="s">
        <v>802</v>
      </c>
      <c r="J180" s="583">
        <v>1132110</v>
      </c>
      <c r="K180" s="586" t="s">
        <v>339</v>
      </c>
      <c r="L180" s="586">
        <v>674</v>
      </c>
      <c r="M180" s="586" t="s">
        <v>506</v>
      </c>
      <c r="N180" s="586" t="s">
        <v>658</v>
      </c>
      <c r="O180" s="108"/>
      <c r="P180" s="84"/>
      <c r="Q180" s="84"/>
      <c r="R180" s="100" t="s">
        <v>354</v>
      </c>
      <c r="S180" s="136"/>
      <c r="T180" s="84"/>
      <c r="U180" s="84"/>
      <c r="V180" s="87"/>
      <c r="W180" s="547"/>
      <c r="X180" s="85"/>
      <c r="Y180" s="84"/>
      <c r="Z180" s="100"/>
      <c r="AA180" s="136"/>
      <c r="AB180" s="84"/>
      <c r="AC180" s="84"/>
      <c r="AD180" s="84"/>
      <c r="AE180" s="87"/>
      <c r="AF180" s="94"/>
      <c r="AG180" s="84"/>
      <c r="AH180" s="84"/>
      <c r="AI180" s="100"/>
      <c r="AJ180" s="136"/>
      <c r="AK180" s="84"/>
      <c r="AL180" s="84"/>
      <c r="AM180" s="87"/>
      <c r="AN180" s="94"/>
      <c r="AO180" s="84" t="s">
        <v>354</v>
      </c>
      <c r="AP180" s="84"/>
      <c r="AQ180" s="84"/>
      <c r="AR180" s="100"/>
      <c r="AS180" s="136"/>
      <c r="AT180" s="84"/>
      <c r="AU180" s="84"/>
      <c r="AV180" s="87"/>
      <c r="AW180" s="94"/>
      <c r="AX180" s="84"/>
      <c r="AY180" s="84"/>
      <c r="AZ180" s="84"/>
      <c r="BA180" s="100"/>
      <c r="BB180" s="136"/>
      <c r="BC180" s="84"/>
      <c r="BD180" s="84"/>
      <c r="BE180" s="87"/>
      <c r="BF180" s="94"/>
      <c r="BG180" s="84"/>
      <c r="BH180" s="84"/>
      <c r="BI180" s="100"/>
      <c r="BJ180" s="136"/>
      <c r="BK180" s="84"/>
      <c r="BL180" s="536"/>
      <c r="BM180" s="536"/>
      <c r="BN180" s="93"/>
      <c r="BP180" s="11"/>
      <c r="BR180" s="634"/>
    </row>
    <row r="181" spans="1:70" ht="18.899999999999999" customHeight="1">
      <c r="A181" s="9"/>
      <c r="B181" s="8"/>
      <c r="C181" s="1101"/>
      <c r="D181" s="1101"/>
      <c r="E181" s="1101"/>
      <c r="F181" s="1102"/>
      <c r="G181" s="1014"/>
      <c r="H181" s="706" t="s">
        <v>305</v>
      </c>
      <c r="I181" s="194" t="s">
        <v>801</v>
      </c>
      <c r="J181" s="583">
        <v>1132110</v>
      </c>
      <c r="K181" s="586" t="s">
        <v>339</v>
      </c>
      <c r="L181" s="586">
        <v>365</v>
      </c>
      <c r="M181" s="586" t="s">
        <v>506</v>
      </c>
      <c r="N181" s="586" t="s">
        <v>5</v>
      </c>
      <c r="O181" s="108"/>
      <c r="P181" s="84" t="s">
        <v>342</v>
      </c>
      <c r="Q181" s="84"/>
      <c r="R181" s="100"/>
      <c r="S181" s="136"/>
      <c r="T181" s="84"/>
      <c r="U181" s="84"/>
      <c r="V181" s="87"/>
      <c r="W181" s="547"/>
      <c r="X181" s="85"/>
      <c r="Y181" s="84"/>
      <c r="Z181" s="100"/>
      <c r="AA181" s="136"/>
      <c r="AB181" s="84" t="s">
        <v>342</v>
      </c>
      <c r="AC181" s="84"/>
      <c r="AD181" s="84"/>
      <c r="AE181" s="87"/>
      <c r="AF181" s="94"/>
      <c r="AG181" s="84"/>
      <c r="AH181" s="84"/>
      <c r="AI181" s="100"/>
      <c r="AJ181" s="136"/>
      <c r="AK181" s="84"/>
      <c r="AL181" s="84"/>
      <c r="AM181" s="87"/>
      <c r="AN181" s="94" t="s">
        <v>342</v>
      </c>
      <c r="AO181" s="84"/>
      <c r="AP181" s="84"/>
      <c r="AQ181" s="84"/>
      <c r="AR181" s="100"/>
      <c r="AS181" s="136"/>
      <c r="AT181" s="84"/>
      <c r="AU181" s="84"/>
      <c r="AV181" s="87"/>
      <c r="AW181" s="94"/>
      <c r="AX181" s="84"/>
      <c r="AY181" s="84"/>
      <c r="AZ181" s="84" t="s">
        <v>342</v>
      </c>
      <c r="BA181" s="100"/>
      <c r="BB181" s="136"/>
      <c r="BC181" s="84"/>
      <c r="BD181" s="84"/>
      <c r="BE181" s="87"/>
      <c r="BF181" s="94"/>
      <c r="BG181" s="84"/>
      <c r="BH181" s="84"/>
      <c r="BI181" s="100"/>
      <c r="BJ181" s="136"/>
      <c r="BK181" s="84"/>
      <c r="BL181" s="536"/>
      <c r="BM181" s="536"/>
      <c r="BN181" s="93"/>
      <c r="BP181" s="11"/>
      <c r="BR181" s="634"/>
    </row>
    <row r="182" spans="1:70" ht="18.899999999999999" customHeight="1">
      <c r="A182" s="9"/>
      <c r="B182" s="8"/>
      <c r="C182" s="1101"/>
      <c r="D182" s="1101"/>
      <c r="E182" s="1101"/>
      <c r="F182" s="1102"/>
      <c r="G182" s="1014"/>
      <c r="H182" s="706" t="s">
        <v>306</v>
      </c>
      <c r="I182" s="194" t="s">
        <v>801</v>
      </c>
      <c r="J182" s="583">
        <v>1132110</v>
      </c>
      <c r="K182" s="586" t="s">
        <v>339</v>
      </c>
      <c r="L182" s="586">
        <v>324</v>
      </c>
      <c r="M182" s="586" t="s">
        <v>506</v>
      </c>
      <c r="N182" s="586" t="s">
        <v>5</v>
      </c>
      <c r="O182" s="108"/>
      <c r="P182" s="84" t="s">
        <v>342</v>
      </c>
      <c r="Q182" s="84"/>
      <c r="R182" s="100"/>
      <c r="S182" s="136"/>
      <c r="T182" s="84"/>
      <c r="U182" s="84"/>
      <c r="V182" s="87"/>
      <c r="W182" s="94"/>
      <c r="X182" s="85"/>
      <c r="Y182" s="84"/>
      <c r="Z182" s="100"/>
      <c r="AA182" s="136"/>
      <c r="AB182" s="84" t="s">
        <v>342</v>
      </c>
      <c r="AC182" s="84"/>
      <c r="AD182" s="84"/>
      <c r="AE182" s="87"/>
      <c r="AF182" s="94"/>
      <c r="AG182" s="84"/>
      <c r="AH182" s="84"/>
      <c r="AI182" s="100"/>
      <c r="AJ182" s="136"/>
      <c r="AK182" s="84"/>
      <c r="AL182" s="84"/>
      <c r="AM182" s="87"/>
      <c r="AN182" s="94" t="s">
        <v>342</v>
      </c>
      <c r="AO182" s="84"/>
      <c r="AP182" s="84"/>
      <c r="AQ182" s="84"/>
      <c r="AR182" s="100"/>
      <c r="AS182" s="136"/>
      <c r="AT182" s="84"/>
      <c r="AU182" s="84"/>
      <c r="AV182" s="87"/>
      <c r="AW182" s="94"/>
      <c r="AX182" s="84"/>
      <c r="AY182" s="84"/>
      <c r="AZ182" s="84" t="s">
        <v>342</v>
      </c>
      <c r="BA182" s="100"/>
      <c r="BB182" s="136"/>
      <c r="BC182" s="84"/>
      <c r="BD182" s="84"/>
      <c r="BE182" s="87"/>
      <c r="BF182" s="94"/>
      <c r="BG182" s="84"/>
      <c r="BH182" s="84"/>
      <c r="BI182" s="100"/>
      <c r="BJ182" s="136"/>
      <c r="BK182" s="84"/>
      <c r="BL182" s="536"/>
      <c r="BM182" s="536"/>
      <c r="BN182" s="93"/>
      <c r="BP182" s="11"/>
      <c r="BR182" s="634"/>
    </row>
    <row r="183" spans="1:70" ht="18.899999999999999" customHeight="1">
      <c r="A183" s="9"/>
      <c r="B183" s="8"/>
      <c r="C183" s="1101"/>
      <c r="D183" s="1101"/>
      <c r="E183" s="1101"/>
      <c r="F183" s="1102"/>
      <c r="G183" s="1014"/>
      <c r="H183" s="706" t="s">
        <v>307</v>
      </c>
      <c r="I183" s="194" t="s">
        <v>800</v>
      </c>
      <c r="J183" s="583">
        <v>1132110</v>
      </c>
      <c r="K183" s="586" t="s">
        <v>339</v>
      </c>
      <c r="L183" s="586">
        <v>381</v>
      </c>
      <c r="M183" s="586" t="s">
        <v>506</v>
      </c>
      <c r="N183" s="586" t="s">
        <v>5</v>
      </c>
      <c r="O183" s="108"/>
      <c r="P183" s="84"/>
      <c r="Q183" s="84"/>
      <c r="R183" s="100" t="s">
        <v>342</v>
      </c>
      <c r="S183" s="136"/>
      <c r="T183" s="84"/>
      <c r="U183" s="84"/>
      <c r="V183" s="87"/>
      <c r="W183" s="94"/>
      <c r="X183" s="85"/>
      <c r="Y183" s="84"/>
      <c r="Z183" s="100"/>
      <c r="AA183" s="136"/>
      <c r="AB183" s="84"/>
      <c r="AC183" s="84" t="s">
        <v>342</v>
      </c>
      <c r="AD183" s="84"/>
      <c r="AE183" s="87"/>
      <c r="AF183" s="94"/>
      <c r="AG183" s="84"/>
      <c r="AH183" s="84"/>
      <c r="AI183" s="100"/>
      <c r="AJ183" s="136"/>
      <c r="AK183" s="84"/>
      <c r="AL183" s="84"/>
      <c r="AM183" s="87"/>
      <c r="AN183" s="94"/>
      <c r="AO183" s="84"/>
      <c r="AP183" s="84" t="s">
        <v>342</v>
      </c>
      <c r="AQ183" s="84"/>
      <c r="AR183" s="100"/>
      <c r="AS183" s="136"/>
      <c r="AT183" s="84"/>
      <c r="AU183" s="84"/>
      <c r="AV183" s="87"/>
      <c r="AW183" s="94"/>
      <c r="AX183" s="84"/>
      <c r="AY183" s="84"/>
      <c r="AZ183" s="84"/>
      <c r="BA183" s="100" t="s">
        <v>342</v>
      </c>
      <c r="BB183" s="136"/>
      <c r="BC183" s="84"/>
      <c r="BD183" s="84"/>
      <c r="BE183" s="87"/>
      <c r="BF183" s="94"/>
      <c r="BG183" s="84"/>
      <c r="BH183" s="84"/>
      <c r="BI183" s="100"/>
      <c r="BJ183" s="136"/>
      <c r="BK183" s="84"/>
      <c r="BL183" s="536"/>
      <c r="BM183" s="536"/>
      <c r="BN183" s="93"/>
      <c r="BP183" s="11"/>
      <c r="BR183" s="634"/>
    </row>
    <row r="184" spans="1:70" ht="18.899999999999999" customHeight="1">
      <c r="A184" s="9" t="s">
        <v>27</v>
      </c>
      <c r="B184" s="8" t="s">
        <v>1</v>
      </c>
      <c r="C184" s="1101"/>
      <c r="D184" s="1101"/>
      <c r="E184" s="1101"/>
      <c r="F184" s="1102"/>
      <c r="G184" s="1014"/>
      <c r="H184" s="706" t="s">
        <v>308</v>
      </c>
      <c r="I184" s="194" t="s">
        <v>799</v>
      </c>
      <c r="J184" s="583">
        <v>1132110</v>
      </c>
      <c r="K184" s="586" t="s">
        <v>339</v>
      </c>
      <c r="L184" s="586">
        <v>8760</v>
      </c>
      <c r="M184" s="586" t="s">
        <v>506</v>
      </c>
      <c r="N184" s="586" t="s">
        <v>658</v>
      </c>
      <c r="O184" s="108"/>
      <c r="P184" s="84"/>
      <c r="Q184" s="84"/>
      <c r="R184" s="101"/>
      <c r="S184" s="136" t="s">
        <v>354</v>
      </c>
      <c r="T184" s="84"/>
      <c r="U184" s="84"/>
      <c r="V184" s="87"/>
      <c r="W184" s="94"/>
      <c r="X184" s="84"/>
      <c r="Y184" s="84"/>
      <c r="Z184" s="100"/>
      <c r="AA184" s="136"/>
      <c r="AB184" s="84"/>
      <c r="AC184" s="84"/>
      <c r="AD184" s="84"/>
      <c r="AE184" s="87"/>
      <c r="AF184" s="94"/>
      <c r="AG184" s="84"/>
      <c r="AH184" s="84"/>
      <c r="AI184" s="100"/>
      <c r="AJ184" s="136"/>
      <c r="AK184" s="84"/>
      <c r="AL184" s="84"/>
      <c r="AM184" s="87"/>
      <c r="AN184" s="94"/>
      <c r="AO184" s="84"/>
      <c r="AP184" s="84"/>
      <c r="AQ184" s="84"/>
      <c r="AR184" s="101" t="s">
        <v>354</v>
      </c>
      <c r="AS184" s="136"/>
      <c r="AT184" s="84"/>
      <c r="AU184" s="84"/>
      <c r="AV184" s="87"/>
      <c r="AW184" s="94"/>
      <c r="AX184" s="84"/>
      <c r="AY184" s="84"/>
      <c r="AZ184" s="84"/>
      <c r="BA184" s="100"/>
      <c r="BB184" s="136"/>
      <c r="BC184" s="84"/>
      <c r="BD184" s="84"/>
      <c r="BE184" s="87"/>
      <c r="BF184" s="94"/>
      <c r="BG184" s="84"/>
      <c r="BH184" s="84"/>
      <c r="BI184" s="100"/>
      <c r="BJ184" s="136"/>
      <c r="BK184" s="84"/>
      <c r="BL184" s="536"/>
      <c r="BM184" s="536"/>
      <c r="BN184" s="93"/>
      <c r="BP184" s="11"/>
      <c r="BR184" s="634"/>
    </row>
    <row r="185" spans="1:70" ht="18.899999999999999" customHeight="1">
      <c r="A185" s="9" t="s">
        <v>27</v>
      </c>
      <c r="B185" s="8" t="s">
        <v>1</v>
      </c>
      <c r="C185" s="1101"/>
      <c r="D185" s="1101"/>
      <c r="E185" s="1101"/>
      <c r="F185" s="1102"/>
      <c r="G185" s="1014"/>
      <c r="H185" s="706" t="s">
        <v>309</v>
      </c>
      <c r="I185" s="194" t="s">
        <v>798</v>
      </c>
      <c r="J185" s="583">
        <v>1132110</v>
      </c>
      <c r="K185" s="586" t="s">
        <v>339</v>
      </c>
      <c r="L185" s="586">
        <v>8760</v>
      </c>
      <c r="M185" s="586" t="s">
        <v>506</v>
      </c>
      <c r="N185" s="586" t="s">
        <v>658</v>
      </c>
      <c r="O185" s="108"/>
      <c r="P185" s="84"/>
      <c r="Q185" s="84"/>
      <c r="R185" s="101"/>
      <c r="S185" s="136"/>
      <c r="T185" s="84"/>
      <c r="U185" s="84"/>
      <c r="V185" s="87"/>
      <c r="W185" s="94"/>
      <c r="X185" s="84"/>
      <c r="Y185" s="84"/>
      <c r="Z185" s="100"/>
      <c r="AA185" s="136"/>
      <c r="AB185" s="84"/>
      <c r="AC185" s="84"/>
      <c r="AD185" s="84"/>
      <c r="AE185" s="87"/>
      <c r="AF185" s="94"/>
      <c r="AG185" s="84"/>
      <c r="AH185" s="84"/>
      <c r="AI185" s="100"/>
      <c r="AJ185" s="136" t="s">
        <v>354</v>
      </c>
      <c r="AK185" s="84"/>
      <c r="AL185" s="84"/>
      <c r="AM185" s="87"/>
      <c r="AN185" s="94"/>
      <c r="AO185" s="84"/>
      <c r="AP185" s="84"/>
      <c r="AQ185" s="84"/>
      <c r="AR185" s="101"/>
      <c r="AS185" s="136"/>
      <c r="AT185" s="84"/>
      <c r="AU185" s="84"/>
      <c r="AV185" s="87"/>
      <c r="AW185" s="94"/>
      <c r="AX185" s="84"/>
      <c r="AY185" s="84"/>
      <c r="AZ185" s="84"/>
      <c r="BA185" s="100"/>
      <c r="BB185" s="136"/>
      <c r="BC185" s="84"/>
      <c r="BD185" s="84"/>
      <c r="BE185" s="87"/>
      <c r="BF185" s="94"/>
      <c r="BG185" s="84" t="s">
        <v>7</v>
      </c>
      <c r="BH185" s="84"/>
      <c r="BI185" s="100"/>
      <c r="BJ185" s="136"/>
      <c r="BK185" s="84"/>
      <c r="BL185" s="536"/>
      <c r="BM185" s="536"/>
      <c r="BN185" s="93"/>
      <c r="BP185" s="11"/>
      <c r="BR185" s="634"/>
    </row>
    <row r="186" spans="1:70" ht="18.899999999999999" customHeight="1">
      <c r="A186" s="9" t="s">
        <v>27</v>
      </c>
      <c r="B186" s="8" t="s">
        <v>1</v>
      </c>
      <c r="C186" s="1101"/>
      <c r="D186" s="1101"/>
      <c r="E186" s="1101"/>
      <c r="F186" s="1102"/>
      <c r="G186" s="1014"/>
      <c r="H186" s="706" t="s">
        <v>310</v>
      </c>
      <c r="I186" s="194" t="s">
        <v>797</v>
      </c>
      <c r="J186" s="583">
        <v>1132110</v>
      </c>
      <c r="K186" s="586" t="s">
        <v>339</v>
      </c>
      <c r="L186" s="586">
        <v>8760</v>
      </c>
      <c r="M186" s="586" t="s">
        <v>506</v>
      </c>
      <c r="N186" s="586" t="s">
        <v>658</v>
      </c>
      <c r="O186" s="108"/>
      <c r="P186" s="85"/>
      <c r="Q186" s="84"/>
      <c r="R186" s="100"/>
      <c r="S186" s="136"/>
      <c r="T186" s="84"/>
      <c r="U186" s="84"/>
      <c r="V186" s="87"/>
      <c r="W186" s="94"/>
      <c r="X186" s="84"/>
      <c r="Y186" s="84"/>
      <c r="Z186" s="100"/>
      <c r="AA186" s="136"/>
      <c r="AB186" s="84"/>
      <c r="AC186" s="84" t="s">
        <v>354</v>
      </c>
      <c r="AD186" s="84"/>
      <c r="AE186" s="87"/>
      <c r="AF186" s="94"/>
      <c r="AG186" s="84"/>
      <c r="AH186" s="84"/>
      <c r="AI186" s="100"/>
      <c r="AJ186" s="136"/>
      <c r="AK186" s="84"/>
      <c r="AL186" s="84"/>
      <c r="AM186" s="87"/>
      <c r="AN186" s="94"/>
      <c r="AO186" s="84"/>
      <c r="AP186" s="84"/>
      <c r="AQ186" s="84"/>
      <c r="AR186" s="100"/>
      <c r="AS186" s="136"/>
      <c r="AT186" s="84"/>
      <c r="AU186" s="84"/>
      <c r="AV186" s="87"/>
      <c r="AW186" s="94"/>
      <c r="AX186" s="84"/>
      <c r="AY186" s="84"/>
      <c r="AZ186" s="84"/>
      <c r="BA186" s="100"/>
      <c r="BB186" s="136"/>
      <c r="BC186" s="84" t="s">
        <v>7</v>
      </c>
      <c r="BD186" s="84"/>
      <c r="BE186" s="87"/>
      <c r="BF186" s="94"/>
      <c r="BG186" s="84"/>
      <c r="BH186" s="84"/>
      <c r="BI186" s="100"/>
      <c r="BJ186" s="136"/>
      <c r="BK186" s="84"/>
      <c r="BL186" s="536"/>
      <c r="BM186" s="536"/>
      <c r="BN186" s="93"/>
      <c r="BP186" s="11"/>
      <c r="BR186" s="634"/>
    </row>
    <row r="187" spans="1:70" ht="18.899999999999999" customHeight="1">
      <c r="A187" s="9"/>
      <c r="B187" s="8"/>
      <c r="C187" s="1101"/>
      <c r="D187" s="1101"/>
      <c r="E187" s="1101"/>
      <c r="F187" s="1102"/>
      <c r="G187" s="1014"/>
      <c r="H187" s="706" t="s">
        <v>311</v>
      </c>
      <c r="I187" s="194" t="s">
        <v>796</v>
      </c>
      <c r="J187" s="583">
        <v>1132110</v>
      </c>
      <c r="K187" s="586" t="s">
        <v>339</v>
      </c>
      <c r="L187" s="586">
        <v>8760</v>
      </c>
      <c r="M187" s="586" t="s">
        <v>506</v>
      </c>
      <c r="N187" s="586" t="s">
        <v>658</v>
      </c>
      <c r="O187" s="109"/>
      <c r="P187" s="84"/>
      <c r="Q187" s="84"/>
      <c r="R187" s="101"/>
      <c r="S187" s="138"/>
      <c r="T187" s="84"/>
      <c r="U187" s="84"/>
      <c r="V187" s="88"/>
      <c r="W187" s="92"/>
      <c r="X187" s="84"/>
      <c r="Y187" s="84"/>
      <c r="Z187" s="101"/>
      <c r="AA187" s="138"/>
      <c r="AB187" s="84"/>
      <c r="AC187" s="84"/>
      <c r="AD187" s="84"/>
      <c r="AE187" s="88"/>
      <c r="AF187" s="94" t="s">
        <v>354</v>
      </c>
      <c r="AG187" s="84"/>
      <c r="AH187" s="84"/>
      <c r="AI187" s="101"/>
      <c r="AJ187" s="136"/>
      <c r="AK187" s="84"/>
      <c r="AL187" s="84"/>
      <c r="AM187" s="87"/>
      <c r="AN187" s="92"/>
      <c r="AO187" s="84"/>
      <c r="AP187" s="84"/>
      <c r="AQ187" s="84"/>
      <c r="AR187" s="551"/>
      <c r="AS187" s="548"/>
      <c r="AT187" s="84"/>
      <c r="AU187" s="84"/>
      <c r="AV187" s="88"/>
      <c r="AW187" s="94"/>
      <c r="AX187" s="84"/>
      <c r="AY187" s="85"/>
      <c r="AZ187" s="84"/>
      <c r="BA187" s="100"/>
      <c r="BB187" s="136"/>
      <c r="BC187" s="85"/>
      <c r="BD187" s="84" t="s">
        <v>7</v>
      </c>
      <c r="BE187" s="87"/>
      <c r="BF187" s="94"/>
      <c r="BG187" s="85"/>
      <c r="BH187" s="84"/>
      <c r="BI187" s="100"/>
      <c r="BJ187" s="136"/>
      <c r="BK187" s="85"/>
      <c r="BL187" s="536"/>
      <c r="BM187" s="536"/>
      <c r="BN187" s="93"/>
      <c r="BP187" s="11"/>
      <c r="BR187" s="634"/>
    </row>
    <row r="188" spans="1:70" ht="18.899999999999999" customHeight="1">
      <c r="A188" s="9"/>
      <c r="B188" s="8"/>
      <c r="C188" s="1101"/>
      <c r="D188" s="1101"/>
      <c r="E188" s="1101"/>
      <c r="F188" s="1102"/>
      <c r="G188" s="1014"/>
      <c r="H188" s="706" t="s">
        <v>312</v>
      </c>
      <c r="I188" s="194" t="s">
        <v>803</v>
      </c>
      <c r="J188" s="583">
        <v>1132110</v>
      </c>
      <c r="K188" s="586" t="s">
        <v>339</v>
      </c>
      <c r="L188" s="586">
        <v>730</v>
      </c>
      <c r="M188" s="586" t="s">
        <v>506</v>
      </c>
      <c r="N188" s="586" t="s">
        <v>658</v>
      </c>
      <c r="O188" s="109"/>
      <c r="P188" s="84"/>
      <c r="Q188" s="84"/>
      <c r="R188" s="101"/>
      <c r="S188" s="138"/>
      <c r="T188" s="84"/>
      <c r="U188" s="84"/>
      <c r="V188" s="88"/>
      <c r="W188" s="92"/>
      <c r="X188" s="84"/>
      <c r="Y188" s="84"/>
      <c r="Z188" s="101"/>
      <c r="AA188" s="138"/>
      <c r="AB188" s="84"/>
      <c r="AC188" s="84"/>
      <c r="AD188" s="84"/>
      <c r="AE188" s="88"/>
      <c r="AF188" s="94"/>
      <c r="AG188" s="84"/>
      <c r="AH188" s="84"/>
      <c r="AI188" s="101"/>
      <c r="AJ188" s="136" t="s">
        <v>354</v>
      </c>
      <c r="AK188" s="84"/>
      <c r="AL188" s="84"/>
      <c r="AM188" s="87"/>
      <c r="AN188" s="92"/>
      <c r="AO188" s="84"/>
      <c r="AP188" s="84"/>
      <c r="AQ188" s="84"/>
      <c r="AR188" s="551"/>
      <c r="AS188" s="548"/>
      <c r="AT188" s="84"/>
      <c r="AU188" s="84"/>
      <c r="AV188" s="88"/>
      <c r="AW188" s="94"/>
      <c r="AX188" s="84"/>
      <c r="AY188" s="85"/>
      <c r="AZ188" s="84"/>
      <c r="BA188" s="100"/>
      <c r="BB188" s="136"/>
      <c r="BC188" s="85"/>
      <c r="BD188" s="84"/>
      <c r="BE188" s="87"/>
      <c r="BF188" s="94" t="s">
        <v>7</v>
      </c>
      <c r="BG188" s="85"/>
      <c r="BH188" s="84"/>
      <c r="BI188" s="100"/>
      <c r="BJ188" s="136"/>
      <c r="BK188" s="85"/>
      <c r="BL188" s="536"/>
      <c r="BM188" s="536"/>
      <c r="BN188" s="93"/>
      <c r="BP188" s="11"/>
      <c r="BR188" s="634"/>
    </row>
    <row r="189" spans="1:70" ht="18.899999999999999" customHeight="1">
      <c r="A189" s="9"/>
      <c r="B189" s="8"/>
      <c r="C189" s="1101"/>
      <c r="D189" s="1101"/>
      <c r="E189" s="1101"/>
      <c r="F189" s="1102"/>
      <c r="G189" s="1014"/>
      <c r="H189" s="706" t="s">
        <v>928</v>
      </c>
      <c r="I189" s="194" t="s">
        <v>968</v>
      </c>
      <c r="J189" s="583">
        <v>1132110</v>
      </c>
      <c r="K189" s="586" t="s">
        <v>339</v>
      </c>
      <c r="L189" s="586">
        <v>2190</v>
      </c>
      <c r="M189" s="586" t="s">
        <v>506</v>
      </c>
      <c r="N189" s="586" t="s">
        <v>9</v>
      </c>
      <c r="O189" s="109"/>
      <c r="P189" s="84"/>
      <c r="Q189" s="84"/>
      <c r="R189" s="101"/>
      <c r="S189" s="138"/>
      <c r="T189" s="84"/>
      <c r="U189" s="84"/>
      <c r="V189" s="88"/>
      <c r="W189" s="92"/>
      <c r="X189" s="84"/>
      <c r="Y189" s="84"/>
      <c r="Z189" s="101"/>
      <c r="AA189" s="138"/>
      <c r="AB189" s="84"/>
      <c r="AC189" s="84"/>
      <c r="AD189" s="84"/>
      <c r="AE189" s="88"/>
      <c r="AF189" s="94"/>
      <c r="AG189" s="84"/>
      <c r="AH189" s="84"/>
      <c r="AI189" s="101"/>
      <c r="AJ189" s="136"/>
      <c r="AK189" s="84"/>
      <c r="AL189" s="84"/>
      <c r="AM189" s="87"/>
      <c r="AN189" s="92"/>
      <c r="AO189" s="84"/>
      <c r="AP189" s="84"/>
      <c r="AQ189" s="84"/>
      <c r="AR189" s="551"/>
      <c r="AS189" s="548"/>
      <c r="AT189" s="84"/>
      <c r="AU189" s="84"/>
      <c r="AV189" s="88"/>
      <c r="AW189" s="94"/>
      <c r="AX189" s="84"/>
      <c r="AY189" s="85"/>
      <c r="AZ189" s="84"/>
      <c r="BA189" s="100"/>
      <c r="BB189" s="136"/>
      <c r="BC189" s="85"/>
      <c r="BD189" s="84"/>
      <c r="BE189" s="87"/>
      <c r="BF189" s="94"/>
      <c r="BG189" s="85" t="s">
        <v>9</v>
      </c>
      <c r="BH189" s="84"/>
      <c r="BI189" s="100"/>
      <c r="BJ189" s="136"/>
      <c r="BK189" s="85"/>
      <c r="BL189" s="536"/>
      <c r="BM189" s="536"/>
      <c r="BN189" s="93"/>
      <c r="BP189" s="11"/>
      <c r="BR189" s="634"/>
    </row>
    <row r="190" spans="1:70" ht="18.899999999999999" customHeight="1">
      <c r="A190" s="9"/>
      <c r="B190" s="8"/>
      <c r="C190" s="1101"/>
      <c r="D190" s="1101"/>
      <c r="E190" s="1101"/>
      <c r="F190" s="1102"/>
      <c r="G190" s="1014"/>
      <c r="H190" s="706" t="s">
        <v>344</v>
      </c>
      <c r="I190" s="194" t="s">
        <v>804</v>
      </c>
      <c r="J190" s="583">
        <v>1132110</v>
      </c>
      <c r="K190" s="586" t="s">
        <v>339</v>
      </c>
      <c r="L190" s="586">
        <v>154</v>
      </c>
      <c r="M190" s="586" t="s">
        <v>506</v>
      </c>
      <c r="N190" s="586" t="s">
        <v>5</v>
      </c>
      <c r="O190" s="108"/>
      <c r="P190" s="84"/>
      <c r="Q190" s="84"/>
      <c r="R190" s="100"/>
      <c r="S190" s="136"/>
      <c r="T190" s="84"/>
      <c r="U190" s="84"/>
      <c r="V190" s="87"/>
      <c r="W190" s="92"/>
      <c r="X190" s="84"/>
      <c r="Y190" s="85" t="s">
        <v>342</v>
      </c>
      <c r="Z190" s="100"/>
      <c r="AA190" s="136"/>
      <c r="AB190" s="84"/>
      <c r="AC190" s="84"/>
      <c r="AD190" s="84"/>
      <c r="AE190" s="87"/>
      <c r="AF190" s="94"/>
      <c r="AG190" s="84"/>
      <c r="AH190" s="84"/>
      <c r="AI190" s="100"/>
      <c r="AJ190" s="138"/>
      <c r="AK190" s="84"/>
      <c r="AL190" s="85" t="s">
        <v>342</v>
      </c>
      <c r="AM190" s="87"/>
      <c r="AN190" s="94"/>
      <c r="AO190" s="84"/>
      <c r="AP190" s="84"/>
      <c r="AQ190" s="84"/>
      <c r="AR190" s="133"/>
      <c r="AS190" s="548"/>
      <c r="AT190" s="84"/>
      <c r="AU190" s="84"/>
      <c r="AV190" s="87"/>
      <c r="AW190" s="94" t="s">
        <v>342</v>
      </c>
      <c r="AX190" s="84"/>
      <c r="AY190" s="85"/>
      <c r="AZ190" s="84"/>
      <c r="BA190" s="101"/>
      <c r="BB190" s="136"/>
      <c r="BC190" s="84"/>
      <c r="BD190" s="84"/>
      <c r="BE190" s="87"/>
      <c r="BF190" s="94"/>
      <c r="BG190" s="84"/>
      <c r="BH190" s="84"/>
      <c r="BI190" s="100" t="s">
        <v>5</v>
      </c>
      <c r="BJ190" s="136"/>
      <c r="BK190" s="85"/>
      <c r="BL190" s="536"/>
      <c r="BM190" s="535"/>
      <c r="BN190" s="93"/>
      <c r="BP190" s="11"/>
      <c r="BR190" s="634"/>
    </row>
    <row r="191" spans="1:70" ht="18.899999999999999" customHeight="1" thickBot="1">
      <c r="A191" s="9"/>
      <c r="B191" s="8"/>
      <c r="C191" s="1101"/>
      <c r="D191" s="1101"/>
      <c r="E191" s="1101"/>
      <c r="F191" s="1102"/>
      <c r="G191" s="1076"/>
      <c r="H191" s="711" t="s">
        <v>314</v>
      </c>
      <c r="I191" s="201" t="s">
        <v>805</v>
      </c>
      <c r="J191" s="584">
        <v>1132110</v>
      </c>
      <c r="K191" s="560" t="s">
        <v>339</v>
      </c>
      <c r="L191" s="560">
        <v>4380</v>
      </c>
      <c r="M191" s="560" t="s">
        <v>506</v>
      </c>
      <c r="N191" s="560" t="s">
        <v>658</v>
      </c>
      <c r="O191" s="110"/>
      <c r="P191" s="97"/>
      <c r="Q191" s="97"/>
      <c r="R191" s="102"/>
      <c r="S191" s="137"/>
      <c r="T191" s="97" t="s">
        <v>354</v>
      </c>
      <c r="U191" s="97"/>
      <c r="V191" s="141"/>
      <c r="W191" s="121"/>
      <c r="X191" s="97"/>
      <c r="Y191" s="106"/>
      <c r="Z191" s="102"/>
      <c r="AA191" s="137"/>
      <c r="AB191" s="97"/>
      <c r="AC191" s="97"/>
      <c r="AD191" s="97"/>
      <c r="AE191" s="141"/>
      <c r="AF191" s="96"/>
      <c r="AG191" s="97"/>
      <c r="AH191" s="97"/>
      <c r="AI191" s="102"/>
      <c r="AJ191" s="139"/>
      <c r="AK191" s="97"/>
      <c r="AL191" s="106"/>
      <c r="AM191" s="141"/>
      <c r="AN191" s="96"/>
      <c r="AO191" s="97"/>
      <c r="AP191" s="97"/>
      <c r="AQ191" s="97"/>
      <c r="AR191" s="131" t="s">
        <v>354</v>
      </c>
      <c r="AS191" s="614"/>
      <c r="AT191" s="97"/>
      <c r="AU191" s="97"/>
      <c r="AV191" s="141"/>
      <c r="AW191" s="96"/>
      <c r="AX191" s="97"/>
      <c r="AY191" s="106"/>
      <c r="AZ191" s="97"/>
      <c r="BA191" s="120"/>
      <c r="BB191" s="137"/>
      <c r="BC191" s="97"/>
      <c r="BD191" s="97"/>
      <c r="BE191" s="141"/>
      <c r="BF191" s="96"/>
      <c r="BG191" s="97"/>
      <c r="BH191" s="97"/>
      <c r="BI191" s="102"/>
      <c r="BJ191" s="137"/>
      <c r="BK191" s="106"/>
      <c r="BL191" s="545"/>
      <c r="BM191" s="615"/>
      <c r="BN191" s="98"/>
      <c r="BP191" s="11"/>
      <c r="BR191" s="634"/>
    </row>
    <row r="192" spans="1:70" ht="18.899999999999999" customHeight="1">
      <c r="A192" s="9"/>
      <c r="B192" s="8"/>
      <c r="C192" s="1101"/>
      <c r="D192" s="1101"/>
      <c r="E192" s="1101"/>
      <c r="F192" s="1102"/>
      <c r="G192" s="1087" t="s">
        <v>484</v>
      </c>
      <c r="H192" s="720" t="s">
        <v>575</v>
      </c>
      <c r="I192" s="572" t="s">
        <v>868</v>
      </c>
      <c r="J192" s="605">
        <v>1131811</v>
      </c>
      <c r="K192" s="585" t="s">
        <v>339</v>
      </c>
      <c r="L192" s="585">
        <v>626</v>
      </c>
      <c r="M192" s="585" t="s">
        <v>506</v>
      </c>
      <c r="N192" s="585" t="s">
        <v>7</v>
      </c>
      <c r="O192" s="298"/>
      <c r="P192" s="304"/>
      <c r="Q192" s="304"/>
      <c r="R192" s="306"/>
      <c r="S192" s="307"/>
      <c r="T192" s="304"/>
      <c r="U192" s="304"/>
      <c r="V192" s="291"/>
      <c r="W192" s="567"/>
      <c r="X192" s="304"/>
      <c r="Y192" s="568"/>
      <c r="Z192" s="306"/>
      <c r="AA192" s="307"/>
      <c r="AB192" s="304" t="s">
        <v>354</v>
      </c>
      <c r="AC192" s="304"/>
      <c r="AD192" s="304"/>
      <c r="AE192" s="291"/>
      <c r="AF192" s="305"/>
      <c r="AG192" s="304"/>
      <c r="AH192" s="304"/>
      <c r="AI192" s="306"/>
      <c r="AJ192" s="290"/>
      <c r="AK192" s="304"/>
      <c r="AL192" s="568"/>
      <c r="AM192" s="291"/>
      <c r="AN192" s="305"/>
      <c r="AO192" s="304"/>
      <c r="AP192" s="304"/>
      <c r="AQ192" s="304"/>
      <c r="AR192" s="289"/>
      <c r="AS192" s="569"/>
      <c r="AT192" s="304"/>
      <c r="AU192" s="304"/>
      <c r="AV192" s="291"/>
      <c r="AW192" s="305"/>
      <c r="AX192" s="304"/>
      <c r="AY192" s="568" t="s">
        <v>354</v>
      </c>
      <c r="AZ192" s="304"/>
      <c r="BA192" s="570"/>
      <c r="BB192" s="307"/>
      <c r="BC192" s="304"/>
      <c r="BD192" s="304"/>
      <c r="BE192" s="291"/>
      <c r="BF192" s="305"/>
      <c r="BG192" s="304"/>
      <c r="BH192" s="304"/>
      <c r="BI192" s="306"/>
      <c r="BJ192" s="307"/>
      <c r="BK192" s="568"/>
      <c r="BL192" s="617"/>
      <c r="BM192" s="571"/>
      <c r="BN192" s="292"/>
      <c r="BP192" s="11"/>
      <c r="BR192" s="634"/>
    </row>
    <row r="193" spans="1:70" ht="18.899999999999999" customHeight="1">
      <c r="A193" s="9"/>
      <c r="B193" s="8"/>
      <c r="C193" s="1101"/>
      <c r="D193" s="1101"/>
      <c r="E193" s="1101"/>
      <c r="F193" s="1102"/>
      <c r="G193" s="1088"/>
      <c r="H193" s="721" t="s">
        <v>573</v>
      </c>
      <c r="I193" s="574" t="s">
        <v>716</v>
      </c>
      <c r="J193" s="607">
        <v>1131804</v>
      </c>
      <c r="K193" s="586" t="s">
        <v>339</v>
      </c>
      <c r="L193" s="586">
        <v>71</v>
      </c>
      <c r="M193" s="586" t="s">
        <v>506</v>
      </c>
      <c r="N193" s="586" t="s">
        <v>5</v>
      </c>
      <c r="O193" s="124"/>
      <c r="P193" s="125"/>
      <c r="Q193" s="125"/>
      <c r="R193" s="126" t="s">
        <v>342</v>
      </c>
      <c r="S193" s="144"/>
      <c r="T193" s="125"/>
      <c r="U193" s="125"/>
      <c r="V193" s="148"/>
      <c r="W193" s="552"/>
      <c r="X193" s="125"/>
      <c r="Y193" s="553"/>
      <c r="Z193" s="126"/>
      <c r="AA193" s="144"/>
      <c r="AB193" s="125"/>
      <c r="AC193" s="84" t="s">
        <v>342</v>
      </c>
      <c r="AD193" s="125"/>
      <c r="AE193" s="148"/>
      <c r="AF193" s="127"/>
      <c r="AG193" s="125"/>
      <c r="AH193" s="125"/>
      <c r="AI193" s="126"/>
      <c r="AJ193" s="286"/>
      <c r="AK193" s="125"/>
      <c r="AL193" s="553"/>
      <c r="AM193" s="148"/>
      <c r="AN193" s="127"/>
      <c r="AO193" s="125"/>
      <c r="AP193" s="125" t="s">
        <v>342</v>
      </c>
      <c r="AQ193" s="125"/>
      <c r="AR193" s="285"/>
      <c r="AS193" s="554"/>
      <c r="AT193" s="125"/>
      <c r="AU193" s="125"/>
      <c r="AV193" s="148"/>
      <c r="AW193" s="127"/>
      <c r="AX193" s="125"/>
      <c r="AY193" s="553"/>
      <c r="AZ193" s="125"/>
      <c r="BA193" s="555" t="s">
        <v>342</v>
      </c>
      <c r="BB193" s="144"/>
      <c r="BC193" s="125"/>
      <c r="BD193" s="125"/>
      <c r="BE193" s="148"/>
      <c r="BF193" s="127"/>
      <c r="BG193" s="125"/>
      <c r="BH193" s="125"/>
      <c r="BI193" s="126"/>
      <c r="BJ193" s="144"/>
      <c r="BK193" s="553"/>
      <c r="BL193" s="616"/>
      <c r="BM193" s="556"/>
      <c r="BN193" s="128"/>
      <c r="BP193" s="11"/>
      <c r="BR193" s="634"/>
    </row>
    <row r="194" spans="1:70" ht="18.899999999999999" customHeight="1" thickBot="1">
      <c r="A194" s="9"/>
      <c r="B194" s="8"/>
      <c r="C194" s="1101"/>
      <c r="D194" s="1101"/>
      <c r="E194" s="1101"/>
      <c r="F194" s="1102"/>
      <c r="G194" s="1090"/>
      <c r="H194" s="722" t="s">
        <v>571</v>
      </c>
      <c r="I194" s="576" t="s">
        <v>717</v>
      </c>
      <c r="J194" s="609">
        <v>1131804</v>
      </c>
      <c r="K194" s="560" t="s">
        <v>339</v>
      </c>
      <c r="L194" s="560">
        <v>274</v>
      </c>
      <c r="M194" s="560" t="s">
        <v>506</v>
      </c>
      <c r="N194" s="560" t="s">
        <v>5</v>
      </c>
      <c r="O194" s="110"/>
      <c r="P194" s="97"/>
      <c r="Q194" s="97"/>
      <c r="R194" s="102" t="s">
        <v>342</v>
      </c>
      <c r="S194" s="137"/>
      <c r="T194" s="97"/>
      <c r="U194" s="97"/>
      <c r="V194" s="141"/>
      <c r="W194" s="121"/>
      <c r="X194" s="97"/>
      <c r="Y194" s="106"/>
      <c r="Z194" s="102"/>
      <c r="AA194" s="137"/>
      <c r="AB194" s="97"/>
      <c r="AC194" s="97" t="s">
        <v>342</v>
      </c>
      <c r="AD194" s="97"/>
      <c r="AE194" s="141"/>
      <c r="AF194" s="96"/>
      <c r="AG194" s="97"/>
      <c r="AH194" s="97"/>
      <c r="AI194" s="102"/>
      <c r="AJ194" s="139"/>
      <c r="AK194" s="97"/>
      <c r="AL194" s="106"/>
      <c r="AM194" s="141"/>
      <c r="AN194" s="96"/>
      <c r="AO194" s="97" t="s">
        <v>342</v>
      </c>
      <c r="AP194" s="97"/>
      <c r="AQ194" s="97"/>
      <c r="AR194" s="131"/>
      <c r="AS194" s="614"/>
      <c r="AT194" s="97"/>
      <c r="AU194" s="97"/>
      <c r="AV194" s="141"/>
      <c r="AW194" s="96"/>
      <c r="AX194" s="97"/>
      <c r="AY194" s="106"/>
      <c r="AZ194" s="97"/>
      <c r="BA194" s="120" t="s">
        <v>342</v>
      </c>
      <c r="BB194" s="137"/>
      <c r="BC194" s="97"/>
      <c r="BD194" s="97"/>
      <c r="BE194" s="141"/>
      <c r="BF194" s="96"/>
      <c r="BG194" s="97"/>
      <c r="BH194" s="97"/>
      <c r="BI194" s="102"/>
      <c r="BJ194" s="137"/>
      <c r="BK194" s="106"/>
      <c r="BL194" s="545"/>
      <c r="BM194" s="615"/>
      <c r="BN194" s="98"/>
      <c r="BP194" s="11"/>
      <c r="BR194" s="634"/>
    </row>
    <row r="195" spans="1:70" ht="18.899999999999999" customHeight="1">
      <c r="A195" s="9"/>
      <c r="B195" s="8"/>
      <c r="C195" s="1101"/>
      <c r="D195" s="1101"/>
      <c r="E195" s="1101"/>
      <c r="F195" s="1102"/>
      <c r="G195" s="1087" t="s">
        <v>569</v>
      </c>
      <c r="H195" s="720" t="s">
        <v>568</v>
      </c>
      <c r="I195" s="572" t="s">
        <v>756</v>
      </c>
      <c r="J195" s="582">
        <v>1131190</v>
      </c>
      <c r="K195" s="585" t="s">
        <v>339</v>
      </c>
      <c r="L195" s="585">
        <v>515</v>
      </c>
      <c r="M195" s="585" t="s">
        <v>506</v>
      </c>
      <c r="N195" s="585" t="s">
        <v>7</v>
      </c>
      <c r="O195" s="298"/>
      <c r="P195" s="304" t="s">
        <v>354</v>
      </c>
      <c r="Q195" s="304"/>
      <c r="R195" s="306"/>
      <c r="S195" s="307"/>
      <c r="T195" s="304"/>
      <c r="U195" s="304"/>
      <c r="V195" s="291"/>
      <c r="W195" s="567"/>
      <c r="X195" s="304"/>
      <c r="Y195" s="568"/>
      <c r="Z195" s="306"/>
      <c r="AA195" s="307"/>
      <c r="AB195" s="304"/>
      <c r="AC195" s="304"/>
      <c r="AD195" s="304"/>
      <c r="AE195" s="291"/>
      <c r="AF195" s="305"/>
      <c r="AG195" s="304"/>
      <c r="AH195" s="304"/>
      <c r="AI195" s="306"/>
      <c r="AJ195" s="290"/>
      <c r="AK195" s="304"/>
      <c r="AL195" s="568"/>
      <c r="AM195" s="291"/>
      <c r="AN195" s="305" t="s">
        <v>354</v>
      </c>
      <c r="AO195" s="304"/>
      <c r="AP195" s="304"/>
      <c r="AQ195" s="304"/>
      <c r="AR195" s="289"/>
      <c r="AS195" s="569"/>
      <c r="AT195" s="304"/>
      <c r="AU195" s="304"/>
      <c r="AV195" s="291"/>
      <c r="AW195" s="305"/>
      <c r="AX195" s="304"/>
      <c r="AY195" s="568"/>
      <c r="AZ195" s="304"/>
      <c r="BA195" s="570"/>
      <c r="BB195" s="307"/>
      <c r="BC195" s="304"/>
      <c r="BD195" s="304"/>
      <c r="BE195" s="291"/>
      <c r="BF195" s="305"/>
      <c r="BG195" s="304"/>
      <c r="BH195" s="304"/>
      <c r="BI195" s="306"/>
      <c r="BJ195" s="307"/>
      <c r="BK195" s="568"/>
      <c r="BL195" s="617"/>
      <c r="BM195" s="571"/>
      <c r="BN195" s="292"/>
      <c r="BP195" s="11"/>
      <c r="BR195" s="634"/>
    </row>
    <row r="196" spans="1:70" ht="18.899999999999999" customHeight="1">
      <c r="A196" s="9"/>
      <c r="B196" s="8"/>
      <c r="C196" s="1101"/>
      <c r="D196" s="1101"/>
      <c r="E196" s="1101"/>
      <c r="F196" s="1102"/>
      <c r="G196" s="1088"/>
      <c r="H196" s="721" t="s">
        <v>566</v>
      </c>
      <c r="I196" s="573" t="s">
        <v>757</v>
      </c>
      <c r="J196" s="583">
        <v>1131190</v>
      </c>
      <c r="K196" s="586" t="s">
        <v>339</v>
      </c>
      <c r="L196" s="586">
        <v>1251</v>
      </c>
      <c r="M196" s="586" t="s">
        <v>506</v>
      </c>
      <c r="N196" s="586" t="s">
        <v>7</v>
      </c>
      <c r="O196" s="124"/>
      <c r="P196" s="125"/>
      <c r="Q196" s="125"/>
      <c r="R196" s="126"/>
      <c r="S196" s="144"/>
      <c r="T196" s="125"/>
      <c r="U196" s="125"/>
      <c r="V196" s="148"/>
      <c r="W196" s="552"/>
      <c r="X196" s="125"/>
      <c r="Y196" s="553"/>
      <c r="Z196" s="126"/>
      <c r="AA196" s="144"/>
      <c r="AB196" s="125"/>
      <c r="AC196" s="125"/>
      <c r="AD196" s="125"/>
      <c r="AE196" s="148"/>
      <c r="AF196" s="127"/>
      <c r="AG196" s="125"/>
      <c r="AH196" s="125"/>
      <c r="AI196" s="126"/>
      <c r="AJ196" s="286" t="s">
        <v>354</v>
      </c>
      <c r="AK196" s="125"/>
      <c r="AL196" s="553"/>
      <c r="AM196" s="148"/>
      <c r="AN196" s="127"/>
      <c r="AO196" s="125"/>
      <c r="AP196" s="125"/>
      <c r="AQ196" s="125"/>
      <c r="AR196" s="285"/>
      <c r="AS196" s="554"/>
      <c r="AT196" s="125"/>
      <c r="AU196" s="125"/>
      <c r="AV196" s="148"/>
      <c r="AW196" s="127"/>
      <c r="AX196" s="125"/>
      <c r="AY196" s="553"/>
      <c r="AZ196" s="125"/>
      <c r="BA196" s="555"/>
      <c r="BB196" s="144"/>
      <c r="BC196" s="125"/>
      <c r="BD196" s="125"/>
      <c r="BE196" s="148"/>
      <c r="BF196" s="127"/>
      <c r="BG196" s="125" t="s">
        <v>7</v>
      </c>
      <c r="BH196" s="125"/>
      <c r="BI196" s="126"/>
      <c r="BJ196" s="144"/>
      <c r="BK196" s="553"/>
      <c r="BL196" s="616"/>
      <c r="BM196" s="556"/>
      <c r="BN196" s="128"/>
      <c r="BP196" s="11"/>
      <c r="BR196" s="634"/>
    </row>
    <row r="197" spans="1:70" ht="18.899999999999999" customHeight="1">
      <c r="A197" s="9"/>
      <c r="B197" s="8"/>
      <c r="C197" s="1101"/>
      <c r="D197" s="1101"/>
      <c r="E197" s="1101"/>
      <c r="F197" s="1102"/>
      <c r="G197" s="1088"/>
      <c r="H197" s="721" t="s">
        <v>564</v>
      </c>
      <c r="I197" s="573" t="s">
        <v>758</v>
      </c>
      <c r="J197" s="583">
        <v>1131190</v>
      </c>
      <c r="K197" s="586" t="s">
        <v>339</v>
      </c>
      <c r="L197" s="586">
        <v>461</v>
      </c>
      <c r="M197" s="586" t="s">
        <v>506</v>
      </c>
      <c r="N197" s="586" t="s">
        <v>7</v>
      </c>
      <c r="O197" s="124"/>
      <c r="P197" s="125"/>
      <c r="Q197" s="125"/>
      <c r="R197" s="126"/>
      <c r="S197" s="144"/>
      <c r="T197" s="125"/>
      <c r="U197" s="125"/>
      <c r="V197" s="148"/>
      <c r="W197" s="552"/>
      <c r="X197" s="125"/>
      <c r="Y197" s="553"/>
      <c r="Z197" s="126"/>
      <c r="AA197" s="144"/>
      <c r="AB197" s="125"/>
      <c r="AC197" s="125"/>
      <c r="AD197" s="125"/>
      <c r="AE197" s="148"/>
      <c r="AF197" s="127"/>
      <c r="AG197" s="125"/>
      <c r="AH197" s="125"/>
      <c r="AI197" s="126"/>
      <c r="AJ197" s="286" t="s">
        <v>354</v>
      </c>
      <c r="AK197" s="125"/>
      <c r="AL197" s="553"/>
      <c r="AM197" s="148"/>
      <c r="AN197" s="127"/>
      <c r="AO197" s="125"/>
      <c r="AP197" s="125"/>
      <c r="AQ197" s="125"/>
      <c r="AR197" s="285"/>
      <c r="AS197" s="554"/>
      <c r="AT197" s="125"/>
      <c r="AU197" s="125"/>
      <c r="AV197" s="148"/>
      <c r="AW197" s="127"/>
      <c r="AX197" s="125"/>
      <c r="AY197" s="553"/>
      <c r="AZ197" s="125"/>
      <c r="BA197" s="555"/>
      <c r="BB197" s="144"/>
      <c r="BC197" s="125"/>
      <c r="BD197" s="125"/>
      <c r="BE197" s="148"/>
      <c r="BF197" s="127"/>
      <c r="BG197" s="125" t="s">
        <v>7</v>
      </c>
      <c r="BH197" s="125"/>
      <c r="BI197" s="126"/>
      <c r="BJ197" s="144"/>
      <c r="BK197" s="553"/>
      <c r="BL197" s="616"/>
      <c r="BM197" s="556"/>
      <c r="BN197" s="128"/>
      <c r="BP197" s="11"/>
      <c r="BR197" s="634"/>
    </row>
    <row r="198" spans="1:70" ht="18.75" customHeight="1">
      <c r="A198" s="9"/>
      <c r="B198" s="8"/>
      <c r="C198" s="1101"/>
      <c r="D198" s="1101"/>
      <c r="E198" s="1101"/>
      <c r="F198" s="1102"/>
      <c r="G198" s="1089"/>
      <c r="H198" s="723" t="s">
        <v>684</v>
      </c>
      <c r="I198" s="575" t="s">
        <v>749</v>
      </c>
      <c r="J198" s="583">
        <v>1131190</v>
      </c>
      <c r="K198" s="586" t="s">
        <v>339</v>
      </c>
      <c r="L198" s="586">
        <v>796</v>
      </c>
      <c r="M198" s="586" t="s">
        <v>506</v>
      </c>
      <c r="N198" s="586" t="s">
        <v>667</v>
      </c>
      <c r="O198" s="124"/>
      <c r="P198" s="125" t="s">
        <v>354</v>
      </c>
      <c r="Q198" s="125"/>
      <c r="R198" s="126"/>
      <c r="S198" s="144"/>
      <c r="T198" s="125"/>
      <c r="U198" s="125"/>
      <c r="V198" s="148"/>
      <c r="W198" s="552"/>
      <c r="X198" s="125"/>
      <c r="Y198" s="553"/>
      <c r="Z198" s="126"/>
      <c r="AA198" s="144"/>
      <c r="AB198" s="125"/>
      <c r="AC198" s="125"/>
      <c r="AD198" s="125"/>
      <c r="AE198" s="148"/>
      <c r="AF198" s="127"/>
      <c r="AG198" s="125"/>
      <c r="AH198" s="125"/>
      <c r="AI198" s="126"/>
      <c r="AJ198" s="286"/>
      <c r="AK198" s="125"/>
      <c r="AL198" s="553"/>
      <c r="AM198" s="148"/>
      <c r="AN198" s="127" t="s">
        <v>354</v>
      </c>
      <c r="AO198" s="125"/>
      <c r="AP198" s="125"/>
      <c r="AQ198" s="125"/>
      <c r="AR198" s="285"/>
      <c r="AS198" s="554"/>
      <c r="AT198" s="125"/>
      <c r="AU198" s="125"/>
      <c r="AV198" s="148"/>
      <c r="AW198" s="127"/>
      <c r="AX198" s="125"/>
      <c r="AY198" s="553"/>
      <c r="AZ198" s="125"/>
      <c r="BA198" s="555"/>
      <c r="BB198" s="144"/>
      <c r="BC198" s="125"/>
      <c r="BD198" s="125"/>
      <c r="BE198" s="148"/>
      <c r="BF198" s="127"/>
      <c r="BG198" s="125"/>
      <c r="BH198" s="125"/>
      <c r="BI198" s="126"/>
      <c r="BJ198" s="144"/>
      <c r="BK198" s="553"/>
      <c r="BL198" s="616"/>
      <c r="BM198" s="556"/>
      <c r="BN198" s="128"/>
      <c r="BP198" s="11"/>
      <c r="BR198" s="634"/>
    </row>
    <row r="199" spans="1:70" ht="18.75" customHeight="1">
      <c r="A199" s="9"/>
      <c r="B199" s="8"/>
      <c r="C199" s="1101"/>
      <c r="D199" s="1101"/>
      <c r="E199" s="1101"/>
      <c r="F199" s="1102"/>
      <c r="G199" s="1089"/>
      <c r="H199" s="721" t="s">
        <v>562</v>
      </c>
      <c r="I199" s="573" t="s">
        <v>759</v>
      </c>
      <c r="J199" s="583">
        <v>1131190</v>
      </c>
      <c r="K199" s="586" t="s">
        <v>339</v>
      </c>
      <c r="L199" s="586">
        <v>417</v>
      </c>
      <c r="M199" s="586" t="s">
        <v>659</v>
      </c>
      <c r="N199" s="586" t="s">
        <v>5</v>
      </c>
      <c r="O199" s="108"/>
      <c r="P199" s="84"/>
      <c r="Q199" s="84"/>
      <c r="R199" s="100"/>
      <c r="S199" s="136"/>
      <c r="T199" s="84"/>
      <c r="U199" s="84"/>
      <c r="V199" s="87"/>
      <c r="W199" s="92"/>
      <c r="X199" s="84"/>
      <c r="Y199" s="85"/>
      <c r="Z199" s="100" t="s">
        <v>342</v>
      </c>
      <c r="AA199" s="136"/>
      <c r="AB199" s="84"/>
      <c r="AC199" s="84"/>
      <c r="AD199" s="84"/>
      <c r="AE199" s="87"/>
      <c r="AF199" s="94"/>
      <c r="AG199" s="84"/>
      <c r="AH199" s="84"/>
      <c r="AI199" s="100"/>
      <c r="AJ199" s="138"/>
      <c r="AK199" s="84" t="s">
        <v>342</v>
      </c>
      <c r="AL199" s="85"/>
      <c r="AM199" s="87"/>
      <c r="AN199" s="94"/>
      <c r="AO199" s="84"/>
      <c r="AP199" s="84"/>
      <c r="AQ199" s="84"/>
      <c r="AR199" s="133"/>
      <c r="AS199" s="548"/>
      <c r="AT199" s="84"/>
      <c r="AU199" s="84"/>
      <c r="AV199" s="87"/>
      <c r="AW199" s="94"/>
      <c r="AX199" s="84" t="s">
        <v>342</v>
      </c>
      <c r="AY199" s="85"/>
      <c r="AZ199" s="84"/>
      <c r="BA199" s="101"/>
      <c r="BB199" s="136"/>
      <c r="BC199" s="84"/>
      <c r="BD199" s="84"/>
      <c r="BE199" s="87"/>
      <c r="BF199" s="94"/>
      <c r="BG199" s="84"/>
      <c r="BH199" s="84"/>
      <c r="BI199" s="100"/>
      <c r="BJ199" s="136" t="s">
        <v>5</v>
      </c>
      <c r="BK199" s="85"/>
      <c r="BL199" s="536"/>
      <c r="BM199" s="535"/>
      <c r="BN199" s="93"/>
      <c r="BP199" s="11"/>
      <c r="BR199" s="634"/>
    </row>
    <row r="200" spans="1:70" ht="18.899999999999999" customHeight="1" thickBot="1">
      <c r="A200" s="9"/>
      <c r="B200" s="8"/>
      <c r="C200" s="1101"/>
      <c r="D200" s="1101"/>
      <c r="E200" s="1101"/>
      <c r="F200" s="1102"/>
      <c r="G200" s="1090"/>
      <c r="H200" s="750" t="s">
        <v>914</v>
      </c>
      <c r="I200" s="578" t="s">
        <v>959</v>
      </c>
      <c r="J200" s="751">
        <v>1131190</v>
      </c>
      <c r="K200" s="752" t="s">
        <v>339</v>
      </c>
      <c r="L200" s="752">
        <v>417</v>
      </c>
      <c r="M200" s="752" t="s">
        <v>659</v>
      </c>
      <c r="N200" s="752" t="s">
        <v>5</v>
      </c>
      <c r="O200" s="170"/>
      <c r="P200" s="225"/>
      <c r="Q200" s="225"/>
      <c r="R200" s="227"/>
      <c r="S200" s="174"/>
      <c r="T200" s="225"/>
      <c r="U200" s="225"/>
      <c r="V200" s="171"/>
      <c r="W200" s="753"/>
      <c r="X200" s="225"/>
      <c r="Y200" s="754"/>
      <c r="Z200" s="227"/>
      <c r="AA200" s="174"/>
      <c r="AB200" s="225"/>
      <c r="AC200" s="225"/>
      <c r="AD200" s="225"/>
      <c r="AE200" s="171"/>
      <c r="AF200" s="226"/>
      <c r="AG200" s="225"/>
      <c r="AH200" s="225"/>
      <c r="AI200" s="227"/>
      <c r="AJ200" s="173"/>
      <c r="AK200" s="225"/>
      <c r="AL200" s="754"/>
      <c r="AM200" s="171"/>
      <c r="AN200" s="226"/>
      <c r="AO200" s="225"/>
      <c r="AP200" s="225"/>
      <c r="AQ200" s="225"/>
      <c r="AR200" s="172"/>
      <c r="AS200" s="755"/>
      <c r="AT200" s="225"/>
      <c r="AU200" s="225"/>
      <c r="AV200" s="171"/>
      <c r="AW200" s="226"/>
      <c r="AX200" s="225"/>
      <c r="AY200" s="754"/>
      <c r="AZ200" s="225"/>
      <c r="BA200" s="756"/>
      <c r="BB200" s="174"/>
      <c r="BC200" s="225"/>
      <c r="BD200" s="225"/>
      <c r="BE200" s="171"/>
      <c r="BF200" s="226"/>
      <c r="BG200" s="225" t="s">
        <v>7</v>
      </c>
      <c r="BH200" s="225"/>
      <c r="BI200" s="227"/>
      <c r="BJ200" s="174"/>
      <c r="BK200" s="754"/>
      <c r="BL200" s="757"/>
      <c r="BM200" s="758"/>
      <c r="BN200" s="175"/>
      <c r="BP200" s="11"/>
      <c r="BR200" s="634"/>
    </row>
    <row r="201" spans="1:70" ht="18.899999999999999" customHeight="1">
      <c r="A201" s="9"/>
      <c r="B201" s="8"/>
      <c r="C201" s="1101"/>
      <c r="D201" s="1101"/>
      <c r="E201" s="1101"/>
      <c r="F201" s="1102"/>
      <c r="G201" s="1013" t="s">
        <v>462</v>
      </c>
      <c r="H201" s="718" t="s">
        <v>682</v>
      </c>
      <c r="I201" s="600" t="s">
        <v>749</v>
      </c>
      <c r="J201" s="605">
        <v>1131170</v>
      </c>
      <c r="K201" s="606" t="s">
        <v>1</v>
      </c>
      <c r="L201" s="585">
        <v>584</v>
      </c>
      <c r="M201" s="585" t="s">
        <v>506</v>
      </c>
      <c r="N201" s="585" t="s">
        <v>667</v>
      </c>
      <c r="O201" s="298"/>
      <c r="P201" s="304"/>
      <c r="Q201" s="304"/>
      <c r="R201" s="306"/>
      <c r="S201" s="307"/>
      <c r="T201" s="304"/>
      <c r="U201" s="304"/>
      <c r="V201" s="291"/>
      <c r="W201" s="567"/>
      <c r="X201" s="304"/>
      <c r="Y201" s="568"/>
      <c r="Z201" s="306" t="s">
        <v>354</v>
      </c>
      <c r="AA201" s="307"/>
      <c r="AB201" s="304"/>
      <c r="AC201" s="304"/>
      <c r="AD201" s="304"/>
      <c r="AE201" s="291"/>
      <c r="AF201" s="305"/>
      <c r="AG201" s="304"/>
      <c r="AH201" s="304"/>
      <c r="AI201" s="306"/>
      <c r="AJ201" s="290"/>
      <c r="AK201" s="304"/>
      <c r="AL201" s="568"/>
      <c r="AM201" s="291"/>
      <c r="AN201" s="305"/>
      <c r="AO201" s="304"/>
      <c r="AP201" s="304"/>
      <c r="AQ201" s="304"/>
      <c r="AR201" s="289"/>
      <c r="AS201" s="569"/>
      <c r="AT201" s="304"/>
      <c r="AU201" s="304"/>
      <c r="AV201" s="291"/>
      <c r="AW201" s="305"/>
      <c r="AX201" s="304"/>
      <c r="AY201" s="568"/>
      <c r="AZ201" s="304"/>
      <c r="BA201" s="570"/>
      <c r="BB201" s="307"/>
      <c r="BC201" s="304"/>
      <c r="BD201" s="304"/>
      <c r="BE201" s="291"/>
      <c r="BF201" s="305"/>
      <c r="BG201" s="304"/>
      <c r="BH201" s="304"/>
      <c r="BI201" s="306"/>
      <c r="BJ201" s="307"/>
      <c r="BK201" s="568"/>
      <c r="BL201" s="617"/>
      <c r="BM201" s="571"/>
      <c r="BN201" s="292"/>
      <c r="BP201" s="11"/>
      <c r="BR201" s="634"/>
    </row>
    <row r="202" spans="1:70" ht="18.899999999999999" customHeight="1">
      <c r="A202" s="9"/>
      <c r="B202" s="8"/>
      <c r="C202" s="1101"/>
      <c r="D202" s="1101"/>
      <c r="E202" s="1101"/>
      <c r="F202" s="1102"/>
      <c r="G202" s="1014"/>
      <c r="H202" s="721" t="s">
        <v>539</v>
      </c>
      <c r="I202" s="601" t="s">
        <v>750</v>
      </c>
      <c r="J202" s="607">
        <v>1131170</v>
      </c>
      <c r="K202" s="608" t="s">
        <v>1</v>
      </c>
      <c r="L202" s="586">
        <v>674</v>
      </c>
      <c r="M202" s="586" t="s">
        <v>506</v>
      </c>
      <c r="N202" s="586" t="s">
        <v>658</v>
      </c>
      <c r="O202" s="124"/>
      <c r="P202" s="125"/>
      <c r="Q202" s="125"/>
      <c r="R202" s="126"/>
      <c r="S202" s="144"/>
      <c r="T202" s="125"/>
      <c r="U202" s="125"/>
      <c r="V202" s="148"/>
      <c r="W202" s="552"/>
      <c r="X202" s="125"/>
      <c r="Y202" s="553" t="s">
        <v>354</v>
      </c>
      <c r="Z202" s="126"/>
      <c r="AA202" s="144"/>
      <c r="AB202" s="125"/>
      <c r="AC202" s="125"/>
      <c r="AD202" s="125"/>
      <c r="AE202" s="148"/>
      <c r="AF202" s="127"/>
      <c r="AG202" s="125"/>
      <c r="AH202" s="125"/>
      <c r="AI202" s="126"/>
      <c r="AJ202" s="286"/>
      <c r="AK202" s="125"/>
      <c r="AL202" s="553"/>
      <c r="AM202" s="148"/>
      <c r="AN202" s="127"/>
      <c r="AO202" s="125"/>
      <c r="AP202" s="125"/>
      <c r="AQ202" s="125"/>
      <c r="AR202" s="285"/>
      <c r="AS202" s="554"/>
      <c r="AT202" s="125"/>
      <c r="AU202" s="125"/>
      <c r="AV202" s="148"/>
      <c r="AW202" s="127"/>
      <c r="AX202" s="125"/>
      <c r="AY202" s="553"/>
      <c r="AZ202" s="125"/>
      <c r="BA202" s="555"/>
      <c r="BB202" s="144"/>
      <c r="BC202" s="125"/>
      <c r="BD202" s="125"/>
      <c r="BE202" s="148"/>
      <c r="BF202" s="127"/>
      <c r="BG202" s="125"/>
      <c r="BH202" s="125"/>
      <c r="BI202" s="126"/>
      <c r="BJ202" s="144"/>
      <c r="BK202" s="553"/>
      <c r="BL202" s="616"/>
      <c r="BM202" s="556"/>
      <c r="BN202" s="128"/>
      <c r="BP202" s="11"/>
      <c r="BR202" s="634"/>
    </row>
    <row r="203" spans="1:70" ht="18.899999999999999" customHeight="1">
      <c r="A203" s="9"/>
      <c r="B203" s="8"/>
      <c r="C203" s="1101"/>
      <c r="D203" s="1101"/>
      <c r="E203" s="1101"/>
      <c r="F203" s="1102"/>
      <c r="G203" s="1014"/>
      <c r="H203" s="721" t="s">
        <v>537</v>
      </c>
      <c r="I203" s="601" t="s">
        <v>751</v>
      </c>
      <c r="J203" s="607">
        <v>1131170</v>
      </c>
      <c r="K203" s="608" t="s">
        <v>1</v>
      </c>
      <c r="L203" s="586">
        <v>626</v>
      </c>
      <c r="M203" s="586" t="s">
        <v>506</v>
      </c>
      <c r="N203" s="586" t="s">
        <v>658</v>
      </c>
      <c r="O203" s="124"/>
      <c r="P203" s="125"/>
      <c r="Q203" s="125"/>
      <c r="R203" s="126"/>
      <c r="S203" s="144"/>
      <c r="T203" s="125"/>
      <c r="U203" s="125"/>
      <c r="V203" s="148"/>
      <c r="W203" s="552"/>
      <c r="X203" s="125"/>
      <c r="Y203" s="553" t="s">
        <v>354</v>
      </c>
      <c r="Z203" s="126"/>
      <c r="AA203" s="144"/>
      <c r="AB203" s="125"/>
      <c r="AC203" s="125"/>
      <c r="AD203" s="125"/>
      <c r="AE203" s="148"/>
      <c r="AF203" s="127"/>
      <c r="AG203" s="125"/>
      <c r="AH203" s="125"/>
      <c r="AI203" s="126"/>
      <c r="AJ203" s="286"/>
      <c r="AK203" s="125"/>
      <c r="AL203" s="553"/>
      <c r="AM203" s="148"/>
      <c r="AN203" s="127"/>
      <c r="AO203" s="125"/>
      <c r="AP203" s="125"/>
      <c r="AQ203" s="125"/>
      <c r="AR203" s="285"/>
      <c r="AS203" s="554"/>
      <c r="AT203" s="125"/>
      <c r="AU203" s="125"/>
      <c r="AV203" s="148"/>
      <c r="AW203" s="127"/>
      <c r="AX203" s="125"/>
      <c r="AY203" s="553"/>
      <c r="AZ203" s="125"/>
      <c r="BA203" s="555"/>
      <c r="BB203" s="144"/>
      <c r="BC203" s="125"/>
      <c r="BD203" s="125"/>
      <c r="BE203" s="148"/>
      <c r="BF203" s="127"/>
      <c r="BG203" s="125"/>
      <c r="BH203" s="125"/>
      <c r="BI203" s="126"/>
      <c r="BJ203" s="144"/>
      <c r="BK203" s="553"/>
      <c r="BL203" s="616"/>
      <c r="BM203" s="556"/>
      <c r="BN203" s="128"/>
      <c r="BP203" s="11"/>
      <c r="BR203" s="634"/>
    </row>
    <row r="204" spans="1:70" ht="18.899999999999999" customHeight="1">
      <c r="A204" s="9"/>
      <c r="B204" s="8"/>
      <c r="C204" s="1101"/>
      <c r="D204" s="1101"/>
      <c r="E204" s="1101"/>
      <c r="F204" s="1102"/>
      <c r="G204" s="1014"/>
      <c r="H204" s="706" t="s">
        <v>683</v>
      </c>
      <c r="I204" s="602" t="s">
        <v>752</v>
      </c>
      <c r="J204" s="607">
        <v>1131170</v>
      </c>
      <c r="K204" s="608" t="s">
        <v>1</v>
      </c>
      <c r="L204" s="586">
        <v>292</v>
      </c>
      <c r="M204" s="586" t="s">
        <v>506</v>
      </c>
      <c r="N204" s="586" t="s">
        <v>667</v>
      </c>
      <c r="O204" s="124"/>
      <c r="P204" s="125"/>
      <c r="Q204" s="125"/>
      <c r="R204" s="126"/>
      <c r="S204" s="144"/>
      <c r="T204" s="125"/>
      <c r="U204" s="125"/>
      <c r="V204" s="148"/>
      <c r="W204" s="552"/>
      <c r="X204" s="125"/>
      <c r="Y204" s="553"/>
      <c r="Z204" s="126"/>
      <c r="AA204" s="144"/>
      <c r="AB204" s="125"/>
      <c r="AC204" s="125"/>
      <c r="AD204" s="125"/>
      <c r="AE204" s="148"/>
      <c r="AF204" s="127"/>
      <c r="AG204" s="125"/>
      <c r="AH204" s="125"/>
      <c r="AI204" s="126"/>
      <c r="AJ204" s="286"/>
      <c r="AK204" s="125"/>
      <c r="AL204" s="553"/>
      <c r="AM204" s="148"/>
      <c r="AN204" s="127"/>
      <c r="AO204" s="125"/>
      <c r="AP204" s="125"/>
      <c r="AQ204" s="125"/>
      <c r="AR204" s="285"/>
      <c r="AS204" s="554"/>
      <c r="AT204" s="125"/>
      <c r="AU204" s="125"/>
      <c r="AV204" s="148"/>
      <c r="AW204" s="127"/>
      <c r="AX204" s="125"/>
      <c r="AY204" s="553"/>
      <c r="AZ204" s="125"/>
      <c r="BA204" s="555"/>
      <c r="BB204" s="144"/>
      <c r="BC204" s="125"/>
      <c r="BD204" s="125"/>
      <c r="BE204" s="148"/>
      <c r="BF204" s="127"/>
      <c r="BG204" s="125"/>
      <c r="BH204" s="125"/>
      <c r="BI204" s="126"/>
      <c r="BJ204" s="144"/>
      <c r="BK204" s="553"/>
      <c r="BL204" s="616"/>
      <c r="BM204" s="556"/>
      <c r="BN204" s="128"/>
      <c r="BP204" s="11"/>
      <c r="BR204" s="634"/>
    </row>
    <row r="205" spans="1:70" ht="18.75" customHeight="1">
      <c r="A205" s="9"/>
      <c r="B205" s="8"/>
      <c r="C205" s="1101"/>
      <c r="D205" s="1101"/>
      <c r="E205" s="1101"/>
      <c r="F205" s="1102"/>
      <c r="G205" s="1014"/>
      <c r="H205" s="721" t="s">
        <v>533</v>
      </c>
      <c r="I205" s="601" t="s">
        <v>753</v>
      </c>
      <c r="J205" s="607">
        <v>1131170</v>
      </c>
      <c r="K205" s="608" t="s">
        <v>1</v>
      </c>
      <c r="L205" s="586">
        <v>74</v>
      </c>
      <c r="M205" s="586" t="s">
        <v>506</v>
      </c>
      <c r="N205" s="586" t="s">
        <v>5</v>
      </c>
      <c r="O205" s="124"/>
      <c r="P205" s="125"/>
      <c r="Q205" s="125"/>
      <c r="R205" s="126"/>
      <c r="S205" s="144"/>
      <c r="T205" s="125"/>
      <c r="U205" s="125"/>
      <c r="V205" s="148"/>
      <c r="W205" s="552"/>
      <c r="X205" s="125"/>
      <c r="Y205" s="553"/>
      <c r="Z205" s="126" t="s">
        <v>342</v>
      </c>
      <c r="AA205" s="144"/>
      <c r="AB205" s="125"/>
      <c r="AC205" s="125"/>
      <c r="AD205" s="125"/>
      <c r="AE205" s="148"/>
      <c r="AF205" s="127"/>
      <c r="AG205" s="125"/>
      <c r="AH205" s="125"/>
      <c r="AI205" s="126"/>
      <c r="AJ205" s="286"/>
      <c r="AK205" s="125"/>
      <c r="AL205" s="553"/>
      <c r="AM205" s="148"/>
      <c r="AN205" s="127"/>
      <c r="AO205" s="125"/>
      <c r="AP205" s="125"/>
      <c r="AQ205" s="125"/>
      <c r="AR205" s="285"/>
      <c r="AS205" s="554"/>
      <c r="AT205" s="125"/>
      <c r="AU205" s="125"/>
      <c r="AV205" s="148"/>
      <c r="AW205" s="127"/>
      <c r="AX205" s="125"/>
      <c r="AY205" s="553"/>
      <c r="AZ205" s="125"/>
      <c r="BA205" s="555"/>
      <c r="BB205" s="144"/>
      <c r="BC205" s="125"/>
      <c r="BD205" s="125"/>
      <c r="BE205" s="148"/>
      <c r="BF205" s="127"/>
      <c r="BG205" s="125"/>
      <c r="BH205" s="125"/>
      <c r="BI205" s="126"/>
      <c r="BJ205" s="144"/>
      <c r="BK205" s="553"/>
      <c r="BL205" s="616"/>
      <c r="BM205" s="556"/>
      <c r="BN205" s="128"/>
      <c r="BP205" s="11"/>
      <c r="BR205" s="634"/>
    </row>
    <row r="206" spans="1:70" ht="18.899999999999999" customHeight="1">
      <c r="A206" s="9"/>
      <c r="B206" s="8"/>
      <c r="C206" s="1101"/>
      <c r="D206" s="1101"/>
      <c r="E206" s="1101"/>
      <c r="F206" s="1102"/>
      <c r="G206" s="1014"/>
      <c r="H206" s="721" t="s">
        <v>535</v>
      </c>
      <c r="I206" s="601" t="s">
        <v>754</v>
      </c>
      <c r="J206" s="607">
        <v>1131170</v>
      </c>
      <c r="K206" s="608" t="s">
        <v>1</v>
      </c>
      <c r="L206" s="586">
        <v>91</v>
      </c>
      <c r="M206" s="586" t="s">
        <v>506</v>
      </c>
      <c r="N206" s="586" t="s">
        <v>5</v>
      </c>
      <c r="O206" s="124"/>
      <c r="P206" s="125"/>
      <c r="Q206" s="125"/>
      <c r="R206" s="126"/>
      <c r="S206" s="144"/>
      <c r="T206" s="125"/>
      <c r="U206" s="125"/>
      <c r="V206" s="148"/>
      <c r="W206" s="552"/>
      <c r="X206" s="125"/>
      <c r="Y206" s="553"/>
      <c r="Z206" s="126"/>
      <c r="AA206" s="144" t="s">
        <v>342</v>
      </c>
      <c r="AB206" s="125"/>
      <c r="AC206" s="125"/>
      <c r="AD206" s="125"/>
      <c r="AE206" s="148"/>
      <c r="AF206" s="127"/>
      <c r="AG206" s="125"/>
      <c r="AH206" s="125"/>
      <c r="AI206" s="126"/>
      <c r="AJ206" s="286"/>
      <c r="AK206" s="125"/>
      <c r="AL206" s="553"/>
      <c r="AM206" s="148"/>
      <c r="AN206" s="127"/>
      <c r="AO206" s="125"/>
      <c r="AP206" s="125"/>
      <c r="AQ206" s="125"/>
      <c r="AR206" s="285"/>
      <c r="AS206" s="554"/>
      <c r="AT206" s="125"/>
      <c r="AU206" s="125"/>
      <c r="AV206" s="148"/>
      <c r="AW206" s="127"/>
      <c r="AX206" s="125"/>
      <c r="AY206" s="553"/>
      <c r="AZ206" s="125"/>
      <c r="BA206" s="555"/>
      <c r="BB206" s="144"/>
      <c r="BC206" s="125"/>
      <c r="BD206" s="125"/>
      <c r="BE206" s="148"/>
      <c r="BF206" s="127"/>
      <c r="BG206" s="125"/>
      <c r="BH206" s="125"/>
      <c r="BI206" s="126"/>
      <c r="BJ206" s="144"/>
      <c r="BK206" s="553"/>
      <c r="BL206" s="616"/>
      <c r="BM206" s="556"/>
      <c r="BN206" s="128"/>
      <c r="BP206" s="11"/>
      <c r="BR206" s="634"/>
    </row>
    <row r="207" spans="1:70" ht="18.899999999999999" customHeight="1" thickBot="1">
      <c r="A207" s="9"/>
      <c r="B207" s="8"/>
      <c r="C207" s="1101"/>
      <c r="D207" s="1101"/>
      <c r="E207" s="1101"/>
      <c r="F207" s="1102"/>
      <c r="G207" s="1076"/>
      <c r="H207" s="722" t="s">
        <v>531</v>
      </c>
      <c r="I207" s="603" t="s">
        <v>755</v>
      </c>
      <c r="J207" s="609">
        <v>1131170</v>
      </c>
      <c r="K207" s="610" t="s">
        <v>1</v>
      </c>
      <c r="L207" s="560">
        <v>973</v>
      </c>
      <c r="M207" s="560" t="s">
        <v>659</v>
      </c>
      <c r="N207" s="560" t="s">
        <v>658</v>
      </c>
      <c r="O207" s="110"/>
      <c r="P207" s="97"/>
      <c r="Q207" s="97"/>
      <c r="R207" s="102"/>
      <c r="S207" s="137"/>
      <c r="T207" s="97"/>
      <c r="U207" s="97"/>
      <c r="V207" s="141"/>
      <c r="W207" s="121"/>
      <c r="X207" s="97"/>
      <c r="Y207" s="106"/>
      <c r="Z207" s="102"/>
      <c r="AA207" s="137" t="s">
        <v>354</v>
      </c>
      <c r="AB207" s="97"/>
      <c r="AC207" s="97"/>
      <c r="AD207" s="97"/>
      <c r="AE207" s="141"/>
      <c r="AF207" s="96"/>
      <c r="AG207" s="97"/>
      <c r="AH207" s="97"/>
      <c r="AI207" s="102"/>
      <c r="AJ207" s="139"/>
      <c r="AK207" s="97"/>
      <c r="AL207" s="106"/>
      <c r="AM207" s="141"/>
      <c r="AN207" s="96"/>
      <c r="AO207" s="97"/>
      <c r="AP207" s="97"/>
      <c r="AQ207" s="97"/>
      <c r="AR207" s="131"/>
      <c r="AS207" s="614"/>
      <c r="AT207" s="97"/>
      <c r="AU207" s="97"/>
      <c r="AV207" s="141"/>
      <c r="AW207" s="96"/>
      <c r="AX207" s="97"/>
      <c r="AY207" s="106"/>
      <c r="AZ207" s="97"/>
      <c r="BA207" s="120"/>
      <c r="BB207" s="137"/>
      <c r="BC207" s="97"/>
      <c r="BD207" s="97"/>
      <c r="BE207" s="141"/>
      <c r="BF207" s="96"/>
      <c r="BG207" s="97"/>
      <c r="BH207" s="97"/>
      <c r="BI207" s="102"/>
      <c r="BJ207" s="137"/>
      <c r="BK207" s="106"/>
      <c r="BL207" s="545"/>
      <c r="BM207" s="615"/>
      <c r="BN207" s="98"/>
      <c r="BP207" s="11"/>
      <c r="BR207" s="634"/>
    </row>
    <row r="208" spans="1:70" ht="18.899999999999999" customHeight="1">
      <c r="A208" s="9"/>
      <c r="B208" s="8"/>
      <c r="C208" s="1101"/>
      <c r="D208" s="1101"/>
      <c r="E208" s="1101"/>
      <c r="F208" s="1102"/>
      <c r="G208" s="1087" t="s">
        <v>584</v>
      </c>
      <c r="H208" s="720" t="s">
        <v>583</v>
      </c>
      <c r="I208" s="572" t="s">
        <v>860</v>
      </c>
      <c r="J208" s="604">
        <v>1131170</v>
      </c>
      <c r="K208" s="561" t="s">
        <v>339</v>
      </c>
      <c r="L208" s="561">
        <v>179</v>
      </c>
      <c r="M208" s="561" t="s">
        <v>506</v>
      </c>
      <c r="N208" s="561" t="s">
        <v>5</v>
      </c>
      <c r="O208" s="122"/>
      <c r="P208" s="90"/>
      <c r="Q208" s="90"/>
      <c r="R208" s="99"/>
      <c r="S208" s="135"/>
      <c r="T208" s="90"/>
      <c r="U208" s="90"/>
      <c r="V208" s="146"/>
      <c r="W208" s="89"/>
      <c r="X208" s="90"/>
      <c r="Y208" s="104"/>
      <c r="Z208" s="99"/>
      <c r="AA208" s="135" t="s">
        <v>342</v>
      </c>
      <c r="AB208" s="90"/>
      <c r="AC208" s="90"/>
      <c r="AD208" s="90"/>
      <c r="AE208" s="146"/>
      <c r="AF208" s="103"/>
      <c r="AG208" s="90"/>
      <c r="AH208" s="90"/>
      <c r="AI208" s="99"/>
      <c r="AJ208" s="140"/>
      <c r="AK208" s="90"/>
      <c r="AL208" s="104"/>
      <c r="AM208" s="146"/>
      <c r="AN208" s="103" t="s">
        <v>342</v>
      </c>
      <c r="AO208" s="90"/>
      <c r="AP208" s="90"/>
      <c r="AQ208" s="90"/>
      <c r="AR208" s="129"/>
      <c r="AS208" s="675"/>
      <c r="AT208" s="90"/>
      <c r="AU208" s="90"/>
      <c r="AV208" s="146"/>
      <c r="AW208" s="103"/>
      <c r="AX208" s="90"/>
      <c r="AY208" s="104" t="s">
        <v>342</v>
      </c>
      <c r="AZ208" s="90"/>
      <c r="BA208" s="105"/>
      <c r="BB208" s="135"/>
      <c r="BC208" s="90"/>
      <c r="BD208" s="90"/>
      <c r="BE208" s="146"/>
      <c r="BF208" s="103"/>
      <c r="BG208" s="90"/>
      <c r="BH208" s="90"/>
      <c r="BI208" s="99"/>
      <c r="BJ208" s="135"/>
      <c r="BK208" s="104" t="s">
        <v>5</v>
      </c>
      <c r="BL208" s="544"/>
      <c r="BM208" s="738"/>
      <c r="BN208" s="91"/>
      <c r="BP208" s="11"/>
      <c r="BR208" s="634"/>
    </row>
    <row r="209" spans="1:70" ht="18.899999999999999" customHeight="1">
      <c r="A209" s="9"/>
      <c r="B209" s="8"/>
      <c r="C209" s="1101"/>
      <c r="D209" s="1101"/>
      <c r="E209" s="1101"/>
      <c r="F209" s="1102"/>
      <c r="G209" s="1096"/>
      <c r="H209" s="724" t="s">
        <v>916</v>
      </c>
      <c r="I209" s="577" t="s">
        <v>960</v>
      </c>
      <c r="J209" s="593">
        <v>1131170</v>
      </c>
      <c r="K209" s="559" t="s">
        <v>339</v>
      </c>
      <c r="L209" s="559">
        <v>4380</v>
      </c>
      <c r="M209" s="559" t="s">
        <v>506</v>
      </c>
      <c r="N209" s="559" t="s">
        <v>667</v>
      </c>
      <c r="O209" s="621"/>
      <c r="P209" s="622"/>
      <c r="Q209" s="622"/>
      <c r="R209" s="623"/>
      <c r="S209" s="311"/>
      <c r="T209" s="622"/>
      <c r="U209" s="622"/>
      <c r="V209" s="624"/>
      <c r="W209" s="625"/>
      <c r="X209" s="622"/>
      <c r="Y209" s="626"/>
      <c r="Z209" s="623"/>
      <c r="AA209" s="311"/>
      <c r="AB209" s="622"/>
      <c r="AC209" s="622"/>
      <c r="AD209" s="622"/>
      <c r="AE209" s="624"/>
      <c r="AF209" s="627"/>
      <c r="AG209" s="622"/>
      <c r="AH209" s="622"/>
      <c r="AI209" s="623"/>
      <c r="AJ209" s="628"/>
      <c r="AK209" s="622"/>
      <c r="AL209" s="626"/>
      <c r="AM209" s="624"/>
      <c r="AN209" s="627"/>
      <c r="AO209" s="622"/>
      <c r="AP209" s="622"/>
      <c r="AQ209" s="622"/>
      <c r="AR209" s="629"/>
      <c r="AS209" s="630"/>
      <c r="AT209" s="622"/>
      <c r="AU209" s="622"/>
      <c r="AV209" s="624"/>
      <c r="AW209" s="627"/>
      <c r="AX209" s="622"/>
      <c r="AY209" s="626" t="s">
        <v>354</v>
      </c>
      <c r="AZ209" s="622"/>
      <c r="BA209" s="631"/>
      <c r="BB209" s="311"/>
      <c r="BC209" s="622"/>
      <c r="BD209" s="622"/>
      <c r="BE209" s="624"/>
      <c r="BF209" s="627"/>
      <c r="BG209" s="622"/>
      <c r="BH209" s="622"/>
      <c r="BI209" s="623"/>
      <c r="BJ209" s="311"/>
      <c r="BK209" s="626"/>
      <c r="BL209" s="649"/>
      <c r="BM209" s="650"/>
      <c r="BN209" s="651"/>
      <c r="BP209" s="11"/>
      <c r="BR209" s="634"/>
    </row>
    <row r="210" spans="1:70" ht="18.75" customHeight="1">
      <c r="A210" s="9"/>
      <c r="B210" s="8"/>
      <c r="C210" s="1101"/>
      <c r="D210" s="1101"/>
      <c r="E210" s="1101"/>
      <c r="F210" s="1102"/>
      <c r="G210" s="1096"/>
      <c r="H210" s="724" t="s">
        <v>679</v>
      </c>
      <c r="I210" s="577" t="s">
        <v>861</v>
      </c>
      <c r="J210" s="593">
        <v>1131170</v>
      </c>
      <c r="K210" s="559" t="s">
        <v>339</v>
      </c>
      <c r="L210" s="559">
        <v>487</v>
      </c>
      <c r="M210" s="559" t="s">
        <v>659</v>
      </c>
      <c r="N210" s="559" t="s">
        <v>681</v>
      </c>
      <c r="O210" s="124"/>
      <c r="P210" s="125"/>
      <c r="Q210" s="125"/>
      <c r="R210" s="126"/>
      <c r="S210" s="144"/>
      <c r="T210" s="125"/>
      <c r="U210" s="125"/>
      <c r="V210" s="148"/>
      <c r="W210" s="552"/>
      <c r="X210" s="125"/>
      <c r="Y210" s="553" t="s">
        <v>342</v>
      </c>
      <c r="Z210" s="126"/>
      <c r="AA210" s="144"/>
      <c r="AB210" s="125"/>
      <c r="AC210" s="125"/>
      <c r="AD210" s="125"/>
      <c r="AE210" s="148"/>
      <c r="AF210" s="127"/>
      <c r="AG210" s="125"/>
      <c r="AH210" s="125"/>
      <c r="AI210" s="126"/>
      <c r="AJ210" s="286"/>
      <c r="AK210" s="125" t="s">
        <v>342</v>
      </c>
      <c r="AL210" s="553"/>
      <c r="AM210" s="148"/>
      <c r="AN210" s="127"/>
      <c r="AO210" s="125"/>
      <c r="AP210" s="125"/>
      <c r="AQ210" s="125"/>
      <c r="AR210" s="285"/>
      <c r="AS210" s="554"/>
      <c r="AT210" s="125"/>
      <c r="AU210" s="125"/>
      <c r="AV210" s="148"/>
      <c r="AW210" s="127" t="s">
        <v>342</v>
      </c>
      <c r="AX210" s="125"/>
      <c r="AY210" s="553"/>
      <c r="AZ210" s="125"/>
      <c r="BA210" s="555"/>
      <c r="BB210" s="144"/>
      <c r="BC210" s="125"/>
      <c r="BD210" s="125"/>
      <c r="BE210" s="148"/>
      <c r="BF210" s="127"/>
      <c r="BG210" s="125"/>
      <c r="BH210" s="125"/>
      <c r="BI210" s="126" t="s">
        <v>5</v>
      </c>
      <c r="BJ210" s="144"/>
      <c r="BK210" s="553"/>
      <c r="BL210" s="616"/>
      <c r="BM210" s="556"/>
      <c r="BN210" s="128"/>
      <c r="BP210" s="11"/>
      <c r="BR210" s="634"/>
    </row>
    <row r="211" spans="1:70" ht="18.899999999999999" customHeight="1">
      <c r="A211" s="9"/>
      <c r="B211" s="8"/>
      <c r="C211" s="1101"/>
      <c r="D211" s="1101"/>
      <c r="E211" s="1101"/>
      <c r="F211" s="1102"/>
      <c r="G211" s="1096"/>
      <c r="H211" s="724" t="s">
        <v>680</v>
      </c>
      <c r="I211" s="577" t="s">
        <v>862</v>
      </c>
      <c r="J211" s="593">
        <v>1131170</v>
      </c>
      <c r="K211" s="559" t="s">
        <v>339</v>
      </c>
      <c r="L211" s="559">
        <v>350</v>
      </c>
      <c r="M211" s="559" t="s">
        <v>506</v>
      </c>
      <c r="N211" s="559" t="s">
        <v>667</v>
      </c>
      <c r="O211" s="124"/>
      <c r="P211" s="125"/>
      <c r="Q211" s="125"/>
      <c r="R211" s="126"/>
      <c r="S211" s="144"/>
      <c r="T211" s="125"/>
      <c r="U211" s="125"/>
      <c r="V211" s="148"/>
      <c r="W211" s="552"/>
      <c r="X211" s="125"/>
      <c r="Y211" s="553" t="s">
        <v>354</v>
      </c>
      <c r="Z211" s="126"/>
      <c r="AA211" s="144"/>
      <c r="AB211" s="125"/>
      <c r="AC211" s="125"/>
      <c r="AD211" s="125"/>
      <c r="AE211" s="148"/>
      <c r="AF211" s="127"/>
      <c r="AG211" s="125"/>
      <c r="AH211" s="125"/>
      <c r="AI211" s="126"/>
      <c r="AJ211" s="286"/>
      <c r="AK211" s="125"/>
      <c r="AL211" s="553"/>
      <c r="AM211" s="148"/>
      <c r="AN211" s="127"/>
      <c r="AO211" s="125"/>
      <c r="AP211" s="125"/>
      <c r="AQ211" s="125"/>
      <c r="AR211" s="285"/>
      <c r="AS211" s="554"/>
      <c r="AT211" s="125"/>
      <c r="AU211" s="125"/>
      <c r="AV211" s="148"/>
      <c r="AW211" s="127" t="s">
        <v>354</v>
      </c>
      <c r="AX211" s="125"/>
      <c r="AY211" s="553"/>
      <c r="AZ211" s="125"/>
      <c r="BA211" s="555"/>
      <c r="BB211" s="144"/>
      <c r="BC211" s="125"/>
      <c r="BD211" s="125"/>
      <c r="BE211" s="148"/>
      <c r="BF211" s="127"/>
      <c r="BG211" s="125"/>
      <c r="BH211" s="125"/>
      <c r="BI211" s="126"/>
      <c r="BJ211" s="144"/>
      <c r="BK211" s="553"/>
      <c r="BL211" s="616"/>
      <c r="BM211" s="556"/>
      <c r="BN211" s="128"/>
      <c r="BP211" s="11"/>
      <c r="BR211" s="634"/>
    </row>
    <row r="212" spans="1:70" ht="18.899999999999999" customHeight="1">
      <c r="A212" s="9"/>
      <c r="B212" s="8"/>
      <c r="C212" s="1101"/>
      <c r="D212" s="1101"/>
      <c r="E212" s="1101"/>
      <c r="F212" s="1102"/>
      <c r="G212" s="1088"/>
      <c r="H212" s="721" t="s">
        <v>581</v>
      </c>
      <c r="I212" s="573" t="s">
        <v>863</v>
      </c>
      <c r="J212" s="593">
        <v>1131170</v>
      </c>
      <c r="K212" s="559" t="s">
        <v>339</v>
      </c>
      <c r="L212" s="559">
        <v>43</v>
      </c>
      <c r="M212" s="559" t="s">
        <v>506</v>
      </c>
      <c r="N212" s="559" t="s">
        <v>5</v>
      </c>
      <c r="O212" s="124"/>
      <c r="P212" s="125"/>
      <c r="Q212" s="125"/>
      <c r="R212" s="126"/>
      <c r="S212" s="144"/>
      <c r="T212" s="125"/>
      <c r="U212" s="125"/>
      <c r="V212" s="148"/>
      <c r="W212" s="552"/>
      <c r="X212" s="125" t="s">
        <v>342</v>
      </c>
      <c r="Y212" s="553"/>
      <c r="Z212" s="126"/>
      <c r="AA212" s="144"/>
      <c r="AB212" s="125"/>
      <c r="AC212" s="125"/>
      <c r="AD212" s="125"/>
      <c r="AE212" s="148"/>
      <c r="AF212" s="127"/>
      <c r="AG212" s="125"/>
      <c r="AH212" s="125"/>
      <c r="AI212" s="126"/>
      <c r="AJ212" s="286"/>
      <c r="AK212" s="125" t="s">
        <v>342</v>
      </c>
      <c r="AL212" s="553"/>
      <c r="AM212" s="148"/>
      <c r="AN212" s="127"/>
      <c r="AO212" s="125"/>
      <c r="AP212" s="125"/>
      <c r="AQ212" s="125"/>
      <c r="AR212" s="285"/>
      <c r="AS212" s="554"/>
      <c r="AT212" s="125"/>
      <c r="AU212" s="125" t="s">
        <v>342</v>
      </c>
      <c r="AV212" s="148"/>
      <c r="AW212" s="127"/>
      <c r="AX212" s="125"/>
      <c r="AY212" s="553"/>
      <c r="AZ212" s="125"/>
      <c r="BA212" s="555"/>
      <c r="BB212" s="144"/>
      <c r="BC212" s="125"/>
      <c r="BD212" s="125"/>
      <c r="BE212" s="148"/>
      <c r="BF212" s="127"/>
      <c r="BG212" s="125"/>
      <c r="BH212" s="125" t="s">
        <v>5</v>
      </c>
      <c r="BI212" s="126"/>
      <c r="BJ212" s="144"/>
      <c r="BK212" s="553"/>
      <c r="BL212" s="616"/>
      <c r="BM212" s="556"/>
      <c r="BN212" s="128"/>
      <c r="BP212" s="11"/>
      <c r="BR212" s="634"/>
    </row>
    <row r="213" spans="1:70" ht="18.899999999999999" customHeight="1">
      <c r="A213" s="9"/>
      <c r="B213" s="8"/>
      <c r="C213" s="1101"/>
      <c r="D213" s="1101"/>
      <c r="E213" s="1101"/>
      <c r="F213" s="1102"/>
      <c r="G213" s="1088"/>
      <c r="H213" s="721" t="s">
        <v>917</v>
      </c>
      <c r="I213" s="573" t="s">
        <v>1014</v>
      </c>
      <c r="J213" s="593">
        <v>1131170</v>
      </c>
      <c r="K213" s="559" t="s">
        <v>339</v>
      </c>
      <c r="L213" s="559">
        <v>4380</v>
      </c>
      <c r="M213" s="559" t="s">
        <v>506</v>
      </c>
      <c r="N213" s="559" t="s">
        <v>667</v>
      </c>
      <c r="O213" s="124"/>
      <c r="P213" s="125"/>
      <c r="Q213" s="125"/>
      <c r="R213" s="126"/>
      <c r="S213" s="144"/>
      <c r="T213" s="125"/>
      <c r="U213" s="125"/>
      <c r="V213" s="148"/>
      <c r="W213" s="552"/>
      <c r="X213" s="125"/>
      <c r="Y213" s="553"/>
      <c r="Z213" s="126"/>
      <c r="AA213" s="144"/>
      <c r="AB213" s="125"/>
      <c r="AC213" s="125"/>
      <c r="AD213" s="125"/>
      <c r="AE213" s="148"/>
      <c r="AF213" s="127"/>
      <c r="AG213" s="125"/>
      <c r="AH213" s="125"/>
      <c r="AI213" s="126"/>
      <c r="AJ213" s="286"/>
      <c r="AK213" s="125"/>
      <c r="AL213" s="553"/>
      <c r="AM213" s="148"/>
      <c r="AN213" s="127"/>
      <c r="AO213" s="125"/>
      <c r="AP213" s="125"/>
      <c r="AQ213" s="125"/>
      <c r="AR213" s="285"/>
      <c r="AS213" s="554"/>
      <c r="AT213" s="125"/>
      <c r="AU213" s="125"/>
      <c r="AV213" s="148"/>
      <c r="AW213" s="127"/>
      <c r="AX213" s="125"/>
      <c r="AY213" s="553"/>
      <c r="AZ213" s="125"/>
      <c r="BA213" s="555"/>
      <c r="BB213" s="144"/>
      <c r="BC213" s="125"/>
      <c r="BD213" s="125"/>
      <c r="BE213" s="148"/>
      <c r="BF213" s="127"/>
      <c r="BG213" s="125"/>
      <c r="BH213" s="125" t="s">
        <v>7</v>
      </c>
      <c r="BI213" s="126"/>
      <c r="BJ213" s="144"/>
      <c r="BK213" s="553"/>
      <c r="BL213" s="616"/>
      <c r="BM213" s="556"/>
      <c r="BN213" s="128"/>
      <c r="BP213" s="11"/>
      <c r="BR213" s="634"/>
    </row>
    <row r="214" spans="1:70" ht="18.899999999999999" customHeight="1">
      <c r="A214" s="9"/>
      <c r="B214" s="8"/>
      <c r="C214" s="1101"/>
      <c r="D214" s="1101"/>
      <c r="E214" s="1101"/>
      <c r="F214" s="1102"/>
      <c r="G214" s="1088"/>
      <c r="H214" s="721" t="s">
        <v>579</v>
      </c>
      <c r="I214" s="573" t="s">
        <v>864</v>
      </c>
      <c r="J214" s="593">
        <v>1131170</v>
      </c>
      <c r="K214" s="559" t="s">
        <v>339</v>
      </c>
      <c r="L214" s="559">
        <v>250</v>
      </c>
      <c r="M214" s="559" t="s">
        <v>506</v>
      </c>
      <c r="N214" s="559" t="s">
        <v>5</v>
      </c>
      <c r="O214" s="124"/>
      <c r="P214" s="125"/>
      <c r="Q214" s="125"/>
      <c r="R214" s="126"/>
      <c r="S214" s="144" t="s">
        <v>342</v>
      </c>
      <c r="T214" s="125"/>
      <c r="U214" s="125"/>
      <c r="V214" s="148"/>
      <c r="W214" s="552"/>
      <c r="X214" s="125"/>
      <c r="Y214" s="553"/>
      <c r="Z214" s="126"/>
      <c r="AA214" s="144"/>
      <c r="AB214" s="125"/>
      <c r="AC214" s="125" t="s">
        <v>342</v>
      </c>
      <c r="AD214" s="125"/>
      <c r="AE214" s="148"/>
      <c r="AF214" s="127"/>
      <c r="AG214" s="125"/>
      <c r="AH214" s="125"/>
      <c r="AI214" s="126"/>
      <c r="AJ214" s="286"/>
      <c r="AK214" s="125"/>
      <c r="AL214" s="553"/>
      <c r="AM214" s="148"/>
      <c r="AN214" s="127"/>
      <c r="AO214" s="125"/>
      <c r="AP214" s="125"/>
      <c r="AQ214" s="125" t="s">
        <v>342</v>
      </c>
      <c r="AR214" s="285"/>
      <c r="AS214" s="554"/>
      <c r="AT214" s="125"/>
      <c r="AU214" s="125"/>
      <c r="AV214" s="148"/>
      <c r="AW214" s="127"/>
      <c r="AX214" s="125"/>
      <c r="AY214" s="553"/>
      <c r="AZ214" s="125"/>
      <c r="BA214" s="555"/>
      <c r="BB214" s="144"/>
      <c r="BC214" s="125" t="s">
        <v>5</v>
      </c>
      <c r="BD214" s="125"/>
      <c r="BE214" s="148"/>
      <c r="BF214" s="127"/>
      <c r="BG214" s="125"/>
      <c r="BH214" s="125"/>
      <c r="BI214" s="126"/>
      <c r="BJ214" s="144"/>
      <c r="BK214" s="553"/>
      <c r="BL214" s="616"/>
      <c r="BM214" s="556"/>
      <c r="BN214" s="128"/>
      <c r="BP214" s="11"/>
      <c r="BR214" s="634"/>
    </row>
    <row r="215" spans="1:70" ht="18.899999999999999" customHeight="1">
      <c r="A215" s="9"/>
      <c r="B215" s="8"/>
      <c r="C215" s="1101"/>
      <c r="D215" s="1101"/>
      <c r="E215" s="1101"/>
      <c r="F215" s="1102"/>
      <c r="G215" s="1088"/>
      <c r="H215" s="721" t="s">
        <v>918</v>
      </c>
      <c r="I215" s="573" t="s">
        <v>1012</v>
      </c>
      <c r="J215" s="593">
        <v>1131170</v>
      </c>
      <c r="K215" s="559" t="s">
        <v>339</v>
      </c>
      <c r="L215" s="559">
        <v>8760</v>
      </c>
      <c r="M215" s="559" t="s">
        <v>506</v>
      </c>
      <c r="N215" s="559" t="s">
        <v>667</v>
      </c>
      <c r="O215" s="124"/>
      <c r="P215" s="125"/>
      <c r="Q215" s="125"/>
      <c r="R215" s="126"/>
      <c r="S215" s="144"/>
      <c r="T215" s="125"/>
      <c r="U215" s="125"/>
      <c r="V215" s="148"/>
      <c r="W215" s="552"/>
      <c r="X215" s="125"/>
      <c r="Y215" s="553"/>
      <c r="Z215" s="126"/>
      <c r="AA215" s="144"/>
      <c r="AB215" s="125"/>
      <c r="AC215" s="125"/>
      <c r="AD215" s="125"/>
      <c r="AE215" s="148"/>
      <c r="AF215" s="127"/>
      <c r="AG215" s="125"/>
      <c r="AH215" s="125"/>
      <c r="AI215" s="126"/>
      <c r="AJ215" s="286"/>
      <c r="AK215" s="125"/>
      <c r="AL215" s="553"/>
      <c r="AM215" s="148"/>
      <c r="AN215" s="127"/>
      <c r="AO215" s="125"/>
      <c r="AP215" s="125"/>
      <c r="AQ215" s="125"/>
      <c r="AR215" s="285"/>
      <c r="AS215" s="554"/>
      <c r="AT215" s="125"/>
      <c r="AU215" s="125"/>
      <c r="AV215" s="148"/>
      <c r="AW215" s="127"/>
      <c r="AX215" s="125"/>
      <c r="AY215" s="553"/>
      <c r="AZ215" s="125"/>
      <c r="BA215" s="555"/>
      <c r="BB215" s="144"/>
      <c r="BC215" s="125" t="s">
        <v>7</v>
      </c>
      <c r="BD215" s="125"/>
      <c r="BE215" s="148"/>
      <c r="BF215" s="127"/>
      <c r="BG215" s="125"/>
      <c r="BH215" s="125"/>
      <c r="BI215" s="126"/>
      <c r="BJ215" s="144"/>
      <c r="BK215" s="553"/>
      <c r="BL215" s="616"/>
      <c r="BM215" s="556"/>
      <c r="BN215" s="128"/>
      <c r="BP215" s="11"/>
      <c r="BR215" s="634"/>
    </row>
    <row r="216" spans="1:70" ht="18.899999999999999" customHeight="1">
      <c r="A216" s="9"/>
      <c r="B216" s="8"/>
      <c r="C216" s="1101"/>
      <c r="D216" s="1101"/>
      <c r="E216" s="1101"/>
      <c r="F216" s="1102"/>
      <c r="G216" s="1088"/>
      <c r="H216" s="721" t="s">
        <v>578</v>
      </c>
      <c r="I216" s="573" t="s">
        <v>864</v>
      </c>
      <c r="J216" s="583">
        <v>1131170</v>
      </c>
      <c r="K216" s="586" t="s">
        <v>339</v>
      </c>
      <c r="L216" s="586">
        <v>283</v>
      </c>
      <c r="M216" s="586" t="s">
        <v>506</v>
      </c>
      <c r="N216" s="586" t="s">
        <v>5</v>
      </c>
      <c r="O216" s="108"/>
      <c r="P216" s="84"/>
      <c r="Q216" s="84"/>
      <c r="R216" s="100"/>
      <c r="S216" s="136"/>
      <c r="T216" s="84" t="s">
        <v>342</v>
      </c>
      <c r="U216" s="84"/>
      <c r="V216" s="87"/>
      <c r="W216" s="92"/>
      <c r="X216" s="84"/>
      <c r="Y216" s="85"/>
      <c r="Z216" s="100"/>
      <c r="AA216" s="136"/>
      <c r="AB216" s="84"/>
      <c r="AC216" s="84" t="s">
        <v>342</v>
      </c>
      <c r="AD216" s="84"/>
      <c r="AE216" s="87"/>
      <c r="AF216" s="94"/>
      <c r="AG216" s="84"/>
      <c r="AH216" s="84"/>
      <c r="AI216" s="100"/>
      <c r="AJ216" s="138"/>
      <c r="AK216" s="84"/>
      <c r="AL216" s="85"/>
      <c r="AM216" s="87"/>
      <c r="AN216" s="94"/>
      <c r="AO216" s="84"/>
      <c r="AP216" s="84"/>
      <c r="AQ216" s="84" t="s">
        <v>342</v>
      </c>
      <c r="AR216" s="133"/>
      <c r="AS216" s="548"/>
      <c r="AT216" s="84"/>
      <c r="AU216" s="84"/>
      <c r="AV216" s="87"/>
      <c r="AW216" s="94"/>
      <c r="AX216" s="84"/>
      <c r="AY216" s="85"/>
      <c r="AZ216" s="84"/>
      <c r="BA216" s="101"/>
      <c r="BB216" s="136"/>
      <c r="BC216" s="84" t="s">
        <v>5</v>
      </c>
      <c r="BD216" s="84"/>
      <c r="BE216" s="87"/>
      <c r="BF216" s="94"/>
      <c r="BG216" s="84"/>
      <c r="BH216" s="84"/>
      <c r="BI216" s="100"/>
      <c r="BJ216" s="136"/>
      <c r="BK216" s="85"/>
      <c r="BL216" s="536"/>
      <c r="BM216" s="535"/>
      <c r="BN216" s="93"/>
      <c r="BP216" s="11"/>
      <c r="BR216" s="634"/>
    </row>
    <row r="217" spans="1:70" ht="18.899999999999999" customHeight="1" thickBot="1">
      <c r="A217" s="9"/>
      <c r="B217" s="8"/>
      <c r="C217" s="1101"/>
      <c r="D217" s="1101"/>
      <c r="E217" s="1101"/>
      <c r="F217" s="1102"/>
      <c r="G217" s="1090"/>
      <c r="H217" s="750" t="s">
        <v>919</v>
      </c>
      <c r="I217" s="578" t="s">
        <v>1012</v>
      </c>
      <c r="J217" s="751">
        <v>1131170</v>
      </c>
      <c r="K217" s="752" t="s">
        <v>339</v>
      </c>
      <c r="L217" s="752">
        <v>8760</v>
      </c>
      <c r="M217" s="752" t="s">
        <v>506</v>
      </c>
      <c r="N217" s="752" t="s">
        <v>667</v>
      </c>
      <c r="O217" s="170"/>
      <c r="P217" s="225"/>
      <c r="Q217" s="225"/>
      <c r="R217" s="227"/>
      <c r="S217" s="174"/>
      <c r="T217" s="225"/>
      <c r="U217" s="225"/>
      <c r="V217" s="171"/>
      <c r="W217" s="753"/>
      <c r="X217" s="225"/>
      <c r="Y217" s="754"/>
      <c r="Z217" s="227"/>
      <c r="AA217" s="174"/>
      <c r="AB217" s="225"/>
      <c r="AC217" s="225"/>
      <c r="AD217" s="225"/>
      <c r="AE217" s="171"/>
      <c r="AF217" s="226"/>
      <c r="AG217" s="225"/>
      <c r="AH217" s="225"/>
      <c r="AI217" s="227"/>
      <c r="AJ217" s="173"/>
      <c r="AK217" s="225"/>
      <c r="AL217" s="754"/>
      <c r="AM217" s="171"/>
      <c r="AN217" s="226"/>
      <c r="AO217" s="225"/>
      <c r="AP217" s="225"/>
      <c r="AQ217" s="225"/>
      <c r="AR217" s="172"/>
      <c r="AS217" s="755"/>
      <c r="AT217" s="225"/>
      <c r="AU217" s="225"/>
      <c r="AV217" s="171"/>
      <c r="AW217" s="226"/>
      <c r="AX217" s="225"/>
      <c r="AY217" s="754"/>
      <c r="AZ217" s="225"/>
      <c r="BA217" s="756"/>
      <c r="BB217" s="174"/>
      <c r="BC217" s="225" t="s">
        <v>7</v>
      </c>
      <c r="BD217" s="225"/>
      <c r="BE217" s="171"/>
      <c r="BF217" s="226"/>
      <c r="BG217" s="225"/>
      <c r="BH217" s="225"/>
      <c r="BI217" s="227"/>
      <c r="BJ217" s="174"/>
      <c r="BK217" s="754"/>
      <c r="BL217" s="757"/>
      <c r="BM217" s="758"/>
      <c r="BN217" s="175"/>
      <c r="BP217" s="11"/>
      <c r="BR217" s="634"/>
    </row>
    <row r="218" spans="1:70" ht="18.899999999999999" customHeight="1" thickBot="1">
      <c r="A218" s="9"/>
      <c r="B218" s="8"/>
      <c r="C218" s="1101"/>
      <c r="D218" s="1101"/>
      <c r="E218" s="1101"/>
      <c r="F218" s="1102"/>
      <c r="G218" s="287" t="s">
        <v>459</v>
      </c>
      <c r="H218" s="725" t="s">
        <v>529</v>
      </c>
      <c r="I218" s="596" t="s">
        <v>859</v>
      </c>
      <c r="J218" s="597">
        <v>1131180</v>
      </c>
      <c r="K218" s="598" t="s">
        <v>339</v>
      </c>
      <c r="L218" s="598">
        <v>131</v>
      </c>
      <c r="M218" s="598" t="s">
        <v>506</v>
      </c>
      <c r="N218" s="598" t="s">
        <v>5</v>
      </c>
      <c r="O218" s="652"/>
      <c r="P218" s="653"/>
      <c r="Q218" s="653"/>
      <c r="R218" s="654"/>
      <c r="S218" s="310"/>
      <c r="T218" s="653"/>
      <c r="U218" s="653"/>
      <c r="V218" s="309"/>
      <c r="W218" s="655"/>
      <c r="X218" s="653"/>
      <c r="Y218" s="656"/>
      <c r="Z218" s="654"/>
      <c r="AA218" s="310" t="s">
        <v>342</v>
      </c>
      <c r="AB218" s="653"/>
      <c r="AC218" s="653"/>
      <c r="AD218" s="653"/>
      <c r="AE218" s="309"/>
      <c r="AF218" s="657"/>
      <c r="AG218" s="653"/>
      <c r="AH218" s="653"/>
      <c r="AI218" s="654"/>
      <c r="AJ218" s="658"/>
      <c r="AK218" s="653"/>
      <c r="AL218" s="656" t="s">
        <v>342</v>
      </c>
      <c r="AM218" s="309"/>
      <c r="AN218" s="657"/>
      <c r="AO218" s="653"/>
      <c r="AP218" s="653"/>
      <c r="AQ218" s="653"/>
      <c r="AR218" s="659"/>
      <c r="AS218" s="660"/>
      <c r="AT218" s="653"/>
      <c r="AU218" s="653"/>
      <c r="AV218" s="309"/>
      <c r="AW218" s="657"/>
      <c r="AX218" s="653"/>
      <c r="AY218" s="656" t="s">
        <v>342</v>
      </c>
      <c r="AZ218" s="653"/>
      <c r="BA218" s="661"/>
      <c r="BB218" s="310"/>
      <c r="BC218" s="653"/>
      <c r="BD218" s="653"/>
      <c r="BE218" s="309"/>
      <c r="BF218" s="657"/>
      <c r="BG218" s="653"/>
      <c r="BH218" s="653"/>
      <c r="BI218" s="654"/>
      <c r="BJ218" s="310"/>
      <c r="BK218" s="656" t="s">
        <v>5</v>
      </c>
      <c r="BL218" s="662"/>
      <c r="BM218" s="663"/>
      <c r="BN218" s="664"/>
      <c r="BP218" s="11"/>
      <c r="BR218" s="634"/>
    </row>
    <row r="219" spans="1:70" ht="18.899999999999999" customHeight="1">
      <c r="A219" s="9"/>
      <c r="B219" s="8"/>
      <c r="C219" s="1101"/>
      <c r="D219" s="1101"/>
      <c r="E219" s="1101"/>
      <c r="F219" s="1102"/>
      <c r="G219" s="1087" t="s">
        <v>598</v>
      </c>
      <c r="H219" s="720" t="s">
        <v>597</v>
      </c>
      <c r="I219" s="612" t="s">
        <v>744</v>
      </c>
      <c r="J219" s="592">
        <v>1131804</v>
      </c>
      <c r="K219" s="561" t="s">
        <v>339</v>
      </c>
      <c r="L219" s="561">
        <v>175</v>
      </c>
      <c r="M219" s="561" t="s">
        <v>506</v>
      </c>
      <c r="N219" s="561" t="s">
        <v>5</v>
      </c>
      <c r="O219" s="621"/>
      <c r="P219" s="622"/>
      <c r="Q219" s="622"/>
      <c r="R219" s="623"/>
      <c r="S219" s="311"/>
      <c r="T219" s="622"/>
      <c r="U219" s="622"/>
      <c r="V219" s="624"/>
      <c r="W219" s="625" t="s">
        <v>342</v>
      </c>
      <c r="X219" s="622"/>
      <c r="Y219" s="626"/>
      <c r="Z219" s="623"/>
      <c r="AA219" s="311"/>
      <c r="AB219" s="622"/>
      <c r="AC219" s="622"/>
      <c r="AD219" s="622"/>
      <c r="AE219" s="624"/>
      <c r="AF219" s="627"/>
      <c r="AG219" s="622"/>
      <c r="AH219" s="622"/>
      <c r="AI219" s="623"/>
      <c r="AJ219" s="628" t="s">
        <v>342</v>
      </c>
      <c r="AK219" s="622"/>
      <c r="AL219" s="626"/>
      <c r="AM219" s="624"/>
      <c r="AN219" s="627"/>
      <c r="AO219" s="622"/>
      <c r="AP219" s="622"/>
      <c r="AQ219" s="622"/>
      <c r="AR219" s="629"/>
      <c r="AS219" s="630"/>
      <c r="AT219" s="622"/>
      <c r="AU219" s="622" t="s">
        <v>342</v>
      </c>
      <c r="AV219" s="624"/>
      <c r="AW219" s="627"/>
      <c r="AX219" s="622"/>
      <c r="AY219" s="626"/>
      <c r="AZ219" s="622"/>
      <c r="BA219" s="631"/>
      <c r="BB219" s="311"/>
      <c r="BC219" s="622"/>
      <c r="BD219" s="622"/>
      <c r="BE219" s="624"/>
      <c r="BF219" s="627"/>
      <c r="BG219" s="622"/>
      <c r="BH219" s="622" t="s">
        <v>5</v>
      </c>
      <c r="BI219" s="623"/>
      <c r="BJ219" s="311"/>
      <c r="BK219" s="626"/>
      <c r="BL219" s="649"/>
      <c r="BM219" s="650"/>
      <c r="BN219" s="651"/>
      <c r="BP219" s="11"/>
      <c r="BR219" s="634"/>
    </row>
    <row r="220" spans="1:70" ht="18.899999999999999" customHeight="1">
      <c r="A220" s="9"/>
      <c r="B220" s="8"/>
      <c r="C220" s="1101"/>
      <c r="D220" s="1101"/>
      <c r="E220" s="1101"/>
      <c r="F220" s="1102"/>
      <c r="G220" s="1097"/>
      <c r="H220" s="724" t="s">
        <v>685</v>
      </c>
      <c r="I220" s="573" t="s">
        <v>747</v>
      </c>
      <c r="J220" s="583">
        <v>1131804</v>
      </c>
      <c r="K220" s="586" t="s">
        <v>339</v>
      </c>
      <c r="L220" s="586">
        <v>175</v>
      </c>
      <c r="M220" s="586" t="s">
        <v>506</v>
      </c>
      <c r="N220" s="586" t="s">
        <v>681</v>
      </c>
      <c r="O220" s="124"/>
      <c r="P220" s="125"/>
      <c r="Q220" s="125"/>
      <c r="R220" s="126"/>
      <c r="S220" s="144"/>
      <c r="T220" s="125"/>
      <c r="U220" s="125"/>
      <c r="V220" s="148"/>
      <c r="W220" s="552"/>
      <c r="X220" s="125"/>
      <c r="Y220" s="553" t="s">
        <v>342</v>
      </c>
      <c r="Z220" s="126"/>
      <c r="AA220" s="144"/>
      <c r="AB220" s="125"/>
      <c r="AC220" s="125"/>
      <c r="AD220" s="125"/>
      <c r="AE220" s="148"/>
      <c r="AF220" s="127"/>
      <c r="AG220" s="125"/>
      <c r="AH220" s="125"/>
      <c r="AI220" s="126"/>
      <c r="AJ220" s="286"/>
      <c r="AK220" s="125" t="s">
        <v>342</v>
      </c>
      <c r="AL220" s="553"/>
      <c r="AM220" s="148"/>
      <c r="AN220" s="127"/>
      <c r="AO220" s="125"/>
      <c r="AP220" s="125"/>
      <c r="AQ220" s="125"/>
      <c r="AR220" s="285"/>
      <c r="AS220" s="554"/>
      <c r="AT220" s="125"/>
      <c r="AU220" s="125"/>
      <c r="AV220" s="148"/>
      <c r="AW220" s="127" t="s">
        <v>342</v>
      </c>
      <c r="AX220" s="125"/>
      <c r="AY220" s="553"/>
      <c r="AZ220" s="125"/>
      <c r="BA220" s="555"/>
      <c r="BB220" s="144"/>
      <c r="BC220" s="125"/>
      <c r="BD220" s="125"/>
      <c r="BE220" s="148"/>
      <c r="BF220" s="127"/>
      <c r="BG220" s="125"/>
      <c r="BH220" s="125"/>
      <c r="BI220" s="126" t="s">
        <v>5</v>
      </c>
      <c r="BJ220" s="144"/>
      <c r="BK220" s="553"/>
      <c r="BL220" s="616"/>
      <c r="BM220" s="556"/>
      <c r="BN220" s="128"/>
      <c r="BP220" s="11"/>
      <c r="BR220" s="634"/>
    </row>
    <row r="221" spans="1:70" ht="18.899999999999999" customHeight="1">
      <c r="A221" s="9"/>
      <c r="B221" s="8"/>
      <c r="C221" s="1101"/>
      <c r="D221" s="1101"/>
      <c r="E221" s="1101"/>
      <c r="F221" s="1102"/>
      <c r="G221" s="1097"/>
      <c r="H221" s="721" t="s">
        <v>595</v>
      </c>
      <c r="I221" s="573" t="s">
        <v>748</v>
      </c>
      <c r="J221" s="583">
        <v>1131804</v>
      </c>
      <c r="K221" s="586" t="s">
        <v>339</v>
      </c>
      <c r="L221" s="586">
        <v>1095</v>
      </c>
      <c r="M221" s="586" t="s">
        <v>659</v>
      </c>
      <c r="N221" s="586" t="s">
        <v>5</v>
      </c>
      <c r="O221" s="124"/>
      <c r="P221" s="125"/>
      <c r="Q221" s="125"/>
      <c r="R221" s="126"/>
      <c r="S221" s="144"/>
      <c r="T221" s="125"/>
      <c r="U221" s="125"/>
      <c r="V221" s="148"/>
      <c r="W221" s="552"/>
      <c r="X221" s="125"/>
      <c r="Y221" s="553"/>
      <c r="Z221" s="126" t="s">
        <v>342</v>
      </c>
      <c r="AA221" s="144"/>
      <c r="AB221" s="125"/>
      <c r="AC221" s="125"/>
      <c r="AD221" s="125"/>
      <c r="AE221" s="148"/>
      <c r="AF221" s="127"/>
      <c r="AG221" s="125"/>
      <c r="AH221" s="125"/>
      <c r="AI221" s="126"/>
      <c r="AJ221" s="286"/>
      <c r="AK221" s="125"/>
      <c r="AL221" s="553" t="s">
        <v>342</v>
      </c>
      <c r="AM221" s="148"/>
      <c r="AN221" s="127"/>
      <c r="AO221" s="125"/>
      <c r="AP221" s="125"/>
      <c r="AQ221" s="125"/>
      <c r="AR221" s="285"/>
      <c r="AS221" s="554"/>
      <c r="AT221" s="125"/>
      <c r="AU221" s="125"/>
      <c r="AV221" s="148"/>
      <c r="AW221" s="127"/>
      <c r="AX221" s="125" t="s">
        <v>353</v>
      </c>
      <c r="AY221" s="553"/>
      <c r="AZ221" s="125"/>
      <c r="BA221" s="555"/>
      <c r="BB221" s="144"/>
      <c r="BC221" s="125"/>
      <c r="BD221" s="125"/>
      <c r="BE221" s="148"/>
      <c r="BF221" s="127"/>
      <c r="BG221" s="125"/>
      <c r="BH221" s="125"/>
      <c r="BI221" s="126"/>
      <c r="BJ221" s="144" t="s">
        <v>5</v>
      </c>
      <c r="BK221" s="553"/>
      <c r="BL221" s="616"/>
      <c r="BM221" s="556"/>
      <c r="BN221" s="128"/>
      <c r="BP221" s="11"/>
      <c r="BR221" s="634"/>
    </row>
    <row r="222" spans="1:70" ht="18.899999999999999" customHeight="1">
      <c r="A222" s="9"/>
      <c r="B222" s="8"/>
      <c r="C222" s="1101"/>
      <c r="D222" s="1101"/>
      <c r="E222" s="1101"/>
      <c r="F222" s="1102"/>
      <c r="G222" s="1097"/>
      <c r="H222" s="726" t="s">
        <v>912</v>
      </c>
      <c r="I222" s="589" t="s">
        <v>957</v>
      </c>
      <c r="J222" s="583">
        <v>1131804</v>
      </c>
      <c r="K222" s="611" t="s">
        <v>339</v>
      </c>
      <c r="L222" s="611">
        <v>2920</v>
      </c>
      <c r="M222" s="611" t="s">
        <v>506</v>
      </c>
      <c r="N222" s="611" t="s">
        <v>671</v>
      </c>
      <c r="O222" s="124"/>
      <c r="P222" s="125"/>
      <c r="Q222" s="125"/>
      <c r="R222" s="126"/>
      <c r="S222" s="144"/>
      <c r="T222" s="125"/>
      <c r="U222" s="125"/>
      <c r="V222" s="148"/>
      <c r="W222" s="552"/>
      <c r="X222" s="125"/>
      <c r="Y222" s="553"/>
      <c r="Z222" s="126"/>
      <c r="AA222" s="144"/>
      <c r="AB222" s="125"/>
      <c r="AC222" s="125"/>
      <c r="AD222" s="125"/>
      <c r="AE222" s="148"/>
      <c r="AF222" s="127"/>
      <c r="AG222" s="125"/>
      <c r="AH222" s="125"/>
      <c r="AI222" s="126"/>
      <c r="AJ222" s="286"/>
      <c r="AK222" s="125"/>
      <c r="AL222" s="553"/>
      <c r="AM222" s="148"/>
      <c r="AN222" s="127"/>
      <c r="AO222" s="125"/>
      <c r="AP222" s="125"/>
      <c r="AQ222" s="125"/>
      <c r="AR222" s="285"/>
      <c r="AS222" s="554"/>
      <c r="AT222" s="125"/>
      <c r="AU222" s="125"/>
      <c r="AV222" s="148"/>
      <c r="AW222" s="127"/>
      <c r="AX222" s="125"/>
      <c r="AY222" s="553"/>
      <c r="AZ222" s="125"/>
      <c r="BA222" s="555"/>
      <c r="BB222" s="144"/>
      <c r="BC222" s="125"/>
      <c r="BD222" s="125"/>
      <c r="BE222" s="148"/>
      <c r="BF222" s="127"/>
      <c r="BG222" s="125"/>
      <c r="BH222" s="125"/>
      <c r="BI222" s="126"/>
      <c r="BJ222" s="144"/>
      <c r="BK222" s="553" t="s">
        <v>9</v>
      </c>
      <c r="BL222" s="616"/>
      <c r="BM222" s="556"/>
      <c r="BN222" s="128"/>
      <c r="BP222" s="11"/>
      <c r="BR222" s="634"/>
    </row>
    <row r="223" spans="1:70" ht="18.899999999999999" customHeight="1" thickBot="1">
      <c r="A223" s="9"/>
      <c r="B223" s="8"/>
      <c r="C223" s="1101"/>
      <c r="D223" s="1101"/>
      <c r="E223" s="1101"/>
      <c r="F223" s="1102"/>
      <c r="G223" s="1090"/>
      <c r="H223" s="722" t="s">
        <v>593</v>
      </c>
      <c r="I223" s="590" t="s">
        <v>745</v>
      </c>
      <c r="J223" s="584">
        <v>1131804</v>
      </c>
      <c r="K223" s="560" t="s">
        <v>339</v>
      </c>
      <c r="L223" s="560">
        <v>131</v>
      </c>
      <c r="M223" s="560" t="s">
        <v>506</v>
      </c>
      <c r="N223" s="560" t="s">
        <v>5</v>
      </c>
      <c r="O223" s="124"/>
      <c r="P223" s="125"/>
      <c r="Q223" s="125"/>
      <c r="R223" s="126"/>
      <c r="S223" s="144"/>
      <c r="T223" s="125"/>
      <c r="U223" s="125"/>
      <c r="V223" s="148"/>
      <c r="W223" s="552"/>
      <c r="X223" s="125"/>
      <c r="Y223" s="553"/>
      <c r="Z223" s="126"/>
      <c r="AA223" s="144"/>
      <c r="AB223" s="125"/>
      <c r="AC223" s="125" t="s">
        <v>342</v>
      </c>
      <c r="AD223" s="125"/>
      <c r="AE223" s="148"/>
      <c r="AF223" s="127"/>
      <c r="AG223" s="125"/>
      <c r="AH223" s="125"/>
      <c r="AI223" s="126"/>
      <c r="AJ223" s="286"/>
      <c r="AK223" s="125"/>
      <c r="AL223" s="553" t="s">
        <v>342</v>
      </c>
      <c r="AM223" s="148"/>
      <c r="AN223" s="127"/>
      <c r="AO223" s="125"/>
      <c r="AP223" s="125"/>
      <c r="AQ223" s="125"/>
      <c r="AR223" s="285"/>
      <c r="AS223" s="554"/>
      <c r="AT223" s="125"/>
      <c r="AU223" s="125"/>
      <c r="AV223" s="148"/>
      <c r="AW223" s="127"/>
      <c r="AX223" s="125"/>
      <c r="AY223" s="553" t="s">
        <v>342</v>
      </c>
      <c r="AZ223" s="125"/>
      <c r="BA223" s="555"/>
      <c r="BB223" s="144"/>
      <c r="BC223" s="125"/>
      <c r="BD223" s="125"/>
      <c r="BE223" s="148"/>
      <c r="BF223" s="127"/>
      <c r="BG223" s="125"/>
      <c r="BH223" s="125"/>
      <c r="BI223" s="126"/>
      <c r="BJ223" s="144"/>
      <c r="BK223" s="553" t="s">
        <v>5</v>
      </c>
      <c r="BL223" s="616"/>
      <c r="BM223" s="556"/>
      <c r="BN223" s="128"/>
      <c r="BP223" s="11"/>
      <c r="BR223" s="634"/>
    </row>
    <row r="224" spans="1:70" ht="18.899999999999999" customHeight="1">
      <c r="A224" s="9"/>
      <c r="B224" s="8"/>
      <c r="C224" s="1101"/>
      <c r="D224" s="1101"/>
      <c r="E224" s="1101"/>
      <c r="F224" s="1102"/>
      <c r="G224" s="1087" t="s">
        <v>591</v>
      </c>
      <c r="H224" s="720" t="s">
        <v>590</v>
      </c>
      <c r="I224" s="591" t="s">
        <v>745</v>
      </c>
      <c r="J224" s="592">
        <v>1131804</v>
      </c>
      <c r="K224" s="561" t="s">
        <v>339</v>
      </c>
      <c r="L224" s="561">
        <v>92</v>
      </c>
      <c r="M224" s="561" t="s">
        <v>506</v>
      </c>
      <c r="N224" s="561" t="s">
        <v>5</v>
      </c>
      <c r="O224" s="298"/>
      <c r="P224" s="304"/>
      <c r="Q224" s="304"/>
      <c r="R224" s="306"/>
      <c r="S224" s="307"/>
      <c r="T224" s="304"/>
      <c r="U224" s="304"/>
      <c r="V224" s="291"/>
      <c r="W224" s="567"/>
      <c r="X224" s="304" t="s">
        <v>342</v>
      </c>
      <c r="Y224" s="568"/>
      <c r="Z224" s="306"/>
      <c r="AA224" s="307"/>
      <c r="AB224" s="304"/>
      <c r="AC224" s="304"/>
      <c r="AD224" s="304"/>
      <c r="AE224" s="291"/>
      <c r="AF224" s="305"/>
      <c r="AG224" s="304"/>
      <c r="AH224" s="304"/>
      <c r="AI224" s="306"/>
      <c r="AJ224" s="290"/>
      <c r="AK224" s="304"/>
      <c r="AL224" s="568" t="s">
        <v>342</v>
      </c>
      <c r="AM224" s="291"/>
      <c r="AN224" s="305"/>
      <c r="AO224" s="304"/>
      <c r="AP224" s="304"/>
      <c r="AQ224" s="304"/>
      <c r="AR224" s="289"/>
      <c r="AS224" s="569"/>
      <c r="AT224" s="304"/>
      <c r="AU224" s="304" t="s">
        <v>342</v>
      </c>
      <c r="AV224" s="291"/>
      <c r="AW224" s="305"/>
      <c r="AX224" s="304"/>
      <c r="AY224" s="568"/>
      <c r="AZ224" s="304"/>
      <c r="BA224" s="570"/>
      <c r="BB224" s="307"/>
      <c r="BC224" s="304"/>
      <c r="BD224" s="304"/>
      <c r="BE224" s="291"/>
      <c r="BF224" s="305"/>
      <c r="BG224" s="304"/>
      <c r="BH224" s="304" t="s">
        <v>5</v>
      </c>
      <c r="BI224" s="306"/>
      <c r="BJ224" s="307"/>
      <c r="BK224" s="568"/>
      <c r="BL224" s="617"/>
      <c r="BM224" s="571"/>
      <c r="BN224" s="292"/>
      <c r="BP224" s="11"/>
      <c r="BR224" s="634"/>
    </row>
    <row r="225" spans="1:70" ht="18.899999999999999" customHeight="1">
      <c r="A225" s="9"/>
      <c r="B225" s="8"/>
      <c r="C225" s="1101"/>
      <c r="D225" s="1101"/>
      <c r="E225" s="1101"/>
      <c r="F225" s="1102"/>
      <c r="G225" s="1088"/>
      <c r="H225" s="721" t="s">
        <v>588</v>
      </c>
      <c r="I225" s="574" t="s">
        <v>746</v>
      </c>
      <c r="J225" s="593">
        <v>1131804</v>
      </c>
      <c r="K225" s="559" t="s">
        <v>339</v>
      </c>
      <c r="L225" s="559">
        <v>548</v>
      </c>
      <c r="M225" s="559" t="s">
        <v>506</v>
      </c>
      <c r="N225" s="559" t="s">
        <v>5</v>
      </c>
      <c r="O225" s="124"/>
      <c r="P225" s="125"/>
      <c r="Q225" s="125"/>
      <c r="R225" s="126"/>
      <c r="S225" s="144"/>
      <c r="T225" s="125"/>
      <c r="U225" s="125"/>
      <c r="V225" s="148"/>
      <c r="W225" s="552"/>
      <c r="X225" s="125"/>
      <c r="Y225" s="553" t="s">
        <v>342</v>
      </c>
      <c r="Z225" s="126"/>
      <c r="AA225" s="144"/>
      <c r="AB225" s="125"/>
      <c r="AC225" s="125"/>
      <c r="AD225" s="125"/>
      <c r="AE225" s="148"/>
      <c r="AF225" s="127"/>
      <c r="AG225" s="125"/>
      <c r="AH225" s="125"/>
      <c r="AI225" s="126"/>
      <c r="AJ225" s="286"/>
      <c r="AK225" s="125"/>
      <c r="AL225" s="553" t="s">
        <v>342</v>
      </c>
      <c r="AM225" s="148"/>
      <c r="AN225" s="127"/>
      <c r="AO225" s="125"/>
      <c r="AP225" s="125"/>
      <c r="AQ225" s="125"/>
      <c r="AR225" s="285"/>
      <c r="AS225" s="554"/>
      <c r="AT225" s="125"/>
      <c r="AU225" s="125"/>
      <c r="AV225" s="148"/>
      <c r="AW225" s="127" t="s">
        <v>342</v>
      </c>
      <c r="AX225" s="125"/>
      <c r="AY225" s="553"/>
      <c r="AZ225" s="125"/>
      <c r="BA225" s="555"/>
      <c r="BB225" s="144"/>
      <c r="BC225" s="125"/>
      <c r="BD225" s="125"/>
      <c r="BE225" s="148"/>
      <c r="BF225" s="127"/>
      <c r="BG225" s="125"/>
      <c r="BH225" s="125"/>
      <c r="BI225" s="126" t="s">
        <v>5</v>
      </c>
      <c r="BJ225" s="144"/>
      <c r="BK225" s="553"/>
      <c r="BL225" s="616"/>
      <c r="BM225" s="556"/>
      <c r="BN225" s="128"/>
      <c r="BP225" s="11"/>
      <c r="BR225" s="634"/>
    </row>
    <row r="226" spans="1:70" ht="18.899999999999999" customHeight="1" thickBot="1">
      <c r="A226" s="9"/>
      <c r="B226" s="8"/>
      <c r="C226" s="1101"/>
      <c r="D226" s="1101"/>
      <c r="E226" s="1101"/>
      <c r="F226" s="1102"/>
      <c r="G226" s="1090"/>
      <c r="H226" s="722" t="s">
        <v>586</v>
      </c>
      <c r="I226" s="590" t="s">
        <v>745</v>
      </c>
      <c r="J226" s="584">
        <v>1131804</v>
      </c>
      <c r="K226" s="560" t="s">
        <v>339</v>
      </c>
      <c r="L226" s="560">
        <v>102</v>
      </c>
      <c r="M226" s="560" t="s">
        <v>506</v>
      </c>
      <c r="N226" s="560" t="s">
        <v>5</v>
      </c>
      <c r="O226" s="110"/>
      <c r="P226" s="97"/>
      <c r="Q226" s="97"/>
      <c r="R226" s="102"/>
      <c r="S226" s="137"/>
      <c r="T226" s="97"/>
      <c r="U226" s="97"/>
      <c r="V226" s="141"/>
      <c r="W226" s="121"/>
      <c r="X226" s="97"/>
      <c r="Y226" s="106"/>
      <c r="Z226" s="102" t="s">
        <v>342</v>
      </c>
      <c r="AA226" s="137"/>
      <c r="AB226" s="97"/>
      <c r="AC226" s="97"/>
      <c r="AD226" s="97"/>
      <c r="AE226" s="141"/>
      <c r="AF226" s="96"/>
      <c r="AG226" s="97"/>
      <c r="AH226" s="97"/>
      <c r="AI226" s="102"/>
      <c r="AJ226" s="139"/>
      <c r="AK226" s="97"/>
      <c r="AL226" s="106" t="s">
        <v>342</v>
      </c>
      <c r="AM226" s="141"/>
      <c r="AN226" s="96"/>
      <c r="AO226" s="97"/>
      <c r="AP226" s="97"/>
      <c r="AQ226" s="97"/>
      <c r="AR226" s="131"/>
      <c r="AS226" s="614"/>
      <c r="AT226" s="97"/>
      <c r="AU226" s="97"/>
      <c r="AV226" s="141"/>
      <c r="AW226" s="96"/>
      <c r="AX226" s="97" t="s">
        <v>342</v>
      </c>
      <c r="AY226" s="106"/>
      <c r="AZ226" s="97"/>
      <c r="BA226" s="120"/>
      <c r="BB226" s="137"/>
      <c r="BC226" s="97"/>
      <c r="BD226" s="97"/>
      <c r="BE226" s="141"/>
      <c r="BF226" s="96"/>
      <c r="BG226" s="97"/>
      <c r="BH226" s="97"/>
      <c r="BI226" s="102"/>
      <c r="BJ226" s="137" t="s">
        <v>5</v>
      </c>
      <c r="BK226" s="106"/>
      <c r="BL226" s="545"/>
      <c r="BM226" s="615"/>
      <c r="BN226" s="98"/>
      <c r="BP226" s="11"/>
      <c r="BR226" s="634"/>
    </row>
    <row r="227" spans="1:70" ht="18.899999999999999" customHeight="1">
      <c r="A227" s="9"/>
      <c r="B227" s="8"/>
      <c r="C227" s="1101"/>
      <c r="D227" s="1101"/>
      <c r="E227" s="1101"/>
      <c r="F227" s="1102"/>
      <c r="G227" s="1087" t="s">
        <v>560</v>
      </c>
      <c r="H227" s="720" t="s">
        <v>559</v>
      </c>
      <c r="I227" s="572" t="s">
        <v>769</v>
      </c>
      <c r="J227" s="208">
        <v>1131120</v>
      </c>
      <c r="K227" s="561" t="s">
        <v>339</v>
      </c>
      <c r="L227" s="561">
        <v>225</v>
      </c>
      <c r="M227" s="561" t="s">
        <v>506</v>
      </c>
      <c r="N227" s="561" t="s">
        <v>5</v>
      </c>
      <c r="O227" s="298"/>
      <c r="P227" s="304"/>
      <c r="Q227" s="304" t="s">
        <v>342</v>
      </c>
      <c r="R227" s="306"/>
      <c r="S227" s="307"/>
      <c r="T227" s="304"/>
      <c r="U227" s="304"/>
      <c r="V227" s="291"/>
      <c r="W227" s="567"/>
      <c r="X227" s="304"/>
      <c r="Y227" s="568"/>
      <c r="Z227" s="306"/>
      <c r="AA227" s="307"/>
      <c r="AB227" s="304" t="s">
        <v>342</v>
      </c>
      <c r="AC227" s="304"/>
      <c r="AD227" s="304"/>
      <c r="AE227" s="291"/>
      <c r="AF227" s="305"/>
      <c r="AG227" s="304"/>
      <c r="AH227" s="304"/>
      <c r="AI227" s="291"/>
      <c r="AJ227" s="305"/>
      <c r="AK227" s="568"/>
      <c r="AL227" s="568"/>
      <c r="AM227" s="291" t="s">
        <v>342</v>
      </c>
      <c r="AN227" s="304"/>
      <c r="AO227" s="304"/>
      <c r="AP227" s="304"/>
      <c r="AQ227" s="304"/>
      <c r="AR227" s="289"/>
      <c r="AS227" s="304"/>
      <c r="AT227" s="304"/>
      <c r="AU227" s="304"/>
      <c r="AV227" s="289"/>
      <c r="AW227" s="568"/>
      <c r="AX227" s="304"/>
      <c r="AY227" s="568" t="s">
        <v>342</v>
      </c>
      <c r="AZ227" s="304"/>
      <c r="BA227" s="570"/>
      <c r="BB227" s="307"/>
      <c r="BC227" s="304"/>
      <c r="BD227" s="304"/>
      <c r="BE227" s="291"/>
      <c r="BF227" s="305"/>
      <c r="BG227" s="304"/>
      <c r="BH227" s="304"/>
      <c r="BI227" s="306"/>
      <c r="BJ227" s="307"/>
      <c r="BK227" s="568"/>
      <c r="BL227" s="617"/>
      <c r="BM227" s="571"/>
      <c r="BN227" s="292"/>
      <c r="BP227" s="11"/>
      <c r="BR227" s="634"/>
    </row>
    <row r="228" spans="1:70" ht="18.899999999999999" customHeight="1">
      <c r="A228" s="9"/>
      <c r="B228" s="8"/>
      <c r="C228" s="1101"/>
      <c r="D228" s="1101"/>
      <c r="E228" s="1101"/>
      <c r="F228" s="1102"/>
      <c r="G228" s="1088"/>
      <c r="H228" s="721" t="s">
        <v>557</v>
      </c>
      <c r="I228" s="573" t="s">
        <v>770</v>
      </c>
      <c r="J228" s="268">
        <v>1131120</v>
      </c>
      <c r="K228" s="559" t="s">
        <v>339</v>
      </c>
      <c r="L228" s="559">
        <v>438</v>
      </c>
      <c r="M228" s="559" t="s">
        <v>506</v>
      </c>
      <c r="N228" s="559" t="s">
        <v>5</v>
      </c>
      <c r="O228" s="124"/>
      <c r="P228" s="125"/>
      <c r="Q228" s="125" t="s">
        <v>342</v>
      </c>
      <c r="R228" s="126"/>
      <c r="S228" s="144"/>
      <c r="T228" s="125"/>
      <c r="U228" s="125"/>
      <c r="V228" s="148"/>
      <c r="W228" s="552"/>
      <c r="X228" s="125"/>
      <c r="Y228" s="553"/>
      <c r="Z228" s="126"/>
      <c r="AA228" s="144"/>
      <c r="AB228" s="125"/>
      <c r="AC228" s="125" t="s">
        <v>342</v>
      </c>
      <c r="AD228" s="125"/>
      <c r="AE228" s="148"/>
      <c r="AF228" s="127"/>
      <c r="AG228" s="125"/>
      <c r="AH228" s="125"/>
      <c r="AI228" s="126"/>
      <c r="AJ228" s="286"/>
      <c r="AK228" s="125"/>
      <c r="AL228" s="553"/>
      <c r="AM228" s="148"/>
      <c r="AN228" s="127"/>
      <c r="AO228" s="125"/>
      <c r="AP228" s="125" t="s">
        <v>342</v>
      </c>
      <c r="AQ228" s="125"/>
      <c r="AR228" s="285"/>
      <c r="AS228" s="554"/>
      <c r="AT228" s="125"/>
      <c r="AU228" s="125"/>
      <c r="AV228" s="148"/>
      <c r="AW228" s="127"/>
      <c r="AX228" s="125"/>
      <c r="AY228" s="553"/>
      <c r="AZ228" s="125" t="s">
        <v>342</v>
      </c>
      <c r="BA228" s="555"/>
      <c r="BB228" s="144"/>
      <c r="BC228" s="125"/>
      <c r="BD228" s="125"/>
      <c r="BE228" s="148"/>
      <c r="BF228" s="127"/>
      <c r="BG228" s="125"/>
      <c r="BH228" s="125"/>
      <c r="BI228" s="126"/>
      <c r="BJ228" s="144"/>
      <c r="BK228" s="553"/>
      <c r="BL228" s="616"/>
      <c r="BM228" s="556"/>
      <c r="BN228" s="128"/>
      <c r="BP228" s="11"/>
      <c r="BR228" s="634"/>
    </row>
    <row r="229" spans="1:70" ht="18.899999999999999" customHeight="1">
      <c r="A229" s="9"/>
      <c r="B229" s="8"/>
      <c r="C229" s="1101"/>
      <c r="D229" s="1101"/>
      <c r="E229" s="1101"/>
      <c r="F229" s="1102"/>
      <c r="G229" s="1088"/>
      <c r="H229" s="721" t="s">
        <v>556</v>
      </c>
      <c r="I229" s="573" t="s">
        <v>770</v>
      </c>
      <c r="J229" s="268">
        <v>1131120</v>
      </c>
      <c r="K229" s="559" t="s">
        <v>339</v>
      </c>
      <c r="L229" s="559">
        <v>162</v>
      </c>
      <c r="M229" s="559" t="s">
        <v>506</v>
      </c>
      <c r="N229" s="559" t="s">
        <v>5</v>
      </c>
      <c r="O229" s="124"/>
      <c r="P229" s="125"/>
      <c r="Q229" s="125" t="s">
        <v>342</v>
      </c>
      <c r="R229" s="126"/>
      <c r="S229" s="144"/>
      <c r="T229" s="125"/>
      <c r="U229" s="125"/>
      <c r="V229" s="148"/>
      <c r="W229" s="552"/>
      <c r="X229" s="125"/>
      <c r="Y229" s="553"/>
      <c r="Z229" s="126"/>
      <c r="AA229" s="144"/>
      <c r="AB229" s="125"/>
      <c r="AC229" s="125" t="s">
        <v>342</v>
      </c>
      <c r="AD229" s="125"/>
      <c r="AE229" s="148"/>
      <c r="AF229" s="127"/>
      <c r="AG229" s="125"/>
      <c r="AH229" s="125"/>
      <c r="AI229" s="126"/>
      <c r="AJ229" s="286"/>
      <c r="AK229" s="125"/>
      <c r="AL229" s="553"/>
      <c r="AM229" s="148"/>
      <c r="AN229" s="127"/>
      <c r="AO229" s="125"/>
      <c r="AP229" s="125" t="s">
        <v>342</v>
      </c>
      <c r="AQ229" s="125"/>
      <c r="AR229" s="285"/>
      <c r="AS229" s="554"/>
      <c r="AT229" s="125"/>
      <c r="AU229" s="125"/>
      <c r="AV229" s="148"/>
      <c r="AW229" s="127"/>
      <c r="AX229" s="125"/>
      <c r="AY229" s="553"/>
      <c r="AZ229" s="125"/>
      <c r="BA229" s="555" t="s">
        <v>342</v>
      </c>
      <c r="BB229" s="144"/>
      <c r="BC229" s="125"/>
      <c r="BD229" s="125"/>
      <c r="BE229" s="148"/>
      <c r="BF229" s="127"/>
      <c r="BG229" s="125"/>
      <c r="BH229" s="125"/>
      <c r="BI229" s="126"/>
      <c r="BJ229" s="144"/>
      <c r="BK229" s="553"/>
      <c r="BL229" s="616"/>
      <c r="BM229" s="556"/>
      <c r="BN229" s="128"/>
      <c r="BP229" s="11"/>
      <c r="BR229" s="634"/>
    </row>
    <row r="230" spans="1:70" ht="18.899999999999999" customHeight="1">
      <c r="A230" s="9"/>
      <c r="B230" s="8"/>
      <c r="C230" s="1101"/>
      <c r="D230" s="1101"/>
      <c r="E230" s="1101"/>
      <c r="F230" s="1102"/>
      <c r="G230" s="1088"/>
      <c r="H230" s="721" t="s">
        <v>555</v>
      </c>
      <c r="I230" s="573" t="s">
        <v>770</v>
      </c>
      <c r="J230" s="268">
        <v>1131120</v>
      </c>
      <c r="K230" s="559" t="s">
        <v>339</v>
      </c>
      <c r="L230" s="559">
        <v>265</v>
      </c>
      <c r="M230" s="559" t="s">
        <v>506</v>
      </c>
      <c r="N230" s="559" t="s">
        <v>5</v>
      </c>
      <c r="O230" s="124"/>
      <c r="P230" s="125"/>
      <c r="Q230" s="125"/>
      <c r="R230" s="126" t="s">
        <v>342</v>
      </c>
      <c r="S230" s="144"/>
      <c r="T230" s="125"/>
      <c r="U230" s="125"/>
      <c r="V230" s="148"/>
      <c r="W230" s="552"/>
      <c r="X230" s="125"/>
      <c r="Y230" s="553"/>
      <c r="Z230" s="126"/>
      <c r="AA230" s="144"/>
      <c r="AB230" s="125"/>
      <c r="AC230" s="125" t="s">
        <v>342</v>
      </c>
      <c r="AD230" s="125"/>
      <c r="AE230" s="148"/>
      <c r="AF230" s="127"/>
      <c r="AG230" s="125"/>
      <c r="AH230" s="125"/>
      <c r="AI230" s="126"/>
      <c r="AJ230" s="286"/>
      <c r="AK230" s="125"/>
      <c r="AL230" s="553"/>
      <c r="AM230" s="148"/>
      <c r="AN230" s="127"/>
      <c r="AO230" s="125"/>
      <c r="AP230" s="125" t="s">
        <v>342</v>
      </c>
      <c r="AQ230" s="125"/>
      <c r="AR230" s="285"/>
      <c r="AS230" s="554"/>
      <c r="AT230" s="125"/>
      <c r="AU230" s="125"/>
      <c r="AV230" s="148"/>
      <c r="AW230" s="127"/>
      <c r="AX230" s="125"/>
      <c r="AY230" s="553"/>
      <c r="AZ230" s="125"/>
      <c r="BA230" s="555"/>
      <c r="BB230" s="144"/>
      <c r="BC230" s="125"/>
      <c r="BD230" s="125"/>
      <c r="BE230" s="148"/>
      <c r="BF230" s="127"/>
      <c r="BG230" s="125"/>
      <c r="BH230" s="125"/>
      <c r="BI230" s="126"/>
      <c r="BJ230" s="144"/>
      <c r="BK230" s="553"/>
      <c r="BL230" s="616"/>
      <c r="BM230" s="556"/>
      <c r="BN230" s="128"/>
      <c r="BP230" s="11"/>
      <c r="BR230" s="634"/>
    </row>
    <row r="231" spans="1:70" ht="18.899999999999999" customHeight="1">
      <c r="A231" s="9"/>
      <c r="B231" s="8"/>
      <c r="C231" s="1101"/>
      <c r="D231" s="1101"/>
      <c r="E231" s="1101"/>
      <c r="F231" s="1102"/>
      <c r="G231" s="1088"/>
      <c r="H231" s="721" t="s">
        <v>554</v>
      </c>
      <c r="I231" s="573" t="s">
        <v>770</v>
      </c>
      <c r="J231" s="268">
        <v>1131120</v>
      </c>
      <c r="K231" s="559" t="s">
        <v>339</v>
      </c>
      <c r="L231" s="559">
        <v>274</v>
      </c>
      <c r="M231" s="559" t="s">
        <v>506</v>
      </c>
      <c r="N231" s="559" t="s">
        <v>5</v>
      </c>
      <c r="O231" s="124"/>
      <c r="P231" s="125"/>
      <c r="Q231" s="125"/>
      <c r="R231" s="126" t="s">
        <v>342</v>
      </c>
      <c r="S231" s="144"/>
      <c r="T231" s="125"/>
      <c r="U231" s="125"/>
      <c r="V231" s="148"/>
      <c r="W231" s="552"/>
      <c r="X231" s="125"/>
      <c r="Y231" s="553"/>
      <c r="Z231" s="126"/>
      <c r="AA231" s="144"/>
      <c r="AB231" s="125"/>
      <c r="AC231" s="125" t="s">
        <v>342</v>
      </c>
      <c r="AD231" s="125"/>
      <c r="AE231" s="148"/>
      <c r="AF231" s="127"/>
      <c r="AG231" s="125"/>
      <c r="AH231" s="125"/>
      <c r="AI231" s="126"/>
      <c r="AJ231" s="286"/>
      <c r="AK231" s="125"/>
      <c r="AL231" s="553"/>
      <c r="AM231" s="148"/>
      <c r="AN231" s="127"/>
      <c r="AO231" s="125"/>
      <c r="AP231" s="125" t="s">
        <v>342</v>
      </c>
      <c r="AQ231" s="125"/>
      <c r="AR231" s="285"/>
      <c r="AS231" s="554"/>
      <c r="AT231" s="125"/>
      <c r="AU231" s="125"/>
      <c r="AV231" s="148"/>
      <c r="AW231" s="127"/>
      <c r="AX231" s="125"/>
      <c r="AY231" s="553"/>
      <c r="AZ231" s="125"/>
      <c r="BA231" s="555"/>
      <c r="BB231" s="144"/>
      <c r="BC231" s="125"/>
      <c r="BD231" s="125"/>
      <c r="BE231" s="148"/>
      <c r="BF231" s="127"/>
      <c r="BG231" s="125"/>
      <c r="BH231" s="125"/>
      <c r="BI231" s="126"/>
      <c r="BJ231" s="144"/>
      <c r="BK231" s="553"/>
      <c r="BL231" s="616"/>
      <c r="BM231" s="556"/>
      <c r="BN231" s="128"/>
      <c r="BP231" s="11"/>
      <c r="BR231" s="634"/>
    </row>
    <row r="232" spans="1:70" ht="18.899999999999999" customHeight="1">
      <c r="A232" s="9"/>
      <c r="B232" s="8"/>
      <c r="C232" s="1101"/>
      <c r="D232" s="1101"/>
      <c r="E232" s="1101"/>
      <c r="F232" s="1102"/>
      <c r="G232" s="1088"/>
      <c r="H232" s="721" t="s">
        <v>552</v>
      </c>
      <c r="I232" s="573" t="s">
        <v>771</v>
      </c>
      <c r="J232" s="268">
        <v>1131120</v>
      </c>
      <c r="K232" s="559" t="s">
        <v>339</v>
      </c>
      <c r="L232" s="559">
        <v>92</v>
      </c>
      <c r="M232" s="559" t="s">
        <v>506</v>
      </c>
      <c r="N232" s="559" t="s">
        <v>5</v>
      </c>
      <c r="O232" s="124"/>
      <c r="P232" s="125"/>
      <c r="Q232" s="125"/>
      <c r="R232" s="126"/>
      <c r="S232" s="144" t="s">
        <v>342</v>
      </c>
      <c r="T232" s="125"/>
      <c r="U232" s="125"/>
      <c r="V232" s="148"/>
      <c r="W232" s="552"/>
      <c r="X232" s="125"/>
      <c r="Y232" s="553"/>
      <c r="Z232" s="126"/>
      <c r="AA232" s="144"/>
      <c r="AB232" s="125"/>
      <c r="AC232" s="125" t="s">
        <v>342</v>
      </c>
      <c r="AD232" s="125"/>
      <c r="AE232" s="148"/>
      <c r="AF232" s="127"/>
      <c r="AG232" s="125"/>
      <c r="AH232" s="125"/>
      <c r="AI232" s="126"/>
      <c r="AJ232" s="286"/>
      <c r="AK232" s="125"/>
      <c r="AL232" s="553"/>
      <c r="AM232" s="148"/>
      <c r="AN232" s="127"/>
      <c r="AO232" s="125"/>
      <c r="AP232" s="125"/>
      <c r="AQ232" s="125" t="s">
        <v>342</v>
      </c>
      <c r="AR232" s="285"/>
      <c r="AS232" s="554"/>
      <c r="AT232" s="125"/>
      <c r="AU232" s="125"/>
      <c r="AV232" s="148"/>
      <c r="AW232" s="127"/>
      <c r="AX232" s="125"/>
      <c r="AY232" s="553"/>
      <c r="AZ232" s="125"/>
      <c r="BA232" s="555"/>
      <c r="BB232" s="144"/>
      <c r="BC232" s="125" t="s">
        <v>5</v>
      </c>
      <c r="BD232" s="125"/>
      <c r="BE232" s="148"/>
      <c r="BF232" s="127"/>
      <c r="BG232" s="125"/>
      <c r="BH232" s="125"/>
      <c r="BI232" s="126"/>
      <c r="BJ232" s="144"/>
      <c r="BK232" s="553"/>
      <c r="BL232" s="616"/>
      <c r="BM232" s="556"/>
      <c r="BN232" s="128"/>
      <c r="BP232" s="11"/>
      <c r="BR232" s="634"/>
    </row>
    <row r="233" spans="1:70" ht="18.899999999999999" customHeight="1">
      <c r="A233" s="9"/>
      <c r="B233" s="8"/>
      <c r="C233" s="1101"/>
      <c r="D233" s="1101"/>
      <c r="E233" s="1101"/>
      <c r="F233" s="1102"/>
      <c r="G233" s="1088"/>
      <c r="H233" s="721" t="s">
        <v>550</v>
      </c>
      <c r="I233" s="573" t="s">
        <v>772</v>
      </c>
      <c r="J233" s="268">
        <v>1131120</v>
      </c>
      <c r="K233" s="559" t="s">
        <v>339</v>
      </c>
      <c r="L233" s="559">
        <v>146</v>
      </c>
      <c r="M233" s="559" t="s">
        <v>506</v>
      </c>
      <c r="N233" s="559" t="s">
        <v>5</v>
      </c>
      <c r="O233" s="124"/>
      <c r="P233" s="125"/>
      <c r="Q233" s="125"/>
      <c r="R233" s="126"/>
      <c r="S233" s="144"/>
      <c r="T233" s="125"/>
      <c r="U233" s="125"/>
      <c r="V233" s="148" t="s">
        <v>342</v>
      </c>
      <c r="W233" s="552"/>
      <c r="X233" s="125"/>
      <c r="Y233" s="553"/>
      <c r="Z233" s="126"/>
      <c r="AA233" s="144"/>
      <c r="AB233" s="125"/>
      <c r="AC233" s="125"/>
      <c r="AD233" s="125"/>
      <c r="AE233" s="148"/>
      <c r="AF233" s="127"/>
      <c r="AG233" s="125"/>
      <c r="AH233" s="125" t="s">
        <v>342</v>
      </c>
      <c r="AI233" s="126"/>
      <c r="AJ233" s="286"/>
      <c r="AK233" s="125"/>
      <c r="AL233" s="553"/>
      <c r="AM233" s="148"/>
      <c r="AN233" s="127"/>
      <c r="AO233" s="125"/>
      <c r="AP233" s="125"/>
      <c r="AQ233" s="125"/>
      <c r="AR233" s="285"/>
      <c r="AS233" s="554"/>
      <c r="AT233" s="125" t="s">
        <v>342</v>
      </c>
      <c r="AU233" s="125"/>
      <c r="AV233" s="148"/>
      <c r="AW233" s="127"/>
      <c r="AX233" s="125"/>
      <c r="AY233" s="553"/>
      <c r="AZ233" s="125"/>
      <c r="BA233" s="555"/>
      <c r="BB233" s="144"/>
      <c r="BC233" s="125"/>
      <c r="BD233" s="125"/>
      <c r="BE233" s="148" t="s">
        <v>5</v>
      </c>
      <c r="BF233" s="127"/>
      <c r="BG233" s="125"/>
      <c r="BH233" s="125"/>
      <c r="BI233" s="126"/>
      <c r="BJ233" s="144"/>
      <c r="BK233" s="553"/>
      <c r="BL233" s="616"/>
      <c r="BM233" s="556"/>
      <c r="BN233" s="128"/>
      <c r="BP233" s="11"/>
      <c r="BR233" s="634"/>
    </row>
    <row r="234" spans="1:70" ht="18.899999999999999" customHeight="1">
      <c r="A234" s="9"/>
      <c r="B234" s="8"/>
      <c r="C234" s="1101"/>
      <c r="D234" s="1101"/>
      <c r="E234" s="1101"/>
      <c r="F234" s="1102"/>
      <c r="G234" s="1088"/>
      <c r="H234" s="721" t="s">
        <v>549</v>
      </c>
      <c r="I234" s="573" t="s">
        <v>772</v>
      </c>
      <c r="J234" s="268">
        <v>1131120</v>
      </c>
      <c r="K234" s="559" t="s">
        <v>339</v>
      </c>
      <c r="L234" s="559">
        <v>204</v>
      </c>
      <c r="M234" s="559" t="s">
        <v>506</v>
      </c>
      <c r="N234" s="559" t="s">
        <v>5</v>
      </c>
      <c r="O234" s="124"/>
      <c r="P234" s="125"/>
      <c r="Q234" s="125"/>
      <c r="R234" s="126"/>
      <c r="S234" s="144"/>
      <c r="T234" s="125"/>
      <c r="U234" s="125"/>
      <c r="V234" s="148" t="s">
        <v>342</v>
      </c>
      <c r="W234" s="552"/>
      <c r="X234" s="125"/>
      <c r="Y234" s="553"/>
      <c r="Z234" s="126"/>
      <c r="AA234" s="144"/>
      <c r="AB234" s="125"/>
      <c r="AC234" s="125"/>
      <c r="AD234" s="125"/>
      <c r="AE234" s="148"/>
      <c r="AF234" s="127"/>
      <c r="AG234" s="125"/>
      <c r="AH234" s="125"/>
      <c r="AI234" s="126" t="s">
        <v>342</v>
      </c>
      <c r="AJ234" s="286"/>
      <c r="AK234" s="125"/>
      <c r="AL234" s="553"/>
      <c r="AM234" s="148"/>
      <c r="AN234" s="127"/>
      <c r="AO234" s="125"/>
      <c r="AP234" s="125"/>
      <c r="AQ234" s="125"/>
      <c r="AR234" s="285"/>
      <c r="AS234" s="554"/>
      <c r="AT234" s="125" t="s">
        <v>342</v>
      </c>
      <c r="AU234" s="125"/>
      <c r="AV234" s="148"/>
      <c r="AW234" s="127"/>
      <c r="AX234" s="125"/>
      <c r="AY234" s="553"/>
      <c r="AZ234" s="125"/>
      <c r="BA234" s="555"/>
      <c r="BB234" s="144"/>
      <c r="BC234" s="125"/>
      <c r="BD234" s="125"/>
      <c r="BE234" s="148" t="s">
        <v>5</v>
      </c>
      <c r="BF234" s="127"/>
      <c r="BG234" s="125"/>
      <c r="BH234" s="125"/>
      <c r="BI234" s="126"/>
      <c r="BJ234" s="144"/>
      <c r="BK234" s="553"/>
      <c r="BL234" s="616"/>
      <c r="BM234" s="556"/>
      <c r="BN234" s="128"/>
      <c r="BP234" s="11"/>
      <c r="BR234" s="634"/>
    </row>
    <row r="235" spans="1:70" ht="18.899999999999999" customHeight="1">
      <c r="A235" s="9"/>
      <c r="B235" s="8"/>
      <c r="C235" s="1101"/>
      <c r="D235" s="1101"/>
      <c r="E235" s="1101"/>
      <c r="F235" s="1102"/>
      <c r="G235" s="1088"/>
      <c r="H235" s="721" t="s">
        <v>547</v>
      </c>
      <c r="I235" s="573" t="s">
        <v>773</v>
      </c>
      <c r="J235" s="268">
        <v>1131120</v>
      </c>
      <c r="K235" s="559" t="s">
        <v>339</v>
      </c>
      <c r="L235" s="559">
        <v>324</v>
      </c>
      <c r="M235" s="559" t="s">
        <v>506</v>
      </c>
      <c r="N235" s="559" t="s">
        <v>5</v>
      </c>
      <c r="O235" s="124"/>
      <c r="P235" s="125"/>
      <c r="Q235" s="125"/>
      <c r="R235" s="126"/>
      <c r="S235" s="144"/>
      <c r="T235" s="125"/>
      <c r="U235" s="125" t="s">
        <v>354</v>
      </c>
      <c r="V235" s="148"/>
      <c r="W235" s="552"/>
      <c r="X235" s="125"/>
      <c r="Y235" s="553"/>
      <c r="Z235" s="126"/>
      <c r="AA235" s="144"/>
      <c r="AB235" s="125"/>
      <c r="AC235" s="125"/>
      <c r="AD235" s="125"/>
      <c r="AE235" s="148"/>
      <c r="AF235" s="127"/>
      <c r="AG235" s="125" t="s">
        <v>342</v>
      </c>
      <c r="AH235" s="125"/>
      <c r="AI235" s="126"/>
      <c r="AJ235" s="286"/>
      <c r="AK235" s="125"/>
      <c r="AL235" s="553"/>
      <c r="AM235" s="148"/>
      <c r="AN235" s="127"/>
      <c r="AO235" s="125"/>
      <c r="AP235" s="125"/>
      <c r="AQ235" s="125"/>
      <c r="AR235" s="285"/>
      <c r="AS235" s="554" t="s">
        <v>354</v>
      </c>
      <c r="AT235" s="125"/>
      <c r="AU235" s="125"/>
      <c r="AV235" s="148"/>
      <c r="AW235" s="127"/>
      <c r="AX235" s="125"/>
      <c r="AY235" s="553"/>
      <c r="AZ235" s="125"/>
      <c r="BA235" s="555"/>
      <c r="BB235" s="144"/>
      <c r="BC235" s="125"/>
      <c r="BD235" s="125"/>
      <c r="BE235" s="148" t="s">
        <v>5</v>
      </c>
      <c r="BF235" s="127"/>
      <c r="BG235" s="125"/>
      <c r="BH235" s="125"/>
      <c r="BI235" s="126"/>
      <c r="BJ235" s="144"/>
      <c r="BK235" s="553"/>
      <c r="BL235" s="616"/>
      <c r="BM235" s="556"/>
      <c r="BN235" s="128"/>
      <c r="BP235" s="11"/>
      <c r="BR235" s="634"/>
    </row>
    <row r="236" spans="1:70" ht="18.899999999999999" customHeight="1">
      <c r="A236" s="9"/>
      <c r="B236" s="8"/>
      <c r="C236" s="1101"/>
      <c r="D236" s="1101"/>
      <c r="E236" s="1101"/>
      <c r="F236" s="1102"/>
      <c r="G236" s="1089"/>
      <c r="H236" s="721" t="s">
        <v>546</v>
      </c>
      <c r="I236" s="573" t="s">
        <v>774</v>
      </c>
      <c r="J236" s="268">
        <v>1131120</v>
      </c>
      <c r="K236" s="559" t="s">
        <v>339</v>
      </c>
      <c r="L236" s="559">
        <v>159</v>
      </c>
      <c r="M236" s="559" t="s">
        <v>506</v>
      </c>
      <c r="N236" s="559" t="s">
        <v>5</v>
      </c>
      <c r="O236" s="124"/>
      <c r="P236" s="125"/>
      <c r="Q236" s="125"/>
      <c r="R236" s="126"/>
      <c r="S236" s="144"/>
      <c r="T236" s="125"/>
      <c r="U236" s="125" t="s">
        <v>354</v>
      </c>
      <c r="V236" s="148"/>
      <c r="W236" s="552"/>
      <c r="X236" s="125"/>
      <c r="Y236" s="553"/>
      <c r="Z236" s="126"/>
      <c r="AA236" s="144"/>
      <c r="AB236" s="125"/>
      <c r="AC236" s="125"/>
      <c r="AD236" s="125"/>
      <c r="AE236" s="148"/>
      <c r="AF236" s="127"/>
      <c r="AG236" s="125" t="s">
        <v>342</v>
      </c>
      <c r="AH236" s="125"/>
      <c r="AI236" s="126"/>
      <c r="AJ236" s="286"/>
      <c r="AK236" s="125"/>
      <c r="AL236" s="553"/>
      <c r="AM236" s="148"/>
      <c r="AN236" s="127"/>
      <c r="AO236" s="125"/>
      <c r="AP236" s="125"/>
      <c r="AQ236" s="125"/>
      <c r="AR236" s="285"/>
      <c r="AS236" s="554" t="s">
        <v>354</v>
      </c>
      <c r="AT236" s="125"/>
      <c r="AU236" s="125"/>
      <c r="AV236" s="148"/>
      <c r="AW236" s="127"/>
      <c r="AX236" s="125"/>
      <c r="AY236" s="553"/>
      <c r="AZ236" s="125"/>
      <c r="BA236" s="555"/>
      <c r="BB236" s="144"/>
      <c r="BC236" s="125"/>
      <c r="BD236" s="125"/>
      <c r="BE236" s="148" t="s">
        <v>5</v>
      </c>
      <c r="BF236" s="127"/>
      <c r="BG236" s="125"/>
      <c r="BH236" s="125"/>
      <c r="BI236" s="126"/>
      <c r="BJ236" s="144"/>
      <c r="BK236" s="553"/>
      <c r="BL236" s="616"/>
      <c r="BM236" s="556"/>
      <c r="BN236" s="128"/>
      <c r="BP236" s="11"/>
      <c r="BR236" s="634"/>
    </row>
    <row r="237" spans="1:70" ht="18.899999999999999" customHeight="1">
      <c r="A237" s="9"/>
      <c r="B237" s="8"/>
      <c r="C237" s="1101"/>
      <c r="D237" s="1101"/>
      <c r="E237" s="1101"/>
      <c r="F237" s="1102"/>
      <c r="G237" s="1089"/>
      <c r="H237" s="723" t="s">
        <v>676</v>
      </c>
      <c r="I237" s="575" t="s">
        <v>775</v>
      </c>
      <c r="J237" s="268">
        <v>1131120</v>
      </c>
      <c r="K237" s="559" t="s">
        <v>339</v>
      </c>
      <c r="L237" s="559">
        <v>2190</v>
      </c>
      <c r="M237" s="559" t="s">
        <v>506</v>
      </c>
      <c r="N237" s="559" t="s">
        <v>667</v>
      </c>
      <c r="O237" s="124"/>
      <c r="P237" s="125"/>
      <c r="Q237" s="125"/>
      <c r="R237" s="126"/>
      <c r="S237" s="144"/>
      <c r="T237" s="125"/>
      <c r="U237" s="125" t="s">
        <v>354</v>
      </c>
      <c r="V237" s="148"/>
      <c r="W237" s="552"/>
      <c r="X237" s="125"/>
      <c r="Y237" s="553"/>
      <c r="Z237" s="126"/>
      <c r="AA237" s="144"/>
      <c r="AB237" s="125"/>
      <c r="AC237" s="125"/>
      <c r="AD237" s="125"/>
      <c r="AE237" s="148"/>
      <c r="AF237" s="127"/>
      <c r="AG237" s="125"/>
      <c r="AH237" s="125"/>
      <c r="AI237" s="126"/>
      <c r="AJ237" s="286"/>
      <c r="AK237" s="125"/>
      <c r="AL237" s="553"/>
      <c r="AM237" s="148"/>
      <c r="AN237" s="127"/>
      <c r="AO237" s="125"/>
      <c r="AP237" s="125"/>
      <c r="AQ237" s="125"/>
      <c r="AR237" s="285"/>
      <c r="AS237" s="554" t="s">
        <v>354</v>
      </c>
      <c r="AT237" s="125"/>
      <c r="AU237" s="125"/>
      <c r="AV237" s="148"/>
      <c r="AW237" s="127"/>
      <c r="AX237" s="125"/>
      <c r="AY237" s="553"/>
      <c r="AZ237" s="125"/>
      <c r="BA237" s="555"/>
      <c r="BB237" s="144"/>
      <c r="BC237" s="125"/>
      <c r="BD237" s="125"/>
      <c r="BE237" s="148"/>
      <c r="BF237" s="127"/>
      <c r="BG237" s="125"/>
      <c r="BH237" s="125"/>
      <c r="BI237" s="126"/>
      <c r="BJ237" s="144"/>
      <c r="BK237" s="553"/>
      <c r="BL237" s="616"/>
      <c r="BM237" s="556"/>
      <c r="BN237" s="128"/>
      <c r="BP237" s="11"/>
      <c r="BR237" s="634"/>
    </row>
    <row r="238" spans="1:70" ht="18.899999999999999" customHeight="1">
      <c r="A238" s="9"/>
      <c r="B238" s="8"/>
      <c r="C238" s="1101"/>
      <c r="D238" s="1101"/>
      <c r="E238" s="1101"/>
      <c r="F238" s="1102"/>
      <c r="G238" s="1089"/>
      <c r="H238" s="723" t="s">
        <v>674</v>
      </c>
      <c r="I238" s="575" t="s">
        <v>776</v>
      </c>
      <c r="J238" s="268">
        <v>1131120</v>
      </c>
      <c r="K238" s="559" t="s">
        <v>339</v>
      </c>
      <c r="L238" s="559">
        <v>2920</v>
      </c>
      <c r="M238" s="559" t="s">
        <v>506</v>
      </c>
      <c r="N238" s="559" t="s">
        <v>667</v>
      </c>
      <c r="O238" s="124"/>
      <c r="P238" s="125"/>
      <c r="Q238" s="125" t="s">
        <v>354</v>
      </c>
      <c r="R238" s="126"/>
      <c r="S238" s="144"/>
      <c r="T238" s="125"/>
      <c r="U238" s="125"/>
      <c r="V238" s="148"/>
      <c r="W238" s="552"/>
      <c r="X238" s="125"/>
      <c r="Y238" s="553"/>
      <c r="Z238" s="126"/>
      <c r="AA238" s="144"/>
      <c r="AB238" s="125"/>
      <c r="AC238" s="125"/>
      <c r="AD238" s="125"/>
      <c r="AE238" s="148"/>
      <c r="AF238" s="127"/>
      <c r="AG238" s="125"/>
      <c r="AH238" s="125"/>
      <c r="AI238" s="126"/>
      <c r="AJ238" s="286"/>
      <c r="AK238" s="125"/>
      <c r="AL238" s="553"/>
      <c r="AM238" s="148"/>
      <c r="AN238" s="127"/>
      <c r="AO238" s="125"/>
      <c r="AP238" s="125" t="s">
        <v>354</v>
      </c>
      <c r="AQ238" s="125"/>
      <c r="AR238" s="285"/>
      <c r="AS238" s="554"/>
      <c r="AT238" s="125"/>
      <c r="AU238" s="125"/>
      <c r="AV238" s="148"/>
      <c r="AW238" s="127"/>
      <c r="AX238" s="125"/>
      <c r="AY238" s="553"/>
      <c r="AZ238" s="125"/>
      <c r="BA238" s="555"/>
      <c r="BB238" s="144"/>
      <c r="BC238" s="125"/>
      <c r="BD238" s="125"/>
      <c r="BE238" s="148"/>
      <c r="BF238" s="127"/>
      <c r="BG238" s="125"/>
      <c r="BH238" s="125"/>
      <c r="BI238" s="126"/>
      <c r="BJ238" s="144"/>
      <c r="BK238" s="553"/>
      <c r="BL238" s="616"/>
      <c r="BM238" s="556"/>
      <c r="BN238" s="128"/>
      <c r="BP238" s="11"/>
      <c r="BR238" s="634"/>
    </row>
    <row r="239" spans="1:70" ht="18.899999999999999" customHeight="1">
      <c r="A239" s="9"/>
      <c r="B239" s="8"/>
      <c r="C239" s="1101"/>
      <c r="D239" s="1101"/>
      <c r="E239" s="1101"/>
      <c r="F239" s="1102"/>
      <c r="G239" s="1089"/>
      <c r="H239" s="723" t="s">
        <v>544</v>
      </c>
      <c r="I239" s="575" t="s">
        <v>778</v>
      </c>
      <c r="J239" s="268">
        <v>1131120</v>
      </c>
      <c r="K239" s="559" t="s">
        <v>339</v>
      </c>
      <c r="L239" s="559">
        <v>8760</v>
      </c>
      <c r="M239" s="559" t="s">
        <v>659</v>
      </c>
      <c r="N239" s="559" t="s">
        <v>671</v>
      </c>
      <c r="O239" s="124"/>
      <c r="P239" s="125"/>
      <c r="Q239" s="125"/>
      <c r="R239" s="126"/>
      <c r="S239" s="144"/>
      <c r="T239" s="125"/>
      <c r="U239" s="125"/>
      <c r="V239" s="148"/>
      <c r="W239" s="552"/>
      <c r="X239" s="125"/>
      <c r="Y239" s="553"/>
      <c r="Z239" s="126"/>
      <c r="AA239" s="144"/>
      <c r="AB239" s="125"/>
      <c r="AC239" s="125"/>
      <c r="AD239" s="125"/>
      <c r="AE239" s="148"/>
      <c r="AF239" s="127"/>
      <c r="AG239" s="125"/>
      <c r="AH239" s="125"/>
      <c r="AI239" s="126"/>
      <c r="AJ239" s="286"/>
      <c r="AK239" s="125"/>
      <c r="AL239" s="553"/>
      <c r="AM239" s="148"/>
      <c r="AN239" s="127"/>
      <c r="AO239" s="125"/>
      <c r="AP239" s="125"/>
      <c r="AQ239" s="125"/>
      <c r="AR239" s="285"/>
      <c r="AS239" s="554"/>
      <c r="AT239" s="125"/>
      <c r="AU239" s="125"/>
      <c r="AV239" s="148"/>
      <c r="AW239" s="127"/>
      <c r="AX239" s="125"/>
      <c r="AY239" s="553"/>
      <c r="AZ239" s="125"/>
      <c r="BA239" s="555"/>
      <c r="BB239" s="144"/>
      <c r="BC239" s="125"/>
      <c r="BD239" s="125"/>
      <c r="BE239" s="148"/>
      <c r="BF239" s="127"/>
      <c r="BG239" s="125"/>
      <c r="BH239" s="125"/>
      <c r="BI239" s="126" t="s">
        <v>9</v>
      </c>
      <c r="BJ239" s="144"/>
      <c r="BK239" s="553"/>
      <c r="BL239" s="616"/>
      <c r="BM239" s="556"/>
      <c r="BN239" s="128"/>
      <c r="BP239" s="11"/>
      <c r="BR239" s="634"/>
    </row>
    <row r="240" spans="1:70" ht="18.899999999999999" customHeight="1">
      <c r="A240" s="9"/>
      <c r="B240" s="8"/>
      <c r="C240" s="1101"/>
      <c r="D240" s="1101"/>
      <c r="E240" s="1101"/>
      <c r="F240" s="1102"/>
      <c r="G240" s="1089"/>
      <c r="H240" s="723" t="s">
        <v>1013</v>
      </c>
      <c r="I240" s="575" t="s">
        <v>764</v>
      </c>
      <c r="J240" s="268">
        <v>1131120</v>
      </c>
      <c r="K240" s="559" t="s">
        <v>339</v>
      </c>
      <c r="L240" s="559">
        <v>8760</v>
      </c>
      <c r="M240" s="559" t="s">
        <v>506</v>
      </c>
      <c r="N240" s="559" t="s">
        <v>667</v>
      </c>
      <c r="O240" s="124"/>
      <c r="P240" s="125"/>
      <c r="Q240" s="125"/>
      <c r="R240" s="126"/>
      <c r="S240" s="144"/>
      <c r="T240" s="125"/>
      <c r="U240" s="125"/>
      <c r="V240" s="148"/>
      <c r="W240" s="552"/>
      <c r="X240" s="125"/>
      <c r="Y240" s="553"/>
      <c r="Z240" s="126"/>
      <c r="AA240" s="144"/>
      <c r="AB240" s="125"/>
      <c r="AC240" s="125"/>
      <c r="AD240" s="125"/>
      <c r="AE240" s="148"/>
      <c r="AF240" s="127"/>
      <c r="AG240" s="125"/>
      <c r="AH240" s="125"/>
      <c r="AI240" s="126"/>
      <c r="AJ240" s="286"/>
      <c r="AK240" s="125"/>
      <c r="AL240" s="553"/>
      <c r="AM240" s="148"/>
      <c r="AN240" s="127"/>
      <c r="AO240" s="125"/>
      <c r="AP240" s="125"/>
      <c r="AQ240" s="125"/>
      <c r="AR240" s="285"/>
      <c r="AS240" s="554"/>
      <c r="AT240" s="125"/>
      <c r="AU240" s="125"/>
      <c r="AV240" s="148"/>
      <c r="AW240" s="127"/>
      <c r="AX240" s="125"/>
      <c r="AY240" s="553"/>
      <c r="AZ240" s="125"/>
      <c r="BA240" s="555"/>
      <c r="BB240" s="144"/>
      <c r="BC240" s="125"/>
      <c r="BD240" s="125"/>
      <c r="BE240" s="148"/>
      <c r="BF240" s="127"/>
      <c r="BG240" s="125"/>
      <c r="BH240" s="125"/>
      <c r="BI240" s="126"/>
      <c r="BJ240" s="144"/>
      <c r="BK240" s="553" t="s">
        <v>7</v>
      </c>
      <c r="BL240" s="616"/>
      <c r="BM240" s="556"/>
      <c r="BN240" s="128"/>
      <c r="BP240" s="11"/>
      <c r="BR240" s="634"/>
    </row>
    <row r="241" spans="1:70" ht="18.899999999999999" customHeight="1">
      <c r="A241" s="9"/>
      <c r="B241" s="8"/>
      <c r="C241" s="1101"/>
      <c r="D241" s="1101"/>
      <c r="E241" s="1101"/>
      <c r="F241" s="1102"/>
      <c r="G241" s="1089"/>
      <c r="H241" s="723" t="s">
        <v>907</v>
      </c>
      <c r="I241" s="575" t="s">
        <v>978</v>
      </c>
      <c r="J241" s="268">
        <v>1131120</v>
      </c>
      <c r="K241" s="559" t="s">
        <v>339</v>
      </c>
      <c r="L241" s="559">
        <v>1095</v>
      </c>
      <c r="M241" s="559" t="s">
        <v>506</v>
      </c>
      <c r="N241" s="559" t="s">
        <v>9</v>
      </c>
      <c r="O241" s="124"/>
      <c r="P241" s="125"/>
      <c r="Q241" s="125"/>
      <c r="R241" s="126"/>
      <c r="S241" s="144"/>
      <c r="T241" s="125"/>
      <c r="U241" s="125"/>
      <c r="V241" s="148"/>
      <c r="W241" s="552"/>
      <c r="X241" s="125"/>
      <c r="Y241" s="553"/>
      <c r="Z241" s="126"/>
      <c r="AA241" s="144"/>
      <c r="AB241" s="125"/>
      <c r="AC241" s="125"/>
      <c r="AD241" s="125"/>
      <c r="AE241" s="148"/>
      <c r="AF241" s="127"/>
      <c r="AG241" s="125"/>
      <c r="AH241" s="125"/>
      <c r="AI241" s="126"/>
      <c r="AJ241" s="286"/>
      <c r="AK241" s="125"/>
      <c r="AL241" s="553"/>
      <c r="AM241" s="148"/>
      <c r="AN241" s="127"/>
      <c r="AO241" s="125"/>
      <c r="AP241" s="125"/>
      <c r="AQ241" s="125"/>
      <c r="AR241" s="285"/>
      <c r="AS241" s="554"/>
      <c r="AT241" s="125"/>
      <c r="AU241" s="125"/>
      <c r="AV241" s="148"/>
      <c r="AW241" s="127"/>
      <c r="AX241" s="125"/>
      <c r="AY241" s="553"/>
      <c r="AZ241" s="125"/>
      <c r="BA241" s="555"/>
      <c r="BB241" s="144"/>
      <c r="BC241" s="125"/>
      <c r="BD241" s="125"/>
      <c r="BE241" s="148"/>
      <c r="BF241" s="127"/>
      <c r="BG241" s="125"/>
      <c r="BH241" s="125"/>
      <c r="BI241" s="126" t="s">
        <v>9</v>
      </c>
      <c r="BJ241" s="144"/>
      <c r="BK241" s="553"/>
      <c r="BL241" s="616"/>
      <c r="BM241" s="556"/>
      <c r="BN241" s="128"/>
      <c r="BP241" s="11"/>
      <c r="BR241" s="634"/>
    </row>
    <row r="242" spans="1:70" ht="18.899999999999999" customHeight="1" thickBot="1">
      <c r="A242" s="9"/>
      <c r="B242" s="8"/>
      <c r="C242" s="1101"/>
      <c r="D242" s="1101"/>
      <c r="E242" s="1101"/>
      <c r="F242" s="1102"/>
      <c r="G242" s="1090"/>
      <c r="H242" s="722" t="s">
        <v>543</v>
      </c>
      <c r="I242" s="576" t="s">
        <v>777</v>
      </c>
      <c r="J242" s="206">
        <v>1131120</v>
      </c>
      <c r="K242" s="560" t="s">
        <v>339</v>
      </c>
      <c r="L242" s="560">
        <v>214</v>
      </c>
      <c r="M242" s="560" t="s">
        <v>506</v>
      </c>
      <c r="N242" s="560" t="s">
        <v>5</v>
      </c>
      <c r="O242" s="110"/>
      <c r="P242" s="97"/>
      <c r="Q242" s="97"/>
      <c r="R242" s="102"/>
      <c r="S242" s="137" t="s">
        <v>342</v>
      </c>
      <c r="T242" s="97"/>
      <c r="U242" s="97"/>
      <c r="V242" s="141"/>
      <c r="W242" s="121"/>
      <c r="X242" s="97"/>
      <c r="Y242" s="106"/>
      <c r="Z242" s="102"/>
      <c r="AA242" s="137"/>
      <c r="AB242" s="97"/>
      <c r="AC242" s="97" t="s">
        <v>342</v>
      </c>
      <c r="AD242" s="97"/>
      <c r="AE242" s="141"/>
      <c r="AF242" s="96"/>
      <c r="AG242" s="97"/>
      <c r="AH242" s="97"/>
      <c r="AI242" s="102"/>
      <c r="AJ242" s="139"/>
      <c r="AK242" s="97"/>
      <c r="AL242" s="106"/>
      <c r="AM242" s="141"/>
      <c r="AN242" s="96"/>
      <c r="AO242" s="97"/>
      <c r="AP242" s="97"/>
      <c r="AQ242" s="97" t="s">
        <v>342</v>
      </c>
      <c r="AR242" s="131"/>
      <c r="AS242" s="614"/>
      <c r="AT242" s="97"/>
      <c r="AU242" s="97"/>
      <c r="AV242" s="141"/>
      <c r="AW242" s="96"/>
      <c r="AX242" s="97"/>
      <c r="AY242" s="106"/>
      <c r="AZ242" s="97"/>
      <c r="BA242" s="120"/>
      <c r="BB242" s="137"/>
      <c r="BC242" s="97" t="s">
        <v>5</v>
      </c>
      <c r="BD242" s="97"/>
      <c r="BE242" s="141"/>
      <c r="BF242" s="96"/>
      <c r="BG242" s="97"/>
      <c r="BH242" s="97"/>
      <c r="BI242" s="102"/>
      <c r="BJ242" s="137"/>
      <c r="BK242" s="106"/>
      <c r="BL242" s="545"/>
      <c r="BM242" s="615"/>
      <c r="BN242" s="98"/>
      <c r="BP242" s="11"/>
      <c r="BR242" s="634"/>
    </row>
    <row r="243" spans="1:70" ht="18.899999999999999" customHeight="1">
      <c r="A243" s="9"/>
      <c r="B243" s="8"/>
      <c r="C243" s="1101"/>
      <c r="D243" s="1101"/>
      <c r="E243" s="1101"/>
      <c r="F243" s="1102"/>
      <c r="G243" s="1091" t="s">
        <v>527</v>
      </c>
      <c r="H243" s="720" t="s">
        <v>526</v>
      </c>
      <c r="I243" s="579" t="s">
        <v>806</v>
      </c>
      <c r="J243" s="208">
        <v>1131810</v>
      </c>
      <c r="K243" s="561" t="s">
        <v>339</v>
      </c>
      <c r="L243" s="561">
        <v>438</v>
      </c>
      <c r="M243" s="561" t="s">
        <v>506</v>
      </c>
      <c r="N243" s="561" t="s">
        <v>5</v>
      </c>
      <c r="O243" s="298"/>
      <c r="P243" s="304"/>
      <c r="Q243" s="304"/>
      <c r="R243" s="306"/>
      <c r="S243" s="307" t="s">
        <v>342</v>
      </c>
      <c r="T243" s="304"/>
      <c r="U243" s="304"/>
      <c r="V243" s="291"/>
      <c r="W243" s="567"/>
      <c r="X243" s="304"/>
      <c r="Y243" s="568"/>
      <c r="Z243" s="306"/>
      <c r="AA243" s="307"/>
      <c r="AB243" s="304"/>
      <c r="AC243" s="304" t="s">
        <v>342</v>
      </c>
      <c r="AD243" s="304"/>
      <c r="AE243" s="291"/>
      <c r="AF243" s="305"/>
      <c r="AG243" s="304"/>
      <c r="AH243" s="304"/>
      <c r="AI243" s="306"/>
      <c r="AJ243" s="290"/>
      <c r="AK243" s="304"/>
      <c r="AL243" s="568"/>
      <c r="AM243" s="291"/>
      <c r="AN243" s="305"/>
      <c r="AO243" s="304"/>
      <c r="AP243" s="304"/>
      <c r="AQ243" s="304" t="s">
        <v>342</v>
      </c>
      <c r="AR243" s="289"/>
      <c r="AS243" s="569"/>
      <c r="AT243" s="304"/>
      <c r="AU243" s="304"/>
      <c r="AV243" s="291"/>
      <c r="AW243" s="305"/>
      <c r="AX243" s="304"/>
      <c r="AY243" s="568"/>
      <c r="AZ243" s="304"/>
      <c r="BA243" s="570"/>
      <c r="BB243" s="307"/>
      <c r="BC243" s="304" t="s">
        <v>5</v>
      </c>
      <c r="BD243" s="304"/>
      <c r="BE243" s="291"/>
      <c r="BF243" s="305"/>
      <c r="BG243" s="304"/>
      <c r="BH243" s="304"/>
      <c r="BI243" s="306"/>
      <c r="BJ243" s="307"/>
      <c r="BK243" s="568"/>
      <c r="BL243" s="617"/>
      <c r="BM243" s="571"/>
      <c r="BN243" s="292"/>
      <c r="BP243" s="11"/>
      <c r="BR243" s="634"/>
    </row>
    <row r="244" spans="1:70" ht="18.899999999999999" customHeight="1">
      <c r="A244" s="9"/>
      <c r="B244" s="8"/>
      <c r="C244" s="1101"/>
      <c r="D244" s="1101"/>
      <c r="E244" s="1101"/>
      <c r="F244" s="1102"/>
      <c r="G244" s="1092"/>
      <c r="H244" s="721" t="s">
        <v>524</v>
      </c>
      <c r="I244" s="580" t="s">
        <v>806</v>
      </c>
      <c r="J244" s="268">
        <v>1131810</v>
      </c>
      <c r="K244" s="559" t="s">
        <v>339</v>
      </c>
      <c r="L244" s="559">
        <v>204</v>
      </c>
      <c r="M244" s="559" t="s">
        <v>506</v>
      </c>
      <c r="N244" s="559" t="s">
        <v>5</v>
      </c>
      <c r="O244" s="124"/>
      <c r="P244" s="125"/>
      <c r="Q244" s="125"/>
      <c r="R244" s="126"/>
      <c r="S244" s="144"/>
      <c r="T244" s="125" t="s">
        <v>342</v>
      </c>
      <c r="U244" s="125"/>
      <c r="V244" s="148"/>
      <c r="W244" s="552"/>
      <c r="X244" s="125"/>
      <c r="Y244" s="553"/>
      <c r="Z244" s="126"/>
      <c r="AA244" s="144"/>
      <c r="AB244" s="125"/>
      <c r="AC244" s="125"/>
      <c r="AD244" s="125"/>
      <c r="AE244" s="148"/>
      <c r="AF244" s="127" t="s">
        <v>342</v>
      </c>
      <c r="AG244" s="125"/>
      <c r="AH244" s="125"/>
      <c r="AI244" s="126"/>
      <c r="AJ244" s="286"/>
      <c r="AK244" s="125"/>
      <c r="AL244" s="553"/>
      <c r="AM244" s="148"/>
      <c r="AN244" s="127"/>
      <c r="AO244" s="125"/>
      <c r="AP244" s="125"/>
      <c r="AQ244" s="125"/>
      <c r="AR244" s="285" t="s">
        <v>342</v>
      </c>
      <c r="AS244" s="554"/>
      <c r="AT244" s="125"/>
      <c r="AU244" s="125"/>
      <c r="AV244" s="148"/>
      <c r="AW244" s="127"/>
      <c r="AX244" s="125"/>
      <c r="AY244" s="553"/>
      <c r="AZ244" s="125"/>
      <c r="BA244" s="555"/>
      <c r="BB244" s="144"/>
      <c r="BC244" s="125"/>
      <c r="BD244" s="125" t="s">
        <v>5</v>
      </c>
      <c r="BE244" s="148"/>
      <c r="BF244" s="127"/>
      <c r="BG244" s="125"/>
      <c r="BH244" s="125"/>
      <c r="BI244" s="126"/>
      <c r="BJ244" s="144"/>
      <c r="BK244" s="553"/>
      <c r="BL244" s="616"/>
      <c r="BM244" s="556"/>
      <c r="BN244" s="128"/>
      <c r="BP244" s="11"/>
      <c r="BR244" s="634"/>
    </row>
    <row r="245" spans="1:70" ht="18.899999999999999" customHeight="1">
      <c r="A245" s="9"/>
      <c r="B245" s="8"/>
      <c r="C245" s="1101"/>
      <c r="D245" s="1101"/>
      <c r="E245" s="1101"/>
      <c r="F245" s="1102"/>
      <c r="G245" s="1092"/>
      <c r="H245" s="721" t="s">
        <v>522</v>
      </c>
      <c r="I245" s="580" t="s">
        <v>806</v>
      </c>
      <c r="J245" s="268">
        <v>1131810</v>
      </c>
      <c r="K245" s="559" t="s">
        <v>339</v>
      </c>
      <c r="L245" s="559">
        <v>283</v>
      </c>
      <c r="M245" s="559" t="s">
        <v>506</v>
      </c>
      <c r="N245" s="559" t="s">
        <v>5</v>
      </c>
      <c r="O245" s="124"/>
      <c r="P245" s="125"/>
      <c r="Q245" s="125"/>
      <c r="R245" s="126"/>
      <c r="S245" s="144"/>
      <c r="T245" s="125" t="s">
        <v>342</v>
      </c>
      <c r="U245" s="125"/>
      <c r="V245" s="148"/>
      <c r="W245" s="552"/>
      <c r="X245" s="125"/>
      <c r="Y245" s="553"/>
      <c r="Z245" s="126"/>
      <c r="AA245" s="144"/>
      <c r="AB245" s="125"/>
      <c r="AC245" s="125"/>
      <c r="AD245" s="125"/>
      <c r="AE245" s="148"/>
      <c r="AF245" s="127" t="s">
        <v>342</v>
      </c>
      <c r="AG245" s="125"/>
      <c r="AH245" s="125"/>
      <c r="AI245" s="126"/>
      <c r="AJ245" s="286"/>
      <c r="AK245" s="125"/>
      <c r="AL245" s="553"/>
      <c r="AM245" s="148"/>
      <c r="AN245" s="127"/>
      <c r="AO245" s="125"/>
      <c r="AP245" s="125"/>
      <c r="AQ245" s="125"/>
      <c r="AR245" s="285" t="s">
        <v>342</v>
      </c>
      <c r="AS245" s="554"/>
      <c r="AT245" s="125"/>
      <c r="AU245" s="125"/>
      <c r="AV245" s="148"/>
      <c r="AW245" s="127"/>
      <c r="AX245" s="125"/>
      <c r="AY245" s="553"/>
      <c r="AZ245" s="125"/>
      <c r="BA245" s="555"/>
      <c r="BB245" s="144"/>
      <c r="BC245" s="125"/>
      <c r="BD245" s="125" t="s">
        <v>5</v>
      </c>
      <c r="BE245" s="148"/>
      <c r="BF245" s="127"/>
      <c r="BG245" s="125"/>
      <c r="BH245" s="125"/>
      <c r="BI245" s="126"/>
      <c r="BJ245" s="144"/>
      <c r="BK245" s="553"/>
      <c r="BL245" s="616"/>
      <c r="BM245" s="556"/>
      <c r="BN245" s="128"/>
      <c r="BP245" s="11"/>
      <c r="BR245" s="634"/>
    </row>
    <row r="246" spans="1:70" ht="18.899999999999999" customHeight="1">
      <c r="A246" s="9"/>
      <c r="B246" s="8"/>
      <c r="C246" s="1101"/>
      <c r="D246" s="1101"/>
      <c r="E246" s="1101"/>
      <c r="F246" s="1102"/>
      <c r="G246" s="1092"/>
      <c r="H246" s="721" t="s">
        <v>520</v>
      </c>
      <c r="I246" s="580" t="s">
        <v>807</v>
      </c>
      <c r="J246" s="268">
        <v>1131810</v>
      </c>
      <c r="K246" s="559" t="s">
        <v>339</v>
      </c>
      <c r="L246" s="559">
        <v>219</v>
      </c>
      <c r="M246" s="559" t="s">
        <v>506</v>
      </c>
      <c r="N246" s="559" t="s">
        <v>5</v>
      </c>
      <c r="O246" s="124"/>
      <c r="P246" s="125"/>
      <c r="Q246" s="125"/>
      <c r="R246" s="126"/>
      <c r="S246" s="144"/>
      <c r="T246" s="125"/>
      <c r="U246" s="125"/>
      <c r="V246" s="148" t="s">
        <v>342</v>
      </c>
      <c r="W246" s="552"/>
      <c r="X246" s="125"/>
      <c r="Y246" s="553"/>
      <c r="Z246" s="126"/>
      <c r="AA246" s="144"/>
      <c r="AB246" s="125"/>
      <c r="AC246" s="125"/>
      <c r="AD246" s="125"/>
      <c r="AE246" s="148"/>
      <c r="AF246" s="127"/>
      <c r="AG246" s="125" t="s">
        <v>342</v>
      </c>
      <c r="AH246" s="125"/>
      <c r="AI246" s="126"/>
      <c r="AJ246" s="286"/>
      <c r="AK246" s="125"/>
      <c r="AL246" s="553"/>
      <c r="AM246" s="148"/>
      <c r="AN246" s="127"/>
      <c r="AO246" s="125"/>
      <c r="AP246" s="125"/>
      <c r="AQ246" s="125"/>
      <c r="AR246" s="285"/>
      <c r="AS246" s="554" t="s">
        <v>342</v>
      </c>
      <c r="AT246" s="125"/>
      <c r="AU246" s="125"/>
      <c r="AV246" s="148"/>
      <c r="AW246" s="127"/>
      <c r="AX246" s="125"/>
      <c r="AY246" s="553"/>
      <c r="AZ246" s="125"/>
      <c r="BA246" s="555"/>
      <c r="BB246" s="144"/>
      <c r="BC246" s="125"/>
      <c r="BD246" s="125"/>
      <c r="BE246" s="148" t="s">
        <v>5</v>
      </c>
      <c r="BF246" s="127"/>
      <c r="BG246" s="125"/>
      <c r="BH246" s="125"/>
      <c r="BI246" s="126"/>
      <c r="BJ246" s="144"/>
      <c r="BK246" s="553"/>
      <c r="BL246" s="616"/>
      <c r="BM246" s="556"/>
      <c r="BN246" s="128"/>
      <c r="BP246" s="11"/>
      <c r="BR246" s="634"/>
    </row>
    <row r="247" spans="1:70" ht="18.899999999999999" customHeight="1">
      <c r="A247" s="9"/>
      <c r="B247" s="8"/>
      <c r="C247" s="1101"/>
      <c r="D247" s="1101"/>
      <c r="E247" s="1101"/>
      <c r="F247" s="1102"/>
      <c r="G247" s="1098"/>
      <c r="H247" s="721" t="s">
        <v>997</v>
      </c>
      <c r="I247" s="749" t="s">
        <v>998</v>
      </c>
      <c r="J247" s="268">
        <v>1131810</v>
      </c>
      <c r="K247" s="559" t="s">
        <v>339</v>
      </c>
      <c r="L247" s="559">
        <v>8760</v>
      </c>
      <c r="M247" s="559" t="s">
        <v>506</v>
      </c>
      <c r="N247" s="559" t="s">
        <v>671</v>
      </c>
      <c r="O247" s="124"/>
      <c r="P247" s="125"/>
      <c r="Q247" s="125"/>
      <c r="R247" s="126"/>
      <c r="S247" s="144"/>
      <c r="T247" s="125"/>
      <c r="U247" s="125"/>
      <c r="V247" s="148"/>
      <c r="W247" s="552"/>
      <c r="X247" s="125"/>
      <c r="Y247" s="553"/>
      <c r="Z247" s="126"/>
      <c r="AA247" s="144"/>
      <c r="AB247" s="125"/>
      <c r="AC247" s="125"/>
      <c r="AD247" s="125"/>
      <c r="AE247" s="148"/>
      <c r="AF247" s="127"/>
      <c r="AG247" s="125"/>
      <c r="AH247" s="125"/>
      <c r="AI247" s="126"/>
      <c r="AJ247" s="286"/>
      <c r="AK247" s="125"/>
      <c r="AL247" s="553"/>
      <c r="AM247" s="148"/>
      <c r="AN247" s="127"/>
      <c r="AO247" s="125"/>
      <c r="AP247" s="125"/>
      <c r="AQ247" s="125"/>
      <c r="AR247" s="285"/>
      <c r="AS247" s="554"/>
      <c r="AT247" s="125"/>
      <c r="AU247" s="125"/>
      <c r="AV247" s="148"/>
      <c r="AW247" s="127"/>
      <c r="AX247" s="125"/>
      <c r="AY247" s="553"/>
      <c r="AZ247" s="125"/>
      <c r="BA247" s="555"/>
      <c r="BB247" s="144"/>
      <c r="BC247" s="125"/>
      <c r="BD247" s="125" t="s">
        <v>9</v>
      </c>
      <c r="BE247" s="148"/>
      <c r="BF247" s="127"/>
      <c r="BG247" s="125"/>
      <c r="BH247" s="125"/>
      <c r="BI247" s="126"/>
      <c r="BJ247" s="144"/>
      <c r="BK247" s="553"/>
      <c r="BL247" s="616"/>
      <c r="BM247" s="556"/>
      <c r="BN247" s="128"/>
      <c r="BP247" s="11"/>
      <c r="BR247" s="634"/>
    </row>
    <row r="248" spans="1:70" ht="18.899999999999999" customHeight="1">
      <c r="A248" s="9"/>
      <c r="B248" s="8"/>
      <c r="C248" s="1101"/>
      <c r="D248" s="1101"/>
      <c r="E248" s="1101"/>
      <c r="F248" s="1102"/>
      <c r="G248" s="1098"/>
      <c r="H248" s="721" t="s">
        <v>913</v>
      </c>
      <c r="I248" s="749" t="s">
        <v>958</v>
      </c>
      <c r="J248" s="268">
        <v>1131810</v>
      </c>
      <c r="K248" s="559" t="s">
        <v>339</v>
      </c>
      <c r="L248" s="559">
        <v>8760</v>
      </c>
      <c r="M248" s="559" t="s">
        <v>506</v>
      </c>
      <c r="N248" s="559" t="s">
        <v>667</v>
      </c>
      <c r="O248" s="124"/>
      <c r="P248" s="125"/>
      <c r="Q248" s="125"/>
      <c r="R248" s="126"/>
      <c r="S248" s="144"/>
      <c r="T248" s="125"/>
      <c r="U248" s="125"/>
      <c r="V248" s="148"/>
      <c r="W248" s="552"/>
      <c r="X248" s="125"/>
      <c r="Y248" s="553"/>
      <c r="Z248" s="126"/>
      <c r="AA248" s="144"/>
      <c r="AB248" s="125"/>
      <c r="AC248" s="125"/>
      <c r="AD248" s="125"/>
      <c r="AE248" s="148"/>
      <c r="AF248" s="127"/>
      <c r="AG248" s="125"/>
      <c r="AH248" s="125"/>
      <c r="AI248" s="126"/>
      <c r="AJ248" s="286"/>
      <c r="AK248" s="125"/>
      <c r="AL248" s="553"/>
      <c r="AM248" s="148"/>
      <c r="AN248" s="127"/>
      <c r="AO248" s="125"/>
      <c r="AP248" s="125"/>
      <c r="AQ248" s="125"/>
      <c r="AR248" s="285"/>
      <c r="AS248" s="554"/>
      <c r="AT248" s="125"/>
      <c r="AU248" s="125"/>
      <c r="AV248" s="148"/>
      <c r="AW248" s="127"/>
      <c r="AX248" s="125"/>
      <c r="AY248" s="553"/>
      <c r="AZ248" s="125"/>
      <c r="BA248" s="555"/>
      <c r="BB248" s="144"/>
      <c r="BC248" s="125"/>
      <c r="BD248" s="125" t="s">
        <v>7</v>
      </c>
      <c r="BE248" s="148"/>
      <c r="BF248" s="127"/>
      <c r="BG248" s="125"/>
      <c r="BH248" s="125"/>
      <c r="BI248" s="126"/>
      <c r="BJ248" s="144"/>
      <c r="BK248" s="553"/>
      <c r="BL248" s="616"/>
      <c r="BM248" s="556"/>
      <c r="BN248" s="128"/>
      <c r="BP248" s="11"/>
      <c r="BR248" s="634"/>
    </row>
    <row r="249" spans="1:70" ht="18.899999999999999" customHeight="1" thickBot="1">
      <c r="A249" s="9"/>
      <c r="B249" s="8"/>
      <c r="C249" s="1101"/>
      <c r="D249" s="1101"/>
      <c r="E249" s="1101"/>
      <c r="F249" s="1102"/>
      <c r="G249" s="1093"/>
      <c r="H249" s="722" t="s">
        <v>896</v>
      </c>
      <c r="I249" s="581" t="s">
        <v>897</v>
      </c>
      <c r="J249" s="206">
        <v>1131810</v>
      </c>
      <c r="K249" s="560" t="s">
        <v>339</v>
      </c>
      <c r="L249" s="560">
        <v>231</v>
      </c>
      <c r="M249" s="560" t="s">
        <v>506</v>
      </c>
      <c r="N249" s="560" t="s">
        <v>5</v>
      </c>
      <c r="O249" s="110"/>
      <c r="P249" s="97"/>
      <c r="Q249" s="97"/>
      <c r="R249" s="102"/>
      <c r="S249" s="137"/>
      <c r="T249" s="97"/>
      <c r="U249" s="97"/>
      <c r="V249" s="141" t="s">
        <v>342</v>
      </c>
      <c r="W249" s="121"/>
      <c r="X249" s="97"/>
      <c r="Y249" s="106"/>
      <c r="Z249" s="102"/>
      <c r="AA249" s="137"/>
      <c r="AB249" s="97"/>
      <c r="AC249" s="97"/>
      <c r="AD249" s="97"/>
      <c r="AE249" s="141"/>
      <c r="AF249" s="96"/>
      <c r="AG249" s="97" t="s">
        <v>342</v>
      </c>
      <c r="AH249" s="97"/>
      <c r="AI249" s="102"/>
      <c r="AJ249" s="139"/>
      <c r="AK249" s="97"/>
      <c r="AL249" s="106"/>
      <c r="AM249" s="141"/>
      <c r="AN249" s="96"/>
      <c r="AO249" s="97"/>
      <c r="AP249" s="97"/>
      <c r="AQ249" s="97"/>
      <c r="AR249" s="131"/>
      <c r="AS249" s="614" t="s">
        <v>342</v>
      </c>
      <c r="AT249" s="97"/>
      <c r="AU249" s="97"/>
      <c r="AV249" s="141"/>
      <c r="AW249" s="96"/>
      <c r="AX249" s="97"/>
      <c r="AY249" s="106"/>
      <c r="AZ249" s="97"/>
      <c r="BA249" s="120"/>
      <c r="BB249" s="137"/>
      <c r="BC249" s="97"/>
      <c r="BD249" s="97"/>
      <c r="BE249" s="141" t="s">
        <v>5</v>
      </c>
      <c r="BF249" s="96"/>
      <c r="BG249" s="97"/>
      <c r="BH249" s="97"/>
      <c r="BI249" s="102"/>
      <c r="BJ249" s="137"/>
      <c r="BK249" s="106"/>
      <c r="BL249" s="545"/>
      <c r="BM249" s="615"/>
      <c r="BN249" s="98"/>
      <c r="BP249" s="11"/>
      <c r="BR249" s="634"/>
    </row>
    <row r="250" spans="1:70" ht="18.899999999999999" customHeight="1">
      <c r="A250" s="9"/>
      <c r="B250" s="8"/>
      <c r="C250" s="1101"/>
      <c r="D250" s="1101"/>
      <c r="E250" s="1101"/>
      <c r="F250" s="1102"/>
      <c r="G250" s="1099" t="s">
        <v>1016</v>
      </c>
      <c r="H250" s="720" t="s">
        <v>1006</v>
      </c>
      <c r="I250" s="572" t="s">
        <v>1017</v>
      </c>
      <c r="J250" s="605">
        <v>1132320</v>
      </c>
      <c r="K250" s="585" t="s">
        <v>339</v>
      </c>
      <c r="L250" s="585">
        <v>2920</v>
      </c>
      <c r="M250" s="585" t="s">
        <v>506</v>
      </c>
      <c r="N250" s="585" t="s">
        <v>671</v>
      </c>
      <c r="O250" s="298"/>
      <c r="P250" s="304"/>
      <c r="Q250" s="304"/>
      <c r="R250" s="306"/>
      <c r="S250" s="307"/>
      <c r="T250" s="304"/>
      <c r="U250" s="304"/>
      <c r="V250" s="291"/>
      <c r="W250" s="567"/>
      <c r="X250" s="304"/>
      <c r="Y250" s="568"/>
      <c r="Z250" s="306"/>
      <c r="AA250" s="307"/>
      <c r="AB250" s="304"/>
      <c r="AC250" s="304"/>
      <c r="AD250" s="304"/>
      <c r="AE250" s="291"/>
      <c r="AF250" s="305"/>
      <c r="AG250" s="304"/>
      <c r="AH250" s="304"/>
      <c r="AI250" s="306"/>
      <c r="AJ250" s="290"/>
      <c r="AK250" s="304"/>
      <c r="AL250" s="568"/>
      <c r="AM250" s="291"/>
      <c r="AN250" s="305"/>
      <c r="AO250" s="304"/>
      <c r="AP250" s="304"/>
      <c r="AQ250" s="304"/>
      <c r="AR250" s="289"/>
      <c r="AS250" s="569"/>
      <c r="AT250" s="304"/>
      <c r="AU250" s="304"/>
      <c r="AV250" s="291"/>
      <c r="AW250" s="305"/>
      <c r="AX250" s="304"/>
      <c r="AY250" s="568" t="s">
        <v>353</v>
      </c>
      <c r="AZ250" s="304"/>
      <c r="BA250" s="570"/>
      <c r="BB250" s="307"/>
      <c r="BC250" s="304"/>
      <c r="BD250" s="304"/>
      <c r="BE250" s="291"/>
      <c r="BF250" s="305"/>
      <c r="BG250" s="304"/>
      <c r="BH250" s="304"/>
      <c r="BI250" s="306"/>
      <c r="BJ250" s="307"/>
      <c r="BK250" s="568"/>
      <c r="BL250" s="617"/>
      <c r="BM250" s="571"/>
      <c r="BN250" s="292"/>
      <c r="BP250" s="11"/>
      <c r="BR250" s="634"/>
    </row>
    <row r="251" spans="1:70" ht="18.899999999999999" customHeight="1">
      <c r="A251" s="9"/>
      <c r="B251" s="8"/>
      <c r="C251" s="1101"/>
      <c r="D251" s="1101"/>
      <c r="E251" s="1101"/>
      <c r="F251" s="1102"/>
      <c r="G251" s="1097"/>
      <c r="H251" s="721" t="s">
        <v>1007</v>
      </c>
      <c r="I251" s="574" t="s">
        <v>1018</v>
      </c>
      <c r="J251" s="607">
        <v>1132320</v>
      </c>
      <c r="K251" s="586" t="s">
        <v>339</v>
      </c>
      <c r="L251" s="586">
        <v>8760</v>
      </c>
      <c r="M251" s="586" t="s">
        <v>506</v>
      </c>
      <c r="N251" s="586" t="s">
        <v>671</v>
      </c>
      <c r="O251" s="124"/>
      <c r="P251" s="125"/>
      <c r="Q251" s="125"/>
      <c r="R251" s="126"/>
      <c r="S251" s="144"/>
      <c r="T251" s="125"/>
      <c r="U251" s="125"/>
      <c r="V251" s="148"/>
      <c r="W251" s="552"/>
      <c r="X251" s="125"/>
      <c r="Y251" s="553"/>
      <c r="Z251" s="126"/>
      <c r="AA251" s="144"/>
      <c r="AB251" s="125"/>
      <c r="AC251" s="84"/>
      <c r="AD251" s="125"/>
      <c r="AE251" s="148"/>
      <c r="AF251" s="127"/>
      <c r="AG251" s="125"/>
      <c r="AH251" s="125"/>
      <c r="AI251" s="126"/>
      <c r="AJ251" s="286"/>
      <c r="AK251" s="125"/>
      <c r="AL251" s="553"/>
      <c r="AM251" s="148"/>
      <c r="AN251" s="127"/>
      <c r="AO251" s="125"/>
      <c r="AP251" s="125"/>
      <c r="AQ251" s="125"/>
      <c r="AR251" s="285"/>
      <c r="AS251" s="554"/>
      <c r="AT251" s="125"/>
      <c r="AU251" s="125"/>
      <c r="AV251" s="148"/>
      <c r="AW251" s="127"/>
      <c r="AX251" s="125"/>
      <c r="AY251" s="553" t="s">
        <v>353</v>
      </c>
      <c r="AZ251" s="125"/>
      <c r="BA251" s="555"/>
      <c r="BB251" s="144"/>
      <c r="BC251" s="125"/>
      <c r="BD251" s="125"/>
      <c r="BE251" s="148"/>
      <c r="BF251" s="127"/>
      <c r="BG251" s="125"/>
      <c r="BH251" s="125"/>
      <c r="BI251" s="126"/>
      <c r="BJ251" s="144"/>
      <c r="BK251" s="553"/>
      <c r="BL251" s="616"/>
      <c r="BM251" s="556"/>
      <c r="BN251" s="128"/>
      <c r="BP251" s="11"/>
      <c r="BR251" s="634"/>
    </row>
    <row r="252" spans="1:70" ht="18.75" customHeight="1" thickBot="1">
      <c r="A252" s="9"/>
      <c r="B252" s="8"/>
      <c r="C252" s="1101"/>
      <c r="D252" s="1101"/>
      <c r="E252" s="1101"/>
      <c r="F252" s="1102"/>
      <c r="G252" s="1100"/>
      <c r="H252" s="722" t="s">
        <v>1008</v>
      </c>
      <c r="I252" s="576" t="s">
        <v>1019</v>
      </c>
      <c r="J252" s="609">
        <v>1132320</v>
      </c>
      <c r="K252" s="560" t="s">
        <v>339</v>
      </c>
      <c r="L252" s="560">
        <v>8760</v>
      </c>
      <c r="M252" s="560" t="s">
        <v>506</v>
      </c>
      <c r="N252" s="560" t="s">
        <v>671</v>
      </c>
      <c r="O252" s="110"/>
      <c r="P252" s="97"/>
      <c r="Q252" s="97"/>
      <c r="R252" s="102"/>
      <c r="S252" s="137"/>
      <c r="T252" s="97"/>
      <c r="U252" s="97"/>
      <c r="V252" s="141"/>
      <c r="W252" s="121"/>
      <c r="X252" s="97"/>
      <c r="Y252" s="106"/>
      <c r="Z252" s="102"/>
      <c r="AA252" s="137"/>
      <c r="AB252" s="97"/>
      <c r="AC252" s="97"/>
      <c r="AD252" s="97"/>
      <c r="AE252" s="141"/>
      <c r="AF252" s="96"/>
      <c r="AG252" s="97"/>
      <c r="AH252" s="97"/>
      <c r="AI252" s="102"/>
      <c r="AJ252" s="139"/>
      <c r="AK252" s="97"/>
      <c r="AL252" s="106"/>
      <c r="AM252" s="141"/>
      <c r="AN252" s="96"/>
      <c r="AO252" s="97"/>
      <c r="AP252" s="97"/>
      <c r="AQ252" s="97"/>
      <c r="AR252" s="131"/>
      <c r="AS252" s="614"/>
      <c r="AT252" s="97"/>
      <c r="AU252" s="97"/>
      <c r="AV252" s="141"/>
      <c r="AW252" s="96"/>
      <c r="AX252" s="97"/>
      <c r="AY252" s="106" t="s">
        <v>353</v>
      </c>
      <c r="AZ252" s="97"/>
      <c r="BA252" s="120"/>
      <c r="BB252" s="137"/>
      <c r="BC252" s="97"/>
      <c r="BD252" s="97"/>
      <c r="BE252" s="141"/>
      <c r="BF252" s="96"/>
      <c r="BG252" s="97"/>
      <c r="BH252" s="97"/>
      <c r="BI252" s="102"/>
      <c r="BJ252" s="137"/>
      <c r="BK252" s="106"/>
      <c r="BL252" s="545"/>
      <c r="BM252" s="615"/>
      <c r="BN252" s="98"/>
      <c r="BP252" s="11"/>
      <c r="BR252" s="634"/>
    </row>
    <row r="253" spans="1:70" ht="18.75" customHeight="1">
      <c r="A253" s="9"/>
      <c r="B253" s="8"/>
      <c r="C253" s="1101"/>
      <c r="D253" s="1101"/>
      <c r="E253" s="1101"/>
      <c r="F253" s="1102"/>
      <c r="G253" s="1099" t="s">
        <v>1029</v>
      </c>
      <c r="H253" s="720" t="s">
        <v>900</v>
      </c>
      <c r="I253" s="572" t="s">
        <v>947</v>
      </c>
      <c r="J253" s="605">
        <v>1132390</v>
      </c>
      <c r="K253" s="585" t="s">
        <v>339</v>
      </c>
      <c r="L253" s="585">
        <v>8760</v>
      </c>
      <c r="M253" s="585" t="s">
        <v>506</v>
      </c>
      <c r="N253" s="585" t="s">
        <v>671</v>
      </c>
      <c r="O253" s="298"/>
      <c r="P253" s="304"/>
      <c r="Q253" s="304"/>
      <c r="R253" s="306"/>
      <c r="S253" s="307"/>
      <c r="T253" s="304"/>
      <c r="U253" s="304"/>
      <c r="V253" s="291"/>
      <c r="W253" s="567"/>
      <c r="X253" s="304"/>
      <c r="Y253" s="568"/>
      <c r="Z253" s="306"/>
      <c r="AA253" s="307"/>
      <c r="AB253" s="304"/>
      <c r="AC253" s="304"/>
      <c r="AD253" s="304"/>
      <c r="AE253" s="291"/>
      <c r="AF253" s="305"/>
      <c r="AG253" s="304"/>
      <c r="AH253" s="304"/>
      <c r="AI253" s="306"/>
      <c r="AJ253" s="290"/>
      <c r="AK253" s="304"/>
      <c r="AL253" s="568"/>
      <c r="AM253" s="291"/>
      <c r="AN253" s="305"/>
      <c r="AO253" s="304"/>
      <c r="AP253" s="304"/>
      <c r="AQ253" s="304"/>
      <c r="AR253" s="289"/>
      <c r="AS253" s="569"/>
      <c r="AT253" s="304"/>
      <c r="AU253" s="304"/>
      <c r="AV253" s="291"/>
      <c r="AW253" s="305"/>
      <c r="AX253" s="304"/>
      <c r="AY253" s="568"/>
      <c r="AZ253" s="304"/>
      <c r="BA253" s="570"/>
      <c r="BB253" s="307"/>
      <c r="BC253" s="304"/>
      <c r="BD253" s="304"/>
      <c r="BE253" s="291"/>
      <c r="BF253" s="305"/>
      <c r="BG253" s="304"/>
      <c r="BH253" s="304"/>
      <c r="BI253" s="306"/>
      <c r="BJ253" s="307"/>
      <c r="BK253" s="568"/>
      <c r="BL253" s="617"/>
      <c r="BM253" s="571"/>
      <c r="BN253" s="292"/>
      <c r="BP253" s="11"/>
      <c r="BR253" s="634"/>
    </row>
    <row r="254" spans="1:70" ht="18.75" customHeight="1">
      <c r="A254" s="9"/>
      <c r="B254" s="8"/>
      <c r="C254" s="1101"/>
      <c r="D254" s="1101"/>
      <c r="E254" s="1101"/>
      <c r="F254" s="1102"/>
      <c r="G254" s="1097"/>
      <c r="H254" s="708" t="s">
        <v>215</v>
      </c>
      <c r="I254" s="200" t="s">
        <v>874</v>
      </c>
      <c r="J254" s="186">
        <v>1131818</v>
      </c>
      <c r="K254" s="525" t="s">
        <v>339</v>
      </c>
      <c r="L254" s="525">
        <v>4380</v>
      </c>
      <c r="M254" s="526" t="s">
        <v>506</v>
      </c>
      <c r="N254" s="525" t="s">
        <v>658</v>
      </c>
      <c r="O254" s="108"/>
      <c r="P254" s="84"/>
      <c r="Q254" s="84"/>
      <c r="R254" s="100"/>
      <c r="S254" s="136"/>
      <c r="T254" s="84"/>
      <c r="U254" s="84"/>
      <c r="V254" s="87"/>
      <c r="W254" s="94"/>
      <c r="X254" s="84"/>
      <c r="Y254" s="84"/>
      <c r="Z254" s="100" t="s">
        <v>354</v>
      </c>
      <c r="AA254" s="136"/>
      <c r="AB254" s="84"/>
      <c r="AC254" s="84"/>
      <c r="AD254" s="84"/>
      <c r="AE254" s="87"/>
      <c r="AF254" s="94"/>
      <c r="AG254" s="84"/>
      <c r="AH254" s="84"/>
      <c r="AI254" s="100"/>
      <c r="AJ254" s="136"/>
      <c r="AK254" s="84"/>
      <c r="AL254" s="84"/>
      <c r="AM254" s="87"/>
      <c r="AN254" s="94"/>
      <c r="AO254" s="84"/>
      <c r="AP254" s="84"/>
      <c r="AQ254" s="84"/>
      <c r="AR254" s="100"/>
      <c r="AS254" s="136"/>
      <c r="AT254" s="84"/>
      <c r="AU254" s="84"/>
      <c r="AV254" s="87"/>
      <c r="AW254" s="94"/>
      <c r="AX254" s="84" t="s">
        <v>354</v>
      </c>
      <c r="AY254" s="84"/>
      <c r="AZ254" s="84"/>
      <c r="BA254" s="100"/>
      <c r="BB254" s="136"/>
      <c r="BC254" s="84"/>
      <c r="BD254" s="84"/>
      <c r="BE254" s="87"/>
      <c r="BF254" s="94"/>
      <c r="BG254" s="84"/>
      <c r="BH254" s="84"/>
      <c r="BI254" s="100"/>
      <c r="BJ254" s="136"/>
      <c r="BK254" s="84"/>
      <c r="BL254" s="536"/>
      <c r="BM254" s="536"/>
      <c r="BN254" s="93"/>
      <c r="BP254" s="11"/>
      <c r="BR254" s="634"/>
    </row>
    <row r="255" spans="1:70" ht="18.75" customHeight="1" thickBot="1">
      <c r="A255" s="9"/>
      <c r="B255" s="8"/>
      <c r="C255" s="1101"/>
      <c r="D255" s="1101"/>
      <c r="E255" s="1101"/>
      <c r="F255" s="1102"/>
      <c r="G255" s="1100"/>
      <c r="H255" s="722" t="s">
        <v>1020</v>
      </c>
      <c r="I255" s="576" t="s">
        <v>947</v>
      </c>
      <c r="J255" s="609">
        <v>1131818</v>
      </c>
      <c r="K255" s="560" t="s">
        <v>339</v>
      </c>
      <c r="L255" s="560">
        <v>8760</v>
      </c>
      <c r="M255" s="560" t="s">
        <v>506</v>
      </c>
      <c r="N255" s="560" t="s">
        <v>671</v>
      </c>
      <c r="O255" s="110"/>
      <c r="P255" s="97"/>
      <c r="Q255" s="97"/>
      <c r="R255" s="102"/>
      <c r="S255" s="137"/>
      <c r="T255" s="97"/>
      <c r="U255" s="97"/>
      <c r="V255" s="141"/>
      <c r="W255" s="121"/>
      <c r="X255" s="97"/>
      <c r="Y255" s="106"/>
      <c r="Z255" s="102"/>
      <c r="AA255" s="137"/>
      <c r="AB255" s="97"/>
      <c r="AC255" s="97"/>
      <c r="AD255" s="97"/>
      <c r="AE255" s="141"/>
      <c r="AF255" s="96"/>
      <c r="AG255" s="97"/>
      <c r="AH255" s="97"/>
      <c r="AI255" s="102"/>
      <c r="AJ255" s="139"/>
      <c r="AK255" s="97"/>
      <c r="AL255" s="106"/>
      <c r="AM255" s="141"/>
      <c r="AN255" s="96"/>
      <c r="AO255" s="97"/>
      <c r="AP255" s="97"/>
      <c r="AQ255" s="97"/>
      <c r="AR255" s="131"/>
      <c r="AS255" s="614"/>
      <c r="AT255" s="97"/>
      <c r="AU255" s="97"/>
      <c r="AV255" s="141"/>
      <c r="AW255" s="96"/>
      <c r="AX255" s="97"/>
      <c r="AY255" s="106"/>
      <c r="AZ255" s="97"/>
      <c r="BA255" s="120"/>
      <c r="BB255" s="137"/>
      <c r="BC255" s="97"/>
      <c r="BD255" s="97"/>
      <c r="BE255" s="141"/>
      <c r="BF255" s="96"/>
      <c r="BG255" s="97"/>
      <c r="BH255" s="97"/>
      <c r="BI255" s="102"/>
      <c r="BJ255" s="137"/>
      <c r="BK255" s="106"/>
      <c r="BL255" s="545"/>
      <c r="BM255" s="615"/>
      <c r="BN255" s="98"/>
      <c r="BP255" s="11"/>
      <c r="BR255" s="634"/>
    </row>
    <row r="256" spans="1:70" ht="18.899999999999999" customHeight="1">
      <c r="A256" s="9"/>
      <c r="B256" s="8"/>
      <c r="C256" s="1101"/>
      <c r="D256" s="1101"/>
      <c r="E256" s="1101"/>
      <c r="F256" s="1102"/>
      <c r="G256" s="1014" t="s">
        <v>1032</v>
      </c>
      <c r="H256" s="720" t="s">
        <v>655</v>
      </c>
      <c r="I256" s="572" t="s">
        <v>708</v>
      </c>
      <c r="J256" s="557">
        <v>1131821</v>
      </c>
      <c r="K256" s="561" t="s">
        <v>1</v>
      </c>
      <c r="L256" s="561">
        <v>183</v>
      </c>
      <c r="M256" s="561" t="s">
        <v>508</v>
      </c>
      <c r="N256" s="561" t="s">
        <v>663</v>
      </c>
      <c r="O256" s="122"/>
      <c r="P256" s="90"/>
      <c r="Q256" s="90"/>
      <c r="R256" s="99"/>
      <c r="S256" s="103"/>
      <c r="T256" s="90"/>
      <c r="U256" s="90"/>
      <c r="V256" s="99"/>
      <c r="W256" s="89"/>
      <c r="X256" s="90" t="s">
        <v>342</v>
      </c>
      <c r="Y256" s="104"/>
      <c r="Z256" s="99"/>
      <c r="AA256" s="103"/>
      <c r="AB256" s="90"/>
      <c r="AC256" s="90"/>
      <c r="AD256" s="90"/>
      <c r="AE256" s="99"/>
      <c r="AF256" s="103"/>
      <c r="AG256" s="90"/>
      <c r="AH256" s="90"/>
      <c r="AI256" s="99"/>
      <c r="AJ256" s="89" t="s">
        <v>342</v>
      </c>
      <c r="AK256" s="90"/>
      <c r="AL256" s="104"/>
      <c r="AM256" s="99"/>
      <c r="AN256" s="103"/>
      <c r="AO256" s="90"/>
      <c r="AP256" s="90"/>
      <c r="AQ256" s="90"/>
      <c r="AR256" s="129"/>
      <c r="AS256" s="633"/>
      <c r="AT256" s="90"/>
      <c r="AU256" s="90"/>
      <c r="AV256" s="99" t="s">
        <v>342</v>
      </c>
      <c r="AW256" s="103"/>
      <c r="AX256" s="90"/>
      <c r="AY256" s="104"/>
      <c r="AZ256" s="90"/>
      <c r="BA256" s="105"/>
      <c r="BB256" s="103"/>
      <c r="BC256" s="90"/>
      <c r="BD256" s="90"/>
      <c r="BE256" s="99"/>
      <c r="BF256" s="307"/>
      <c r="BG256" s="304"/>
      <c r="BH256" s="304" t="s">
        <v>5</v>
      </c>
      <c r="BI256" s="306"/>
      <c r="BJ256" s="307"/>
      <c r="BK256" s="568"/>
      <c r="BL256" s="617"/>
      <c r="BM256" s="571"/>
      <c r="BN256" s="292"/>
      <c r="BP256" s="11"/>
      <c r="BR256" s="634"/>
    </row>
    <row r="257" spans="1:70" ht="18.899999999999999" customHeight="1">
      <c r="A257" s="9"/>
      <c r="B257" s="8"/>
      <c r="C257" s="1101"/>
      <c r="D257" s="1101"/>
      <c r="E257" s="1101"/>
      <c r="F257" s="1102"/>
      <c r="G257" s="1014"/>
      <c r="H257" s="721" t="s">
        <v>653</v>
      </c>
      <c r="I257" s="573" t="s">
        <v>709</v>
      </c>
      <c r="J257" s="524">
        <v>1131821</v>
      </c>
      <c r="K257" s="559" t="s">
        <v>1</v>
      </c>
      <c r="L257" s="559">
        <v>80</v>
      </c>
      <c r="M257" s="559" t="s">
        <v>508</v>
      </c>
      <c r="N257" s="559" t="s">
        <v>3</v>
      </c>
      <c r="O257" s="108"/>
      <c r="P257" s="84" t="s">
        <v>707</v>
      </c>
      <c r="Q257" s="84"/>
      <c r="R257" s="100"/>
      <c r="S257" s="94"/>
      <c r="T257" s="84" t="s">
        <v>707</v>
      </c>
      <c r="U257" s="84"/>
      <c r="V257" s="100"/>
      <c r="W257" s="92"/>
      <c r="X257" s="84" t="s">
        <v>354</v>
      </c>
      <c r="Y257" s="85"/>
      <c r="Z257" s="100"/>
      <c r="AA257" s="94"/>
      <c r="AB257" s="84" t="s">
        <v>707</v>
      </c>
      <c r="AC257" s="84"/>
      <c r="AD257" s="84"/>
      <c r="AE257" s="100"/>
      <c r="AF257" s="94" t="s">
        <v>707</v>
      </c>
      <c r="AG257" s="84"/>
      <c r="AH257" s="84"/>
      <c r="AI257" s="100"/>
      <c r="AJ257" s="92" t="s">
        <v>707</v>
      </c>
      <c r="AK257" s="84"/>
      <c r="AL257" s="85"/>
      <c r="AM257" s="100"/>
      <c r="AN257" s="94" t="s">
        <v>707</v>
      </c>
      <c r="AO257" s="84"/>
      <c r="AP257" s="84"/>
      <c r="AQ257" s="84"/>
      <c r="AR257" s="133" t="s">
        <v>707</v>
      </c>
      <c r="AS257" s="547"/>
      <c r="AT257" s="84"/>
      <c r="AU257" s="84"/>
      <c r="AV257" s="100" t="s">
        <v>707</v>
      </c>
      <c r="AW257" s="94"/>
      <c r="AX257" s="84"/>
      <c r="AY257" s="85"/>
      <c r="AZ257" s="84" t="s">
        <v>707</v>
      </c>
      <c r="BA257" s="101"/>
      <c r="BB257" s="94"/>
      <c r="BC257" s="84"/>
      <c r="BD257" s="84" t="s">
        <v>3</v>
      </c>
      <c r="BE257" s="100"/>
      <c r="BF257" s="144"/>
      <c r="BG257" s="125"/>
      <c r="BH257" s="125" t="s">
        <v>3</v>
      </c>
      <c r="BI257" s="126"/>
      <c r="BJ257" s="144"/>
      <c r="BK257" s="553"/>
      <c r="BL257" s="616"/>
      <c r="BM257" s="556"/>
      <c r="BN257" s="128"/>
      <c r="BP257" s="11"/>
      <c r="BR257" s="634"/>
    </row>
    <row r="258" spans="1:70" ht="18.899999999999999" customHeight="1">
      <c r="A258" s="9"/>
      <c r="B258" s="8"/>
      <c r="C258" s="1101"/>
      <c r="D258" s="1101"/>
      <c r="E258" s="1101"/>
      <c r="F258" s="1102"/>
      <c r="G258" s="1014"/>
      <c r="H258" s="721" t="s">
        <v>651</v>
      </c>
      <c r="I258" s="573" t="s">
        <v>710</v>
      </c>
      <c r="J258" s="524">
        <v>1131821</v>
      </c>
      <c r="K258" s="559" t="s">
        <v>1</v>
      </c>
      <c r="L258" s="559">
        <v>195</v>
      </c>
      <c r="M258" s="559" t="s">
        <v>508</v>
      </c>
      <c r="N258" s="559" t="s">
        <v>5</v>
      </c>
      <c r="O258" s="108"/>
      <c r="P258" s="84"/>
      <c r="Q258" s="84" t="s">
        <v>342</v>
      </c>
      <c r="R258" s="100"/>
      <c r="S258" s="94"/>
      <c r="T258" s="84"/>
      <c r="U258" s="84"/>
      <c r="V258" s="100"/>
      <c r="W258" s="92"/>
      <c r="X258" s="84"/>
      <c r="Y258" s="85"/>
      <c r="Z258" s="100"/>
      <c r="AA258" s="94"/>
      <c r="AB258" s="84"/>
      <c r="AC258" s="84" t="s">
        <v>342</v>
      </c>
      <c r="AD258" s="84"/>
      <c r="AE258" s="100"/>
      <c r="AF258" s="94"/>
      <c r="AG258" s="84"/>
      <c r="AH258" s="84"/>
      <c r="AI258" s="100"/>
      <c r="AJ258" s="92"/>
      <c r="AK258" s="84"/>
      <c r="AL258" s="85"/>
      <c r="AM258" s="100"/>
      <c r="AN258" s="94"/>
      <c r="AO258" s="84" t="s">
        <v>342</v>
      </c>
      <c r="AP258" s="84"/>
      <c r="AQ258" s="84"/>
      <c r="AR258" s="133"/>
      <c r="AS258" s="547"/>
      <c r="AT258" s="84"/>
      <c r="AU258" s="84"/>
      <c r="AV258" s="100"/>
      <c r="AW258" s="94"/>
      <c r="AX258" s="84"/>
      <c r="AY258" s="85"/>
      <c r="AZ258" s="84"/>
      <c r="BA258" s="101" t="s">
        <v>342</v>
      </c>
      <c r="BB258" s="94"/>
      <c r="BC258" s="84"/>
      <c r="BD258" s="84"/>
      <c r="BE258" s="100"/>
      <c r="BF258" s="144"/>
      <c r="BG258" s="125"/>
      <c r="BH258" s="125"/>
      <c r="BI258" s="126"/>
      <c r="BJ258" s="144"/>
      <c r="BK258" s="553"/>
      <c r="BL258" s="616"/>
      <c r="BM258" s="556"/>
      <c r="BN258" s="128"/>
      <c r="BP258" s="11"/>
      <c r="BR258" s="634"/>
    </row>
    <row r="259" spans="1:70" ht="18.899999999999999" customHeight="1">
      <c r="A259" s="9"/>
      <c r="B259" s="8"/>
      <c r="C259" s="1101"/>
      <c r="D259" s="1101"/>
      <c r="E259" s="1101"/>
      <c r="F259" s="1102"/>
      <c r="G259" s="1014"/>
      <c r="H259" s="721" t="s">
        <v>649</v>
      </c>
      <c r="I259" s="573" t="s">
        <v>711</v>
      </c>
      <c r="J259" s="524">
        <v>1131821</v>
      </c>
      <c r="K259" s="559" t="s">
        <v>1</v>
      </c>
      <c r="L259" s="559">
        <v>108</v>
      </c>
      <c r="M259" s="559" t="s">
        <v>508</v>
      </c>
      <c r="N259" s="559" t="s">
        <v>5</v>
      </c>
      <c r="O259" s="108"/>
      <c r="P259" s="84" t="s">
        <v>342</v>
      </c>
      <c r="Q259" s="84"/>
      <c r="R259" s="100"/>
      <c r="S259" s="94"/>
      <c r="T259" s="84"/>
      <c r="U259" s="84"/>
      <c r="V259" s="100"/>
      <c r="W259" s="92"/>
      <c r="X259" s="84"/>
      <c r="Y259" s="85"/>
      <c r="Z259" s="100"/>
      <c r="AA259" s="94"/>
      <c r="AB259" s="84" t="s">
        <v>342</v>
      </c>
      <c r="AC259" s="84"/>
      <c r="AD259" s="84"/>
      <c r="AE259" s="100"/>
      <c r="AF259" s="94"/>
      <c r="AG259" s="84"/>
      <c r="AH259" s="84"/>
      <c r="AI259" s="100"/>
      <c r="AJ259" s="92"/>
      <c r="AK259" s="84"/>
      <c r="AL259" s="85"/>
      <c r="AM259" s="100"/>
      <c r="AN259" s="94" t="s">
        <v>342</v>
      </c>
      <c r="AO259" s="84"/>
      <c r="AP259" s="84"/>
      <c r="AQ259" s="84"/>
      <c r="AR259" s="133"/>
      <c r="AS259" s="547"/>
      <c r="AT259" s="84"/>
      <c r="AU259" s="84"/>
      <c r="AV259" s="100"/>
      <c r="AW259" s="94"/>
      <c r="AX259" s="84"/>
      <c r="AY259" s="85"/>
      <c r="AZ259" s="84" t="s">
        <v>342</v>
      </c>
      <c r="BA259" s="101"/>
      <c r="BB259" s="94"/>
      <c r="BC259" s="84"/>
      <c r="BD259" s="84"/>
      <c r="BE259" s="100"/>
      <c r="BF259" s="144"/>
      <c r="BG259" s="125"/>
      <c r="BH259" s="125"/>
      <c r="BI259" s="126"/>
      <c r="BJ259" s="144"/>
      <c r="BK259" s="553"/>
      <c r="BL259" s="616"/>
      <c r="BM259" s="556"/>
      <c r="BN259" s="128"/>
      <c r="BP259" s="11"/>
      <c r="BR259" s="634"/>
    </row>
    <row r="260" spans="1:70" ht="18.899999999999999" customHeight="1">
      <c r="A260" s="9"/>
      <c r="B260" s="8"/>
      <c r="C260" s="1101"/>
      <c r="D260" s="1101"/>
      <c r="E260" s="1101"/>
      <c r="F260" s="1102"/>
      <c r="G260" s="1014"/>
      <c r="H260" s="721" t="s">
        <v>647</v>
      </c>
      <c r="I260" s="573" t="s">
        <v>712</v>
      </c>
      <c r="J260" s="524">
        <v>1131821</v>
      </c>
      <c r="K260" s="559" t="s">
        <v>1</v>
      </c>
      <c r="L260" s="559">
        <v>8760</v>
      </c>
      <c r="M260" s="559" t="s">
        <v>508</v>
      </c>
      <c r="N260" s="559" t="s">
        <v>5</v>
      </c>
      <c r="O260" s="108"/>
      <c r="P260" s="84" t="s">
        <v>342</v>
      </c>
      <c r="Q260" s="84"/>
      <c r="R260" s="100"/>
      <c r="S260" s="94"/>
      <c r="T260" s="84"/>
      <c r="U260" s="84"/>
      <c r="V260" s="100"/>
      <c r="W260" s="92"/>
      <c r="X260" s="84"/>
      <c r="Y260" s="85"/>
      <c r="Z260" s="100"/>
      <c r="AA260" s="94"/>
      <c r="AB260" s="84" t="s">
        <v>342</v>
      </c>
      <c r="AC260" s="84"/>
      <c r="AD260" s="84"/>
      <c r="AE260" s="100"/>
      <c r="AF260" s="94"/>
      <c r="AG260" s="84"/>
      <c r="AH260" s="84"/>
      <c r="AI260" s="100"/>
      <c r="AJ260" s="92"/>
      <c r="AK260" s="84"/>
      <c r="AL260" s="85"/>
      <c r="AM260" s="100"/>
      <c r="AN260" s="94" t="s">
        <v>342</v>
      </c>
      <c r="AO260" s="84"/>
      <c r="AP260" s="84"/>
      <c r="AQ260" s="84"/>
      <c r="AR260" s="133"/>
      <c r="AS260" s="547"/>
      <c r="AT260" s="84"/>
      <c r="AU260" s="84"/>
      <c r="AV260" s="100"/>
      <c r="AW260" s="94"/>
      <c r="AX260" s="84"/>
      <c r="AY260" s="85"/>
      <c r="AZ260" s="84" t="s">
        <v>342</v>
      </c>
      <c r="BA260" s="101"/>
      <c r="BB260" s="94"/>
      <c r="BC260" s="84"/>
      <c r="BD260" s="84"/>
      <c r="BE260" s="100"/>
      <c r="BF260" s="144"/>
      <c r="BG260" s="125"/>
      <c r="BH260" s="125"/>
      <c r="BI260" s="126"/>
      <c r="BJ260" s="144"/>
      <c r="BK260" s="553"/>
      <c r="BL260" s="616"/>
      <c r="BM260" s="556"/>
      <c r="BN260" s="128"/>
      <c r="BP260" s="11"/>
      <c r="BR260" s="634"/>
    </row>
    <row r="261" spans="1:70" ht="18.899999999999999" customHeight="1">
      <c r="A261" s="9"/>
      <c r="B261" s="8"/>
      <c r="C261" s="1101"/>
      <c r="D261" s="1101"/>
      <c r="E261" s="1101"/>
      <c r="F261" s="1102"/>
      <c r="G261" s="1014"/>
      <c r="H261" s="721" t="s">
        <v>645</v>
      </c>
      <c r="I261" s="573" t="s">
        <v>713</v>
      </c>
      <c r="J261" s="524">
        <v>1131821</v>
      </c>
      <c r="K261" s="559" t="s">
        <v>1</v>
      </c>
      <c r="L261" s="559">
        <v>4380</v>
      </c>
      <c r="M261" s="559" t="s">
        <v>508</v>
      </c>
      <c r="N261" s="559" t="s">
        <v>5</v>
      </c>
      <c r="O261" s="108"/>
      <c r="P261" s="84" t="s">
        <v>342</v>
      </c>
      <c r="Q261" s="84"/>
      <c r="R261" s="100"/>
      <c r="S261" s="94"/>
      <c r="T261" s="84"/>
      <c r="U261" s="84"/>
      <c r="V261" s="100"/>
      <c r="W261" s="92"/>
      <c r="X261" s="84"/>
      <c r="Y261" s="85"/>
      <c r="Z261" s="100"/>
      <c r="AA261" s="94"/>
      <c r="AB261" s="84" t="s">
        <v>342</v>
      </c>
      <c r="AC261" s="84"/>
      <c r="AD261" s="84"/>
      <c r="AE261" s="100"/>
      <c r="AF261" s="94"/>
      <c r="AG261" s="84"/>
      <c r="AH261" s="84"/>
      <c r="AI261" s="100"/>
      <c r="AJ261" s="92"/>
      <c r="AK261" s="84"/>
      <c r="AL261" s="85"/>
      <c r="AM261" s="100"/>
      <c r="AN261" s="94" t="s">
        <v>342</v>
      </c>
      <c r="AO261" s="84"/>
      <c r="AP261" s="84"/>
      <c r="AQ261" s="84"/>
      <c r="AR261" s="133"/>
      <c r="AS261" s="547"/>
      <c r="AT261" s="84"/>
      <c r="AU261" s="84"/>
      <c r="AV261" s="100"/>
      <c r="AW261" s="94"/>
      <c r="AX261" s="84"/>
      <c r="AY261" s="85"/>
      <c r="AZ261" s="84" t="s">
        <v>342</v>
      </c>
      <c r="BA261" s="101"/>
      <c r="BB261" s="94"/>
      <c r="BC261" s="84"/>
      <c r="BD261" s="84"/>
      <c r="BE261" s="100"/>
      <c r="BF261" s="144"/>
      <c r="BG261" s="125"/>
      <c r="BH261" s="125"/>
      <c r="BI261" s="126"/>
      <c r="BJ261" s="144"/>
      <c r="BK261" s="553"/>
      <c r="BL261" s="616"/>
      <c r="BM261" s="556"/>
      <c r="BN261" s="128"/>
      <c r="BP261" s="11"/>
      <c r="BR261" s="634"/>
    </row>
    <row r="262" spans="1:70" ht="18.899999999999999" customHeight="1">
      <c r="A262" s="9"/>
      <c r="B262" s="8"/>
      <c r="C262" s="1101"/>
      <c r="D262" s="1101"/>
      <c r="E262" s="1101"/>
      <c r="F262" s="1102"/>
      <c r="G262" s="1014"/>
      <c r="H262" s="721" t="s">
        <v>1009</v>
      </c>
      <c r="I262" s="573" t="s">
        <v>1031</v>
      </c>
      <c r="J262" s="524">
        <v>1131195</v>
      </c>
      <c r="K262" s="559" t="s">
        <v>1</v>
      </c>
      <c r="L262" s="559">
        <v>8760</v>
      </c>
      <c r="M262" s="559" t="s">
        <v>508</v>
      </c>
      <c r="N262" s="559" t="s">
        <v>671</v>
      </c>
      <c r="O262" s="108"/>
      <c r="P262" s="84"/>
      <c r="Q262" s="84"/>
      <c r="R262" s="100"/>
      <c r="S262" s="94"/>
      <c r="T262" s="84"/>
      <c r="U262" s="84"/>
      <c r="V262" s="100"/>
      <c r="W262" s="92"/>
      <c r="X262" s="84"/>
      <c r="Y262" s="85"/>
      <c r="Z262" s="100"/>
      <c r="AA262" s="94"/>
      <c r="AB262" s="84"/>
      <c r="AC262" s="84"/>
      <c r="AD262" s="84"/>
      <c r="AE262" s="100"/>
      <c r="AF262" s="94"/>
      <c r="AG262" s="84"/>
      <c r="AH262" s="84"/>
      <c r="AI262" s="100"/>
      <c r="AJ262" s="92"/>
      <c r="AK262" s="84"/>
      <c r="AL262" s="85"/>
      <c r="AM262" s="100"/>
      <c r="AN262" s="94"/>
      <c r="AO262" s="84"/>
      <c r="AP262" s="84"/>
      <c r="AQ262" s="84"/>
      <c r="AR262" s="133"/>
      <c r="AS262" s="547"/>
      <c r="AT262" s="84"/>
      <c r="AU262" s="84"/>
      <c r="AV262" s="100"/>
      <c r="AW262" s="94"/>
      <c r="AX262" s="84"/>
      <c r="AY262" s="85"/>
      <c r="AZ262" s="84"/>
      <c r="BA262" s="101"/>
      <c r="BB262" s="94"/>
      <c r="BC262" s="84"/>
      <c r="BD262" s="84"/>
      <c r="BE262" s="100"/>
      <c r="BF262" s="144"/>
      <c r="BG262" s="125"/>
      <c r="BH262" s="125"/>
      <c r="BI262" s="126"/>
      <c r="BJ262" s="144"/>
      <c r="BK262" s="553"/>
      <c r="BL262" s="616"/>
      <c r="BM262" s="556"/>
      <c r="BN262" s="128"/>
      <c r="BP262" s="11"/>
      <c r="BR262" s="634"/>
    </row>
    <row r="263" spans="1:70" ht="18.899999999999999" customHeight="1">
      <c r="A263" s="9"/>
      <c r="B263" s="8"/>
      <c r="C263" s="1101"/>
      <c r="D263" s="1101"/>
      <c r="E263" s="1101"/>
      <c r="F263" s="1102"/>
      <c r="G263" s="1014"/>
      <c r="H263" s="721" t="s">
        <v>1010</v>
      </c>
      <c r="I263" s="573" t="s">
        <v>1030</v>
      </c>
      <c r="J263" s="524">
        <v>1131195</v>
      </c>
      <c r="K263" s="559" t="s">
        <v>1</v>
      </c>
      <c r="L263" s="559">
        <v>8760</v>
      </c>
      <c r="M263" s="559" t="s">
        <v>508</v>
      </c>
      <c r="N263" s="559" t="s">
        <v>671</v>
      </c>
      <c r="O263" s="108"/>
      <c r="P263" s="84"/>
      <c r="Q263" s="84"/>
      <c r="R263" s="100"/>
      <c r="S263" s="94"/>
      <c r="T263" s="84"/>
      <c r="U263" s="84"/>
      <c r="V263" s="100"/>
      <c r="W263" s="92"/>
      <c r="X263" s="84"/>
      <c r="Y263" s="85"/>
      <c r="Z263" s="100"/>
      <c r="AA263" s="94"/>
      <c r="AB263" s="84"/>
      <c r="AC263" s="84"/>
      <c r="AD263" s="84"/>
      <c r="AE263" s="100"/>
      <c r="AF263" s="94"/>
      <c r="AG263" s="84"/>
      <c r="AH263" s="84"/>
      <c r="AI263" s="100"/>
      <c r="AJ263" s="92"/>
      <c r="AK263" s="84"/>
      <c r="AL263" s="85"/>
      <c r="AM263" s="100"/>
      <c r="AN263" s="94"/>
      <c r="AO263" s="84"/>
      <c r="AP263" s="84"/>
      <c r="AQ263" s="84"/>
      <c r="AR263" s="133"/>
      <c r="AS263" s="547"/>
      <c r="AT263" s="84"/>
      <c r="AU263" s="84"/>
      <c r="AV263" s="100"/>
      <c r="AW263" s="94"/>
      <c r="AX263" s="84"/>
      <c r="AY263" s="85"/>
      <c r="AZ263" s="84"/>
      <c r="BA263" s="101"/>
      <c r="BB263" s="94"/>
      <c r="BC263" s="84"/>
      <c r="BD263" s="84"/>
      <c r="BE263" s="100"/>
      <c r="BF263" s="144"/>
      <c r="BG263" s="125"/>
      <c r="BH263" s="125"/>
      <c r="BI263" s="126"/>
      <c r="BJ263" s="144"/>
      <c r="BK263" s="553"/>
      <c r="BL263" s="616"/>
      <c r="BM263" s="556"/>
      <c r="BN263" s="128"/>
      <c r="BP263" s="11"/>
      <c r="BR263" s="634"/>
    </row>
    <row r="264" spans="1:70" ht="18.899999999999999" customHeight="1">
      <c r="A264" s="9"/>
      <c r="B264" s="8"/>
      <c r="C264" s="1101"/>
      <c r="D264" s="1101"/>
      <c r="E264" s="1101"/>
      <c r="F264" s="1102"/>
      <c r="G264" s="1014"/>
      <c r="H264" s="721" t="s">
        <v>1004</v>
      </c>
      <c r="I264" s="573" t="s">
        <v>1033</v>
      </c>
      <c r="J264" s="524">
        <v>1131700</v>
      </c>
      <c r="K264" s="559" t="s">
        <v>1</v>
      </c>
      <c r="L264" s="559">
        <v>8760</v>
      </c>
      <c r="M264" s="559" t="s">
        <v>508</v>
      </c>
      <c r="N264" s="559" t="s">
        <v>671</v>
      </c>
      <c r="O264" s="108"/>
      <c r="P264" s="84"/>
      <c r="Q264" s="84"/>
      <c r="R264" s="100"/>
      <c r="S264" s="94"/>
      <c r="T264" s="84"/>
      <c r="U264" s="84"/>
      <c r="V264" s="100"/>
      <c r="W264" s="92"/>
      <c r="X264" s="84"/>
      <c r="Y264" s="85"/>
      <c r="Z264" s="100"/>
      <c r="AA264" s="94"/>
      <c r="AB264" s="84"/>
      <c r="AC264" s="84"/>
      <c r="AD264" s="84"/>
      <c r="AE264" s="100"/>
      <c r="AF264" s="94"/>
      <c r="AG264" s="84"/>
      <c r="AH264" s="84"/>
      <c r="AI264" s="100"/>
      <c r="AJ264" s="92"/>
      <c r="AK264" s="84"/>
      <c r="AL264" s="85"/>
      <c r="AM264" s="100"/>
      <c r="AN264" s="94"/>
      <c r="AO264" s="84"/>
      <c r="AP264" s="84"/>
      <c r="AQ264" s="84"/>
      <c r="AR264" s="133"/>
      <c r="AS264" s="547"/>
      <c r="AT264" s="84"/>
      <c r="AU264" s="84"/>
      <c r="AV264" s="100"/>
      <c r="AW264" s="94"/>
      <c r="AX264" s="84"/>
      <c r="AY264" s="85"/>
      <c r="AZ264" s="84"/>
      <c r="BA264" s="101"/>
      <c r="BB264" s="94"/>
      <c r="BC264" s="84"/>
      <c r="BD264" s="84"/>
      <c r="BE264" s="100"/>
      <c r="BF264" s="144"/>
      <c r="BG264" s="125"/>
      <c r="BH264" s="125"/>
      <c r="BI264" s="126"/>
      <c r="BJ264" s="144"/>
      <c r="BK264" s="553"/>
      <c r="BL264" s="616"/>
      <c r="BM264" s="556"/>
      <c r="BN264" s="128"/>
      <c r="BP264" s="11"/>
      <c r="BR264" s="634"/>
    </row>
    <row r="265" spans="1:70" ht="18.899999999999999" customHeight="1">
      <c r="A265" s="9"/>
      <c r="B265" s="8"/>
      <c r="C265" s="1101"/>
      <c r="D265" s="1101"/>
      <c r="E265" s="1101"/>
      <c r="F265" s="1102"/>
      <c r="G265" s="1014"/>
      <c r="H265" s="721" t="s">
        <v>643</v>
      </c>
      <c r="I265" s="573" t="s">
        <v>725</v>
      </c>
      <c r="J265" s="524">
        <v>1131800</v>
      </c>
      <c r="K265" s="559" t="s">
        <v>1</v>
      </c>
      <c r="L265" s="559">
        <v>730</v>
      </c>
      <c r="M265" s="559" t="s">
        <v>508</v>
      </c>
      <c r="N265" s="559" t="s">
        <v>658</v>
      </c>
      <c r="O265" s="108"/>
      <c r="P265" s="84"/>
      <c r="Q265" s="84"/>
      <c r="R265" s="100"/>
      <c r="S265" s="94"/>
      <c r="T265" s="84"/>
      <c r="U265" s="84"/>
      <c r="V265" s="100"/>
      <c r="W265" s="92"/>
      <c r="X265" s="84"/>
      <c r="Y265" s="85"/>
      <c r="Z265" s="100"/>
      <c r="AA265" s="94"/>
      <c r="AB265" s="84"/>
      <c r="AC265" s="84" t="s">
        <v>354</v>
      </c>
      <c r="AD265" s="84"/>
      <c r="AE265" s="100"/>
      <c r="AF265" s="94"/>
      <c r="AG265" s="84"/>
      <c r="AH265" s="84"/>
      <c r="AI265" s="100"/>
      <c r="AJ265" s="92"/>
      <c r="AK265" s="84"/>
      <c r="AL265" s="85"/>
      <c r="AM265" s="100"/>
      <c r="AN265" s="94"/>
      <c r="AO265" s="84"/>
      <c r="AP265" s="84"/>
      <c r="AQ265" s="84"/>
      <c r="AR265" s="133"/>
      <c r="AS265" s="547"/>
      <c r="AT265" s="84"/>
      <c r="AU265" s="84"/>
      <c r="AV265" s="100"/>
      <c r="AW265" s="94"/>
      <c r="AX265" s="84"/>
      <c r="AY265" s="85"/>
      <c r="AZ265" s="84"/>
      <c r="BA265" s="101" t="s">
        <v>354</v>
      </c>
      <c r="BB265" s="94"/>
      <c r="BC265" s="84"/>
      <c r="BD265" s="84"/>
      <c r="BE265" s="100"/>
      <c r="BF265" s="144"/>
      <c r="BG265" s="125"/>
      <c r="BH265" s="125"/>
      <c r="BI265" s="126"/>
      <c r="BJ265" s="144"/>
      <c r="BK265" s="553"/>
      <c r="BL265" s="616"/>
      <c r="BM265" s="556"/>
      <c r="BN265" s="128"/>
      <c r="BP265" s="11"/>
      <c r="BR265" s="634"/>
    </row>
    <row r="266" spans="1:70" ht="18.899999999999999" customHeight="1">
      <c r="A266" s="9"/>
      <c r="B266" s="8"/>
      <c r="C266" s="1101"/>
      <c r="D266" s="1101"/>
      <c r="E266" s="1101"/>
      <c r="F266" s="1102"/>
      <c r="G266" s="1014"/>
      <c r="H266" s="721" t="s">
        <v>642</v>
      </c>
      <c r="I266" s="573" t="s">
        <v>725</v>
      </c>
      <c r="J266" s="524">
        <v>1131800</v>
      </c>
      <c r="K266" s="559" t="s">
        <v>1</v>
      </c>
      <c r="L266" s="559">
        <v>876</v>
      </c>
      <c r="M266" s="559" t="s">
        <v>508</v>
      </c>
      <c r="N266" s="559" t="s">
        <v>658</v>
      </c>
      <c r="O266" s="108"/>
      <c r="P266" s="84"/>
      <c r="Q266" s="84"/>
      <c r="R266" s="100"/>
      <c r="S266" s="94"/>
      <c r="T266" s="84"/>
      <c r="U266" s="84"/>
      <c r="V266" s="100"/>
      <c r="W266" s="92"/>
      <c r="X266" s="84"/>
      <c r="Y266" s="85"/>
      <c r="Z266" s="100"/>
      <c r="AA266" s="94"/>
      <c r="AB266" s="84"/>
      <c r="AC266" s="84" t="s">
        <v>354</v>
      </c>
      <c r="AD266" s="84"/>
      <c r="AE266" s="100"/>
      <c r="AF266" s="94"/>
      <c r="AG266" s="84"/>
      <c r="AH266" s="84"/>
      <c r="AI266" s="100"/>
      <c r="AJ266" s="92"/>
      <c r="AK266" s="84"/>
      <c r="AL266" s="85"/>
      <c r="AM266" s="100"/>
      <c r="AN266" s="94"/>
      <c r="AO266" s="84"/>
      <c r="AP266" s="84"/>
      <c r="AQ266" s="84"/>
      <c r="AR266" s="133"/>
      <c r="AS266" s="547"/>
      <c r="AT266" s="84"/>
      <c r="AU266" s="84"/>
      <c r="AV266" s="100"/>
      <c r="AW266" s="94"/>
      <c r="AX266" s="84"/>
      <c r="AY266" s="85"/>
      <c r="AZ266" s="84"/>
      <c r="BA266" s="101" t="s">
        <v>354</v>
      </c>
      <c r="BB266" s="94"/>
      <c r="BC266" s="84"/>
      <c r="BD266" s="84"/>
      <c r="BE266" s="100"/>
      <c r="BF266" s="144"/>
      <c r="BG266" s="125"/>
      <c r="BH266" s="125"/>
      <c r="BI266" s="126"/>
      <c r="BJ266" s="144"/>
      <c r="BK266" s="553"/>
      <c r="BL266" s="616"/>
      <c r="BM266" s="556"/>
      <c r="BN266" s="128"/>
      <c r="BP266" s="11"/>
      <c r="BR266" s="634"/>
    </row>
    <row r="267" spans="1:70" ht="18.899999999999999" customHeight="1">
      <c r="A267" s="9"/>
      <c r="B267" s="8"/>
      <c r="C267" s="1101"/>
      <c r="D267" s="1101"/>
      <c r="E267" s="1101"/>
      <c r="F267" s="1102"/>
      <c r="G267" s="1014"/>
      <c r="H267" s="721" t="s">
        <v>640</v>
      </c>
      <c r="I267" s="573" t="s">
        <v>732</v>
      </c>
      <c r="J267" s="524">
        <v>1131800</v>
      </c>
      <c r="K267" s="559" t="s">
        <v>1</v>
      </c>
      <c r="L267" s="559">
        <v>1095</v>
      </c>
      <c r="M267" s="559" t="s">
        <v>508</v>
      </c>
      <c r="N267" s="559" t="s">
        <v>658</v>
      </c>
      <c r="O267" s="108"/>
      <c r="P267" s="84"/>
      <c r="Q267" s="84"/>
      <c r="R267" s="100"/>
      <c r="S267" s="94"/>
      <c r="T267" s="84"/>
      <c r="U267" s="84"/>
      <c r="V267" s="100"/>
      <c r="W267" s="92"/>
      <c r="X267" s="84"/>
      <c r="Y267" s="85"/>
      <c r="Z267" s="100"/>
      <c r="AA267" s="94"/>
      <c r="AB267" s="84"/>
      <c r="AC267" s="84" t="s">
        <v>354</v>
      </c>
      <c r="AD267" s="84"/>
      <c r="AE267" s="100"/>
      <c r="AF267" s="94"/>
      <c r="AG267" s="84"/>
      <c r="AH267" s="84"/>
      <c r="AI267" s="100"/>
      <c r="AJ267" s="92"/>
      <c r="AK267" s="84"/>
      <c r="AL267" s="85"/>
      <c r="AM267" s="100"/>
      <c r="AN267" s="94"/>
      <c r="AO267" s="84"/>
      <c r="AP267" s="84"/>
      <c r="AQ267" s="84"/>
      <c r="AR267" s="133"/>
      <c r="AS267" s="547"/>
      <c r="AT267" s="84"/>
      <c r="AU267" s="84"/>
      <c r="AV267" s="100"/>
      <c r="AW267" s="94"/>
      <c r="AX267" s="84"/>
      <c r="AY267" s="85"/>
      <c r="AZ267" s="84"/>
      <c r="BA267" s="101" t="s">
        <v>354</v>
      </c>
      <c r="BB267" s="94"/>
      <c r="BC267" s="84"/>
      <c r="BD267" s="84"/>
      <c r="BE267" s="100"/>
      <c r="BF267" s="144"/>
      <c r="BG267" s="125"/>
      <c r="BH267" s="125"/>
      <c r="BI267" s="126"/>
      <c r="BJ267" s="144"/>
      <c r="BK267" s="553"/>
      <c r="BL267" s="616"/>
      <c r="BM267" s="556"/>
      <c r="BN267" s="128"/>
      <c r="BP267" s="11"/>
      <c r="BR267" s="634"/>
    </row>
    <row r="268" spans="1:70" ht="18.899999999999999" customHeight="1">
      <c r="A268" s="9"/>
      <c r="B268" s="8"/>
      <c r="C268" s="1101"/>
      <c r="D268" s="1101"/>
      <c r="E268" s="1101"/>
      <c r="F268" s="1102"/>
      <c r="G268" s="1014"/>
      <c r="H268" s="721" t="s">
        <v>638</v>
      </c>
      <c r="I268" s="573" t="s">
        <v>735</v>
      </c>
      <c r="J268" s="524">
        <v>1131195</v>
      </c>
      <c r="K268" s="559" t="s">
        <v>1</v>
      </c>
      <c r="L268" s="559">
        <v>1752</v>
      </c>
      <c r="M268" s="559" t="s">
        <v>508</v>
      </c>
      <c r="N268" s="559" t="s">
        <v>658</v>
      </c>
      <c r="O268" s="108"/>
      <c r="P268" s="84"/>
      <c r="Q268" s="84"/>
      <c r="R268" s="100"/>
      <c r="S268" s="94"/>
      <c r="T268" s="84"/>
      <c r="U268" s="84"/>
      <c r="V268" s="100"/>
      <c r="W268" s="92"/>
      <c r="X268" s="84"/>
      <c r="Y268" s="85"/>
      <c r="Z268" s="100"/>
      <c r="AA268" s="94"/>
      <c r="AB268" s="84"/>
      <c r="AC268" s="84"/>
      <c r="AD268" s="84" t="s">
        <v>354</v>
      </c>
      <c r="AE268" s="100"/>
      <c r="AF268" s="94"/>
      <c r="AG268" s="84"/>
      <c r="AH268" s="84"/>
      <c r="AI268" s="100"/>
      <c r="AJ268" s="92"/>
      <c r="AK268" s="84"/>
      <c r="AL268" s="85"/>
      <c r="AM268" s="100"/>
      <c r="AN268" s="94"/>
      <c r="AO268" s="84"/>
      <c r="AP268" s="84"/>
      <c r="AQ268" s="84"/>
      <c r="AR268" s="133"/>
      <c r="AS268" s="547"/>
      <c r="AT268" s="84"/>
      <c r="AU268" s="84"/>
      <c r="AV268" s="100"/>
      <c r="AW268" s="94"/>
      <c r="AX268" s="84"/>
      <c r="AY268" s="85"/>
      <c r="AZ268" s="84"/>
      <c r="BA268" s="101"/>
      <c r="BB268" s="94"/>
      <c r="BC268" s="84"/>
      <c r="BD268" s="84"/>
      <c r="BE268" s="100"/>
      <c r="BF268" s="144"/>
      <c r="BG268" s="125"/>
      <c r="BH268" s="125"/>
      <c r="BI268" s="126"/>
      <c r="BJ268" s="144"/>
      <c r="BK268" s="553"/>
      <c r="BL268" s="616"/>
      <c r="BM268" s="556"/>
      <c r="BN268" s="128"/>
      <c r="BP268" s="11"/>
      <c r="BR268" s="634"/>
    </row>
    <row r="269" spans="1:70" ht="18.899999999999999" customHeight="1">
      <c r="A269" s="9"/>
      <c r="B269" s="8"/>
      <c r="C269" s="1101"/>
      <c r="D269" s="1101"/>
      <c r="E269" s="1101"/>
      <c r="F269" s="1102"/>
      <c r="G269" s="1014"/>
      <c r="H269" s="721" t="s">
        <v>608</v>
      </c>
      <c r="I269" s="574" t="s">
        <v>729</v>
      </c>
      <c r="J269" s="524">
        <v>1131800</v>
      </c>
      <c r="K269" s="559" t="s">
        <v>1</v>
      </c>
      <c r="L269" s="559">
        <v>265</v>
      </c>
      <c r="M269" s="559" t="s">
        <v>508</v>
      </c>
      <c r="N269" s="559" t="s">
        <v>5</v>
      </c>
      <c r="O269" s="108"/>
      <c r="P269" s="84"/>
      <c r="Q269" s="84" t="s">
        <v>342</v>
      </c>
      <c r="R269" s="100"/>
      <c r="S269" s="94"/>
      <c r="T269" s="84"/>
      <c r="U269" s="84"/>
      <c r="V269" s="100"/>
      <c r="W269" s="92"/>
      <c r="X269" s="84"/>
      <c r="Y269" s="85"/>
      <c r="Z269" s="100"/>
      <c r="AA269" s="94"/>
      <c r="AB269" s="84"/>
      <c r="AC269" s="84" t="s">
        <v>342</v>
      </c>
      <c r="AD269" s="84"/>
      <c r="AE269" s="100"/>
      <c r="AF269" s="94"/>
      <c r="AG269" s="84"/>
      <c r="AH269" s="84"/>
      <c r="AI269" s="100"/>
      <c r="AJ269" s="92"/>
      <c r="AK269" s="84"/>
      <c r="AL269" s="85"/>
      <c r="AM269" s="100"/>
      <c r="AN269" s="94"/>
      <c r="AO269" s="84" t="s">
        <v>342</v>
      </c>
      <c r="AP269" s="84"/>
      <c r="AQ269" s="84"/>
      <c r="AR269" s="133"/>
      <c r="AS269" s="547"/>
      <c r="AT269" s="84"/>
      <c r="AU269" s="84"/>
      <c r="AV269" s="100"/>
      <c r="AW269" s="94"/>
      <c r="AX269" s="84"/>
      <c r="AY269" s="85"/>
      <c r="AZ269" s="84"/>
      <c r="BA269" s="101" t="s">
        <v>342</v>
      </c>
      <c r="BB269" s="94"/>
      <c r="BC269" s="84"/>
      <c r="BD269" s="84"/>
      <c r="BE269" s="100"/>
      <c r="BF269" s="144"/>
      <c r="BG269" s="125"/>
      <c r="BH269" s="125"/>
      <c r="BI269" s="126"/>
      <c r="BJ269" s="144"/>
      <c r="BK269" s="553"/>
      <c r="BL269" s="616"/>
      <c r="BM269" s="556"/>
      <c r="BN269" s="128"/>
      <c r="BP269" s="11"/>
      <c r="BR269" s="634"/>
    </row>
    <row r="270" spans="1:70" ht="18.899999999999999" customHeight="1">
      <c r="A270" s="9"/>
      <c r="B270" s="8"/>
      <c r="C270" s="1101"/>
      <c r="D270" s="1101"/>
      <c r="E270" s="1101"/>
      <c r="F270" s="1102"/>
      <c r="G270" s="1014"/>
      <c r="H270" s="721" t="s">
        <v>607</v>
      </c>
      <c r="I270" s="573" t="s">
        <v>729</v>
      </c>
      <c r="J270" s="524">
        <v>1131800</v>
      </c>
      <c r="K270" s="559" t="s">
        <v>1</v>
      </c>
      <c r="L270" s="559">
        <v>461</v>
      </c>
      <c r="M270" s="559" t="s">
        <v>508</v>
      </c>
      <c r="N270" s="559" t="s">
        <v>5</v>
      </c>
      <c r="O270" s="108"/>
      <c r="P270" s="84"/>
      <c r="Q270" s="84" t="s">
        <v>342</v>
      </c>
      <c r="R270" s="100"/>
      <c r="S270" s="94"/>
      <c r="T270" s="84"/>
      <c r="U270" s="84"/>
      <c r="V270" s="100"/>
      <c r="W270" s="92"/>
      <c r="X270" s="84"/>
      <c r="Y270" s="85"/>
      <c r="Z270" s="100"/>
      <c r="AA270" s="94"/>
      <c r="AB270" s="84"/>
      <c r="AC270" s="84" t="s">
        <v>342</v>
      </c>
      <c r="AD270" s="84"/>
      <c r="AE270" s="100"/>
      <c r="AF270" s="94"/>
      <c r="AG270" s="84"/>
      <c r="AH270" s="84"/>
      <c r="AI270" s="100"/>
      <c r="AJ270" s="92"/>
      <c r="AK270" s="84"/>
      <c r="AL270" s="85"/>
      <c r="AM270" s="100"/>
      <c r="AN270" s="94"/>
      <c r="AO270" s="84" t="s">
        <v>342</v>
      </c>
      <c r="AP270" s="84"/>
      <c r="AQ270" s="84"/>
      <c r="AR270" s="133"/>
      <c r="AS270" s="547"/>
      <c r="AT270" s="84"/>
      <c r="AU270" s="84"/>
      <c r="AV270" s="100"/>
      <c r="AW270" s="94"/>
      <c r="AX270" s="84"/>
      <c r="AY270" s="85"/>
      <c r="AZ270" s="84"/>
      <c r="BA270" s="101" t="s">
        <v>342</v>
      </c>
      <c r="BB270" s="94"/>
      <c r="BC270" s="84"/>
      <c r="BD270" s="84"/>
      <c r="BE270" s="100"/>
      <c r="BF270" s="144"/>
      <c r="BG270" s="125"/>
      <c r="BH270" s="125"/>
      <c r="BI270" s="126"/>
      <c r="BJ270" s="144"/>
      <c r="BK270" s="553"/>
      <c r="BL270" s="616"/>
      <c r="BM270" s="556"/>
      <c r="BN270" s="128"/>
      <c r="BP270" s="11"/>
      <c r="BR270" s="634"/>
    </row>
    <row r="271" spans="1:70" ht="18.899999999999999" customHeight="1">
      <c r="A271" s="9"/>
      <c r="B271" s="8"/>
      <c r="C271" s="1101"/>
      <c r="D271" s="1101"/>
      <c r="E271" s="1101"/>
      <c r="F271" s="1102"/>
      <c r="G271" s="1014"/>
      <c r="H271" s="721" t="s">
        <v>606</v>
      </c>
      <c r="I271" s="574" t="s">
        <v>730</v>
      </c>
      <c r="J271" s="524">
        <v>1131800</v>
      </c>
      <c r="K271" s="559" t="s">
        <v>1</v>
      </c>
      <c r="L271" s="559">
        <v>337</v>
      </c>
      <c r="M271" s="559" t="s">
        <v>508</v>
      </c>
      <c r="N271" s="559" t="s">
        <v>5</v>
      </c>
      <c r="O271" s="108"/>
      <c r="P271" s="84"/>
      <c r="Q271" s="125" t="s">
        <v>342</v>
      </c>
      <c r="R271" s="100"/>
      <c r="S271" s="94"/>
      <c r="T271" s="84"/>
      <c r="U271" s="84"/>
      <c r="V271" s="100"/>
      <c r="W271" s="92"/>
      <c r="X271" s="84"/>
      <c r="Y271" s="85"/>
      <c r="Z271" s="100"/>
      <c r="AA271" s="94"/>
      <c r="AB271" s="84"/>
      <c r="AC271" s="84"/>
      <c r="AD271" s="84" t="s">
        <v>342</v>
      </c>
      <c r="AE271" s="100"/>
      <c r="AF271" s="94"/>
      <c r="AG271" s="84"/>
      <c r="AH271" s="84"/>
      <c r="AI271" s="100"/>
      <c r="AJ271" s="92"/>
      <c r="AK271" s="84"/>
      <c r="AL271" s="85"/>
      <c r="AM271" s="100"/>
      <c r="AN271" s="94"/>
      <c r="AO271" s="84"/>
      <c r="AP271" s="84" t="s">
        <v>342</v>
      </c>
      <c r="AQ271" s="84"/>
      <c r="AR271" s="133"/>
      <c r="AS271" s="547"/>
      <c r="AT271" s="84"/>
      <c r="AU271" s="84"/>
      <c r="AV271" s="100"/>
      <c r="AW271" s="94"/>
      <c r="AX271" s="84"/>
      <c r="AY271" s="85"/>
      <c r="AZ271" s="84"/>
      <c r="BA271" s="101"/>
      <c r="BB271" s="94"/>
      <c r="BC271" s="84"/>
      <c r="BD271" s="84"/>
      <c r="BE271" s="100"/>
      <c r="BF271" s="144"/>
      <c r="BG271" s="125"/>
      <c r="BH271" s="125"/>
      <c r="BI271" s="126"/>
      <c r="BJ271" s="144"/>
      <c r="BK271" s="553"/>
      <c r="BL271" s="616"/>
      <c r="BM271" s="556"/>
      <c r="BN271" s="128"/>
      <c r="BP271" s="11"/>
      <c r="BR271" s="634"/>
    </row>
    <row r="272" spans="1:70" ht="18.899999999999999" customHeight="1">
      <c r="A272" s="9"/>
      <c r="B272" s="8"/>
      <c r="C272" s="1101"/>
      <c r="D272" s="1101"/>
      <c r="E272" s="1101"/>
      <c r="F272" s="1102"/>
      <c r="G272" s="1014"/>
      <c r="H272" s="721" t="s">
        <v>605</v>
      </c>
      <c r="I272" s="573" t="s">
        <v>731</v>
      </c>
      <c r="J272" s="524">
        <v>1131800</v>
      </c>
      <c r="K272" s="559" t="s">
        <v>1</v>
      </c>
      <c r="L272" s="559">
        <v>337</v>
      </c>
      <c r="M272" s="559" t="s">
        <v>508</v>
      </c>
      <c r="N272" s="559" t="s">
        <v>5</v>
      </c>
      <c r="O272" s="108"/>
      <c r="P272" s="84"/>
      <c r="Q272" s="125" t="s">
        <v>342</v>
      </c>
      <c r="R272" s="100"/>
      <c r="S272" s="94"/>
      <c r="T272" s="84"/>
      <c r="U272" s="84"/>
      <c r="V272" s="100"/>
      <c r="W272" s="92"/>
      <c r="X272" s="84"/>
      <c r="Y272" s="85"/>
      <c r="Z272" s="100"/>
      <c r="AA272" s="94"/>
      <c r="AB272" s="84"/>
      <c r="AC272" s="84"/>
      <c r="AD272" s="84" t="s">
        <v>342</v>
      </c>
      <c r="AE272" s="100"/>
      <c r="AF272" s="94"/>
      <c r="AG272" s="84"/>
      <c r="AH272" s="84"/>
      <c r="AI272" s="100"/>
      <c r="AJ272" s="92"/>
      <c r="AK272" s="84"/>
      <c r="AL272" s="85"/>
      <c r="AM272" s="100"/>
      <c r="AN272" s="94"/>
      <c r="AO272" s="84"/>
      <c r="AP272" s="84" t="s">
        <v>342</v>
      </c>
      <c r="AQ272" s="84"/>
      <c r="AR272" s="133"/>
      <c r="AS272" s="547"/>
      <c r="AT272" s="84"/>
      <c r="AU272" s="84"/>
      <c r="AV272" s="100"/>
      <c r="AW272" s="94"/>
      <c r="AX272" s="84"/>
      <c r="AY272" s="85"/>
      <c r="AZ272" s="84"/>
      <c r="BA272" s="101"/>
      <c r="BB272" s="94"/>
      <c r="BC272" s="84"/>
      <c r="BD272" s="84"/>
      <c r="BE272" s="100"/>
      <c r="BF272" s="144"/>
      <c r="BG272" s="125"/>
      <c r="BH272" s="125"/>
      <c r="BI272" s="126"/>
      <c r="BJ272" s="144"/>
      <c r="BK272" s="553"/>
      <c r="BL272" s="616"/>
      <c r="BM272" s="556"/>
      <c r="BN272" s="128"/>
      <c r="BP272" s="11"/>
      <c r="BR272" s="634"/>
    </row>
    <row r="273" spans="1:70" ht="18.899999999999999" customHeight="1">
      <c r="A273" s="9"/>
      <c r="B273" s="8"/>
      <c r="C273" s="1101"/>
      <c r="D273" s="1101"/>
      <c r="E273" s="1101"/>
      <c r="F273" s="1102"/>
      <c r="G273" s="1014"/>
      <c r="H273" s="721" t="s">
        <v>632</v>
      </c>
      <c r="I273" s="573" t="s">
        <v>734</v>
      </c>
      <c r="J273" s="524">
        <v>1131195</v>
      </c>
      <c r="K273" s="559" t="s">
        <v>1</v>
      </c>
      <c r="L273" s="559">
        <v>2920</v>
      </c>
      <c r="M273" s="559" t="s">
        <v>508</v>
      </c>
      <c r="N273" s="559" t="s">
        <v>658</v>
      </c>
      <c r="O273" s="108"/>
      <c r="P273" s="84"/>
      <c r="Q273" s="84"/>
      <c r="R273" s="100"/>
      <c r="S273" s="94"/>
      <c r="T273" s="84"/>
      <c r="U273" s="84"/>
      <c r="V273" s="100"/>
      <c r="W273" s="92"/>
      <c r="X273" s="84"/>
      <c r="Y273" s="85"/>
      <c r="Z273" s="100"/>
      <c r="AA273" s="94"/>
      <c r="AB273" s="84"/>
      <c r="AC273" s="84"/>
      <c r="AD273" s="84"/>
      <c r="AE273" s="100" t="s">
        <v>354</v>
      </c>
      <c r="AF273" s="94"/>
      <c r="AG273" s="84"/>
      <c r="AH273" s="84"/>
      <c r="AI273" s="100"/>
      <c r="AJ273" s="94"/>
      <c r="AK273" s="84"/>
      <c r="AL273" s="85"/>
      <c r="AM273" s="100"/>
      <c r="AN273" s="92"/>
      <c r="AO273" s="84"/>
      <c r="AP273" s="84"/>
      <c r="AQ273" s="84"/>
      <c r="AR273" s="100"/>
      <c r="AS273" s="94"/>
      <c r="AT273" s="132"/>
      <c r="AU273" s="132"/>
      <c r="AV273" s="100"/>
      <c r="AW273" s="94"/>
      <c r="AX273" s="84"/>
      <c r="AY273" s="84"/>
      <c r="AZ273" s="84"/>
      <c r="BA273" s="101"/>
      <c r="BB273" s="94"/>
      <c r="BC273" s="84" t="s">
        <v>7</v>
      </c>
      <c r="BD273" s="84"/>
      <c r="BE273" s="100"/>
      <c r="BF273" s="144"/>
      <c r="BG273" s="125"/>
      <c r="BH273" s="125"/>
      <c r="BI273" s="126"/>
      <c r="BJ273" s="144"/>
      <c r="BK273" s="553"/>
      <c r="BL273" s="616"/>
      <c r="BM273" s="556"/>
      <c r="BN273" s="128"/>
      <c r="BP273" s="11"/>
      <c r="BR273" s="634"/>
    </row>
    <row r="274" spans="1:70" ht="18.899999999999999" customHeight="1">
      <c r="A274" s="9"/>
      <c r="B274" s="8"/>
      <c r="C274" s="1101"/>
      <c r="D274" s="1101"/>
      <c r="E274" s="1101"/>
      <c r="F274" s="1102"/>
      <c r="G274" s="1014"/>
      <c r="H274" s="721" t="s">
        <v>604</v>
      </c>
      <c r="I274" s="573" t="s">
        <v>736</v>
      </c>
      <c r="J274" s="524">
        <v>1131195</v>
      </c>
      <c r="K274" s="559" t="s">
        <v>1</v>
      </c>
      <c r="L274" s="559">
        <v>258</v>
      </c>
      <c r="M274" s="559" t="s">
        <v>508</v>
      </c>
      <c r="N274" s="559" t="s">
        <v>5</v>
      </c>
      <c r="O274" s="108"/>
      <c r="P274" s="84"/>
      <c r="Q274" s="84"/>
      <c r="R274" s="100"/>
      <c r="S274" s="94" t="s">
        <v>342</v>
      </c>
      <c r="T274" s="84"/>
      <c r="U274" s="84"/>
      <c r="V274" s="100"/>
      <c r="W274" s="94"/>
      <c r="X274" s="85"/>
      <c r="Y274" s="84"/>
      <c r="Z274" s="101"/>
      <c r="AA274" s="94"/>
      <c r="AB274" s="84"/>
      <c r="AC274" s="84"/>
      <c r="AD274" s="84"/>
      <c r="AE274" s="100" t="s">
        <v>342</v>
      </c>
      <c r="AF274" s="94"/>
      <c r="AG274" s="84"/>
      <c r="AH274" s="84"/>
      <c r="AI274" s="100"/>
      <c r="AJ274" s="92"/>
      <c r="AK274" s="84"/>
      <c r="AL274" s="85"/>
      <c r="AM274" s="100"/>
      <c r="AN274" s="94"/>
      <c r="AO274" s="84"/>
      <c r="AP274" s="84"/>
      <c r="AQ274" s="84" t="s">
        <v>342</v>
      </c>
      <c r="AR274" s="100"/>
      <c r="AS274" s="94"/>
      <c r="AT274" s="84"/>
      <c r="AU274" s="84"/>
      <c r="AV274" s="101"/>
      <c r="AW274" s="94"/>
      <c r="AX274" s="85"/>
      <c r="AY274" s="84"/>
      <c r="AZ274" s="84"/>
      <c r="BA274" s="100"/>
      <c r="BB274" s="94"/>
      <c r="BC274" s="84" t="s">
        <v>5</v>
      </c>
      <c r="BD274" s="84"/>
      <c r="BE274" s="100"/>
      <c r="BF274" s="144"/>
      <c r="BG274" s="125"/>
      <c r="BH274" s="125"/>
      <c r="BI274" s="126"/>
      <c r="BJ274" s="144"/>
      <c r="BK274" s="553"/>
      <c r="BL274" s="616"/>
      <c r="BM274" s="556"/>
      <c r="BN274" s="128"/>
      <c r="BP274" s="11"/>
      <c r="BR274" s="634"/>
    </row>
    <row r="275" spans="1:70" ht="18.899999999999999" customHeight="1">
      <c r="A275" s="9"/>
      <c r="B275" s="8"/>
      <c r="C275" s="1101"/>
      <c r="D275" s="1101"/>
      <c r="E275" s="1101"/>
      <c r="F275" s="1102"/>
      <c r="G275" s="1014"/>
      <c r="H275" s="721" t="s">
        <v>629</v>
      </c>
      <c r="I275" s="573" t="s">
        <v>738</v>
      </c>
      <c r="J275" s="524">
        <v>1131195</v>
      </c>
      <c r="K275" s="559" t="s">
        <v>1</v>
      </c>
      <c r="L275" s="559">
        <v>548</v>
      </c>
      <c r="M275" s="559" t="s">
        <v>508</v>
      </c>
      <c r="N275" s="559" t="s">
        <v>658</v>
      </c>
      <c r="O275" s="108"/>
      <c r="P275" s="84"/>
      <c r="Q275" s="84"/>
      <c r="R275" s="100"/>
      <c r="S275" s="94"/>
      <c r="T275" s="84"/>
      <c r="U275" s="84"/>
      <c r="V275" s="100"/>
      <c r="W275" s="92"/>
      <c r="X275" s="84"/>
      <c r="Y275" s="85"/>
      <c r="Z275" s="100"/>
      <c r="AA275" s="94"/>
      <c r="AB275" s="84"/>
      <c r="AC275" s="84"/>
      <c r="AD275" s="84"/>
      <c r="AE275" s="100" t="s">
        <v>354</v>
      </c>
      <c r="AF275" s="94"/>
      <c r="AG275" s="84"/>
      <c r="AH275" s="84"/>
      <c r="AI275" s="100"/>
      <c r="AJ275" s="94"/>
      <c r="AK275" s="84"/>
      <c r="AL275" s="85"/>
      <c r="AM275" s="100"/>
      <c r="AN275" s="92"/>
      <c r="AO275" s="84"/>
      <c r="AP275" s="84"/>
      <c r="AQ275" s="84"/>
      <c r="AR275" s="100"/>
      <c r="AS275" s="94"/>
      <c r="AT275" s="132"/>
      <c r="AU275" s="132"/>
      <c r="AV275" s="100"/>
      <c r="AW275" s="94"/>
      <c r="AX275" s="84"/>
      <c r="AY275" s="84"/>
      <c r="AZ275" s="84"/>
      <c r="BA275" s="101"/>
      <c r="BB275" s="94"/>
      <c r="BC275" s="84" t="s">
        <v>7</v>
      </c>
      <c r="BD275" s="84"/>
      <c r="BE275" s="100"/>
      <c r="BF275" s="144"/>
      <c r="BG275" s="125"/>
      <c r="BH275" s="125"/>
      <c r="BI275" s="126"/>
      <c r="BJ275" s="144"/>
      <c r="BK275" s="553"/>
      <c r="BL275" s="616"/>
      <c r="BM275" s="556"/>
      <c r="BN275" s="128"/>
      <c r="BP275" s="11"/>
      <c r="BR275" s="634"/>
    </row>
    <row r="276" spans="1:70" ht="18.899999999999999" customHeight="1">
      <c r="A276" s="9"/>
      <c r="B276" s="8"/>
      <c r="C276" s="1101"/>
      <c r="D276" s="1101"/>
      <c r="E276" s="1101"/>
      <c r="F276" s="1102"/>
      <c r="G276" s="1014"/>
      <c r="H276" s="721" t="s">
        <v>627</v>
      </c>
      <c r="I276" s="573" t="s">
        <v>739</v>
      </c>
      <c r="J276" s="524">
        <v>1131195</v>
      </c>
      <c r="K276" s="559" t="s">
        <v>1</v>
      </c>
      <c r="L276" s="559">
        <v>2190</v>
      </c>
      <c r="M276" s="559" t="s">
        <v>508</v>
      </c>
      <c r="N276" s="559" t="s">
        <v>658</v>
      </c>
      <c r="O276" s="108"/>
      <c r="P276" s="84"/>
      <c r="Q276" s="84"/>
      <c r="R276" s="100"/>
      <c r="S276" s="94"/>
      <c r="T276" s="84" t="s">
        <v>354</v>
      </c>
      <c r="U276" s="84"/>
      <c r="V276" s="100"/>
      <c r="W276" s="94"/>
      <c r="X276" s="84"/>
      <c r="Y276" s="84"/>
      <c r="Z276" s="100"/>
      <c r="AA276" s="92"/>
      <c r="AB276" s="84"/>
      <c r="AC276" s="85"/>
      <c r="AD276" s="84"/>
      <c r="AE276" s="100"/>
      <c r="AF276" s="94"/>
      <c r="AG276" s="84"/>
      <c r="AH276" s="84"/>
      <c r="AI276" s="133"/>
      <c r="AJ276" s="547"/>
      <c r="AK276" s="84"/>
      <c r="AL276" s="84"/>
      <c r="AM276" s="100"/>
      <c r="AN276" s="94"/>
      <c r="AO276" s="84"/>
      <c r="AP276" s="85"/>
      <c r="AQ276" s="84"/>
      <c r="AR276" s="133" t="s">
        <v>354</v>
      </c>
      <c r="AS276" s="547"/>
      <c r="AT276" s="84"/>
      <c r="AU276" s="84"/>
      <c r="AV276" s="100"/>
      <c r="AW276" s="94"/>
      <c r="AX276" s="84"/>
      <c r="AY276" s="85"/>
      <c r="AZ276" s="84"/>
      <c r="BA276" s="101"/>
      <c r="BB276" s="94"/>
      <c r="BC276" s="84"/>
      <c r="BD276" s="84"/>
      <c r="BE276" s="100"/>
      <c r="BF276" s="144"/>
      <c r="BG276" s="125"/>
      <c r="BH276" s="125"/>
      <c r="BI276" s="126"/>
      <c r="BJ276" s="144"/>
      <c r="BK276" s="553"/>
      <c r="BL276" s="616"/>
      <c r="BM276" s="556"/>
      <c r="BN276" s="128"/>
      <c r="BP276" s="11"/>
      <c r="BR276" s="634"/>
    </row>
    <row r="277" spans="1:70" ht="18.899999999999999" customHeight="1">
      <c r="A277" s="9"/>
      <c r="B277" s="8"/>
      <c r="C277" s="1101"/>
      <c r="D277" s="1101"/>
      <c r="E277" s="1101"/>
      <c r="F277" s="1102"/>
      <c r="G277" s="1014"/>
      <c r="H277" s="721" t="s">
        <v>625</v>
      </c>
      <c r="I277" s="574" t="s">
        <v>727</v>
      </c>
      <c r="J277" s="524">
        <v>1131800</v>
      </c>
      <c r="K277" s="559" t="s">
        <v>1</v>
      </c>
      <c r="L277" s="559">
        <v>8760</v>
      </c>
      <c r="M277" s="559" t="s">
        <v>508</v>
      </c>
      <c r="N277" s="559" t="s">
        <v>658</v>
      </c>
      <c r="O277" s="108"/>
      <c r="P277" s="84"/>
      <c r="Q277" s="84"/>
      <c r="R277" s="100"/>
      <c r="S277" s="94"/>
      <c r="T277" s="84" t="s">
        <v>342</v>
      </c>
      <c r="U277" s="84"/>
      <c r="V277" s="100"/>
      <c r="W277" s="92"/>
      <c r="X277" s="84"/>
      <c r="Y277" s="85"/>
      <c r="Z277" s="100"/>
      <c r="AA277" s="94"/>
      <c r="AB277" s="84"/>
      <c r="AC277" s="84"/>
      <c r="AD277" s="84"/>
      <c r="AE277" s="100"/>
      <c r="AF277" s="94"/>
      <c r="AG277" s="84"/>
      <c r="AH277" s="84"/>
      <c r="AI277" s="100"/>
      <c r="AJ277" s="92"/>
      <c r="AK277" s="84"/>
      <c r="AL277" s="85"/>
      <c r="AM277" s="100"/>
      <c r="AN277" s="94"/>
      <c r="AO277" s="84"/>
      <c r="AP277" s="84"/>
      <c r="AQ277" s="84"/>
      <c r="AR277" s="133" t="s">
        <v>354</v>
      </c>
      <c r="AS277" s="547"/>
      <c r="AT277" s="84"/>
      <c r="AU277" s="84"/>
      <c r="AV277" s="100"/>
      <c r="AW277" s="94"/>
      <c r="AX277" s="84"/>
      <c r="AY277" s="85"/>
      <c r="AZ277" s="84"/>
      <c r="BA277" s="101"/>
      <c r="BB277" s="94"/>
      <c r="BC277" s="84"/>
      <c r="BD277" s="84"/>
      <c r="BE277" s="100"/>
      <c r="BF277" s="144"/>
      <c r="BG277" s="125"/>
      <c r="BH277" s="125"/>
      <c r="BI277" s="126"/>
      <c r="BJ277" s="144"/>
      <c r="BK277" s="553"/>
      <c r="BL277" s="616"/>
      <c r="BM277" s="556"/>
      <c r="BN277" s="128"/>
      <c r="BP277" s="11"/>
      <c r="BR277" s="634"/>
    </row>
    <row r="278" spans="1:70" ht="18.899999999999999" customHeight="1">
      <c r="A278" s="9"/>
      <c r="B278" s="8"/>
      <c r="C278" s="1101"/>
      <c r="D278" s="1101"/>
      <c r="E278" s="1101"/>
      <c r="F278" s="1102"/>
      <c r="G278" s="1014"/>
      <c r="H278" s="721" t="s">
        <v>623</v>
      </c>
      <c r="I278" s="574" t="s">
        <v>726</v>
      </c>
      <c r="J278" s="524">
        <v>1131800</v>
      </c>
      <c r="K278" s="559" t="s">
        <v>1</v>
      </c>
      <c r="L278" s="559">
        <v>8760</v>
      </c>
      <c r="M278" s="559" t="s">
        <v>508</v>
      </c>
      <c r="N278" s="559" t="s">
        <v>658</v>
      </c>
      <c r="O278" s="108"/>
      <c r="P278" s="84"/>
      <c r="Q278" s="84"/>
      <c r="R278" s="100"/>
      <c r="S278" s="94"/>
      <c r="T278" s="84" t="s">
        <v>342</v>
      </c>
      <c r="U278" s="84"/>
      <c r="V278" s="100"/>
      <c r="W278" s="92"/>
      <c r="X278" s="84"/>
      <c r="Y278" s="85"/>
      <c r="Z278" s="100"/>
      <c r="AA278" s="94"/>
      <c r="AB278" s="84"/>
      <c r="AC278" s="84"/>
      <c r="AD278" s="84"/>
      <c r="AE278" s="100"/>
      <c r="AF278" s="94"/>
      <c r="AG278" s="84"/>
      <c r="AH278" s="84"/>
      <c r="AI278" s="100"/>
      <c r="AJ278" s="92"/>
      <c r="AK278" s="84"/>
      <c r="AL278" s="85"/>
      <c r="AM278" s="100"/>
      <c r="AN278" s="94"/>
      <c r="AO278" s="84"/>
      <c r="AP278" s="84"/>
      <c r="AQ278" s="84"/>
      <c r="AR278" s="133" t="s">
        <v>354</v>
      </c>
      <c r="AS278" s="547"/>
      <c r="AT278" s="84"/>
      <c r="AU278" s="84"/>
      <c r="AV278" s="100"/>
      <c r="AW278" s="94"/>
      <c r="AX278" s="84"/>
      <c r="AY278" s="85"/>
      <c r="AZ278" s="84"/>
      <c r="BA278" s="101"/>
      <c r="BB278" s="94"/>
      <c r="BC278" s="84"/>
      <c r="BD278" s="84"/>
      <c r="BE278" s="100"/>
      <c r="BF278" s="144"/>
      <c r="BG278" s="125"/>
      <c r="BH278" s="125"/>
      <c r="BI278" s="126"/>
      <c r="BJ278" s="144"/>
      <c r="BK278" s="553"/>
      <c r="BL278" s="616"/>
      <c r="BM278" s="556"/>
      <c r="BN278" s="128"/>
      <c r="BP278" s="11"/>
      <c r="BR278" s="634"/>
    </row>
    <row r="279" spans="1:70" ht="18.899999999999999" customHeight="1">
      <c r="A279" s="9"/>
      <c r="B279" s="8"/>
      <c r="C279" s="1101"/>
      <c r="D279" s="1101"/>
      <c r="E279" s="1101"/>
      <c r="F279" s="1102"/>
      <c r="G279" s="1014"/>
      <c r="H279" s="721" t="s">
        <v>621</v>
      </c>
      <c r="I279" s="573" t="s">
        <v>728</v>
      </c>
      <c r="J279" s="524">
        <v>1131800</v>
      </c>
      <c r="K279" s="559" t="s">
        <v>1</v>
      </c>
      <c r="L279" s="559">
        <v>1460</v>
      </c>
      <c r="M279" s="559" t="s">
        <v>508</v>
      </c>
      <c r="N279" s="559" t="s">
        <v>658</v>
      </c>
      <c r="O279" s="108"/>
      <c r="P279" s="84"/>
      <c r="Q279" s="84"/>
      <c r="R279" s="100"/>
      <c r="S279" s="94"/>
      <c r="T279" s="84"/>
      <c r="U279" s="84"/>
      <c r="V279" s="100"/>
      <c r="W279" s="92"/>
      <c r="X279" s="84"/>
      <c r="Y279" s="85"/>
      <c r="Z279" s="100"/>
      <c r="AA279" s="94"/>
      <c r="AB279" s="84"/>
      <c r="AC279" s="84"/>
      <c r="AD279" s="84"/>
      <c r="AE279" s="100"/>
      <c r="AF279" s="94" t="s">
        <v>354</v>
      </c>
      <c r="AG279" s="84"/>
      <c r="AH279" s="84"/>
      <c r="AI279" s="100"/>
      <c r="AJ279" s="94"/>
      <c r="AK279" s="84"/>
      <c r="AL279" s="84"/>
      <c r="AM279" s="101"/>
      <c r="AN279" s="94"/>
      <c r="AO279" s="85"/>
      <c r="AP279" s="84"/>
      <c r="AQ279" s="84"/>
      <c r="AR279" s="100"/>
      <c r="AS279" s="94"/>
      <c r="AT279" s="84"/>
      <c r="AU279" s="132"/>
      <c r="AV279" s="133"/>
      <c r="AW279" s="94"/>
      <c r="AX279" s="84"/>
      <c r="AY279" s="84"/>
      <c r="AZ279" s="84"/>
      <c r="BA279" s="100"/>
      <c r="BB279" s="92"/>
      <c r="BC279" s="84"/>
      <c r="BD279" s="84" t="s">
        <v>7</v>
      </c>
      <c r="BE279" s="100"/>
      <c r="BF279" s="144"/>
      <c r="BG279" s="125"/>
      <c r="BH279" s="125"/>
      <c r="BI279" s="126"/>
      <c r="BJ279" s="144"/>
      <c r="BK279" s="553"/>
      <c r="BL279" s="616"/>
      <c r="BM279" s="556"/>
      <c r="BN279" s="128"/>
      <c r="BP279" s="11"/>
      <c r="BR279" s="634"/>
    </row>
    <row r="280" spans="1:70" ht="18.899999999999999" customHeight="1">
      <c r="A280" s="9"/>
      <c r="B280" s="8"/>
      <c r="C280" s="1101"/>
      <c r="D280" s="1101"/>
      <c r="E280" s="1101"/>
      <c r="F280" s="1102"/>
      <c r="G280" s="1014"/>
      <c r="H280" s="721" t="s">
        <v>619</v>
      </c>
      <c r="I280" s="573" t="s">
        <v>731</v>
      </c>
      <c r="J280" s="524">
        <v>1131800</v>
      </c>
      <c r="K280" s="559" t="s">
        <v>1</v>
      </c>
      <c r="L280" s="559">
        <v>461</v>
      </c>
      <c r="M280" s="559" t="s">
        <v>508</v>
      </c>
      <c r="N280" s="559" t="s">
        <v>5</v>
      </c>
      <c r="O280" s="108"/>
      <c r="P280" s="84"/>
      <c r="Q280" s="84"/>
      <c r="R280" s="100"/>
      <c r="S280" s="94"/>
      <c r="T280" s="84"/>
      <c r="U280" s="84"/>
      <c r="V280" s="100" t="s">
        <v>342</v>
      </c>
      <c r="W280" s="94"/>
      <c r="X280" s="84"/>
      <c r="Y280" s="84"/>
      <c r="Z280" s="101"/>
      <c r="AA280" s="94"/>
      <c r="AB280" s="85"/>
      <c r="AC280" s="84"/>
      <c r="AD280" s="84"/>
      <c r="AE280" s="100"/>
      <c r="AF280" s="94"/>
      <c r="AG280" s="84" t="s">
        <v>342</v>
      </c>
      <c r="AH280" s="84"/>
      <c r="AI280" s="100"/>
      <c r="AJ280" s="94"/>
      <c r="AK280" s="84"/>
      <c r="AL280" s="85"/>
      <c r="AM280" s="100"/>
      <c r="AN280" s="92"/>
      <c r="AO280" s="84"/>
      <c r="AP280" s="84"/>
      <c r="AQ280" s="84"/>
      <c r="AR280" s="100"/>
      <c r="AS280" s="547" t="s">
        <v>342</v>
      </c>
      <c r="AT280" s="84"/>
      <c r="AU280" s="84"/>
      <c r="AV280" s="100"/>
      <c r="AW280" s="94"/>
      <c r="AX280" s="85"/>
      <c r="AY280" s="84"/>
      <c r="AZ280" s="85"/>
      <c r="BA280" s="100"/>
      <c r="BB280" s="94"/>
      <c r="BC280" s="84"/>
      <c r="BD280" s="84"/>
      <c r="BE280" s="100" t="s">
        <v>5</v>
      </c>
      <c r="BF280" s="144"/>
      <c r="BG280" s="125"/>
      <c r="BH280" s="125"/>
      <c r="BI280" s="126"/>
      <c r="BJ280" s="144"/>
      <c r="BK280" s="553"/>
      <c r="BL280" s="616"/>
      <c r="BM280" s="556"/>
      <c r="BN280" s="128"/>
      <c r="BP280" s="11"/>
      <c r="BR280" s="634"/>
    </row>
    <row r="281" spans="1:70" ht="18.899999999999999" customHeight="1">
      <c r="A281" s="9"/>
      <c r="B281" s="8"/>
      <c r="C281" s="1101"/>
      <c r="D281" s="1101"/>
      <c r="E281" s="1101"/>
      <c r="F281" s="1102"/>
      <c r="G281" s="1014"/>
      <c r="H281" s="721" t="s">
        <v>617</v>
      </c>
      <c r="I281" s="573" t="s">
        <v>733</v>
      </c>
      <c r="J281" s="524">
        <v>1131800</v>
      </c>
      <c r="K281" s="559" t="s">
        <v>1</v>
      </c>
      <c r="L281" s="559">
        <v>2920</v>
      </c>
      <c r="M281" s="559" t="s">
        <v>508</v>
      </c>
      <c r="N281" s="559" t="s">
        <v>7</v>
      </c>
      <c r="O281" s="108"/>
      <c r="P281" s="84"/>
      <c r="Q281" s="84"/>
      <c r="R281" s="100"/>
      <c r="S281" s="94"/>
      <c r="T281" s="84"/>
      <c r="U281" s="84"/>
      <c r="V281" s="100" t="s">
        <v>354</v>
      </c>
      <c r="W281" s="94"/>
      <c r="X281" s="84"/>
      <c r="Y281" s="84"/>
      <c r="Z281" s="100"/>
      <c r="AA281" s="94"/>
      <c r="AB281" s="84"/>
      <c r="AC281" s="85"/>
      <c r="AD281" s="84"/>
      <c r="AE281" s="101"/>
      <c r="AF281" s="94"/>
      <c r="AG281" s="84"/>
      <c r="AH281" s="84"/>
      <c r="AI281" s="100"/>
      <c r="AJ281" s="94"/>
      <c r="AK281" s="132"/>
      <c r="AL281" s="132"/>
      <c r="AM281" s="100"/>
      <c r="AN281" s="94"/>
      <c r="AO281" s="84"/>
      <c r="AP281" s="84"/>
      <c r="AQ281" s="84"/>
      <c r="AR281" s="101"/>
      <c r="AS281" s="94"/>
      <c r="AT281" s="84" t="s">
        <v>354</v>
      </c>
      <c r="AU281" s="84"/>
      <c r="AV281" s="100"/>
      <c r="AW281" s="94"/>
      <c r="AX281" s="84"/>
      <c r="AY281" s="85"/>
      <c r="AZ281" s="84"/>
      <c r="BA281" s="101"/>
      <c r="BB281" s="94"/>
      <c r="BC281" s="84"/>
      <c r="BD281" s="84"/>
      <c r="BE281" s="100"/>
      <c r="BF281" s="144"/>
      <c r="BG281" s="125"/>
      <c r="BH281" s="125"/>
      <c r="BI281" s="126"/>
      <c r="BJ281" s="144"/>
      <c r="BK281" s="553"/>
      <c r="BL281" s="616"/>
      <c r="BM281" s="556"/>
      <c r="BN281" s="128"/>
      <c r="BP281" s="11"/>
      <c r="BR281" s="634"/>
    </row>
    <row r="282" spans="1:70" ht="18.899999999999999" customHeight="1">
      <c r="A282" s="9"/>
      <c r="B282" s="8"/>
      <c r="C282" s="1101"/>
      <c r="D282" s="1101"/>
      <c r="E282" s="1101"/>
      <c r="F282" s="1102"/>
      <c r="G282" s="1014"/>
      <c r="H282" s="723" t="s">
        <v>615</v>
      </c>
      <c r="I282" s="575" t="s">
        <v>742</v>
      </c>
      <c r="J282" s="524">
        <v>1131800</v>
      </c>
      <c r="K282" s="559" t="s">
        <v>1</v>
      </c>
      <c r="L282" s="559">
        <v>2190</v>
      </c>
      <c r="M282" s="559" t="s">
        <v>508</v>
      </c>
      <c r="N282" s="559" t="s">
        <v>667</v>
      </c>
      <c r="O282" s="108"/>
      <c r="P282" s="84"/>
      <c r="Q282" s="84"/>
      <c r="R282" s="100"/>
      <c r="S282" s="94"/>
      <c r="T282" s="84"/>
      <c r="U282" s="84"/>
      <c r="V282" s="100"/>
      <c r="W282" s="92" t="s">
        <v>354</v>
      </c>
      <c r="X282" s="84"/>
      <c r="Y282" s="85"/>
      <c r="Z282" s="100"/>
      <c r="AA282" s="94"/>
      <c r="AB282" s="84"/>
      <c r="AC282" s="84"/>
      <c r="AD282" s="84"/>
      <c r="AE282" s="100"/>
      <c r="AF282" s="94"/>
      <c r="AG282" s="84"/>
      <c r="AH282" s="84"/>
      <c r="AI282" s="100"/>
      <c r="AJ282" s="92"/>
      <c r="AK282" s="84"/>
      <c r="AL282" s="85"/>
      <c r="AM282" s="100"/>
      <c r="AN282" s="94"/>
      <c r="AO282" s="84"/>
      <c r="AP282" s="84"/>
      <c r="AQ282" s="84"/>
      <c r="AR282" s="133"/>
      <c r="AS282" s="547"/>
      <c r="AT282" s="84"/>
      <c r="AU282" s="84" t="s">
        <v>354</v>
      </c>
      <c r="AV282" s="100"/>
      <c r="AW282" s="94"/>
      <c r="AX282" s="84"/>
      <c r="AY282" s="85"/>
      <c r="AZ282" s="84"/>
      <c r="BA282" s="101"/>
      <c r="BB282" s="94"/>
      <c r="BC282" s="84"/>
      <c r="BD282" s="84"/>
      <c r="BE282" s="100"/>
      <c r="BF282" s="144"/>
      <c r="BG282" s="125"/>
      <c r="BH282" s="125"/>
      <c r="BI282" s="126"/>
      <c r="BJ282" s="144"/>
      <c r="BK282" s="553"/>
      <c r="BL282" s="616"/>
      <c r="BM282" s="556"/>
      <c r="BN282" s="128"/>
      <c r="BP282" s="11"/>
      <c r="BR282" s="634"/>
    </row>
    <row r="283" spans="1:70" ht="18.899999999999999" customHeight="1">
      <c r="A283" s="9"/>
      <c r="B283" s="8"/>
      <c r="C283" s="1101"/>
      <c r="D283" s="1101"/>
      <c r="E283" s="1101"/>
      <c r="F283" s="1102"/>
      <c r="G283" s="1014"/>
      <c r="H283" s="723" t="s">
        <v>665</v>
      </c>
      <c r="I283" s="575" t="s">
        <v>740</v>
      </c>
      <c r="J283" s="524">
        <v>1131800</v>
      </c>
      <c r="K283" s="559" t="s">
        <v>1</v>
      </c>
      <c r="L283" s="559">
        <v>8760</v>
      </c>
      <c r="M283" s="559" t="s">
        <v>508</v>
      </c>
      <c r="N283" s="559" t="s">
        <v>667</v>
      </c>
      <c r="O283" s="108"/>
      <c r="P283" s="84"/>
      <c r="Q283" s="84"/>
      <c r="R283" s="100"/>
      <c r="S283" s="94"/>
      <c r="T283" s="84"/>
      <c r="U283" s="84"/>
      <c r="V283" s="100"/>
      <c r="W283" s="92" t="s">
        <v>354</v>
      </c>
      <c r="X283" s="84"/>
      <c r="Y283" s="85"/>
      <c r="Z283" s="100"/>
      <c r="AA283" s="94"/>
      <c r="AB283" s="84"/>
      <c r="AC283" s="84"/>
      <c r="AD283" s="84"/>
      <c r="AE283" s="100"/>
      <c r="AF283" s="94"/>
      <c r="AG283" s="84"/>
      <c r="AH283" s="84"/>
      <c r="AI283" s="100"/>
      <c r="AJ283" s="92"/>
      <c r="AK283" s="84"/>
      <c r="AL283" s="85"/>
      <c r="AM283" s="100"/>
      <c r="AN283" s="94"/>
      <c r="AO283" s="84"/>
      <c r="AP283" s="84"/>
      <c r="AQ283" s="84"/>
      <c r="AR283" s="133"/>
      <c r="AS283" s="547"/>
      <c r="AT283" s="84"/>
      <c r="AU283" s="84" t="s">
        <v>354</v>
      </c>
      <c r="AV283" s="100"/>
      <c r="AW283" s="94"/>
      <c r="AX283" s="84"/>
      <c r="AY283" s="85"/>
      <c r="AZ283" s="84"/>
      <c r="BA283" s="101"/>
      <c r="BB283" s="94"/>
      <c r="BC283" s="84"/>
      <c r="BD283" s="84"/>
      <c r="BE283" s="100"/>
      <c r="BF283" s="144"/>
      <c r="BG283" s="125"/>
      <c r="BH283" s="125"/>
      <c r="BI283" s="126"/>
      <c r="BJ283" s="144"/>
      <c r="BK283" s="553"/>
      <c r="BL283" s="616"/>
      <c r="BM283" s="556"/>
      <c r="BN283" s="128"/>
      <c r="BP283" s="11"/>
      <c r="BR283" s="634"/>
    </row>
    <row r="284" spans="1:70" ht="18.899999999999999" customHeight="1">
      <c r="A284" s="9"/>
      <c r="B284" s="8"/>
      <c r="C284" s="1101"/>
      <c r="D284" s="1101"/>
      <c r="E284" s="1101"/>
      <c r="F284" s="1102"/>
      <c r="G284" s="1014"/>
      <c r="H284" s="723" t="s">
        <v>613</v>
      </c>
      <c r="I284" s="575" t="s">
        <v>741</v>
      </c>
      <c r="J284" s="524">
        <v>1131800</v>
      </c>
      <c r="K284" s="559" t="s">
        <v>1</v>
      </c>
      <c r="L284" s="559">
        <v>796</v>
      </c>
      <c r="M284" s="559" t="s">
        <v>508</v>
      </c>
      <c r="N284" s="559" t="s">
        <v>7</v>
      </c>
      <c r="O284" s="108"/>
      <c r="P284" s="84"/>
      <c r="Q284" s="84"/>
      <c r="R284" s="100"/>
      <c r="S284" s="94"/>
      <c r="T284" s="84"/>
      <c r="U284" s="84"/>
      <c r="V284" s="100"/>
      <c r="W284" s="92" t="s">
        <v>354</v>
      </c>
      <c r="X284" s="84"/>
      <c r="Y284" s="85"/>
      <c r="Z284" s="100"/>
      <c r="AA284" s="94"/>
      <c r="AB284" s="84"/>
      <c r="AC284" s="84"/>
      <c r="AD284" s="84"/>
      <c r="AE284" s="100"/>
      <c r="AF284" s="94"/>
      <c r="AG284" s="84"/>
      <c r="AH284" s="84"/>
      <c r="AI284" s="100"/>
      <c r="AJ284" s="92"/>
      <c r="AK284" s="84"/>
      <c r="AL284" s="85"/>
      <c r="AM284" s="100"/>
      <c r="AN284" s="94"/>
      <c r="AO284" s="84"/>
      <c r="AP284" s="84"/>
      <c r="AQ284" s="84"/>
      <c r="AR284" s="133"/>
      <c r="AS284" s="547"/>
      <c r="AT284" s="84"/>
      <c r="AU284" s="84" t="s">
        <v>354</v>
      </c>
      <c r="AV284" s="100"/>
      <c r="AW284" s="94"/>
      <c r="AX284" s="84"/>
      <c r="AY284" s="85"/>
      <c r="AZ284" s="84"/>
      <c r="BA284" s="101"/>
      <c r="BB284" s="94"/>
      <c r="BC284" s="84"/>
      <c r="BD284" s="84"/>
      <c r="BE284" s="100"/>
      <c r="BF284" s="144"/>
      <c r="BG284" s="125"/>
      <c r="BH284" s="125"/>
      <c r="BI284" s="126"/>
      <c r="BJ284" s="144"/>
      <c r="BK284" s="553"/>
      <c r="BL284" s="616"/>
      <c r="BM284" s="556"/>
      <c r="BN284" s="128"/>
      <c r="BP284" s="11"/>
      <c r="BR284" s="634"/>
    </row>
    <row r="285" spans="1:70" ht="18.899999999999999" customHeight="1">
      <c r="A285" s="9"/>
      <c r="B285" s="8"/>
      <c r="C285" s="1101"/>
      <c r="D285" s="1101"/>
      <c r="E285" s="1101"/>
      <c r="F285" s="1102"/>
      <c r="G285" s="1014"/>
      <c r="H285" s="723" t="s">
        <v>614</v>
      </c>
      <c r="I285" s="575" t="s">
        <v>743</v>
      </c>
      <c r="J285" s="524">
        <v>1131800</v>
      </c>
      <c r="K285" s="559" t="s">
        <v>1</v>
      </c>
      <c r="L285" s="559">
        <v>2920</v>
      </c>
      <c r="M285" s="559" t="s">
        <v>508</v>
      </c>
      <c r="N285" s="559" t="s">
        <v>667</v>
      </c>
      <c r="O285" s="108"/>
      <c r="P285" s="84"/>
      <c r="Q285" s="84"/>
      <c r="R285" s="100"/>
      <c r="S285" s="94"/>
      <c r="T285" s="84"/>
      <c r="U285" s="84"/>
      <c r="V285" s="100"/>
      <c r="W285" s="92" t="s">
        <v>354</v>
      </c>
      <c r="X285" s="84"/>
      <c r="Y285" s="85"/>
      <c r="Z285" s="100"/>
      <c r="AA285" s="94"/>
      <c r="AB285" s="84"/>
      <c r="AC285" s="84"/>
      <c r="AD285" s="84"/>
      <c r="AE285" s="100"/>
      <c r="AF285" s="94"/>
      <c r="AG285" s="84"/>
      <c r="AH285" s="84"/>
      <c r="AI285" s="100"/>
      <c r="AJ285" s="92"/>
      <c r="AK285" s="84"/>
      <c r="AL285" s="85"/>
      <c r="AM285" s="100"/>
      <c r="AN285" s="94"/>
      <c r="AO285" s="84"/>
      <c r="AP285" s="84"/>
      <c r="AQ285" s="84"/>
      <c r="AR285" s="133"/>
      <c r="AS285" s="547"/>
      <c r="AT285" s="84"/>
      <c r="AU285" s="84" t="s">
        <v>354</v>
      </c>
      <c r="AV285" s="100"/>
      <c r="AW285" s="94"/>
      <c r="AX285" s="84"/>
      <c r="AY285" s="85"/>
      <c r="AZ285" s="84"/>
      <c r="BA285" s="101"/>
      <c r="BB285" s="94"/>
      <c r="BC285" s="84"/>
      <c r="BD285" s="84"/>
      <c r="BE285" s="100"/>
      <c r="BF285" s="144"/>
      <c r="BG285" s="125"/>
      <c r="BH285" s="125"/>
      <c r="BI285" s="126"/>
      <c r="BJ285" s="144"/>
      <c r="BK285" s="553"/>
      <c r="BL285" s="616"/>
      <c r="BM285" s="556"/>
      <c r="BN285" s="128"/>
      <c r="BP285" s="11"/>
      <c r="BR285" s="634"/>
    </row>
    <row r="286" spans="1:70" ht="18.899999999999999" customHeight="1" thickBot="1">
      <c r="A286" s="9"/>
      <c r="B286" s="8"/>
      <c r="C286" s="1101"/>
      <c r="D286" s="1101"/>
      <c r="E286" s="1101"/>
      <c r="F286" s="1102"/>
      <c r="G286" s="1076"/>
      <c r="H286" s="722" t="s">
        <v>611</v>
      </c>
      <c r="I286" s="576" t="s">
        <v>737</v>
      </c>
      <c r="J286" s="558">
        <v>1131195</v>
      </c>
      <c r="K286" s="560" t="s">
        <v>1</v>
      </c>
      <c r="L286" s="560">
        <v>973</v>
      </c>
      <c r="M286" s="560" t="s">
        <v>508</v>
      </c>
      <c r="N286" s="560" t="s">
        <v>658</v>
      </c>
      <c r="O286" s="110"/>
      <c r="P286" s="97"/>
      <c r="Q286" s="97"/>
      <c r="R286" s="102"/>
      <c r="S286" s="96"/>
      <c r="T286" s="97"/>
      <c r="U286" s="97"/>
      <c r="V286" s="102"/>
      <c r="W286" s="121"/>
      <c r="X286" s="97" t="s">
        <v>354</v>
      </c>
      <c r="Y286" s="97"/>
      <c r="Z286" s="102"/>
      <c r="AA286" s="96"/>
      <c r="AB286" s="97"/>
      <c r="AC286" s="97"/>
      <c r="AD286" s="97"/>
      <c r="AE286" s="120"/>
      <c r="AF286" s="96"/>
      <c r="AG286" s="106"/>
      <c r="AH286" s="97"/>
      <c r="AI286" s="102"/>
      <c r="AJ286" s="96"/>
      <c r="AK286" s="97"/>
      <c r="AL286" s="97"/>
      <c r="AM286" s="131"/>
      <c r="AN286" s="632"/>
      <c r="AO286" s="97"/>
      <c r="AP286" s="97"/>
      <c r="AQ286" s="97"/>
      <c r="AR286" s="102"/>
      <c r="AS286" s="96"/>
      <c r="AT286" s="106"/>
      <c r="AU286" s="97"/>
      <c r="AV286" s="102" t="s">
        <v>354</v>
      </c>
      <c r="AW286" s="96"/>
      <c r="AX286" s="97"/>
      <c r="AY286" s="106"/>
      <c r="AZ286" s="97"/>
      <c r="BA286" s="120"/>
      <c r="BB286" s="96"/>
      <c r="BC286" s="97"/>
      <c r="BD286" s="97"/>
      <c r="BE286" s="102"/>
      <c r="BF286" s="137"/>
      <c r="BG286" s="97"/>
      <c r="BH286" s="97"/>
      <c r="BI286" s="102"/>
      <c r="BJ286" s="137"/>
      <c r="BK286" s="106"/>
      <c r="BL286" s="545"/>
      <c r="BM286" s="615"/>
      <c r="BN286" s="98"/>
      <c r="BP286" s="11"/>
      <c r="BR286" s="634"/>
    </row>
    <row r="287" spans="1:70" ht="18.899999999999999" customHeight="1">
      <c r="A287" s="9"/>
      <c r="B287" s="8"/>
      <c r="C287" s="1101"/>
      <c r="D287" s="1101"/>
      <c r="E287" s="1101"/>
      <c r="F287" s="1102"/>
      <c r="G287" s="1013" t="s">
        <v>609</v>
      </c>
      <c r="H287" s="727" t="s">
        <v>608</v>
      </c>
      <c r="I287" s="577" t="s">
        <v>603</v>
      </c>
      <c r="J287" s="186">
        <v>1131800</v>
      </c>
      <c r="K287" s="561" t="s">
        <v>1</v>
      </c>
      <c r="L287" s="561">
        <v>8760</v>
      </c>
      <c r="M287" s="561" t="s">
        <v>508</v>
      </c>
      <c r="N287" s="561" t="s">
        <v>5</v>
      </c>
      <c r="O287" s="621"/>
      <c r="P287" s="622"/>
      <c r="Q287" s="622"/>
      <c r="R287" s="623"/>
      <c r="S287" s="311"/>
      <c r="T287" s="622"/>
      <c r="U287" s="622" t="s">
        <v>342</v>
      </c>
      <c r="V287" s="624"/>
      <c r="W287" s="625"/>
      <c r="X287" s="622"/>
      <c r="Y287" s="626"/>
      <c r="Z287" s="623"/>
      <c r="AA287" s="311"/>
      <c r="AB287" s="622"/>
      <c r="AC287" s="622"/>
      <c r="AD287" s="622"/>
      <c r="AE287" s="624"/>
      <c r="AF287" s="627"/>
      <c r="AG287" s="622"/>
      <c r="AH287" s="624" t="s">
        <v>342</v>
      </c>
      <c r="AI287" s="623"/>
      <c r="AJ287" s="628"/>
      <c r="AK287" s="622"/>
      <c r="AL287" s="626"/>
      <c r="AM287" s="624"/>
      <c r="AN287" s="627"/>
      <c r="AO287" s="622"/>
      <c r="AP287" s="622"/>
      <c r="AQ287" s="622"/>
      <c r="AR287" s="629"/>
      <c r="AS287" s="630"/>
      <c r="AT287" s="622" t="s">
        <v>342</v>
      </c>
      <c r="AU287" s="622"/>
      <c r="AV287" s="624"/>
      <c r="AW287" s="627"/>
      <c r="AX287" s="622"/>
      <c r="AY287" s="626"/>
      <c r="AZ287" s="622"/>
      <c r="BA287" s="631"/>
      <c r="BB287" s="311"/>
      <c r="BC287" s="622"/>
      <c r="BD287" s="622"/>
      <c r="BE287" s="624"/>
      <c r="BF287" s="305"/>
      <c r="BG287" s="304"/>
      <c r="BH287" s="304"/>
      <c r="BI287" s="306"/>
      <c r="BJ287" s="307"/>
      <c r="BK287" s="568"/>
      <c r="BL287" s="617"/>
      <c r="BM287" s="571"/>
      <c r="BN287" s="292"/>
      <c r="BP287" s="11"/>
      <c r="BR287" s="634"/>
    </row>
    <row r="288" spans="1:70" ht="18.899999999999999" customHeight="1">
      <c r="A288" s="9"/>
      <c r="B288" s="8"/>
      <c r="C288" s="1101"/>
      <c r="D288" s="1101"/>
      <c r="E288" s="1101"/>
      <c r="F288" s="1102"/>
      <c r="G288" s="1014"/>
      <c r="H288" s="728" t="s">
        <v>607</v>
      </c>
      <c r="I288" s="577" t="s">
        <v>603</v>
      </c>
      <c r="J288" s="186">
        <v>1131800</v>
      </c>
      <c r="K288" s="559" t="s">
        <v>1</v>
      </c>
      <c r="L288" s="559">
        <v>8760</v>
      </c>
      <c r="M288" s="559" t="s">
        <v>508</v>
      </c>
      <c r="N288" s="559" t="s">
        <v>5</v>
      </c>
      <c r="O288" s="124"/>
      <c r="P288" s="125"/>
      <c r="Q288" s="125"/>
      <c r="R288" s="126"/>
      <c r="S288" s="144"/>
      <c r="T288" s="125"/>
      <c r="U288" s="125"/>
      <c r="V288" s="148" t="s">
        <v>342</v>
      </c>
      <c r="W288" s="552"/>
      <c r="X288" s="125"/>
      <c r="Y288" s="553"/>
      <c r="Z288" s="126"/>
      <c r="AA288" s="144"/>
      <c r="AB288" s="125"/>
      <c r="AC288" s="125"/>
      <c r="AD288" s="125"/>
      <c r="AE288" s="148"/>
      <c r="AF288" s="127"/>
      <c r="AG288" s="125"/>
      <c r="AH288" s="125" t="s">
        <v>342</v>
      </c>
      <c r="AI288" s="126"/>
      <c r="AJ288" s="286"/>
      <c r="AK288" s="125"/>
      <c r="AL288" s="553"/>
      <c r="AM288" s="148"/>
      <c r="AN288" s="127"/>
      <c r="AO288" s="125"/>
      <c r="AP288" s="125"/>
      <c r="AQ288" s="125"/>
      <c r="AR288" s="285"/>
      <c r="AS288" s="554"/>
      <c r="AT288" s="125" t="s">
        <v>342</v>
      </c>
      <c r="AU288" s="125"/>
      <c r="AV288" s="148"/>
      <c r="AW288" s="127"/>
      <c r="AX288" s="125"/>
      <c r="AY288" s="553"/>
      <c r="AZ288" s="125"/>
      <c r="BA288" s="555"/>
      <c r="BB288" s="144"/>
      <c r="BC288" s="125"/>
      <c r="BD288" s="125"/>
      <c r="BE288" s="148"/>
      <c r="BF288" s="127"/>
      <c r="BG288" s="125"/>
      <c r="BH288" s="125"/>
      <c r="BI288" s="126"/>
      <c r="BJ288" s="144"/>
      <c r="BK288" s="553"/>
      <c r="BL288" s="616"/>
      <c r="BM288" s="556"/>
      <c r="BN288" s="128"/>
      <c r="BP288" s="11"/>
      <c r="BR288" s="634"/>
    </row>
    <row r="289" spans="1:70" ht="18.899999999999999" customHeight="1">
      <c r="A289" s="9"/>
      <c r="B289" s="8"/>
      <c r="C289" s="1101"/>
      <c r="D289" s="1101"/>
      <c r="E289" s="1101"/>
      <c r="F289" s="1102"/>
      <c r="G289" s="1014"/>
      <c r="H289" s="728" t="s">
        <v>606</v>
      </c>
      <c r="I289" s="577" t="s">
        <v>603</v>
      </c>
      <c r="J289" s="186">
        <v>1131800</v>
      </c>
      <c r="K289" s="559" t="s">
        <v>1</v>
      </c>
      <c r="L289" s="559">
        <v>8760</v>
      </c>
      <c r="M289" s="559" t="s">
        <v>508</v>
      </c>
      <c r="N289" s="559" t="s">
        <v>5</v>
      </c>
      <c r="O289" s="124"/>
      <c r="P289" s="125"/>
      <c r="Q289" s="125"/>
      <c r="R289" s="126"/>
      <c r="S289" s="144"/>
      <c r="T289" s="125"/>
      <c r="U289" s="125"/>
      <c r="V289" s="148" t="s">
        <v>342</v>
      </c>
      <c r="W289" s="552"/>
      <c r="X289" s="125"/>
      <c r="Y289" s="553"/>
      <c r="Z289" s="126"/>
      <c r="AA289" s="144"/>
      <c r="AB289" s="125"/>
      <c r="AC289" s="125"/>
      <c r="AD289" s="125"/>
      <c r="AE289" s="148"/>
      <c r="AF289" s="127"/>
      <c r="AG289" s="125"/>
      <c r="AH289" s="125" t="s">
        <v>342</v>
      </c>
      <c r="AI289" s="126"/>
      <c r="AJ289" s="286"/>
      <c r="AK289" s="125"/>
      <c r="AL289" s="553"/>
      <c r="AM289" s="148"/>
      <c r="AN289" s="127"/>
      <c r="AO289" s="125"/>
      <c r="AP289" s="125"/>
      <c r="AQ289" s="125"/>
      <c r="AR289" s="285"/>
      <c r="AS289" s="554"/>
      <c r="AT289" s="125" t="s">
        <v>342</v>
      </c>
      <c r="AU289" s="125"/>
      <c r="AV289" s="148"/>
      <c r="AW289" s="127"/>
      <c r="AX289" s="125"/>
      <c r="AY289" s="553"/>
      <c r="AZ289" s="125"/>
      <c r="BA289" s="555"/>
      <c r="BB289" s="144"/>
      <c r="BC289" s="125"/>
      <c r="BD289" s="125"/>
      <c r="BE289" s="148"/>
      <c r="BF289" s="127"/>
      <c r="BG289" s="125"/>
      <c r="BH289" s="125"/>
      <c r="BI289" s="126"/>
      <c r="BJ289" s="144"/>
      <c r="BK289" s="553"/>
      <c r="BL289" s="616"/>
      <c r="BM289" s="556"/>
      <c r="BN289" s="128"/>
      <c r="BP289" s="11"/>
      <c r="BR289" s="634"/>
    </row>
    <row r="290" spans="1:70" ht="18.899999999999999" customHeight="1">
      <c r="A290" s="9"/>
      <c r="B290" s="8"/>
      <c r="C290" s="1101"/>
      <c r="D290" s="1101"/>
      <c r="E290" s="1101"/>
      <c r="F290" s="1102"/>
      <c r="G290" s="1014"/>
      <c r="H290" s="728" t="s">
        <v>605</v>
      </c>
      <c r="I290" s="577" t="s">
        <v>603</v>
      </c>
      <c r="J290" s="186">
        <v>1131800</v>
      </c>
      <c r="K290" s="559" t="s">
        <v>1</v>
      </c>
      <c r="L290" s="559">
        <v>8760</v>
      </c>
      <c r="M290" s="559" t="s">
        <v>508</v>
      </c>
      <c r="N290" s="559" t="s">
        <v>5</v>
      </c>
      <c r="O290" s="124"/>
      <c r="P290" s="125"/>
      <c r="Q290" s="125"/>
      <c r="R290" s="126"/>
      <c r="S290" s="144"/>
      <c r="T290" s="125"/>
      <c r="U290" s="125"/>
      <c r="V290" s="148"/>
      <c r="W290" s="552" t="s">
        <v>342</v>
      </c>
      <c r="X290" s="125"/>
      <c r="Y290" s="553"/>
      <c r="Z290" s="126"/>
      <c r="AA290" s="144"/>
      <c r="AB290" s="125"/>
      <c r="AC290" s="125"/>
      <c r="AD290" s="125"/>
      <c r="AE290" s="148"/>
      <c r="AF290" s="127"/>
      <c r="AG290" s="125"/>
      <c r="AH290" s="125"/>
      <c r="AI290" s="126" t="s">
        <v>342</v>
      </c>
      <c r="AJ290" s="286"/>
      <c r="AK290" s="125"/>
      <c r="AL290" s="553"/>
      <c r="AM290" s="148"/>
      <c r="AN290" s="127"/>
      <c r="AO290" s="125"/>
      <c r="AP290" s="125"/>
      <c r="AQ290" s="125"/>
      <c r="AR290" s="285"/>
      <c r="AS290" s="554"/>
      <c r="AT290" s="125"/>
      <c r="AU290" s="125"/>
      <c r="AV290" s="148"/>
      <c r="AW290" s="127"/>
      <c r="AX290" s="125"/>
      <c r="AY290" s="553"/>
      <c r="AZ290" s="125"/>
      <c r="BA290" s="555"/>
      <c r="BB290" s="144"/>
      <c r="BC290" s="125"/>
      <c r="BD290" s="125"/>
      <c r="BE290" s="148"/>
      <c r="BF290" s="127"/>
      <c r="BG290" s="125"/>
      <c r="BH290" s="125"/>
      <c r="BI290" s="126"/>
      <c r="BJ290" s="144"/>
      <c r="BK290" s="553"/>
      <c r="BL290" s="616"/>
      <c r="BM290" s="556"/>
      <c r="BN290" s="128"/>
      <c r="BP290" s="11"/>
      <c r="BR290" s="634"/>
    </row>
    <row r="291" spans="1:70" ht="18.899999999999999" customHeight="1">
      <c r="A291" s="9"/>
      <c r="B291" s="8"/>
      <c r="C291" s="1101"/>
      <c r="D291" s="1101"/>
      <c r="E291" s="1101"/>
      <c r="F291" s="1102"/>
      <c r="G291" s="1014"/>
      <c r="H291" s="728" t="s">
        <v>604</v>
      </c>
      <c r="I291" s="577" t="s">
        <v>603</v>
      </c>
      <c r="J291" s="186">
        <v>1131800</v>
      </c>
      <c r="K291" s="559" t="s">
        <v>1</v>
      </c>
      <c r="L291" s="559">
        <v>8760</v>
      </c>
      <c r="M291" s="559" t="s">
        <v>508</v>
      </c>
      <c r="N291" s="559" t="s">
        <v>5</v>
      </c>
      <c r="O291" s="124"/>
      <c r="P291" s="125"/>
      <c r="Q291" s="125"/>
      <c r="R291" s="126"/>
      <c r="S291" s="144"/>
      <c r="T291" s="125"/>
      <c r="U291" s="125"/>
      <c r="V291" s="148"/>
      <c r="W291" s="552" t="s">
        <v>342</v>
      </c>
      <c r="X291" s="125"/>
      <c r="Y291" s="553"/>
      <c r="Z291" s="126"/>
      <c r="AA291" s="144"/>
      <c r="AB291" s="125"/>
      <c r="AC291" s="125"/>
      <c r="AD291" s="125"/>
      <c r="AE291" s="148"/>
      <c r="AF291" s="127"/>
      <c r="AG291" s="125"/>
      <c r="AH291" s="125"/>
      <c r="AI291" s="126" t="s">
        <v>342</v>
      </c>
      <c r="AJ291" s="286"/>
      <c r="AK291" s="125"/>
      <c r="AL291" s="553"/>
      <c r="AM291" s="148"/>
      <c r="AN291" s="127"/>
      <c r="AO291" s="125"/>
      <c r="AP291" s="125"/>
      <c r="AQ291" s="125"/>
      <c r="AR291" s="285"/>
      <c r="AS291" s="554"/>
      <c r="AT291" s="125"/>
      <c r="AU291" s="125"/>
      <c r="AV291" s="148"/>
      <c r="AW291" s="127"/>
      <c r="AX291" s="125"/>
      <c r="AY291" s="553"/>
      <c r="AZ291" s="125"/>
      <c r="BA291" s="555"/>
      <c r="BB291" s="144"/>
      <c r="BC291" s="125"/>
      <c r="BD291" s="125"/>
      <c r="BE291" s="148"/>
      <c r="BF291" s="127"/>
      <c r="BG291" s="125"/>
      <c r="BH291" s="125"/>
      <c r="BI291" s="126"/>
      <c r="BJ291" s="144"/>
      <c r="BK291" s="553"/>
      <c r="BL291" s="616"/>
      <c r="BM291" s="556"/>
      <c r="BN291" s="128"/>
      <c r="BP291" s="11"/>
      <c r="BR291" s="634"/>
    </row>
    <row r="292" spans="1:70" ht="18.899999999999999" customHeight="1" thickBot="1">
      <c r="A292" s="9"/>
      <c r="B292" s="8"/>
      <c r="C292" s="1101"/>
      <c r="D292" s="1101"/>
      <c r="E292" s="1101"/>
      <c r="F292" s="1102"/>
      <c r="G292" s="1076"/>
      <c r="H292" s="729" t="s">
        <v>981</v>
      </c>
      <c r="I292" s="578" t="s">
        <v>603</v>
      </c>
      <c r="J292" s="189">
        <v>1131800</v>
      </c>
      <c r="K292" s="560" t="s">
        <v>1</v>
      </c>
      <c r="L292" s="560">
        <v>8760</v>
      </c>
      <c r="M292" s="560" t="s">
        <v>508</v>
      </c>
      <c r="N292" s="747" t="s">
        <v>982</v>
      </c>
      <c r="O292" s="110"/>
      <c r="P292" s="97"/>
      <c r="Q292" s="97"/>
      <c r="R292" s="102"/>
      <c r="S292" s="139"/>
      <c r="T292" s="97"/>
      <c r="U292" s="97"/>
      <c r="V292" s="141"/>
      <c r="W292" s="96"/>
      <c r="X292" s="106"/>
      <c r="Y292" s="97"/>
      <c r="Z292" s="102"/>
      <c r="AA292" s="137"/>
      <c r="AB292" s="106"/>
      <c r="AC292" s="97"/>
      <c r="AD292" s="97"/>
      <c r="AE292" s="141"/>
      <c r="AF292" s="121"/>
      <c r="AG292" s="97"/>
      <c r="AH292" s="97"/>
      <c r="AI292" s="102"/>
      <c r="AJ292" s="137"/>
      <c r="AK292" s="106"/>
      <c r="AL292" s="97"/>
      <c r="AM292" s="141"/>
      <c r="AN292" s="96"/>
      <c r="AO292" s="106"/>
      <c r="AP292" s="97"/>
      <c r="AQ292" s="97"/>
      <c r="AR292" s="131"/>
      <c r="AS292" s="549"/>
      <c r="AT292" s="97"/>
      <c r="AU292" s="97"/>
      <c r="AV292" s="141" t="s">
        <v>353</v>
      </c>
      <c r="AW292" s="96"/>
      <c r="AX292" s="106"/>
      <c r="AY292" s="97"/>
      <c r="AZ292" s="97"/>
      <c r="BA292" s="120"/>
      <c r="BB292" s="137"/>
      <c r="BC292" s="97"/>
      <c r="BD292" s="97"/>
      <c r="BE292" s="149"/>
      <c r="BF292" s="96"/>
      <c r="BG292" s="97"/>
      <c r="BH292" s="97"/>
      <c r="BI292" s="102"/>
      <c r="BJ292" s="139"/>
      <c r="BK292" s="97"/>
      <c r="BL292" s="545"/>
      <c r="BM292" s="545"/>
      <c r="BN292" s="98"/>
      <c r="BP292" s="11"/>
      <c r="BR292" s="634"/>
    </row>
    <row r="293" spans="1:70" ht="16.2" thickBot="1">
      <c r="A293" s="1"/>
      <c r="C293" s="647"/>
      <c r="D293" s="647"/>
      <c r="E293" s="647"/>
      <c r="F293" s="647"/>
      <c r="G293" s="647"/>
      <c r="H293" s="648"/>
      <c r="I293" s="1094" t="s">
        <v>29</v>
      </c>
      <c r="J293" s="1095"/>
      <c r="K293" s="693"/>
      <c r="L293" s="693"/>
      <c r="M293" s="693"/>
      <c r="N293" s="694"/>
      <c r="O293" s="562">
        <f t="shared" ref="O293:AT293" si="0">COUNTA(O15:O292)</f>
        <v>0</v>
      </c>
      <c r="P293" s="563">
        <f t="shared" si="0"/>
        <v>15</v>
      </c>
      <c r="Q293" s="563">
        <f t="shared" si="0"/>
        <v>17</v>
      </c>
      <c r="R293" s="564">
        <f t="shared" si="0"/>
        <v>20</v>
      </c>
      <c r="S293" s="562">
        <f t="shared" si="0"/>
        <v>15</v>
      </c>
      <c r="T293" s="563">
        <f t="shared" si="0"/>
        <v>17</v>
      </c>
      <c r="U293" s="563">
        <f t="shared" si="0"/>
        <v>8</v>
      </c>
      <c r="V293" s="564">
        <f t="shared" si="0"/>
        <v>23</v>
      </c>
      <c r="W293" s="562">
        <f t="shared" si="0"/>
        <v>16</v>
      </c>
      <c r="X293" s="563">
        <f t="shared" si="0"/>
        <v>11</v>
      </c>
      <c r="Y293" s="563">
        <f t="shared" si="0"/>
        <v>20</v>
      </c>
      <c r="Z293" s="564">
        <f t="shared" si="0"/>
        <v>16</v>
      </c>
      <c r="AA293" s="562">
        <f t="shared" si="0"/>
        <v>15</v>
      </c>
      <c r="AB293" s="563">
        <f t="shared" si="0"/>
        <v>15</v>
      </c>
      <c r="AC293" s="563">
        <f t="shared" si="0"/>
        <v>45</v>
      </c>
      <c r="AD293" s="563">
        <f t="shared" si="0"/>
        <v>3</v>
      </c>
      <c r="AE293" s="564">
        <f t="shared" si="0"/>
        <v>3</v>
      </c>
      <c r="AF293" s="565">
        <f t="shared" si="0"/>
        <v>16</v>
      </c>
      <c r="AG293" s="563">
        <f t="shared" si="0"/>
        <v>19</v>
      </c>
      <c r="AH293" s="563">
        <f t="shared" si="0"/>
        <v>13</v>
      </c>
      <c r="AI293" s="566">
        <f t="shared" si="0"/>
        <v>12</v>
      </c>
      <c r="AJ293" s="562">
        <f t="shared" si="0"/>
        <v>16</v>
      </c>
      <c r="AK293" s="563">
        <f t="shared" si="0"/>
        <v>17</v>
      </c>
      <c r="AL293" s="563">
        <f t="shared" si="0"/>
        <v>18</v>
      </c>
      <c r="AM293" s="564">
        <f t="shared" si="0"/>
        <v>7</v>
      </c>
      <c r="AN293" s="565">
        <f t="shared" si="0"/>
        <v>16</v>
      </c>
      <c r="AO293" s="563">
        <f t="shared" si="0"/>
        <v>18</v>
      </c>
      <c r="AP293" s="563">
        <f t="shared" si="0"/>
        <v>15</v>
      </c>
      <c r="AQ293" s="563">
        <f t="shared" si="0"/>
        <v>19</v>
      </c>
      <c r="AR293" s="566">
        <f t="shared" si="0"/>
        <v>16</v>
      </c>
      <c r="AS293" s="562">
        <f t="shared" si="0"/>
        <v>17</v>
      </c>
      <c r="AT293" s="563">
        <f t="shared" si="0"/>
        <v>16</v>
      </c>
      <c r="AU293" s="563">
        <f t="shared" ref="AU293:BN293" si="1">COUNTA(AU15:AU292)</f>
        <v>24</v>
      </c>
      <c r="AV293" s="564">
        <f t="shared" si="1"/>
        <v>6</v>
      </c>
      <c r="AW293" s="565">
        <f t="shared" si="1"/>
        <v>13</v>
      </c>
      <c r="AX293" s="563">
        <f t="shared" si="1"/>
        <v>16</v>
      </c>
      <c r="AY293" s="563">
        <f t="shared" si="1"/>
        <v>20</v>
      </c>
      <c r="AZ293" s="563">
        <f t="shared" si="1"/>
        <v>14</v>
      </c>
      <c r="BA293" s="566">
        <f t="shared" si="1"/>
        <v>22</v>
      </c>
      <c r="BB293" s="562">
        <f t="shared" si="1"/>
        <v>0</v>
      </c>
      <c r="BC293" s="563">
        <f t="shared" si="1"/>
        <v>18</v>
      </c>
      <c r="BD293" s="563">
        <f t="shared" si="1"/>
        <v>17</v>
      </c>
      <c r="BE293" s="564">
        <f t="shared" si="1"/>
        <v>21</v>
      </c>
      <c r="BF293" s="565">
        <f t="shared" si="1"/>
        <v>18</v>
      </c>
      <c r="BG293" s="563">
        <f t="shared" si="1"/>
        <v>16</v>
      </c>
      <c r="BH293" s="563">
        <f t="shared" si="1"/>
        <v>17</v>
      </c>
      <c r="BI293" s="566">
        <f t="shared" si="1"/>
        <v>16</v>
      </c>
      <c r="BJ293" s="562">
        <f t="shared" si="1"/>
        <v>16</v>
      </c>
      <c r="BK293" s="563">
        <f t="shared" si="1"/>
        <v>16</v>
      </c>
      <c r="BL293" s="563">
        <f t="shared" si="1"/>
        <v>0</v>
      </c>
      <c r="BM293" s="563">
        <f t="shared" si="1"/>
        <v>0</v>
      </c>
      <c r="BN293" s="564">
        <f t="shared" si="1"/>
        <v>0</v>
      </c>
      <c r="BO293" s="25"/>
      <c r="BR293" s="634"/>
    </row>
    <row r="294" spans="1:70" hidden="1">
      <c r="G294" s="636"/>
      <c r="H294" s="634"/>
      <c r="I294" s="634"/>
      <c r="J294" s="634"/>
      <c r="K294" s="634"/>
      <c r="L294" s="634"/>
      <c r="M294" s="634"/>
      <c r="N294" s="634"/>
      <c r="O294" s="636"/>
      <c r="P294" s="636"/>
      <c r="Q294" s="636"/>
      <c r="R294" s="636"/>
      <c r="S294" s="636"/>
      <c r="T294" s="636"/>
      <c r="U294" s="636"/>
      <c r="V294" s="636"/>
      <c r="W294" s="636"/>
      <c r="X294" s="636"/>
      <c r="Y294" s="636"/>
      <c r="Z294" s="636"/>
      <c r="AA294" s="636"/>
      <c r="AB294" s="636"/>
      <c r="AC294" s="636"/>
      <c r="AD294" s="636"/>
      <c r="AE294" s="636"/>
      <c r="AF294" s="636"/>
      <c r="AG294" s="636"/>
      <c r="AH294" s="636"/>
      <c r="AI294" s="636"/>
      <c r="AJ294" s="636"/>
      <c r="AK294" s="636"/>
      <c r="AL294" s="636"/>
      <c r="AM294" s="636"/>
      <c r="AN294" s="636"/>
      <c r="AO294" s="636"/>
      <c r="AP294" s="636"/>
      <c r="AQ294" s="636"/>
      <c r="AR294" s="636"/>
      <c r="AS294" s="636"/>
      <c r="AT294" s="636"/>
      <c r="AU294" s="636"/>
      <c r="AV294" s="636"/>
      <c r="AW294" s="636"/>
      <c r="AX294" s="636"/>
      <c r="AY294" s="636"/>
      <c r="AZ294" s="636"/>
      <c r="BA294" s="636"/>
      <c r="BB294" s="636"/>
      <c r="BC294" s="636"/>
      <c r="BD294" s="636"/>
      <c r="BE294" s="636"/>
      <c r="BF294" s="636"/>
      <c r="BG294" s="636"/>
      <c r="BH294" s="636"/>
      <c r="BI294" s="636"/>
      <c r="BJ294" s="636"/>
      <c r="BK294" s="636"/>
      <c r="BL294" s="636"/>
      <c r="BM294" s="636"/>
      <c r="BN294" s="636"/>
      <c r="BO294" s="634"/>
      <c r="BR294" s="634"/>
    </row>
    <row r="295" spans="1:70" ht="104.25" hidden="1" customHeight="1">
      <c r="I295" s="212"/>
      <c r="O295" s="702">
        <v>44200</v>
      </c>
      <c r="P295" s="702">
        <f>O295+7</f>
        <v>44207</v>
      </c>
      <c r="Q295" s="702">
        <f t="shared" ref="Q295:BK295" si="2">P295+7</f>
        <v>44214</v>
      </c>
      <c r="R295" s="702">
        <f t="shared" si="2"/>
        <v>44221</v>
      </c>
      <c r="S295" s="702">
        <f t="shared" si="2"/>
        <v>44228</v>
      </c>
      <c r="T295" s="702">
        <f t="shared" si="2"/>
        <v>44235</v>
      </c>
      <c r="U295" s="702">
        <f t="shared" si="2"/>
        <v>44242</v>
      </c>
      <c r="V295" s="702">
        <f t="shared" si="2"/>
        <v>44249</v>
      </c>
      <c r="W295" s="702">
        <f t="shared" si="2"/>
        <v>44256</v>
      </c>
      <c r="X295" s="702">
        <f t="shared" si="2"/>
        <v>44263</v>
      </c>
      <c r="Y295" s="702">
        <f t="shared" si="2"/>
        <v>44270</v>
      </c>
      <c r="Z295" s="702">
        <f t="shared" si="2"/>
        <v>44277</v>
      </c>
      <c r="AA295" s="702">
        <f t="shared" si="2"/>
        <v>44284</v>
      </c>
      <c r="AB295" s="702">
        <f t="shared" si="2"/>
        <v>44291</v>
      </c>
      <c r="AC295" s="702">
        <f t="shared" si="2"/>
        <v>44298</v>
      </c>
      <c r="AD295" s="702">
        <f t="shared" si="2"/>
        <v>44305</v>
      </c>
      <c r="AE295" s="702">
        <f t="shared" si="2"/>
        <v>44312</v>
      </c>
      <c r="AF295" s="702">
        <f t="shared" si="2"/>
        <v>44319</v>
      </c>
      <c r="AG295" s="702">
        <f t="shared" si="2"/>
        <v>44326</v>
      </c>
      <c r="AH295" s="702">
        <f t="shared" si="2"/>
        <v>44333</v>
      </c>
      <c r="AI295" s="702">
        <f t="shared" si="2"/>
        <v>44340</v>
      </c>
      <c r="AJ295" s="702">
        <f t="shared" si="2"/>
        <v>44347</v>
      </c>
      <c r="AK295" s="702">
        <f t="shared" si="2"/>
        <v>44354</v>
      </c>
      <c r="AL295" s="702">
        <f t="shared" si="2"/>
        <v>44361</v>
      </c>
      <c r="AM295" s="702">
        <f t="shared" si="2"/>
        <v>44368</v>
      </c>
      <c r="AN295" s="702">
        <f t="shared" si="2"/>
        <v>44375</v>
      </c>
      <c r="AO295" s="702">
        <f t="shared" si="2"/>
        <v>44382</v>
      </c>
      <c r="AP295" s="702">
        <f t="shared" si="2"/>
        <v>44389</v>
      </c>
      <c r="AQ295" s="702">
        <f t="shared" si="2"/>
        <v>44396</v>
      </c>
      <c r="AR295" s="702">
        <f t="shared" si="2"/>
        <v>44403</v>
      </c>
      <c r="AS295" s="702">
        <f t="shared" si="2"/>
        <v>44410</v>
      </c>
      <c r="AT295" s="702">
        <f t="shared" si="2"/>
        <v>44417</v>
      </c>
      <c r="AU295" s="702">
        <f t="shared" si="2"/>
        <v>44424</v>
      </c>
      <c r="AV295" s="702">
        <f t="shared" si="2"/>
        <v>44431</v>
      </c>
      <c r="AW295" s="702">
        <f t="shared" si="2"/>
        <v>44438</v>
      </c>
      <c r="AX295" s="702">
        <f t="shared" si="2"/>
        <v>44445</v>
      </c>
      <c r="AY295" s="702">
        <f t="shared" si="2"/>
        <v>44452</v>
      </c>
      <c r="AZ295" s="702">
        <f t="shared" si="2"/>
        <v>44459</v>
      </c>
      <c r="BA295" s="702">
        <f t="shared" si="2"/>
        <v>44466</v>
      </c>
      <c r="BB295" s="702">
        <f t="shared" si="2"/>
        <v>44473</v>
      </c>
      <c r="BC295" s="702">
        <f t="shared" si="2"/>
        <v>44480</v>
      </c>
      <c r="BD295" s="702">
        <f t="shared" si="2"/>
        <v>44487</v>
      </c>
      <c r="BE295" s="702">
        <f t="shared" si="2"/>
        <v>44494</v>
      </c>
      <c r="BF295" s="702">
        <f t="shared" si="2"/>
        <v>44501</v>
      </c>
      <c r="BG295" s="702">
        <f t="shared" si="2"/>
        <v>44508</v>
      </c>
      <c r="BH295" s="702">
        <f t="shared" si="2"/>
        <v>44515</v>
      </c>
      <c r="BI295" s="702">
        <f t="shared" si="2"/>
        <v>44522</v>
      </c>
      <c r="BJ295" s="702">
        <f t="shared" si="2"/>
        <v>44529</v>
      </c>
      <c r="BK295" s="702">
        <f t="shared" si="2"/>
        <v>44536</v>
      </c>
    </row>
    <row r="296" spans="1:70" hidden="1">
      <c r="J296" s="212"/>
      <c r="K296" s="212"/>
      <c r="L296" s="212"/>
      <c r="M296" s="212"/>
      <c r="N296" s="212"/>
      <c r="P296" s="278"/>
      <c r="Q296" s="278"/>
      <c r="R296" s="278"/>
      <c r="S296" s="278"/>
      <c r="T296" s="695"/>
      <c r="U296" s="695"/>
      <c r="V296" s="695"/>
    </row>
    <row r="297" spans="1:70" hidden="1">
      <c r="P297" s="695"/>
      <c r="Q297" s="695"/>
      <c r="R297" s="695"/>
      <c r="S297" s="695"/>
    </row>
    <row r="298" spans="1:70" hidden="1">
      <c r="P298" s="278"/>
      <c r="Q298" s="278"/>
      <c r="R298" s="278"/>
      <c r="S298" s="278"/>
      <c r="T298" s="695"/>
    </row>
    <row r="299" spans="1:70" hidden="1">
      <c r="R299" s="18">
        <v>44534</v>
      </c>
      <c r="S299" s="18">
        <v>44534</v>
      </c>
    </row>
    <row r="300" spans="1:70" hidden="1">
      <c r="P300" s="278"/>
      <c r="Q300" s="278"/>
      <c r="R300" s="278">
        <v>52</v>
      </c>
      <c r="S300" s="278">
        <f>190-52</f>
        <v>138</v>
      </c>
      <c r="T300" s="695"/>
      <c r="U300" s="695"/>
    </row>
    <row r="301" spans="1:70" hidden="1">
      <c r="S301" s="18" t="s">
        <v>699</v>
      </c>
      <c r="U301" s="690">
        <f>52/242</f>
        <v>0.21487603305785125</v>
      </c>
      <c r="Y301" s="668"/>
      <c r="Z301" s="18" t="s">
        <v>703</v>
      </c>
      <c r="AA301" s="18">
        <v>0</v>
      </c>
    </row>
    <row r="302" spans="1:70" hidden="1">
      <c r="P302" s="278"/>
      <c r="Q302" s="278"/>
      <c r="R302" s="278"/>
      <c r="S302" s="278">
        <v>52</v>
      </c>
      <c r="Y302" s="667"/>
      <c r="Z302" s="18" t="s">
        <v>704</v>
      </c>
      <c r="AA302" s="18">
        <v>0</v>
      </c>
    </row>
    <row r="303" spans="1:70" hidden="1">
      <c r="Y303" s="666"/>
      <c r="Z303" s="18" t="s">
        <v>705</v>
      </c>
      <c r="AA303" s="18">
        <v>26</v>
      </c>
    </row>
    <row r="304" spans="1:70" hidden="1">
      <c r="P304" s="278"/>
      <c r="Q304" s="278"/>
      <c r="R304" s="278"/>
      <c r="S304" s="278"/>
      <c r="U304" s="695"/>
      <c r="Y304" s="665"/>
      <c r="Z304" s="18" t="s">
        <v>706</v>
      </c>
    </row>
    <row r="306" spans="16:28" hidden="1">
      <c r="P306" s="278"/>
      <c r="Q306" s="278"/>
      <c r="R306" s="278"/>
      <c r="S306" s="278" t="s">
        <v>700</v>
      </c>
      <c r="T306" s="18">
        <v>40</v>
      </c>
      <c r="U306" s="695"/>
    </row>
    <row r="307" spans="16:28" hidden="1">
      <c r="S307" s="695" t="s">
        <v>701</v>
      </c>
      <c r="T307" s="18">
        <v>52</v>
      </c>
    </row>
    <row r="308" spans="16:28" hidden="1">
      <c r="P308" s="278"/>
      <c r="Q308" s="278"/>
      <c r="R308" s="278"/>
      <c r="S308" s="278" t="s">
        <v>702</v>
      </c>
      <c r="T308" s="18">
        <v>52</v>
      </c>
      <c r="U308" s="695"/>
    </row>
    <row r="310" spans="16:28" hidden="1">
      <c r="P310" s="278"/>
      <c r="Q310" s="278"/>
      <c r="R310" s="278"/>
      <c r="S310" s="278"/>
      <c r="U310" s="695"/>
    </row>
    <row r="311" spans="16:28" hidden="1">
      <c r="AB311" s="690"/>
    </row>
    <row r="312" spans="16:28" hidden="1">
      <c r="P312" s="278"/>
      <c r="Q312" s="278"/>
      <c r="R312" s="278"/>
      <c r="S312" s="278"/>
      <c r="T312" s="695"/>
      <c r="U312" s="695"/>
    </row>
    <row r="313" spans="16:28" hidden="1">
      <c r="T313" s="695"/>
    </row>
    <row r="314" spans="16:28" hidden="1">
      <c r="P314" s="278"/>
      <c r="Q314" s="278"/>
      <c r="R314" s="278"/>
      <c r="S314" s="278"/>
    </row>
    <row r="316" spans="16:28" hidden="1">
      <c r="P316" s="278"/>
      <c r="Q316" s="278"/>
      <c r="R316" s="278"/>
      <c r="S316" s="278"/>
    </row>
    <row r="318" spans="16:28" hidden="1">
      <c r="P318" s="278"/>
      <c r="Q318" s="278"/>
      <c r="R318" s="278"/>
      <c r="S318" s="278"/>
    </row>
    <row r="328"/>
    <row r="329"/>
  </sheetData>
  <autoFilter ref="H14:BN293" xr:uid="{AF138853-2C51-4219-9DB4-BCE1C4D61CBB}"/>
  <mergeCells count="67">
    <mergeCell ref="G201:G207"/>
    <mergeCell ref="G195:G200"/>
    <mergeCell ref="G127:G129"/>
    <mergeCell ref="G140:G143"/>
    <mergeCell ref="G136:G137"/>
    <mergeCell ref="G130:G131"/>
    <mergeCell ref="G192:G194"/>
    <mergeCell ref="G164:G165"/>
    <mergeCell ref="G144:G154"/>
    <mergeCell ref="G132:G135"/>
    <mergeCell ref="G171:G191"/>
    <mergeCell ref="G161:G163"/>
    <mergeCell ref="G166:G170"/>
    <mergeCell ref="G155:G160"/>
    <mergeCell ref="I293:J293"/>
    <mergeCell ref="G287:G292"/>
    <mergeCell ref="G243:G249"/>
    <mergeCell ref="G227:G242"/>
    <mergeCell ref="G219:G223"/>
    <mergeCell ref="G224:G226"/>
    <mergeCell ref="G256:G286"/>
    <mergeCell ref="G250:G252"/>
    <mergeCell ref="G253:G255"/>
    <mergeCell ref="L117:L120"/>
    <mergeCell ref="K117:K120"/>
    <mergeCell ref="G116:G122"/>
    <mergeCell ref="A12:A13"/>
    <mergeCell ref="B12:B13"/>
    <mergeCell ref="G94:G106"/>
    <mergeCell ref="G108:G111"/>
    <mergeCell ref="G112:G115"/>
    <mergeCell ref="G15:G35"/>
    <mergeCell ref="G36:G59"/>
    <mergeCell ref="G60:G71"/>
    <mergeCell ref="G72:G82"/>
    <mergeCell ref="G83:G93"/>
    <mergeCell ref="C15:F292"/>
    <mergeCell ref="G123:G126"/>
    <mergeCell ref="G208:G217"/>
    <mergeCell ref="H2:BN2"/>
    <mergeCell ref="H1:BN1"/>
    <mergeCell ref="J3:BA3"/>
    <mergeCell ref="J5:N5"/>
    <mergeCell ref="I12:I13"/>
    <mergeCell ref="L12:L13"/>
    <mergeCell ref="M12:M13"/>
    <mergeCell ref="BJ12:BN12"/>
    <mergeCell ref="K12:K13"/>
    <mergeCell ref="AN12:AR12"/>
    <mergeCell ref="AS12:AV12"/>
    <mergeCell ref="AW12:BA12"/>
    <mergeCell ref="BB12:BE12"/>
    <mergeCell ref="BF12:BI12"/>
    <mergeCell ref="AA12:AE12"/>
    <mergeCell ref="AF12:AI12"/>
    <mergeCell ref="AJ12:AM12"/>
    <mergeCell ref="C4:F5"/>
    <mergeCell ref="H11:BN11"/>
    <mergeCell ref="J12:J13"/>
    <mergeCell ref="H12:H13"/>
    <mergeCell ref="N12:N13"/>
    <mergeCell ref="J4:N4"/>
    <mergeCell ref="O12:R12"/>
    <mergeCell ref="S12:V12"/>
    <mergeCell ref="W12:Z12"/>
    <mergeCell ref="O4:S4"/>
    <mergeCell ref="O5:S5"/>
  </mergeCells>
  <phoneticPr fontId="40" type="noConversion"/>
  <conditionalFormatting sqref="O159:X159 AA159:BN159">
    <cfRule type="endsWith" dxfId="1928" priority="101" operator="endsWith" text="N">
      <formula>RIGHT(O159,LEN("N"))="N"</formula>
    </cfRule>
    <cfRule type="endsWith" dxfId="1927" priority="102" operator="endsWith" text="W">
      <formula>RIGHT(O159,LEN("W"))="W"</formula>
    </cfRule>
    <cfRule type="cellIs" dxfId="1926" priority="103" stopIfTrue="1" operator="equal">
      <formula>"R"</formula>
    </cfRule>
    <cfRule type="cellIs" dxfId="1925" priority="104" stopIfTrue="1" operator="equal">
      <formula>"P"</formula>
    </cfRule>
    <cfRule type="cellIs" dxfId="1924" priority="105" stopIfTrue="1" operator="equal">
      <formula>"K"</formula>
    </cfRule>
    <cfRule type="cellIs" dxfId="1923" priority="106" stopIfTrue="1" operator="equal">
      <formula>"M"</formula>
    </cfRule>
  </conditionalFormatting>
  <conditionalFormatting sqref="O15:AA28 BL15:BN28">
    <cfRule type="cellIs" dxfId="1922" priority="613" stopIfTrue="1" operator="equal">
      <formula>"R"</formula>
    </cfRule>
    <cfRule type="cellIs" dxfId="1921" priority="614" stopIfTrue="1" operator="equal">
      <formula>"P"</formula>
    </cfRule>
    <cfRule type="cellIs" dxfId="1920" priority="615" stopIfTrue="1" operator="equal">
      <formula>"K"</formula>
    </cfRule>
    <cfRule type="cellIs" dxfId="1919" priority="616" stopIfTrue="1" operator="equal">
      <formula>"M"</formula>
    </cfRule>
  </conditionalFormatting>
  <conditionalFormatting sqref="O32:AA39 BL32:BN39">
    <cfRule type="cellIs" dxfId="1918" priority="581" stopIfTrue="1" operator="equal">
      <formula>"R"</formula>
    </cfRule>
    <cfRule type="cellIs" dxfId="1917" priority="582" stopIfTrue="1" operator="equal">
      <formula>"P"</formula>
    </cfRule>
    <cfRule type="cellIs" dxfId="1916" priority="583" stopIfTrue="1" operator="equal">
      <formula>"K"</formula>
    </cfRule>
    <cfRule type="cellIs" dxfId="1915" priority="584" stopIfTrue="1" operator="equal">
      <formula>"M"</formula>
    </cfRule>
  </conditionalFormatting>
  <conditionalFormatting sqref="O163:AC163">
    <cfRule type="cellIs" dxfId="1914" priority="159" stopIfTrue="1" operator="equal">
      <formula>"R"</formula>
    </cfRule>
    <cfRule type="cellIs" dxfId="1913" priority="160" stopIfTrue="1" operator="equal">
      <formula>"P"</formula>
    </cfRule>
    <cfRule type="cellIs" dxfId="1912" priority="161" stopIfTrue="1" operator="equal">
      <formula>"K"</formula>
    </cfRule>
    <cfRule type="cellIs" dxfId="1911" priority="162" stopIfTrue="1" operator="equal">
      <formula>"M"</formula>
    </cfRule>
  </conditionalFormatting>
  <conditionalFormatting sqref="O170:AC170">
    <cfRule type="cellIs" dxfId="1910" priority="137" stopIfTrue="1" operator="equal">
      <formula>"R"</formula>
    </cfRule>
    <cfRule type="cellIs" dxfId="1909" priority="138" stopIfTrue="1" operator="equal">
      <formula>"P"</formula>
    </cfRule>
    <cfRule type="cellIs" dxfId="1908" priority="139" stopIfTrue="1" operator="equal">
      <formula>"K"</formula>
    </cfRule>
    <cfRule type="cellIs" dxfId="1907" priority="140" stopIfTrue="1" operator="equal">
      <formula>"M"</formula>
    </cfRule>
  </conditionalFormatting>
  <conditionalFormatting sqref="O163:AP163 O161:BN162 AS163:BN163">
    <cfRule type="endsWith" priority="157" operator="endsWith" text="N">
      <formula>RIGHT(O161,LEN("N"))="N"</formula>
    </cfRule>
    <cfRule type="endsWith" dxfId="1906" priority="158" operator="endsWith" text="W">
      <formula>RIGHT(O161,LEN("W"))="W"</formula>
    </cfRule>
  </conditionalFormatting>
  <conditionalFormatting sqref="O170:AP170 AS170:BN170">
    <cfRule type="endsWith" priority="135" operator="endsWith" text="N">
      <formula>RIGHT(O170,LEN("N"))="N"</formula>
    </cfRule>
    <cfRule type="endsWith" dxfId="1905" priority="136" operator="endsWith" text="W">
      <formula>RIGHT(O170,LEN("W"))="W"</formula>
    </cfRule>
  </conditionalFormatting>
  <conditionalFormatting sqref="O292:BC292 BE292:BM292">
    <cfRule type="cellIs" dxfId="1904" priority="541" stopIfTrue="1" operator="equal">
      <formula>"R"</formula>
    </cfRule>
    <cfRule type="cellIs" dxfId="1903" priority="542" stopIfTrue="1" operator="equal">
      <formula>"P"</formula>
    </cfRule>
    <cfRule type="cellIs" dxfId="1902" priority="543" stopIfTrue="1" operator="equal">
      <formula>"K"</formula>
    </cfRule>
    <cfRule type="cellIs" dxfId="1901" priority="544" stopIfTrue="1" operator="equal">
      <formula>"M"</formula>
    </cfRule>
  </conditionalFormatting>
  <conditionalFormatting sqref="O164:BF165">
    <cfRule type="cellIs" dxfId="1900" priority="123" stopIfTrue="1" operator="equal">
      <formula>"R"</formula>
    </cfRule>
    <cfRule type="cellIs" dxfId="1899" priority="124" stopIfTrue="1" operator="equal">
      <formula>"P"</formula>
    </cfRule>
    <cfRule type="cellIs" dxfId="1898" priority="125" stopIfTrue="1" operator="equal">
      <formula>"K"</formula>
    </cfRule>
    <cfRule type="cellIs" dxfId="1897" priority="126" stopIfTrue="1" operator="equal">
      <formula>"M"</formula>
    </cfRule>
  </conditionalFormatting>
  <conditionalFormatting sqref="O161:BI162 BK161:BN162 AE163:AO163">
    <cfRule type="cellIs" dxfId="1896" priority="167" stopIfTrue="1" operator="equal">
      <formula>"R"</formula>
    </cfRule>
    <cfRule type="cellIs" dxfId="1895" priority="168" stopIfTrue="1" operator="equal">
      <formula>"P"</formula>
    </cfRule>
    <cfRule type="cellIs" dxfId="1894" priority="169" stopIfTrue="1" operator="equal">
      <formula>"K"</formula>
    </cfRule>
    <cfRule type="cellIs" dxfId="1893" priority="170" stopIfTrue="1" operator="equal">
      <formula>"M"</formula>
    </cfRule>
  </conditionalFormatting>
  <conditionalFormatting sqref="O166:BI169 BK166:BN169 AE170:AO170">
    <cfRule type="cellIs" dxfId="1892" priority="146" stopIfTrue="1" operator="equal">
      <formula>"P"</formula>
    </cfRule>
    <cfRule type="cellIs" dxfId="1891" priority="147" stopIfTrue="1" operator="equal">
      <formula>"K"</formula>
    </cfRule>
    <cfRule type="cellIs" dxfId="1890" priority="148" stopIfTrue="1" operator="equal">
      <formula>"M"</formula>
    </cfRule>
  </conditionalFormatting>
  <conditionalFormatting sqref="O123:BJ123 BL123:BN123 O124:AM126 AO124:AY126 BA124:BN126">
    <cfRule type="endsWith" dxfId="1889" priority="67" operator="endsWith" text="N">
      <formula>RIGHT(O123,LEN("N"))="N"</formula>
    </cfRule>
    <cfRule type="endsWith" dxfId="1888" priority="68" operator="endsWith" text="W">
      <formula>RIGHT(O123,LEN("W"))="W"</formula>
    </cfRule>
    <cfRule type="cellIs" dxfId="1887" priority="69" stopIfTrue="1" operator="equal">
      <formula>"R"</formula>
    </cfRule>
    <cfRule type="cellIs" dxfId="1886" priority="70" stopIfTrue="1" operator="equal">
      <formula>"P"</formula>
    </cfRule>
    <cfRule type="cellIs" dxfId="1885" priority="71" stopIfTrue="1" operator="equal">
      <formula>"K"</formula>
    </cfRule>
    <cfRule type="cellIs" dxfId="1884" priority="72" stopIfTrue="1" operator="equal">
      <formula>"M"</formula>
    </cfRule>
  </conditionalFormatting>
  <conditionalFormatting sqref="O128:BJ128">
    <cfRule type="endsWith" dxfId="1883" priority="231" operator="endsWith" text="N">
      <formula>RIGHT(O128,LEN("N"))="N"</formula>
    </cfRule>
    <cfRule type="endsWith" dxfId="1882" priority="232" operator="endsWith" text="W">
      <formula>RIGHT(O128,LEN("W"))="W"</formula>
    </cfRule>
    <cfRule type="cellIs" dxfId="1881" priority="233" stopIfTrue="1" operator="equal">
      <formula>"R"</formula>
    </cfRule>
    <cfRule type="cellIs" dxfId="1880" priority="234" stopIfTrue="1" operator="equal">
      <formula>"P"</formula>
    </cfRule>
    <cfRule type="cellIs" dxfId="1879" priority="235" stopIfTrue="1" operator="equal">
      <formula>"K"</formula>
    </cfRule>
    <cfRule type="cellIs" dxfId="1878" priority="236" stopIfTrue="1" operator="equal">
      <formula>"M"</formula>
    </cfRule>
  </conditionalFormatting>
  <conditionalFormatting sqref="O132:BJ132 BL132:BN132 O133:AM135 AO133:AY135 BA133:BN135">
    <cfRule type="endsWith" dxfId="1877" priority="243" operator="endsWith" text="N">
      <formula>RIGHT(O132,LEN("N"))="N"</formula>
    </cfRule>
    <cfRule type="endsWith" dxfId="1876" priority="244" operator="endsWith" text="W">
      <formula>RIGHT(O132,LEN("W"))="W"</formula>
    </cfRule>
    <cfRule type="cellIs" dxfId="1875" priority="245" stopIfTrue="1" operator="equal">
      <formula>"R"</formula>
    </cfRule>
    <cfRule type="cellIs" dxfId="1874" priority="246" stopIfTrue="1" operator="equal">
      <formula>"P"</formula>
    </cfRule>
    <cfRule type="cellIs" dxfId="1873" priority="247" stopIfTrue="1" operator="equal">
      <formula>"K"</formula>
    </cfRule>
    <cfRule type="cellIs" dxfId="1872" priority="248" stopIfTrue="1" operator="equal">
      <formula>"M"</formula>
    </cfRule>
  </conditionalFormatting>
  <conditionalFormatting sqref="O129:BL129">
    <cfRule type="endsWith" dxfId="1871" priority="219" operator="endsWith" text="N">
      <formula>RIGHT(O129,LEN("N"))="N"</formula>
    </cfRule>
    <cfRule type="endsWith" dxfId="1870" priority="220" operator="endsWith" text="W">
      <formula>RIGHT(O129,LEN("W"))="W"</formula>
    </cfRule>
    <cfRule type="cellIs" dxfId="1869" priority="221" stopIfTrue="1" operator="equal">
      <formula>"R"</formula>
    </cfRule>
    <cfRule type="cellIs" dxfId="1868" priority="222" stopIfTrue="1" operator="equal">
      <formula>"P"</formula>
    </cfRule>
    <cfRule type="cellIs" dxfId="1867" priority="223" stopIfTrue="1" operator="equal">
      <formula>"K"</formula>
    </cfRule>
    <cfRule type="cellIs" dxfId="1866" priority="224" stopIfTrue="1" operator="equal">
      <formula>"M"</formula>
    </cfRule>
  </conditionalFormatting>
  <conditionalFormatting sqref="O187:BM189">
    <cfRule type="cellIs" dxfId="1865" priority="537" stopIfTrue="1" operator="equal">
      <formula>"R"</formula>
    </cfRule>
    <cfRule type="cellIs" dxfId="1864" priority="538" stopIfTrue="1" operator="equal">
      <formula>"P"</formula>
    </cfRule>
    <cfRule type="cellIs" dxfId="1863" priority="539" stopIfTrue="1" operator="equal">
      <formula>"K"</formula>
    </cfRule>
    <cfRule type="cellIs" dxfId="1862" priority="540" stopIfTrue="1" operator="equal">
      <formula>"M"</formula>
    </cfRule>
  </conditionalFormatting>
  <conditionalFormatting sqref="O15:BN122 O127:BN151 O154:BN198 O292:BN292">
    <cfRule type="cellIs" dxfId="1861" priority="674" stopIfTrue="1" operator="equal">
      <formula>"P"</formula>
    </cfRule>
    <cfRule type="cellIs" dxfId="1860" priority="675" stopIfTrue="1" operator="equal">
      <formula>"K"</formula>
    </cfRule>
    <cfRule type="cellIs" dxfId="1859" priority="676" stopIfTrue="1" operator="equal">
      <formula>"M"</formula>
    </cfRule>
  </conditionalFormatting>
  <conditionalFormatting sqref="O15:BN122 O127:BN151 O154:BN198">
    <cfRule type="endsWith" dxfId="1858" priority="271" operator="endsWith" text="N">
      <formula>RIGHT(O15,LEN("N"))="N"</formula>
    </cfRule>
    <cfRule type="endsWith" dxfId="1857" priority="272" operator="endsWith" text="W">
      <formula>RIGHT(O15,LEN("W"))="W"</formula>
    </cfRule>
  </conditionalFormatting>
  <conditionalFormatting sqref="O15:BN122 O154:BN198 O292:BN292 O127:BN151">
    <cfRule type="cellIs" dxfId="1856" priority="673" stopIfTrue="1" operator="equal">
      <formula>"R"</formula>
    </cfRule>
  </conditionalFormatting>
  <conditionalFormatting sqref="O123:BN126">
    <cfRule type="endsWith" dxfId="1855" priority="73" operator="endsWith" text="N">
      <formula>RIGHT(O123,LEN("N"))="N"</formula>
    </cfRule>
    <cfRule type="endsWith" dxfId="1854" priority="74" operator="endsWith" text="W">
      <formula>RIGHT(O123,LEN("W"))="W"</formula>
    </cfRule>
    <cfRule type="cellIs" dxfId="1853" priority="75" stopIfTrue="1" operator="equal">
      <formula>"R"</formula>
    </cfRule>
    <cfRule type="cellIs" dxfId="1852" priority="76" stopIfTrue="1" operator="equal">
      <formula>"P"</formula>
    </cfRule>
    <cfRule type="cellIs" dxfId="1851" priority="77" stopIfTrue="1" operator="equal">
      <formula>"K"</formula>
    </cfRule>
    <cfRule type="cellIs" dxfId="1850" priority="78" stopIfTrue="1" operator="equal">
      <formula>"M"</formula>
    </cfRule>
  </conditionalFormatting>
  <conditionalFormatting sqref="O152:BN153">
    <cfRule type="endsWith" dxfId="1849" priority="19" operator="endsWith" text="N">
      <formula>RIGHT(O152,LEN("N"))="N"</formula>
    </cfRule>
    <cfRule type="endsWith" dxfId="1848" priority="20" operator="endsWith" text="W">
      <formula>RIGHT(O152,LEN("W"))="W"</formula>
    </cfRule>
    <cfRule type="cellIs" dxfId="1847" priority="21" stopIfTrue="1" operator="equal">
      <formula>"R"</formula>
    </cfRule>
    <cfRule type="cellIs" dxfId="1846" priority="22" stopIfTrue="1" operator="equal">
      <formula>"P"</formula>
    </cfRule>
    <cfRule type="cellIs" dxfId="1845" priority="23" stopIfTrue="1" operator="equal">
      <formula>"K"</formula>
    </cfRule>
    <cfRule type="cellIs" dxfId="1844" priority="24" stopIfTrue="1" operator="equal">
      <formula>"M"</formula>
    </cfRule>
  </conditionalFormatting>
  <conditionalFormatting sqref="O164:BN169">
    <cfRule type="endsWith" priority="107" operator="endsWith" text="N">
      <formula>RIGHT(O164,LEN("N"))="N"</formula>
    </cfRule>
    <cfRule type="endsWith" dxfId="1843" priority="108" operator="endsWith" text="W">
      <formula>RIGHT(O164,LEN("W"))="W"</formula>
    </cfRule>
  </conditionalFormatting>
  <conditionalFormatting sqref="O182:BN184">
    <cfRule type="cellIs" dxfId="1842" priority="557" stopIfTrue="1" operator="equal">
      <formula>"R"</formula>
    </cfRule>
    <cfRule type="cellIs" dxfId="1841" priority="558" stopIfTrue="1" operator="equal">
      <formula>"P"</formula>
    </cfRule>
    <cfRule type="cellIs" dxfId="1840" priority="559" stopIfTrue="1" operator="equal">
      <formula>"K"</formula>
    </cfRule>
    <cfRule type="cellIs" dxfId="1839" priority="560" stopIfTrue="1" operator="equal">
      <formula>"M"</formula>
    </cfRule>
  </conditionalFormatting>
  <conditionalFormatting sqref="O199:BN291">
    <cfRule type="cellIs" dxfId="1838" priority="3" stopIfTrue="1" operator="equal">
      <formula>"R"</formula>
    </cfRule>
    <cfRule type="cellIs" dxfId="1837" priority="4" stopIfTrue="1" operator="equal">
      <formula>"P"</formula>
    </cfRule>
    <cfRule type="cellIs" dxfId="1836" priority="5" stopIfTrue="1" operator="equal">
      <formula>"K"</formula>
    </cfRule>
    <cfRule type="cellIs" dxfId="1835" priority="6" stopIfTrue="1" operator="equal">
      <formula>"M"</formula>
    </cfRule>
  </conditionalFormatting>
  <conditionalFormatting sqref="O199:BN292">
    <cfRule type="endsWith" dxfId="1834" priority="1" operator="endsWith" text="N">
      <formula>RIGHT(O199,LEN("N"))="N"</formula>
    </cfRule>
    <cfRule type="endsWith" dxfId="1833" priority="2" operator="endsWith" text="W">
      <formula>RIGHT(O199,LEN("W"))="W"</formula>
    </cfRule>
  </conditionalFormatting>
  <conditionalFormatting sqref="P52:Q52 S52:AC52">
    <cfRule type="cellIs" dxfId="1832" priority="297" stopIfTrue="1" operator="equal">
      <formula>"R"</formula>
    </cfRule>
    <cfRule type="cellIs" dxfId="1831" priority="298" stopIfTrue="1" operator="equal">
      <formula>"P"</formula>
    </cfRule>
    <cfRule type="cellIs" dxfId="1830" priority="299" stopIfTrue="1" operator="equal">
      <formula>"K"</formula>
    </cfRule>
    <cfRule type="cellIs" dxfId="1829" priority="300" stopIfTrue="1" operator="equal">
      <formula>"M"</formula>
    </cfRule>
  </conditionalFormatting>
  <conditionalFormatting sqref="P50:BK51 AQ52:BA52 BC52:BK52">
    <cfRule type="cellIs" dxfId="1828" priority="273" stopIfTrue="1" operator="equal">
      <formula>"R"</formula>
    </cfRule>
    <cfRule type="cellIs" dxfId="1827" priority="274" stopIfTrue="1" operator="equal">
      <formula>"P"</formula>
    </cfRule>
    <cfRule type="cellIs" dxfId="1826" priority="275" stopIfTrue="1" operator="equal">
      <formula>"K"</formula>
    </cfRule>
    <cfRule type="cellIs" dxfId="1825" priority="276" stopIfTrue="1" operator="equal">
      <formula>"M"</formula>
    </cfRule>
  </conditionalFormatting>
  <conditionalFormatting sqref="R52">
    <cfRule type="cellIs" dxfId="1824" priority="267" stopIfTrue="1" operator="equal">
      <formula>"R"</formula>
    </cfRule>
    <cfRule type="cellIs" dxfId="1823" priority="268" stopIfTrue="1" operator="equal">
      <formula>"P"</formula>
    </cfRule>
    <cfRule type="cellIs" dxfId="1822" priority="269" stopIfTrue="1" operator="equal">
      <formula>"K"</formula>
    </cfRule>
    <cfRule type="cellIs" dxfId="1821" priority="270" stopIfTrue="1" operator="equal">
      <formula>"M"</formula>
    </cfRule>
  </conditionalFormatting>
  <conditionalFormatting sqref="S117">
    <cfRule type="endsWith" dxfId="1820" priority="85" operator="endsWith" text="N">
      <formula>RIGHT(S117,LEN("N"))="N"</formula>
    </cfRule>
    <cfRule type="endsWith" dxfId="1819" priority="86" operator="endsWith" text="W">
      <formula>RIGHT(S117,LEN("W"))="W"</formula>
    </cfRule>
    <cfRule type="cellIs" dxfId="1818" priority="87" stopIfTrue="1" operator="equal">
      <formula>"R"</formula>
    </cfRule>
    <cfRule type="cellIs" dxfId="1817" priority="88" stopIfTrue="1" operator="equal">
      <formula>"P"</formula>
    </cfRule>
    <cfRule type="cellIs" dxfId="1816" priority="89" stopIfTrue="1" operator="equal">
      <formula>"K"</formula>
    </cfRule>
    <cfRule type="cellIs" dxfId="1815" priority="90" stopIfTrue="1" operator="equal">
      <formula>"M"</formula>
    </cfRule>
  </conditionalFormatting>
  <conditionalFormatting sqref="Y138:Z160">
    <cfRule type="endsWith" dxfId="1814" priority="13" operator="endsWith" text="N">
      <formula>RIGHT(Y138,LEN("N"))="N"</formula>
    </cfRule>
    <cfRule type="endsWith" dxfId="1813" priority="14" operator="endsWith" text="W">
      <formula>RIGHT(Y138,LEN("W"))="W"</formula>
    </cfRule>
    <cfRule type="cellIs" dxfId="1812" priority="15" stopIfTrue="1" operator="equal">
      <formula>"R"</formula>
    </cfRule>
    <cfRule type="cellIs" dxfId="1811" priority="16" stopIfTrue="1" operator="equal">
      <formula>"P"</formula>
    </cfRule>
    <cfRule type="cellIs" dxfId="1810" priority="17" stopIfTrue="1" operator="equal">
      <formula>"K"</formula>
    </cfRule>
    <cfRule type="cellIs" dxfId="1809" priority="18" stopIfTrue="1" operator="equal">
      <formula>"M"</formula>
    </cfRule>
  </conditionalFormatting>
  <conditionalFormatting sqref="AB106:AD106">
    <cfRule type="endsWith" dxfId="1808" priority="181" operator="endsWith" text="N">
      <formula>RIGHT(AB106,LEN("N"))="N"</formula>
    </cfRule>
    <cfRule type="endsWith" dxfId="1807" priority="182" operator="endsWith" text="W">
      <formula>RIGHT(AB106,LEN("W"))="W"</formula>
    </cfRule>
    <cfRule type="cellIs" dxfId="1806" priority="183" stopIfTrue="1" operator="equal">
      <formula>"R"</formula>
    </cfRule>
    <cfRule type="cellIs" dxfId="1805" priority="184" stopIfTrue="1" operator="equal">
      <formula>"P"</formula>
    </cfRule>
    <cfRule type="cellIs" dxfId="1804" priority="185" stopIfTrue="1" operator="equal">
      <formula>"K"</formula>
    </cfRule>
    <cfRule type="cellIs" dxfId="1803" priority="186" stopIfTrue="1" operator="equal">
      <formula>"M"</formula>
    </cfRule>
  </conditionalFormatting>
  <conditionalFormatting sqref="AB15:BK39">
    <cfRule type="cellIs" dxfId="1802" priority="309" stopIfTrue="1" operator="equal">
      <formula>"R"</formula>
    </cfRule>
    <cfRule type="cellIs" dxfId="1801" priority="310" stopIfTrue="1" operator="equal">
      <formula>"P"</formula>
    </cfRule>
    <cfRule type="cellIs" dxfId="1800" priority="311" stopIfTrue="1" operator="equal">
      <formula>"K"</formula>
    </cfRule>
    <cfRule type="cellIs" dxfId="1799" priority="312" stopIfTrue="1" operator="equal">
      <formula>"M"</formula>
    </cfRule>
  </conditionalFormatting>
  <conditionalFormatting sqref="AD52">
    <cfRule type="cellIs" dxfId="1798" priority="263" stopIfTrue="1" operator="equal">
      <formula>"R"</formula>
    </cfRule>
    <cfRule type="cellIs" dxfId="1797" priority="264" stopIfTrue="1" operator="equal">
      <formula>"P"</formula>
    </cfRule>
    <cfRule type="cellIs" dxfId="1796" priority="265" stopIfTrue="1" operator="equal">
      <formula>"K"</formula>
    </cfRule>
    <cfRule type="cellIs" dxfId="1795" priority="266" stopIfTrue="1" operator="equal">
      <formula>"M"</formula>
    </cfRule>
  </conditionalFormatting>
  <conditionalFormatting sqref="AE52:AO52">
    <cfRule type="cellIs" dxfId="1794" priority="285" stopIfTrue="1" operator="equal">
      <formula>"R"</formula>
    </cfRule>
    <cfRule type="cellIs" dxfId="1793" priority="286" stopIfTrue="1" operator="equal">
      <formula>"P"</formula>
    </cfRule>
    <cfRule type="cellIs" dxfId="1792" priority="287" stopIfTrue="1" operator="equal">
      <formula>"K"</formula>
    </cfRule>
    <cfRule type="cellIs" dxfId="1791" priority="288" stopIfTrue="1" operator="equal">
      <formula>"M"</formula>
    </cfRule>
  </conditionalFormatting>
  <conditionalFormatting sqref="AE170:AO170 O166:BI169 BK166:BN169">
    <cfRule type="cellIs" dxfId="1790" priority="145" stopIfTrue="1" operator="equal">
      <formula>"R"</formula>
    </cfRule>
  </conditionalFormatting>
  <conditionalFormatting sqref="AN124">
    <cfRule type="endsWith" dxfId="1789" priority="61" operator="endsWith" text="N">
      <formula>RIGHT(AN124,LEN("N"))="N"</formula>
    </cfRule>
    <cfRule type="endsWith" dxfId="1788" priority="62" operator="endsWith" text="W">
      <formula>RIGHT(AN124,LEN("W"))="W"</formula>
    </cfRule>
    <cfRule type="cellIs" dxfId="1787" priority="63" stopIfTrue="1" operator="equal">
      <formula>"R"</formula>
    </cfRule>
    <cfRule type="cellIs" dxfId="1786" priority="64" stopIfTrue="1" operator="equal">
      <formula>"P"</formula>
    </cfRule>
    <cfRule type="cellIs" dxfId="1785" priority="65" stopIfTrue="1" operator="equal">
      <formula>"K"</formula>
    </cfRule>
    <cfRule type="cellIs" dxfId="1784" priority="66" stopIfTrue="1" operator="equal">
      <formula>"M"</formula>
    </cfRule>
  </conditionalFormatting>
  <conditionalFormatting sqref="AN133">
    <cfRule type="endsWith" dxfId="1783" priority="195" operator="endsWith" text="N">
      <formula>RIGHT(AN133,LEN("N"))="N"</formula>
    </cfRule>
    <cfRule type="endsWith" dxfId="1782" priority="196" operator="endsWith" text="W">
      <formula>RIGHT(AN133,LEN("W"))="W"</formula>
    </cfRule>
    <cfRule type="cellIs" dxfId="1781" priority="197" stopIfTrue="1" operator="equal">
      <formula>"R"</formula>
    </cfRule>
    <cfRule type="cellIs" dxfId="1780" priority="198" stopIfTrue="1" operator="equal">
      <formula>"P"</formula>
    </cfRule>
    <cfRule type="cellIs" dxfId="1779" priority="199" stopIfTrue="1" operator="equal">
      <formula>"K"</formula>
    </cfRule>
    <cfRule type="cellIs" dxfId="1778" priority="200" stopIfTrue="1" operator="equal">
      <formula>"M"</formula>
    </cfRule>
  </conditionalFormatting>
  <conditionalFormatting sqref="AO107">
    <cfRule type="endsWith" dxfId="1777" priority="201" operator="endsWith" text="N">
      <formula>RIGHT(AO107,LEN("N"))="N"</formula>
    </cfRule>
    <cfRule type="endsWith" dxfId="1776" priority="202" operator="endsWith" text="W">
      <formula>RIGHT(AO107,LEN("W"))="W"</formula>
    </cfRule>
    <cfRule type="cellIs" dxfId="1775" priority="203" stopIfTrue="1" operator="equal">
      <formula>"R"</formula>
    </cfRule>
    <cfRule type="cellIs" dxfId="1774" priority="204" stopIfTrue="1" operator="equal">
      <formula>"P"</formula>
    </cfRule>
    <cfRule type="cellIs" dxfId="1773" priority="205" stopIfTrue="1" operator="equal">
      <formula>"K"</formula>
    </cfRule>
    <cfRule type="cellIs" dxfId="1772" priority="206" stopIfTrue="1" operator="equal">
      <formula>"M"</formula>
    </cfRule>
  </conditionalFormatting>
  <conditionalFormatting sqref="AP48:AP49">
    <cfRule type="cellIs" dxfId="1771" priority="187" stopIfTrue="1" operator="equal">
      <formula>"R"</formula>
    </cfRule>
    <cfRule type="cellIs" dxfId="1770" priority="188" stopIfTrue="1" operator="equal">
      <formula>"P"</formula>
    </cfRule>
    <cfRule type="cellIs" dxfId="1769" priority="189" stopIfTrue="1" operator="equal">
      <formula>"K"</formula>
    </cfRule>
    <cfRule type="cellIs" dxfId="1768" priority="190" stopIfTrue="1" operator="equal">
      <formula>"M"</formula>
    </cfRule>
  </conditionalFormatting>
  <conditionalFormatting sqref="AP48:AP52">
    <cfRule type="cellIs" dxfId="1767" priority="191" stopIfTrue="1" operator="equal">
      <formula>"R"</formula>
    </cfRule>
    <cfRule type="cellIs" dxfId="1766" priority="192" stopIfTrue="1" operator="equal">
      <formula>"P"</formula>
    </cfRule>
    <cfRule type="cellIs" dxfId="1765" priority="193" stopIfTrue="1" operator="equal">
      <formula>"K"</formula>
    </cfRule>
    <cfRule type="cellIs" dxfId="1764" priority="194" stopIfTrue="1" operator="equal">
      <formula>"M"</formula>
    </cfRule>
  </conditionalFormatting>
  <conditionalFormatting sqref="AP163">
    <cfRule type="cellIs" dxfId="1763" priority="153" stopIfTrue="1" operator="equal">
      <formula>"R"</formula>
    </cfRule>
    <cfRule type="cellIs" dxfId="1762" priority="154" stopIfTrue="1" operator="equal">
      <formula>"P"</formula>
    </cfRule>
    <cfRule type="cellIs" dxfId="1761" priority="155" stopIfTrue="1" operator="equal">
      <formula>"K"</formula>
    </cfRule>
    <cfRule type="cellIs" dxfId="1760" priority="156" stopIfTrue="1" operator="equal">
      <formula>"M"</formula>
    </cfRule>
  </conditionalFormatting>
  <conditionalFormatting sqref="AP170">
    <cfRule type="cellIs" dxfId="1759" priority="131" stopIfTrue="1" operator="equal">
      <formula>"R"</formula>
    </cfRule>
    <cfRule type="cellIs" dxfId="1758" priority="132" stopIfTrue="1" operator="equal">
      <formula>"P"</formula>
    </cfRule>
    <cfRule type="cellIs" dxfId="1757" priority="133" stopIfTrue="1" operator="equal">
      <formula>"K"</formula>
    </cfRule>
    <cfRule type="cellIs" dxfId="1756" priority="134" stopIfTrue="1" operator="equal">
      <formula>"M"</formula>
    </cfRule>
  </conditionalFormatting>
  <conditionalFormatting sqref="AS163:BG163">
    <cfRule type="cellIs" dxfId="1755" priority="171" stopIfTrue="1" operator="equal">
      <formula>"R"</formula>
    </cfRule>
    <cfRule type="cellIs" dxfId="1754" priority="172" stopIfTrue="1" operator="equal">
      <formula>"P"</formula>
    </cfRule>
    <cfRule type="cellIs" dxfId="1753" priority="173" stopIfTrue="1" operator="equal">
      <formula>"K"</formula>
    </cfRule>
    <cfRule type="cellIs" dxfId="1752" priority="174" stopIfTrue="1" operator="equal">
      <formula>"M"</formula>
    </cfRule>
  </conditionalFormatting>
  <conditionalFormatting sqref="AS170:BG170">
    <cfRule type="cellIs" dxfId="1751" priority="149" stopIfTrue="1" operator="equal">
      <formula>"R"</formula>
    </cfRule>
    <cfRule type="cellIs" dxfId="1750" priority="150" stopIfTrue="1" operator="equal">
      <formula>"P"</formula>
    </cfRule>
    <cfRule type="cellIs" dxfId="1749" priority="151" stopIfTrue="1" operator="equal">
      <formula>"K"</formula>
    </cfRule>
    <cfRule type="cellIs" dxfId="1748" priority="152" stopIfTrue="1" operator="equal">
      <formula>"M"</formula>
    </cfRule>
  </conditionalFormatting>
  <conditionalFormatting sqref="BA107">
    <cfRule type="endsWith" dxfId="1747" priority="175" operator="endsWith" text="N">
      <formula>RIGHT(BA107,LEN("N"))="N"</formula>
    </cfRule>
    <cfRule type="endsWith" dxfId="1746" priority="176" operator="endsWith" text="W">
      <formula>RIGHT(BA107,LEN("W"))="W"</formula>
    </cfRule>
    <cfRule type="cellIs" dxfId="1745" priority="177" stopIfTrue="1" operator="equal">
      <formula>"R"</formula>
    </cfRule>
    <cfRule type="cellIs" dxfId="1744" priority="178" stopIfTrue="1" operator="equal">
      <formula>"P"</formula>
    </cfRule>
    <cfRule type="cellIs" dxfId="1743" priority="179" stopIfTrue="1" operator="equal">
      <formula>"K"</formula>
    </cfRule>
    <cfRule type="cellIs" dxfId="1742" priority="180" stopIfTrue="1" operator="equal">
      <formula>"M"</formula>
    </cfRule>
  </conditionalFormatting>
  <conditionalFormatting sqref="BG165">
    <cfRule type="cellIs" dxfId="1741" priority="117" stopIfTrue="1" operator="equal">
      <formula>"R"</formula>
    </cfRule>
    <cfRule type="cellIs" dxfId="1740" priority="118" stopIfTrue="1" operator="equal">
      <formula>"P"</formula>
    </cfRule>
    <cfRule type="cellIs" dxfId="1739" priority="119" stopIfTrue="1" operator="equal">
      <formula>"K"</formula>
    </cfRule>
    <cfRule type="cellIs" dxfId="1738" priority="120" stopIfTrue="1" operator="equal">
      <formula>"M"</formula>
    </cfRule>
  </conditionalFormatting>
  <conditionalFormatting sqref="BG164:BI164 BK164:BN164">
    <cfRule type="cellIs" dxfId="1737" priority="113" stopIfTrue="1" operator="equal">
      <formula>"R"</formula>
    </cfRule>
    <cfRule type="cellIs" dxfId="1736" priority="114" stopIfTrue="1" operator="equal">
      <formula>"P"</formula>
    </cfRule>
    <cfRule type="cellIs" dxfId="1735" priority="115" stopIfTrue="1" operator="equal">
      <formula>"K"</formula>
    </cfRule>
    <cfRule type="cellIs" dxfId="1734" priority="116" stopIfTrue="1" operator="equal">
      <formula>"M"</formula>
    </cfRule>
  </conditionalFormatting>
  <conditionalFormatting sqref="BI163:BN163">
    <cfRule type="cellIs" dxfId="1733" priority="163" stopIfTrue="1" operator="equal">
      <formula>"R"</formula>
    </cfRule>
    <cfRule type="cellIs" dxfId="1732" priority="164" stopIfTrue="1" operator="equal">
      <formula>"P"</formula>
    </cfRule>
    <cfRule type="cellIs" dxfId="1731" priority="165" stopIfTrue="1" operator="equal">
      <formula>"K"</formula>
    </cfRule>
    <cfRule type="cellIs" dxfId="1730" priority="166" stopIfTrue="1" operator="equal">
      <formula>"M"</formula>
    </cfRule>
  </conditionalFormatting>
  <conditionalFormatting sqref="BI165:BN165">
    <cfRule type="cellIs" dxfId="1729" priority="109" stopIfTrue="1" operator="equal">
      <formula>"R"</formula>
    </cfRule>
    <cfRule type="cellIs" dxfId="1728" priority="110" stopIfTrue="1" operator="equal">
      <formula>"P"</formula>
    </cfRule>
    <cfRule type="cellIs" dxfId="1727" priority="111" stopIfTrue="1" operator="equal">
      <formula>"K"</formula>
    </cfRule>
    <cfRule type="cellIs" dxfId="1726" priority="112" stopIfTrue="1" operator="equal">
      <formula>"M"</formula>
    </cfRule>
  </conditionalFormatting>
  <conditionalFormatting sqref="BI170:BN170">
    <cfRule type="cellIs" dxfId="1725" priority="141" stopIfTrue="1" operator="equal">
      <formula>"R"</formula>
    </cfRule>
    <cfRule type="cellIs" dxfId="1724" priority="142" stopIfTrue="1" operator="equal">
      <formula>"P"</formula>
    </cfRule>
    <cfRule type="cellIs" dxfId="1723" priority="143" stopIfTrue="1" operator="equal">
      <formula>"K"</formula>
    </cfRule>
    <cfRule type="cellIs" dxfId="1722" priority="144" stopIfTrue="1" operator="equal">
      <formula>"M"</formula>
    </cfRule>
  </conditionalFormatting>
  <conditionalFormatting sqref="BP183">
    <cfRule type="cellIs" dxfId="1721" priority="657" stopIfTrue="1" operator="equal">
      <formula>"R"</formula>
    </cfRule>
    <cfRule type="cellIs" dxfId="1720" priority="658" stopIfTrue="1" operator="equal">
      <formula>"P"</formula>
    </cfRule>
    <cfRule type="cellIs" dxfId="1719" priority="659" stopIfTrue="1" operator="equal">
      <formula>"K"</formula>
    </cfRule>
    <cfRule type="cellIs" dxfId="1718" priority="660" stopIfTrue="1" operator="equal">
      <formula>"M"</formula>
    </cfRule>
  </conditionalFormatting>
  <conditionalFormatting sqref="BP292">
    <cfRule type="cellIs" dxfId="1717" priority="653" stopIfTrue="1" operator="equal">
      <formula>"R"</formula>
    </cfRule>
    <cfRule type="cellIs" dxfId="1716" priority="654" stopIfTrue="1" operator="equal">
      <formula>"P"</formula>
    </cfRule>
    <cfRule type="cellIs" dxfId="1715" priority="655" stopIfTrue="1" operator="equal">
      <formula>"K"</formula>
    </cfRule>
    <cfRule type="cellIs" dxfId="1714" priority="656" stopIfTrue="1" operator="equal">
      <formula>"M"</formula>
    </cfRule>
  </conditionalFormatting>
  <conditionalFormatting sqref="BY15:BY27">
    <cfRule type="cellIs" dxfId="1713" priority="661" stopIfTrue="1" operator="equal">
      <formula>"R"</formula>
    </cfRule>
    <cfRule type="cellIs" dxfId="1712" priority="662" stopIfTrue="1" operator="equal">
      <formula>"P"</formula>
    </cfRule>
    <cfRule type="cellIs" dxfId="1711" priority="663" stopIfTrue="1" operator="equal">
      <formula>"K"</formula>
    </cfRule>
    <cfRule type="cellIs" dxfId="1710" priority="664" stopIfTrue="1" operator="equal">
      <formula>"M"</formula>
    </cfRule>
  </conditionalFormatting>
  <pageMargins left="0.25" right="0.25" top="0.75" bottom="0.75" header="0.3" footer="0.3"/>
  <pageSetup paperSize="9" scale="25" fitToHeight="0" orientation="portrait" r:id="rId1"/>
  <headerFooter>
    <oddFooter>&amp;C&amp;1#&amp;"Calibri"&amp;10&amp;K000000Classified as Business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8B636-AEA9-4CCA-B444-1B4C473FC278}">
  <sheetPr codeName="Sheet6">
    <tabColor theme="0"/>
    <pageSetUpPr fitToPage="1"/>
  </sheetPr>
  <dimension ref="B1:AH58"/>
  <sheetViews>
    <sheetView showGridLines="0" zoomScale="80" zoomScaleNormal="55" workbookViewId="0">
      <selection activeCell="J9" sqref="J9:K13"/>
    </sheetView>
  </sheetViews>
  <sheetFormatPr defaultColWidth="10.33203125" defaultRowHeight="21" customHeight="1"/>
  <cols>
    <col min="1" max="1" width="1.88671875" style="228" customWidth="1"/>
    <col min="2" max="2" width="27" style="231" customWidth="1"/>
    <col min="3" max="3" width="16.88671875" style="231" customWidth="1"/>
    <col min="4" max="4" width="12.109375" style="228" customWidth="1"/>
    <col min="5" max="5" width="12.109375" style="230" customWidth="1"/>
    <col min="6" max="6" width="12.109375" style="228" customWidth="1"/>
    <col min="7" max="7" width="12.109375" style="229" customWidth="1"/>
    <col min="8" max="8" width="12.109375" style="228" customWidth="1"/>
    <col min="9" max="9" width="12.109375" style="229" customWidth="1"/>
    <col min="10" max="10" width="12.109375" style="228" customWidth="1"/>
    <col min="11" max="11" width="12.109375" style="229" customWidth="1"/>
    <col min="12" max="12" width="12.109375" style="228" customWidth="1"/>
    <col min="13" max="13" width="12.109375" style="229" customWidth="1"/>
    <col min="14" max="14" width="12.109375" style="228" customWidth="1"/>
    <col min="15" max="15" width="12.109375" style="229" customWidth="1"/>
    <col min="16" max="16" width="12.109375" style="228" customWidth="1"/>
    <col min="17" max="17" width="12.109375" style="229" customWidth="1"/>
    <col min="18" max="27" width="12.109375" style="228" customWidth="1"/>
    <col min="28" max="33" width="8.6640625" style="228" customWidth="1"/>
    <col min="34" max="16384" width="10.33203125" style="228"/>
  </cols>
  <sheetData>
    <row r="1" spans="2:34" s="262" customFormat="1" ht="77.25" customHeight="1">
      <c r="B1" s="266"/>
      <c r="C1" s="266"/>
      <c r="D1" s="264"/>
      <c r="E1" s="265"/>
      <c r="F1" s="264"/>
      <c r="G1" s="263"/>
      <c r="H1" s="264"/>
      <c r="I1" s="263"/>
      <c r="J1" s="264"/>
      <c r="K1" s="263"/>
      <c r="L1" s="264"/>
      <c r="M1" s="263"/>
      <c r="N1" s="264"/>
      <c r="O1" s="263"/>
      <c r="P1" s="264"/>
      <c r="Q1" s="263"/>
      <c r="R1" s="262" t="s">
        <v>371</v>
      </c>
    </row>
    <row r="2" spans="2:34" s="260" customFormat="1" ht="27" customHeight="1">
      <c r="B2" s="261"/>
      <c r="C2" s="261"/>
      <c r="D2" s="1118" t="s">
        <v>440</v>
      </c>
      <c r="E2" s="1117"/>
      <c r="F2" s="1109" t="s">
        <v>439</v>
      </c>
      <c r="G2" s="1117"/>
      <c r="H2" s="1110" t="s">
        <v>438</v>
      </c>
      <c r="I2" s="1110"/>
      <c r="J2" s="1109" t="s">
        <v>437</v>
      </c>
      <c r="K2" s="1117"/>
      <c r="L2" s="1110" t="s">
        <v>436</v>
      </c>
      <c r="M2" s="1110"/>
      <c r="N2" s="1109" t="s">
        <v>435</v>
      </c>
      <c r="O2" s="1117"/>
      <c r="P2" s="1109" t="s">
        <v>434</v>
      </c>
      <c r="Q2" s="1110"/>
      <c r="R2" s="1109" t="s">
        <v>433</v>
      </c>
      <c r="S2" s="1110"/>
      <c r="T2" s="1109" t="s">
        <v>432</v>
      </c>
      <c r="U2" s="1110"/>
      <c r="V2" s="1109" t="s">
        <v>431</v>
      </c>
      <c r="W2" s="1110"/>
      <c r="X2" s="1109" t="s">
        <v>430</v>
      </c>
      <c r="Y2" s="1110"/>
      <c r="Z2" s="1109" t="s">
        <v>429</v>
      </c>
      <c r="AA2" s="1110"/>
      <c r="AB2" s="1111" t="s">
        <v>428</v>
      </c>
      <c r="AC2" s="1112"/>
      <c r="AD2" s="1112"/>
      <c r="AE2" s="1111" t="s">
        <v>428</v>
      </c>
      <c r="AF2" s="1112"/>
      <c r="AG2" s="1112"/>
    </row>
    <row r="3" spans="2:34" s="260" customFormat="1" ht="27" customHeight="1">
      <c r="B3" s="261"/>
      <c r="C3" s="261"/>
      <c r="D3" s="1115">
        <v>43843</v>
      </c>
      <c r="E3" s="1116"/>
      <c r="F3" s="1113">
        <v>43871</v>
      </c>
      <c r="G3" s="1116"/>
      <c r="H3" s="1114">
        <v>43899</v>
      </c>
      <c r="I3" s="1114"/>
      <c r="J3" s="1113">
        <v>43927</v>
      </c>
      <c r="K3" s="1116"/>
      <c r="L3" s="1114">
        <v>43962</v>
      </c>
      <c r="M3" s="1114"/>
      <c r="N3" s="1113">
        <v>43990</v>
      </c>
      <c r="O3" s="1116"/>
      <c r="P3" s="1113">
        <v>44025</v>
      </c>
      <c r="Q3" s="1114"/>
      <c r="R3" s="1113">
        <v>44053</v>
      </c>
      <c r="S3" s="1114"/>
      <c r="T3" s="1113">
        <v>44088</v>
      </c>
      <c r="U3" s="1114"/>
      <c r="V3" s="1113">
        <v>44116</v>
      </c>
      <c r="W3" s="1114"/>
      <c r="X3" s="1113">
        <v>44144</v>
      </c>
      <c r="Y3" s="1114"/>
      <c r="Z3" s="1113">
        <v>44179</v>
      </c>
      <c r="AA3" s="1114"/>
      <c r="AB3" s="1107" t="s">
        <v>427</v>
      </c>
      <c r="AC3" s="1108"/>
      <c r="AD3" s="1108"/>
      <c r="AE3" s="1107" t="s">
        <v>426</v>
      </c>
      <c r="AF3" s="1108"/>
      <c r="AG3" s="1108"/>
    </row>
    <row r="4" spans="2:34" ht="27" customHeight="1" thickBot="1">
      <c r="B4" s="259" t="s">
        <v>425</v>
      </c>
      <c r="C4" s="259" t="s">
        <v>424</v>
      </c>
      <c r="D4" s="258" t="s">
        <v>423</v>
      </c>
      <c r="E4" s="256" t="s">
        <v>422</v>
      </c>
      <c r="F4" s="258" t="s">
        <v>423</v>
      </c>
      <c r="G4" s="256" t="s">
        <v>422</v>
      </c>
      <c r="H4" s="258" t="s">
        <v>423</v>
      </c>
      <c r="I4" s="256" t="s">
        <v>422</v>
      </c>
      <c r="J4" s="258" t="s">
        <v>423</v>
      </c>
      <c r="K4" s="256" t="s">
        <v>422</v>
      </c>
      <c r="L4" s="258" t="s">
        <v>423</v>
      </c>
      <c r="M4" s="256" t="s">
        <v>422</v>
      </c>
      <c r="N4" s="258" t="s">
        <v>423</v>
      </c>
      <c r="O4" s="256" t="s">
        <v>422</v>
      </c>
      <c r="P4" s="258" t="s">
        <v>423</v>
      </c>
      <c r="Q4" s="256" t="s">
        <v>422</v>
      </c>
      <c r="R4" s="258" t="s">
        <v>423</v>
      </c>
      <c r="S4" s="256" t="s">
        <v>422</v>
      </c>
      <c r="T4" s="258" t="s">
        <v>423</v>
      </c>
      <c r="U4" s="256" t="s">
        <v>422</v>
      </c>
      <c r="V4" s="258" t="s">
        <v>423</v>
      </c>
      <c r="W4" s="256" t="s">
        <v>422</v>
      </c>
      <c r="X4" s="258" t="s">
        <v>423</v>
      </c>
      <c r="Y4" s="256" t="s">
        <v>422</v>
      </c>
      <c r="Z4" s="258" t="s">
        <v>423</v>
      </c>
      <c r="AA4" s="256" t="s">
        <v>422</v>
      </c>
      <c r="AB4" s="257" t="s">
        <v>420</v>
      </c>
      <c r="AC4" s="256" t="s">
        <v>419</v>
      </c>
      <c r="AD4" s="256" t="s">
        <v>421</v>
      </c>
      <c r="AE4" s="257" t="s">
        <v>420</v>
      </c>
      <c r="AF4" s="256" t="s">
        <v>419</v>
      </c>
      <c r="AG4" s="256" t="s">
        <v>418</v>
      </c>
    </row>
    <row r="5" spans="2:34" ht="21" customHeight="1" thickTop="1">
      <c r="B5" s="244" t="s">
        <v>417</v>
      </c>
      <c r="C5" s="244" t="s">
        <v>364</v>
      </c>
      <c r="D5" s="252"/>
      <c r="E5" s="255" t="s">
        <v>1</v>
      </c>
      <c r="F5" s="243"/>
      <c r="G5" s="241"/>
      <c r="H5" s="243"/>
      <c r="I5" s="241"/>
      <c r="J5" s="243"/>
      <c r="K5" s="241"/>
      <c r="L5" s="243"/>
      <c r="M5" s="241"/>
      <c r="N5" s="243"/>
      <c r="O5" s="241"/>
      <c r="P5" s="243"/>
      <c r="Q5" s="241"/>
      <c r="R5" s="243"/>
      <c r="S5" s="241"/>
      <c r="T5" s="243"/>
      <c r="U5" s="241"/>
      <c r="V5" s="243"/>
      <c r="W5" s="241"/>
      <c r="X5" s="243"/>
      <c r="Y5" s="241"/>
      <c r="Z5" s="243"/>
      <c r="AA5" s="241"/>
      <c r="AB5" s="240"/>
      <c r="AC5" s="240"/>
      <c r="AD5" s="241"/>
      <c r="AE5" s="240"/>
      <c r="AF5" s="240"/>
      <c r="AG5" s="241"/>
      <c r="AH5" s="250"/>
    </row>
    <row r="6" spans="2:34" ht="21" customHeight="1">
      <c r="B6" s="238" t="s">
        <v>416</v>
      </c>
      <c r="C6" s="238" t="s">
        <v>364</v>
      </c>
      <c r="D6" s="252"/>
      <c r="E6" s="255" t="s">
        <v>1</v>
      </c>
      <c r="F6" s="237"/>
      <c r="G6" s="235"/>
      <c r="H6" s="237"/>
      <c r="I6" s="235"/>
      <c r="J6" s="237"/>
      <c r="K6" s="235"/>
      <c r="L6" s="237"/>
      <c r="M6" s="235"/>
      <c r="N6" s="237"/>
      <c r="O6" s="235"/>
      <c r="P6" s="237"/>
      <c r="Q6" s="235"/>
      <c r="R6" s="237"/>
      <c r="S6" s="235"/>
      <c r="T6" s="237"/>
      <c r="U6" s="235"/>
      <c r="V6" s="237"/>
      <c r="W6" s="235"/>
      <c r="X6" s="237"/>
      <c r="Y6" s="235"/>
      <c r="Z6" s="237"/>
      <c r="AA6" s="235"/>
      <c r="AB6" s="234"/>
      <c r="AC6" s="234"/>
      <c r="AD6" s="235"/>
      <c r="AE6" s="234"/>
      <c r="AF6" s="234"/>
      <c r="AG6" s="235"/>
      <c r="AH6" s="232"/>
    </row>
    <row r="7" spans="2:34" ht="21" customHeight="1">
      <c r="B7" s="244" t="s">
        <v>415</v>
      </c>
      <c r="C7" s="244" t="s">
        <v>364</v>
      </c>
      <c r="D7" s="252"/>
      <c r="E7" s="255" t="s">
        <v>1</v>
      </c>
      <c r="F7" s="243"/>
      <c r="G7" s="241"/>
      <c r="H7" s="243"/>
      <c r="I7" s="241"/>
      <c r="J7" s="243"/>
      <c r="K7" s="241"/>
      <c r="L7" s="243"/>
      <c r="M7" s="241"/>
      <c r="N7" s="243"/>
      <c r="O7" s="241"/>
      <c r="P7" s="243"/>
      <c r="Q7" s="241"/>
      <c r="R7" s="243"/>
      <c r="S7" s="241"/>
      <c r="T7" s="243"/>
      <c r="U7" s="241"/>
      <c r="V7" s="243"/>
      <c r="W7" s="241"/>
      <c r="X7" s="243"/>
      <c r="Y7" s="241"/>
      <c r="Z7" s="243"/>
      <c r="AA7" s="241"/>
      <c r="AB7" s="240"/>
      <c r="AC7" s="240"/>
      <c r="AD7" s="241"/>
      <c r="AE7" s="240"/>
      <c r="AF7" s="240"/>
      <c r="AG7" s="241"/>
      <c r="AH7" s="250"/>
    </row>
    <row r="8" spans="2:34" ht="21" customHeight="1">
      <c r="B8" s="238" t="s">
        <v>414</v>
      </c>
      <c r="C8" s="238" t="s">
        <v>364</v>
      </c>
      <c r="D8" s="252"/>
      <c r="E8" s="255" t="s">
        <v>1</v>
      </c>
      <c r="F8" s="237"/>
      <c r="G8" s="235"/>
      <c r="H8" s="237"/>
      <c r="I8" s="235"/>
      <c r="J8" s="237"/>
      <c r="K8" s="235"/>
      <c r="L8" s="237"/>
      <c r="M8" s="235"/>
      <c r="N8" s="237"/>
      <c r="O8" s="235"/>
      <c r="P8" s="237"/>
      <c r="Q8" s="235"/>
      <c r="R8" s="237"/>
      <c r="S8" s="235"/>
      <c r="T8" s="237"/>
      <c r="U8" s="235"/>
      <c r="V8" s="237"/>
      <c r="W8" s="235"/>
      <c r="X8" s="237"/>
      <c r="Y8" s="235"/>
      <c r="Z8" s="237"/>
      <c r="AA8" s="235"/>
      <c r="AB8" s="234"/>
      <c r="AC8" s="234"/>
      <c r="AD8" s="235"/>
      <c r="AE8" s="234"/>
      <c r="AF8" s="234"/>
      <c r="AG8" s="235"/>
      <c r="AH8" s="232"/>
    </row>
    <row r="9" spans="2:34" ht="21" customHeight="1">
      <c r="B9" s="249" t="s">
        <v>413</v>
      </c>
      <c r="C9" s="249" t="s">
        <v>359</v>
      </c>
      <c r="D9" s="248"/>
      <c r="E9" s="239"/>
      <c r="F9" s="243"/>
      <c r="G9" s="241"/>
      <c r="H9" s="243"/>
      <c r="I9" s="241"/>
      <c r="J9" s="242"/>
      <c r="K9" s="239" t="s">
        <v>339</v>
      </c>
      <c r="L9" s="243"/>
      <c r="M9" s="241"/>
      <c r="N9" s="243"/>
      <c r="O9" s="241"/>
      <c r="P9" s="243"/>
      <c r="Q9" s="241"/>
      <c r="R9" s="243"/>
      <c r="S9" s="241"/>
      <c r="T9" s="243"/>
      <c r="U9" s="241"/>
      <c r="V9" s="243"/>
      <c r="W9" s="241"/>
      <c r="X9" s="243"/>
      <c r="Y9" s="241"/>
      <c r="Z9" s="243"/>
      <c r="AA9" s="241"/>
      <c r="AB9" s="240"/>
      <c r="AC9" s="240"/>
      <c r="AD9" s="241"/>
      <c r="AE9" s="240"/>
      <c r="AF9" s="240"/>
      <c r="AG9" s="241"/>
      <c r="AH9" s="250"/>
    </row>
    <row r="10" spans="2:34" ht="21" customHeight="1">
      <c r="B10" s="246" t="s">
        <v>412</v>
      </c>
      <c r="C10" s="246" t="s">
        <v>359</v>
      </c>
      <c r="D10" s="245"/>
      <c r="E10" s="233"/>
      <c r="F10" s="237"/>
      <c r="G10" s="235"/>
      <c r="H10" s="237"/>
      <c r="I10" s="235"/>
      <c r="J10" s="236"/>
      <c r="K10" s="233" t="s">
        <v>339</v>
      </c>
      <c r="L10" s="237"/>
      <c r="M10" s="235"/>
      <c r="N10" s="237"/>
      <c r="O10" s="235"/>
      <c r="P10" s="237"/>
      <c r="Q10" s="235"/>
      <c r="R10" s="237"/>
      <c r="S10" s="235"/>
      <c r="T10" s="237"/>
      <c r="U10" s="235"/>
      <c r="V10" s="237"/>
      <c r="W10" s="235"/>
      <c r="X10" s="237"/>
      <c r="Y10" s="235"/>
      <c r="Z10" s="237"/>
      <c r="AA10" s="235"/>
      <c r="AB10" s="234"/>
      <c r="AC10" s="234"/>
      <c r="AD10" s="235"/>
      <c r="AE10" s="234"/>
      <c r="AF10" s="234"/>
      <c r="AG10" s="235"/>
      <c r="AH10" s="232"/>
    </row>
    <row r="11" spans="2:34" ht="21" customHeight="1">
      <c r="B11" s="249" t="s">
        <v>411</v>
      </c>
      <c r="C11" s="249" t="s">
        <v>359</v>
      </c>
      <c r="D11" s="248"/>
      <c r="E11" s="239"/>
      <c r="F11" s="243"/>
      <c r="G11" s="241"/>
      <c r="H11" s="243"/>
      <c r="I11" s="241"/>
      <c r="J11" s="242"/>
      <c r="K11" s="239" t="s">
        <v>339</v>
      </c>
      <c r="L11" s="243"/>
      <c r="M11" s="241"/>
      <c r="N11" s="243"/>
      <c r="O11" s="241"/>
      <c r="P11" s="243"/>
      <c r="Q11" s="241"/>
      <c r="R11" s="243"/>
      <c r="S11" s="241"/>
      <c r="T11" s="243"/>
      <c r="U11" s="241"/>
      <c r="V11" s="243"/>
      <c r="W11" s="241"/>
      <c r="X11" s="243"/>
      <c r="Y11" s="241"/>
      <c r="Z11" s="243"/>
      <c r="AA11" s="241"/>
      <c r="AB11" s="240"/>
      <c r="AC11" s="240"/>
      <c r="AD11" s="241"/>
      <c r="AE11" s="240"/>
      <c r="AF11" s="240"/>
      <c r="AG11" s="241"/>
      <c r="AH11" s="250"/>
    </row>
    <row r="12" spans="2:34" ht="21" customHeight="1">
      <c r="B12" s="246" t="s">
        <v>410</v>
      </c>
      <c r="C12" s="246" t="s">
        <v>359</v>
      </c>
      <c r="D12" s="245"/>
      <c r="E12" s="233"/>
      <c r="F12" s="237"/>
      <c r="G12" s="235"/>
      <c r="H12" s="237"/>
      <c r="I12" s="235"/>
      <c r="J12" s="236"/>
      <c r="K12" s="233" t="s">
        <v>339</v>
      </c>
      <c r="L12" s="237"/>
      <c r="M12" s="235"/>
      <c r="N12" s="237"/>
      <c r="O12" s="235"/>
      <c r="P12" s="237"/>
      <c r="Q12" s="235"/>
      <c r="R12" s="237"/>
      <c r="S12" s="235"/>
      <c r="T12" s="237"/>
      <c r="U12" s="235"/>
      <c r="V12" s="237"/>
      <c r="W12" s="235"/>
      <c r="X12" s="237"/>
      <c r="Y12" s="235"/>
      <c r="Z12" s="237"/>
      <c r="AA12" s="235"/>
      <c r="AB12" s="234"/>
      <c r="AC12" s="234"/>
      <c r="AD12" s="235"/>
      <c r="AE12" s="234"/>
      <c r="AF12" s="234"/>
      <c r="AG12" s="235"/>
      <c r="AH12" s="232"/>
    </row>
    <row r="13" spans="2:34" ht="21" customHeight="1">
      <c r="B13" s="249" t="s">
        <v>409</v>
      </c>
      <c r="C13" s="249" t="s">
        <v>359</v>
      </c>
      <c r="D13" s="248"/>
      <c r="E13" s="239"/>
      <c r="F13" s="243"/>
      <c r="G13" s="241"/>
      <c r="H13" s="243" t="s">
        <v>408</v>
      </c>
      <c r="I13" s="241"/>
      <c r="J13" s="242"/>
      <c r="K13" s="239" t="s">
        <v>339</v>
      </c>
      <c r="L13" s="243"/>
      <c r="M13" s="241"/>
      <c r="N13" s="243"/>
      <c r="O13" s="241"/>
      <c r="P13" s="243"/>
      <c r="Q13" s="241"/>
      <c r="R13" s="243"/>
      <c r="S13" s="241"/>
      <c r="T13" s="243"/>
      <c r="U13" s="241"/>
      <c r="V13" s="243"/>
      <c r="W13" s="241"/>
      <c r="X13" s="243"/>
      <c r="Y13" s="241"/>
      <c r="Z13" s="243"/>
      <c r="AA13" s="241"/>
      <c r="AB13" s="240"/>
      <c r="AC13" s="240"/>
      <c r="AD13" s="241"/>
      <c r="AE13" s="240"/>
      <c r="AF13" s="240"/>
      <c r="AG13" s="241"/>
      <c r="AH13" s="250"/>
    </row>
    <row r="14" spans="2:34" ht="21" customHeight="1">
      <c r="B14" s="238" t="s">
        <v>407</v>
      </c>
      <c r="C14" s="238" t="s">
        <v>374</v>
      </c>
      <c r="D14" s="237"/>
      <c r="E14" s="235"/>
      <c r="F14" s="237"/>
      <c r="G14" s="235"/>
      <c r="H14" s="254"/>
      <c r="I14" s="253" t="s">
        <v>1</v>
      </c>
      <c r="J14" s="237"/>
      <c r="K14" s="235"/>
      <c r="L14" s="237"/>
      <c r="M14" s="235"/>
      <c r="N14" s="237"/>
      <c r="O14" s="235"/>
      <c r="P14" s="237"/>
      <c r="Q14" s="235"/>
      <c r="R14" s="237"/>
      <c r="S14" s="235"/>
      <c r="T14" s="237"/>
      <c r="U14" s="235"/>
      <c r="V14" s="237"/>
      <c r="W14" s="235"/>
      <c r="X14" s="237"/>
      <c r="Y14" s="235"/>
      <c r="Z14" s="237"/>
      <c r="AA14" s="235"/>
      <c r="AB14" s="234"/>
      <c r="AC14" s="234"/>
      <c r="AD14" s="235"/>
      <c r="AE14" s="234"/>
      <c r="AF14" s="234"/>
      <c r="AG14" s="235"/>
      <c r="AH14" s="232"/>
    </row>
    <row r="15" spans="2:34" ht="21" customHeight="1">
      <c r="B15" s="244" t="s">
        <v>406</v>
      </c>
      <c r="C15" s="244" t="s">
        <v>374</v>
      </c>
      <c r="D15" s="243"/>
      <c r="E15" s="241"/>
      <c r="F15" s="243"/>
      <c r="G15" s="241"/>
      <c r="H15" s="254"/>
      <c r="I15" s="253" t="s">
        <v>1</v>
      </c>
      <c r="J15" s="243"/>
      <c r="K15" s="241"/>
      <c r="L15" s="243"/>
      <c r="M15" s="241"/>
      <c r="N15" s="243"/>
      <c r="O15" s="241"/>
      <c r="P15" s="243"/>
      <c r="Q15" s="241"/>
      <c r="R15" s="243"/>
      <c r="S15" s="241"/>
      <c r="T15" s="243"/>
      <c r="U15" s="241"/>
      <c r="V15" s="243"/>
      <c r="W15" s="241"/>
      <c r="X15" s="243"/>
      <c r="Y15" s="241"/>
      <c r="Z15" s="243"/>
      <c r="AA15" s="241"/>
      <c r="AB15" s="240"/>
      <c r="AC15" s="240"/>
      <c r="AD15" s="241"/>
      <c r="AE15" s="240"/>
      <c r="AF15" s="240"/>
      <c r="AG15" s="241"/>
      <c r="AH15" s="250"/>
    </row>
    <row r="16" spans="2:34" ht="21" customHeight="1">
      <c r="B16" s="238" t="s">
        <v>405</v>
      </c>
      <c r="C16" s="238" t="s">
        <v>374</v>
      </c>
      <c r="D16" s="237"/>
      <c r="E16" s="235"/>
      <c r="F16" s="237"/>
      <c r="G16" s="235"/>
      <c r="H16" s="254"/>
      <c r="I16" s="253" t="s">
        <v>1</v>
      </c>
      <c r="J16" s="237"/>
      <c r="K16" s="235"/>
      <c r="L16" s="237"/>
      <c r="M16" s="235"/>
      <c r="N16" s="237"/>
      <c r="O16" s="235"/>
      <c r="P16" s="237"/>
      <c r="Q16" s="235"/>
      <c r="R16" s="237"/>
      <c r="S16" s="235"/>
      <c r="T16" s="237"/>
      <c r="U16" s="235"/>
      <c r="V16" s="237"/>
      <c r="W16" s="235"/>
      <c r="X16" s="237"/>
      <c r="Y16" s="235"/>
      <c r="Z16" s="237"/>
      <c r="AA16" s="235"/>
      <c r="AB16" s="234"/>
      <c r="AC16" s="234"/>
      <c r="AD16" s="235"/>
      <c r="AE16" s="234"/>
      <c r="AF16" s="234"/>
      <c r="AG16" s="235"/>
      <c r="AH16" s="232"/>
    </row>
    <row r="17" spans="2:34" ht="21" customHeight="1">
      <c r="B17" s="244" t="s">
        <v>404</v>
      </c>
      <c r="C17" s="244" t="s">
        <v>374</v>
      </c>
      <c r="D17" s="243"/>
      <c r="E17" s="241"/>
      <c r="F17" s="243"/>
      <c r="G17" s="241"/>
      <c r="H17" s="254"/>
      <c r="I17" s="253" t="s">
        <v>1</v>
      </c>
      <c r="J17" s="243"/>
      <c r="K17" s="241"/>
      <c r="L17" s="243"/>
      <c r="M17" s="241"/>
      <c r="N17" s="243"/>
      <c r="O17" s="241"/>
      <c r="P17" s="243"/>
      <c r="Q17" s="241"/>
      <c r="R17" s="243"/>
      <c r="S17" s="241"/>
      <c r="T17" s="243"/>
      <c r="U17" s="241"/>
      <c r="V17" s="243"/>
      <c r="W17" s="241"/>
      <c r="X17" s="243"/>
      <c r="Y17" s="241"/>
      <c r="Z17" s="243"/>
      <c r="AA17" s="241"/>
      <c r="AB17" s="240"/>
      <c r="AC17" s="240"/>
      <c r="AD17" s="241"/>
      <c r="AE17" s="240"/>
      <c r="AF17" s="240"/>
      <c r="AG17" s="241"/>
      <c r="AH17" s="250"/>
    </row>
    <row r="18" spans="2:34" ht="21" customHeight="1">
      <c r="B18" s="246" t="s">
        <v>403</v>
      </c>
      <c r="C18" s="246" t="s">
        <v>359</v>
      </c>
      <c r="D18" s="245"/>
      <c r="E18" s="233"/>
      <c r="F18" s="252"/>
      <c r="G18" s="251" t="s">
        <v>339</v>
      </c>
      <c r="H18" s="245"/>
      <c r="I18" s="233"/>
      <c r="J18" s="245"/>
      <c r="K18" s="233"/>
      <c r="L18" s="237"/>
      <c r="M18" s="235"/>
      <c r="N18" s="237"/>
      <c r="O18" s="235"/>
      <c r="P18" s="237"/>
      <c r="Q18" s="235"/>
      <c r="R18" s="237"/>
      <c r="S18" s="235"/>
      <c r="T18" s="237"/>
      <c r="U18" s="235"/>
      <c r="V18" s="237"/>
      <c r="W18" s="235"/>
      <c r="X18" s="237"/>
      <c r="Y18" s="235"/>
      <c r="Z18" s="237"/>
      <c r="AA18" s="235"/>
      <c r="AB18" s="234"/>
      <c r="AC18" s="234"/>
      <c r="AD18" s="235"/>
      <c r="AE18" s="234"/>
      <c r="AF18" s="234"/>
      <c r="AG18" s="235"/>
      <c r="AH18" s="232"/>
    </row>
    <row r="19" spans="2:34" ht="21" customHeight="1">
      <c r="B19" s="249" t="s">
        <v>402</v>
      </c>
      <c r="C19" s="249" t="s">
        <v>359</v>
      </c>
      <c r="D19" s="248"/>
      <c r="E19" s="239"/>
      <c r="F19" s="252"/>
      <c r="G19" s="251" t="s">
        <v>339</v>
      </c>
      <c r="H19" s="248"/>
      <c r="I19" s="239"/>
      <c r="J19" s="248"/>
      <c r="K19" s="239"/>
      <c r="L19" s="243"/>
      <c r="M19" s="241"/>
      <c r="N19" s="243"/>
      <c r="O19" s="241"/>
      <c r="P19" s="243"/>
      <c r="Q19" s="241"/>
      <c r="R19" s="243"/>
      <c r="S19" s="241"/>
      <c r="T19" s="243"/>
      <c r="U19" s="241"/>
      <c r="V19" s="243"/>
      <c r="W19" s="241"/>
      <c r="X19" s="243"/>
      <c r="Y19" s="241"/>
      <c r="Z19" s="243"/>
      <c r="AA19" s="241"/>
      <c r="AB19" s="240"/>
      <c r="AC19" s="240"/>
      <c r="AD19" s="241"/>
      <c r="AE19" s="240"/>
      <c r="AF19" s="240"/>
      <c r="AG19" s="241"/>
      <c r="AH19" s="250"/>
    </row>
    <row r="20" spans="2:34" ht="21" customHeight="1">
      <c r="B20" s="246" t="s">
        <v>401</v>
      </c>
      <c r="C20" s="246" t="s">
        <v>359</v>
      </c>
      <c r="D20" s="245"/>
      <c r="E20" s="233"/>
      <c r="F20" s="252"/>
      <c r="G20" s="251" t="s">
        <v>339</v>
      </c>
      <c r="H20" s="245"/>
      <c r="I20" s="233"/>
      <c r="J20" s="245"/>
      <c r="K20" s="233"/>
      <c r="L20" s="237"/>
      <c r="M20" s="235"/>
      <c r="N20" s="237"/>
      <c r="O20" s="235"/>
      <c r="P20" s="237"/>
      <c r="Q20" s="235"/>
      <c r="R20" s="237"/>
      <c r="S20" s="235"/>
      <c r="T20" s="237"/>
      <c r="U20" s="235"/>
      <c r="V20" s="237"/>
      <c r="W20" s="235"/>
      <c r="X20" s="237"/>
      <c r="Y20" s="235"/>
      <c r="Z20" s="237"/>
      <c r="AA20" s="235"/>
      <c r="AB20" s="234"/>
      <c r="AC20" s="234"/>
      <c r="AD20" s="235"/>
      <c r="AE20" s="234"/>
      <c r="AF20" s="234"/>
      <c r="AG20" s="235"/>
      <c r="AH20" s="232"/>
    </row>
    <row r="21" spans="2:34" ht="21" customHeight="1">
      <c r="B21" s="249" t="s">
        <v>400</v>
      </c>
      <c r="C21" s="249" t="s">
        <v>359</v>
      </c>
      <c r="D21" s="248"/>
      <c r="E21" s="239"/>
      <c r="F21" s="252"/>
      <c r="G21" s="251" t="s">
        <v>339</v>
      </c>
      <c r="H21" s="248"/>
      <c r="I21" s="239"/>
      <c r="J21" s="248"/>
      <c r="K21" s="239"/>
      <c r="L21" s="243"/>
      <c r="M21" s="241"/>
      <c r="N21" s="243"/>
      <c r="O21" s="241"/>
      <c r="P21" s="243"/>
      <c r="Q21" s="241"/>
      <c r="R21" s="243"/>
      <c r="S21" s="241"/>
      <c r="T21" s="243"/>
      <c r="U21" s="241"/>
      <c r="V21" s="243"/>
      <c r="W21" s="241"/>
      <c r="X21" s="243"/>
      <c r="Y21" s="241"/>
      <c r="Z21" s="243"/>
      <c r="AA21" s="241"/>
      <c r="AB21" s="240"/>
      <c r="AC21" s="240"/>
      <c r="AD21" s="241"/>
      <c r="AE21" s="240"/>
      <c r="AF21" s="240"/>
      <c r="AG21" s="241"/>
      <c r="AH21" s="250"/>
    </row>
    <row r="22" spans="2:34" ht="21" customHeight="1">
      <c r="B22" s="246" t="s">
        <v>399</v>
      </c>
      <c r="C22" s="246" t="s">
        <v>359</v>
      </c>
      <c r="D22" s="245"/>
      <c r="E22" s="233"/>
      <c r="F22" s="252"/>
      <c r="G22" s="251" t="s">
        <v>339</v>
      </c>
      <c r="H22" s="245"/>
      <c r="I22" s="233"/>
      <c r="J22" s="245"/>
      <c r="K22" s="233"/>
      <c r="L22" s="237"/>
      <c r="M22" s="235"/>
      <c r="N22" s="237"/>
      <c r="O22" s="235"/>
      <c r="P22" s="237"/>
      <c r="Q22" s="235"/>
      <c r="R22" s="237"/>
      <c r="S22" s="235"/>
      <c r="T22" s="237"/>
      <c r="U22" s="235"/>
      <c r="V22" s="237"/>
      <c r="W22" s="235"/>
      <c r="X22" s="237"/>
      <c r="Y22" s="235"/>
      <c r="Z22" s="237"/>
      <c r="AA22" s="235"/>
      <c r="AB22" s="234"/>
      <c r="AC22" s="234"/>
      <c r="AD22" s="235"/>
      <c r="AE22" s="234"/>
      <c r="AF22" s="234"/>
      <c r="AG22" s="235"/>
      <c r="AH22" s="250"/>
    </row>
    <row r="23" spans="2:34" ht="21" customHeight="1">
      <c r="B23" s="249" t="s">
        <v>398</v>
      </c>
      <c r="C23" s="249" t="s">
        <v>359</v>
      </c>
      <c r="D23" s="248"/>
      <c r="E23" s="239"/>
      <c r="F23" s="252"/>
      <c r="G23" s="251" t="s">
        <v>339</v>
      </c>
      <c r="H23" s="248"/>
      <c r="I23" s="239"/>
      <c r="J23" s="248"/>
      <c r="K23" s="239"/>
      <c r="L23" s="243"/>
      <c r="M23" s="241"/>
      <c r="N23" s="243"/>
      <c r="O23" s="241"/>
      <c r="P23" s="243"/>
      <c r="Q23" s="241"/>
      <c r="R23" s="243"/>
      <c r="S23" s="241"/>
      <c r="T23" s="243"/>
      <c r="U23" s="241"/>
      <c r="V23" s="243"/>
      <c r="W23" s="241"/>
      <c r="X23" s="243"/>
      <c r="Y23" s="241"/>
      <c r="Z23" s="243"/>
      <c r="AA23" s="241"/>
      <c r="AB23" s="240"/>
      <c r="AC23" s="240"/>
      <c r="AD23" s="241"/>
      <c r="AE23" s="240"/>
      <c r="AF23" s="240"/>
      <c r="AG23" s="241"/>
      <c r="AH23" s="232"/>
    </row>
    <row r="24" spans="2:34" ht="21" customHeight="1">
      <c r="B24" s="238" t="s">
        <v>397</v>
      </c>
      <c r="C24" s="238" t="s">
        <v>374</v>
      </c>
      <c r="D24" s="237"/>
      <c r="E24" s="235"/>
      <c r="F24" s="237"/>
      <c r="G24" s="235"/>
      <c r="H24" s="237"/>
      <c r="I24" s="235"/>
      <c r="J24" s="237"/>
      <c r="K24" s="235"/>
      <c r="L24" s="236"/>
      <c r="M24" s="235" t="s">
        <v>1</v>
      </c>
      <c r="N24" s="245"/>
      <c r="O24" s="233"/>
      <c r="P24" s="245"/>
      <c r="Q24" s="233"/>
      <c r="R24" s="237"/>
      <c r="S24" s="235"/>
      <c r="T24" s="245"/>
      <c r="U24" s="233"/>
      <c r="V24" s="245"/>
      <c r="W24" s="233"/>
      <c r="X24" s="245"/>
      <c r="Y24" s="233"/>
      <c r="Z24" s="245"/>
      <c r="AA24" s="233"/>
      <c r="AB24" s="234"/>
      <c r="AC24" s="234"/>
      <c r="AD24" s="233"/>
      <c r="AE24" s="234"/>
      <c r="AF24" s="234"/>
      <c r="AG24" s="233"/>
      <c r="AH24" s="250"/>
    </row>
    <row r="25" spans="2:34" ht="21" customHeight="1">
      <c r="B25" s="244" t="s">
        <v>396</v>
      </c>
      <c r="C25" s="244" t="s">
        <v>374</v>
      </c>
      <c r="D25" s="243"/>
      <c r="E25" s="241"/>
      <c r="F25" s="243"/>
      <c r="G25" s="241"/>
      <c r="H25" s="243"/>
      <c r="I25" s="241"/>
      <c r="J25" s="243"/>
      <c r="K25" s="241"/>
      <c r="L25" s="242"/>
      <c r="M25" s="241" t="s">
        <v>1</v>
      </c>
      <c r="N25" s="248"/>
      <c r="O25" s="239"/>
      <c r="P25" s="248"/>
      <c r="Q25" s="239"/>
      <c r="R25" s="243"/>
      <c r="S25" s="241"/>
      <c r="T25" s="248"/>
      <c r="U25" s="239"/>
      <c r="V25" s="248"/>
      <c r="W25" s="239"/>
      <c r="X25" s="248"/>
      <c r="Y25" s="239"/>
      <c r="Z25" s="248"/>
      <c r="AA25" s="239"/>
      <c r="AB25" s="240"/>
      <c r="AC25" s="240"/>
      <c r="AD25" s="239"/>
      <c r="AE25" s="240"/>
      <c r="AF25" s="240"/>
      <c r="AG25" s="239"/>
      <c r="AH25" s="232"/>
    </row>
    <row r="26" spans="2:34" ht="21" customHeight="1">
      <c r="B26" s="238" t="s">
        <v>395</v>
      </c>
      <c r="C26" s="238" t="s">
        <v>374</v>
      </c>
      <c r="D26" s="237"/>
      <c r="E26" s="235"/>
      <c r="F26" s="237"/>
      <c r="G26" s="235"/>
      <c r="H26" s="237"/>
      <c r="I26" s="235"/>
      <c r="J26" s="237"/>
      <c r="K26" s="235"/>
      <c r="L26" s="236"/>
      <c r="M26" s="235" t="s">
        <v>1</v>
      </c>
      <c r="N26" s="245"/>
      <c r="O26" s="233"/>
      <c r="P26" s="245"/>
      <c r="Q26" s="233"/>
      <c r="R26" s="237"/>
      <c r="S26" s="235"/>
      <c r="T26" s="245"/>
      <c r="U26" s="233"/>
      <c r="V26" s="245"/>
      <c r="W26" s="233"/>
      <c r="X26" s="245"/>
      <c r="Y26" s="233"/>
      <c r="Z26" s="245"/>
      <c r="AA26" s="233"/>
      <c r="AB26" s="234"/>
      <c r="AC26" s="234"/>
      <c r="AD26" s="233"/>
      <c r="AE26" s="234"/>
      <c r="AF26" s="234"/>
      <c r="AG26" s="233"/>
      <c r="AH26" s="250"/>
    </row>
    <row r="27" spans="2:34" ht="21" customHeight="1">
      <c r="B27" s="244" t="s">
        <v>394</v>
      </c>
      <c r="C27" s="244" t="s">
        <v>374</v>
      </c>
      <c r="D27" s="243"/>
      <c r="E27" s="241"/>
      <c r="F27" s="243"/>
      <c r="G27" s="241"/>
      <c r="H27" s="243"/>
      <c r="I27" s="241"/>
      <c r="J27" s="243"/>
      <c r="K27" s="241"/>
      <c r="L27" s="242"/>
      <c r="M27" s="241" t="s">
        <v>1</v>
      </c>
      <c r="N27" s="248"/>
      <c r="O27" s="239"/>
      <c r="P27" s="248"/>
      <c r="Q27" s="239"/>
      <c r="R27" s="243"/>
      <c r="S27" s="241"/>
      <c r="T27" s="248"/>
      <c r="U27" s="239"/>
      <c r="V27" s="248"/>
      <c r="W27" s="239"/>
      <c r="X27" s="248"/>
      <c r="Y27" s="239"/>
      <c r="Z27" s="248"/>
      <c r="AA27" s="239"/>
      <c r="AB27" s="240"/>
      <c r="AC27" s="240"/>
      <c r="AD27" s="239"/>
      <c r="AE27" s="240"/>
      <c r="AF27" s="240"/>
      <c r="AG27" s="239"/>
      <c r="AH27" s="232"/>
    </row>
    <row r="28" spans="2:34" ht="21" customHeight="1">
      <c r="B28" s="246" t="s">
        <v>393</v>
      </c>
      <c r="C28" s="246" t="s">
        <v>359</v>
      </c>
      <c r="D28" s="245"/>
      <c r="E28" s="233"/>
      <c r="F28" s="245"/>
      <c r="G28" s="233"/>
      <c r="H28" s="245"/>
      <c r="I28" s="233"/>
      <c r="J28" s="245"/>
      <c r="K28" s="233"/>
      <c r="L28" s="245"/>
      <c r="M28" s="233"/>
      <c r="N28" s="236"/>
      <c r="O28" s="233" t="s">
        <v>339</v>
      </c>
      <c r="P28" s="237"/>
      <c r="Q28" s="235"/>
      <c r="R28" s="237"/>
      <c r="S28" s="235"/>
      <c r="T28" s="245"/>
      <c r="U28" s="233"/>
      <c r="V28" s="245"/>
      <c r="W28" s="233"/>
      <c r="X28" s="245"/>
      <c r="Y28" s="233"/>
      <c r="Z28" s="245"/>
      <c r="AA28" s="233"/>
      <c r="AB28" s="234"/>
      <c r="AC28" s="234"/>
      <c r="AD28" s="233"/>
      <c r="AE28" s="234"/>
      <c r="AF28" s="234"/>
      <c r="AG28" s="233"/>
      <c r="AH28" s="250"/>
    </row>
    <row r="29" spans="2:34" ht="21" customHeight="1">
      <c r="B29" s="249" t="s">
        <v>392</v>
      </c>
      <c r="C29" s="249" t="s">
        <v>359</v>
      </c>
      <c r="D29" s="248"/>
      <c r="E29" s="239"/>
      <c r="F29" s="248"/>
      <c r="G29" s="239"/>
      <c r="H29" s="248"/>
      <c r="I29" s="239"/>
      <c r="J29" s="248"/>
      <c r="K29" s="239"/>
      <c r="L29" s="248"/>
      <c r="M29" s="239"/>
      <c r="N29" s="242"/>
      <c r="O29" s="239" t="s">
        <v>339</v>
      </c>
      <c r="P29" s="243"/>
      <c r="Q29" s="241"/>
      <c r="R29" s="243"/>
      <c r="S29" s="241"/>
      <c r="T29" s="248"/>
      <c r="U29" s="239"/>
      <c r="V29" s="248"/>
      <c r="W29" s="239"/>
      <c r="X29" s="248"/>
      <c r="Y29" s="239"/>
      <c r="Z29" s="248"/>
      <c r="AA29" s="239"/>
      <c r="AB29" s="240"/>
      <c r="AC29" s="240"/>
      <c r="AD29" s="239"/>
      <c r="AE29" s="240"/>
      <c r="AF29" s="240"/>
      <c r="AG29" s="239"/>
      <c r="AH29" s="232"/>
    </row>
    <row r="30" spans="2:34" ht="21" customHeight="1">
      <c r="B30" s="246" t="s">
        <v>391</v>
      </c>
      <c r="C30" s="246" t="s">
        <v>364</v>
      </c>
      <c r="D30" s="245"/>
      <c r="E30" s="233"/>
      <c r="F30" s="245"/>
      <c r="G30" s="233"/>
      <c r="H30" s="245"/>
      <c r="I30" s="233"/>
      <c r="J30" s="245"/>
      <c r="K30" s="233"/>
      <c r="L30" s="245"/>
      <c r="M30" s="233"/>
      <c r="N30" s="245"/>
      <c r="O30" s="233"/>
      <c r="P30" s="236"/>
      <c r="Q30" s="233" t="s">
        <v>1</v>
      </c>
      <c r="R30" s="245"/>
      <c r="S30" s="233"/>
      <c r="T30" s="245"/>
      <c r="U30" s="233"/>
      <c r="V30" s="245"/>
      <c r="W30" s="233"/>
      <c r="X30" s="245"/>
      <c r="Y30" s="233"/>
      <c r="Z30" s="245"/>
      <c r="AA30" s="233"/>
      <c r="AB30" s="234"/>
      <c r="AC30" s="234"/>
      <c r="AD30" s="233"/>
      <c r="AE30" s="234"/>
      <c r="AF30" s="234"/>
      <c r="AG30" s="233"/>
      <c r="AH30" s="250"/>
    </row>
    <row r="31" spans="2:34" ht="21" customHeight="1">
      <c r="B31" s="244" t="s">
        <v>390</v>
      </c>
      <c r="C31" s="244" t="s">
        <v>364</v>
      </c>
      <c r="D31" s="248"/>
      <c r="E31" s="239"/>
      <c r="F31" s="248"/>
      <c r="G31" s="239"/>
      <c r="H31" s="248"/>
      <c r="I31" s="239"/>
      <c r="J31" s="248"/>
      <c r="K31" s="239"/>
      <c r="L31" s="248"/>
      <c r="M31" s="239"/>
      <c r="N31" s="248"/>
      <c r="O31" s="239"/>
      <c r="P31" s="242"/>
      <c r="Q31" s="239" t="s">
        <v>1</v>
      </c>
      <c r="R31" s="248"/>
      <c r="S31" s="239"/>
      <c r="T31" s="248"/>
      <c r="U31" s="239"/>
      <c r="V31" s="248"/>
      <c r="W31" s="239"/>
      <c r="X31" s="248"/>
      <c r="Y31" s="239"/>
      <c r="Z31" s="248"/>
      <c r="AA31" s="239"/>
      <c r="AB31" s="240"/>
      <c r="AC31" s="240"/>
      <c r="AD31" s="239"/>
      <c r="AE31" s="240"/>
      <c r="AF31" s="240"/>
      <c r="AG31" s="239"/>
      <c r="AH31" s="232"/>
    </row>
    <row r="32" spans="2:34" ht="21" customHeight="1">
      <c r="B32" s="238" t="s">
        <v>389</v>
      </c>
      <c r="C32" s="238" t="s">
        <v>364</v>
      </c>
      <c r="D32" s="245"/>
      <c r="E32" s="233"/>
      <c r="F32" s="245"/>
      <c r="G32" s="233"/>
      <c r="H32" s="245"/>
      <c r="I32" s="233"/>
      <c r="J32" s="245"/>
      <c r="K32" s="233"/>
      <c r="L32" s="245"/>
      <c r="M32" s="233"/>
      <c r="N32" s="245"/>
      <c r="O32" s="233"/>
      <c r="P32" s="236"/>
      <c r="Q32" s="233" t="s">
        <v>1</v>
      </c>
      <c r="R32" s="245"/>
      <c r="S32" s="233"/>
      <c r="T32" s="245"/>
      <c r="U32" s="233"/>
      <c r="V32" s="245"/>
      <c r="W32" s="233"/>
      <c r="X32" s="245"/>
      <c r="Y32" s="233"/>
      <c r="Z32" s="245"/>
      <c r="AA32" s="233"/>
      <c r="AB32" s="234"/>
      <c r="AC32" s="234"/>
      <c r="AD32" s="233"/>
      <c r="AE32" s="234"/>
      <c r="AF32" s="234"/>
      <c r="AG32" s="233"/>
      <c r="AH32" s="232"/>
    </row>
    <row r="33" spans="2:34" ht="21" customHeight="1">
      <c r="B33" s="244" t="s">
        <v>388</v>
      </c>
      <c r="C33" s="244" t="s">
        <v>364</v>
      </c>
      <c r="D33" s="248"/>
      <c r="E33" s="239"/>
      <c r="F33" s="248"/>
      <c r="G33" s="239"/>
      <c r="H33" s="248"/>
      <c r="I33" s="239"/>
      <c r="J33" s="248"/>
      <c r="K33" s="239"/>
      <c r="L33" s="248"/>
      <c r="M33" s="239"/>
      <c r="N33" s="248"/>
      <c r="O33" s="239"/>
      <c r="P33" s="242"/>
      <c r="Q33" s="239" t="s">
        <v>1</v>
      </c>
      <c r="R33" s="248"/>
      <c r="S33" s="239"/>
      <c r="T33" s="248"/>
      <c r="U33" s="239"/>
      <c r="V33" s="248"/>
      <c r="W33" s="239"/>
      <c r="X33" s="248"/>
      <c r="Y33" s="239"/>
      <c r="Z33" s="248"/>
      <c r="AA33" s="239"/>
      <c r="AB33" s="240"/>
      <c r="AC33" s="240"/>
      <c r="AD33" s="239"/>
      <c r="AE33" s="240"/>
      <c r="AF33" s="240"/>
      <c r="AG33" s="239"/>
      <c r="AH33" s="232"/>
    </row>
    <row r="34" spans="2:34" ht="21" customHeight="1">
      <c r="B34" s="246" t="s">
        <v>387</v>
      </c>
      <c r="C34" s="246" t="s">
        <v>364</v>
      </c>
      <c r="D34" s="245"/>
      <c r="E34" s="233"/>
      <c r="F34" s="245"/>
      <c r="G34" s="233"/>
      <c r="H34" s="245"/>
      <c r="I34" s="233"/>
      <c r="J34" s="245"/>
      <c r="K34" s="233"/>
      <c r="L34" s="245"/>
      <c r="M34" s="233"/>
      <c r="N34" s="245"/>
      <c r="O34" s="233"/>
      <c r="P34" s="236"/>
      <c r="Q34" s="233" t="s">
        <v>1</v>
      </c>
      <c r="R34" s="245"/>
      <c r="S34" s="233"/>
      <c r="T34" s="245"/>
      <c r="U34" s="233"/>
      <c r="V34" s="245"/>
      <c r="W34" s="233"/>
      <c r="X34" s="245"/>
      <c r="Y34" s="233"/>
      <c r="Z34" s="245"/>
      <c r="AA34" s="233"/>
      <c r="AB34" s="234"/>
      <c r="AC34" s="234"/>
      <c r="AD34" s="233"/>
      <c r="AE34" s="234"/>
      <c r="AF34" s="234"/>
      <c r="AG34" s="233"/>
      <c r="AH34" s="232"/>
    </row>
    <row r="35" spans="2:34" ht="21" customHeight="1">
      <c r="B35" s="249" t="s">
        <v>386</v>
      </c>
      <c r="C35" s="249" t="s">
        <v>364</v>
      </c>
      <c r="D35" s="248"/>
      <c r="E35" s="239"/>
      <c r="F35" s="248"/>
      <c r="G35" s="239"/>
      <c r="H35" s="248"/>
      <c r="I35" s="239"/>
      <c r="J35" s="248"/>
      <c r="K35" s="239"/>
      <c r="L35" s="248"/>
      <c r="M35" s="239"/>
      <c r="N35" s="248"/>
      <c r="O35" s="239"/>
      <c r="P35" s="242"/>
      <c r="Q35" s="239" t="s">
        <v>1</v>
      </c>
      <c r="R35" s="248"/>
      <c r="S35" s="239"/>
      <c r="T35" s="248"/>
      <c r="U35" s="239"/>
      <c r="V35" s="248"/>
      <c r="W35" s="239"/>
      <c r="X35" s="248"/>
      <c r="Y35" s="239"/>
      <c r="Z35" s="248"/>
      <c r="AA35" s="239"/>
      <c r="AB35" s="240"/>
      <c r="AC35" s="240"/>
      <c r="AD35" s="239"/>
      <c r="AE35" s="240"/>
      <c r="AF35" s="240"/>
      <c r="AG35" s="239"/>
      <c r="AH35" s="232"/>
    </row>
    <row r="36" spans="2:34" ht="21" customHeight="1">
      <c r="B36" s="246" t="s">
        <v>385</v>
      </c>
      <c r="C36" s="246" t="s">
        <v>364</v>
      </c>
      <c r="D36" s="245"/>
      <c r="E36" s="233"/>
      <c r="F36" s="245"/>
      <c r="G36" s="233"/>
      <c r="H36" s="245"/>
      <c r="I36" s="233"/>
      <c r="J36" s="245"/>
      <c r="K36" s="233"/>
      <c r="L36" s="245"/>
      <c r="M36" s="233"/>
      <c r="N36" s="245"/>
      <c r="O36" s="233"/>
      <c r="P36" s="236"/>
      <c r="Q36" s="233" t="s">
        <v>1</v>
      </c>
      <c r="R36" s="245"/>
      <c r="S36" s="233"/>
      <c r="T36" s="245"/>
      <c r="U36" s="233"/>
      <c r="V36" s="245"/>
      <c r="W36" s="233"/>
      <c r="X36" s="245"/>
      <c r="Y36" s="233"/>
      <c r="Z36" s="245"/>
      <c r="AA36" s="233"/>
      <c r="AB36" s="234"/>
      <c r="AC36" s="234"/>
      <c r="AD36" s="233"/>
      <c r="AE36" s="234"/>
      <c r="AF36" s="234"/>
      <c r="AG36" s="233"/>
      <c r="AH36" s="232"/>
    </row>
    <row r="37" spans="2:34" ht="21" customHeight="1">
      <c r="B37" s="244" t="s">
        <v>384</v>
      </c>
      <c r="C37" s="244" t="s">
        <v>364</v>
      </c>
      <c r="D37" s="248"/>
      <c r="E37" s="239"/>
      <c r="F37" s="248"/>
      <c r="G37" s="239"/>
      <c r="H37" s="248"/>
      <c r="I37" s="239"/>
      <c r="J37" s="248"/>
      <c r="K37" s="239"/>
      <c r="L37" s="248"/>
      <c r="M37" s="239"/>
      <c r="N37" s="248"/>
      <c r="O37" s="239"/>
      <c r="P37" s="242"/>
      <c r="Q37" s="239" t="s">
        <v>1</v>
      </c>
      <c r="R37" s="248"/>
      <c r="S37" s="239"/>
      <c r="T37" s="248"/>
      <c r="U37" s="239"/>
      <c r="V37" s="248"/>
      <c r="W37" s="239"/>
      <c r="X37" s="248"/>
      <c r="Y37" s="239"/>
      <c r="Z37" s="248"/>
      <c r="AA37" s="239"/>
      <c r="AB37" s="240"/>
      <c r="AC37" s="240"/>
      <c r="AD37" s="239"/>
      <c r="AE37" s="240"/>
      <c r="AF37" s="240"/>
      <c r="AG37" s="239"/>
      <c r="AH37" s="232"/>
    </row>
    <row r="38" spans="2:34" ht="21" customHeight="1">
      <c r="B38" s="246" t="s">
        <v>383</v>
      </c>
      <c r="C38" s="246" t="s">
        <v>364</v>
      </c>
      <c r="D38" s="245"/>
      <c r="E38" s="233"/>
      <c r="F38" s="245"/>
      <c r="G38" s="233"/>
      <c r="H38" s="245"/>
      <c r="I38" s="233"/>
      <c r="J38" s="245"/>
      <c r="K38" s="233"/>
      <c r="L38" s="245"/>
      <c r="M38" s="233"/>
      <c r="N38" s="245"/>
      <c r="O38" s="233"/>
      <c r="P38" s="236"/>
      <c r="Q38" s="233" t="s">
        <v>1</v>
      </c>
      <c r="R38" s="245"/>
      <c r="S38" s="233"/>
      <c r="T38" s="245"/>
      <c r="U38" s="233"/>
      <c r="V38" s="245"/>
      <c r="W38" s="233"/>
      <c r="X38" s="245"/>
      <c r="Y38" s="233"/>
      <c r="Z38" s="245"/>
      <c r="AA38" s="233"/>
      <c r="AB38" s="234"/>
      <c r="AC38" s="234"/>
      <c r="AD38" s="233"/>
      <c r="AE38" s="234"/>
      <c r="AF38" s="234"/>
      <c r="AG38" s="233"/>
      <c r="AH38" s="232"/>
    </row>
    <row r="39" spans="2:34" ht="21" customHeight="1">
      <c r="B39" s="244" t="s">
        <v>382</v>
      </c>
      <c r="C39" s="244" t="s">
        <v>364</v>
      </c>
      <c r="D39" s="248"/>
      <c r="E39" s="239"/>
      <c r="F39" s="248"/>
      <c r="G39" s="239"/>
      <c r="H39" s="248"/>
      <c r="I39" s="239"/>
      <c r="J39" s="248"/>
      <c r="K39" s="239"/>
      <c r="L39" s="248"/>
      <c r="M39" s="239"/>
      <c r="N39" s="248"/>
      <c r="O39" s="239"/>
      <c r="P39" s="242"/>
      <c r="Q39" s="239" t="s">
        <v>1</v>
      </c>
      <c r="R39" s="248"/>
      <c r="S39" s="239"/>
      <c r="T39" s="248"/>
      <c r="U39" s="239"/>
      <c r="V39" s="248"/>
      <c r="W39" s="239"/>
      <c r="X39" s="248"/>
      <c r="Y39" s="239"/>
      <c r="Z39" s="248"/>
      <c r="AA39" s="239"/>
      <c r="AB39" s="240"/>
      <c r="AC39" s="240"/>
      <c r="AD39" s="239"/>
      <c r="AE39" s="240"/>
      <c r="AF39" s="240"/>
      <c r="AG39" s="239"/>
      <c r="AH39" s="232"/>
    </row>
    <row r="40" spans="2:34" ht="21" customHeight="1">
      <c r="B40" s="246" t="s">
        <v>381</v>
      </c>
      <c r="C40" s="246" t="s">
        <v>359</v>
      </c>
      <c r="D40" s="245"/>
      <c r="E40" s="233"/>
      <c r="F40" s="245"/>
      <c r="G40" s="233"/>
      <c r="H40" s="245"/>
      <c r="I40" s="233"/>
      <c r="J40" s="245"/>
      <c r="K40" s="233"/>
      <c r="L40" s="245"/>
      <c r="M40" s="233"/>
      <c r="N40" s="245"/>
      <c r="O40" s="233"/>
      <c r="P40" s="245"/>
      <c r="Q40" s="233"/>
      <c r="R40" s="236"/>
      <c r="S40" s="233" t="s">
        <v>339</v>
      </c>
      <c r="T40" s="237"/>
      <c r="U40" s="235"/>
      <c r="V40" s="245"/>
      <c r="W40" s="233"/>
      <c r="X40" s="245"/>
      <c r="Y40" s="233"/>
      <c r="Z40" s="245"/>
      <c r="AA40" s="233"/>
      <c r="AB40" s="234"/>
      <c r="AC40" s="234"/>
      <c r="AD40" s="233"/>
      <c r="AE40" s="234"/>
      <c r="AF40" s="234"/>
      <c r="AG40" s="233"/>
      <c r="AH40" s="232"/>
    </row>
    <row r="41" spans="2:34" ht="21" customHeight="1">
      <c r="B41" s="249" t="s">
        <v>380</v>
      </c>
      <c r="C41" s="249" t="s">
        <v>359</v>
      </c>
      <c r="D41" s="248"/>
      <c r="E41" s="239"/>
      <c r="F41" s="248"/>
      <c r="G41" s="239"/>
      <c r="H41" s="248"/>
      <c r="I41" s="239"/>
      <c r="J41" s="248"/>
      <c r="K41" s="239"/>
      <c r="L41" s="248"/>
      <c r="M41" s="239"/>
      <c r="N41" s="248"/>
      <c r="O41" s="239"/>
      <c r="P41" s="248"/>
      <c r="Q41" s="239"/>
      <c r="R41" s="242"/>
      <c r="S41" s="239" t="s">
        <v>339</v>
      </c>
      <c r="T41" s="243"/>
      <c r="U41" s="241"/>
      <c r="V41" s="248"/>
      <c r="W41" s="239"/>
      <c r="X41" s="248"/>
      <c r="Y41" s="239"/>
      <c r="Z41" s="248"/>
      <c r="AA41" s="239"/>
      <c r="AB41" s="240"/>
      <c r="AC41" s="240"/>
      <c r="AD41" s="239"/>
      <c r="AE41" s="240"/>
      <c r="AF41" s="240"/>
      <c r="AG41" s="239"/>
      <c r="AH41" s="232"/>
    </row>
    <row r="42" spans="2:34" ht="21" customHeight="1">
      <c r="B42" s="238" t="s">
        <v>379</v>
      </c>
      <c r="C42" s="246" t="s">
        <v>359</v>
      </c>
      <c r="D42" s="245"/>
      <c r="E42" s="233"/>
      <c r="F42" s="245"/>
      <c r="G42" s="233"/>
      <c r="H42" s="245"/>
      <c r="I42" s="233"/>
      <c r="J42" s="245"/>
      <c r="K42" s="233"/>
      <c r="L42" s="245"/>
      <c r="M42" s="233"/>
      <c r="N42" s="245"/>
      <c r="O42" s="233"/>
      <c r="P42" s="245"/>
      <c r="Q42" s="233"/>
      <c r="R42" s="236"/>
      <c r="S42" s="233" t="s">
        <v>339</v>
      </c>
      <c r="T42" s="237"/>
      <c r="U42" s="235"/>
      <c r="V42" s="245"/>
      <c r="W42" s="233"/>
      <c r="X42" s="245"/>
      <c r="Y42" s="233"/>
      <c r="Z42" s="245"/>
      <c r="AA42" s="233"/>
      <c r="AB42" s="234"/>
      <c r="AC42" s="234"/>
      <c r="AD42" s="233"/>
      <c r="AE42" s="234"/>
      <c r="AF42" s="234"/>
      <c r="AG42" s="233"/>
      <c r="AH42" s="232"/>
    </row>
    <row r="43" spans="2:34" ht="21" customHeight="1">
      <c r="B43" s="244" t="s">
        <v>378</v>
      </c>
      <c r="C43" s="249" t="s">
        <v>359</v>
      </c>
      <c r="D43" s="248"/>
      <c r="E43" s="239"/>
      <c r="F43" s="248"/>
      <c r="G43" s="239"/>
      <c r="H43" s="248"/>
      <c r="I43" s="239"/>
      <c r="J43" s="248"/>
      <c r="K43" s="239"/>
      <c r="L43" s="248"/>
      <c r="M43" s="239"/>
      <c r="N43" s="248"/>
      <c r="O43" s="239"/>
      <c r="P43" s="248"/>
      <c r="Q43" s="239"/>
      <c r="R43" s="242"/>
      <c r="S43" s="239" t="s">
        <v>339</v>
      </c>
      <c r="T43" s="243"/>
      <c r="U43" s="241"/>
      <c r="V43" s="248"/>
      <c r="W43" s="239"/>
      <c r="X43" s="248"/>
      <c r="Y43" s="239"/>
      <c r="Z43" s="248"/>
      <c r="AA43" s="239"/>
      <c r="AB43" s="240"/>
      <c r="AC43" s="240"/>
      <c r="AD43" s="239"/>
      <c r="AE43" s="240"/>
      <c r="AF43" s="240"/>
      <c r="AG43" s="239"/>
      <c r="AH43" s="232"/>
    </row>
    <row r="44" spans="2:34" ht="21" customHeight="1">
      <c r="B44" s="246" t="s">
        <v>377</v>
      </c>
      <c r="C44" s="246" t="s">
        <v>374</v>
      </c>
      <c r="D44" s="245"/>
      <c r="E44" s="233"/>
      <c r="F44" s="245"/>
      <c r="G44" s="233"/>
      <c r="H44" s="245"/>
      <c r="I44" s="233"/>
      <c r="J44" s="245"/>
      <c r="K44" s="233"/>
      <c r="L44" s="245"/>
      <c r="M44" s="233"/>
      <c r="N44" s="245"/>
      <c r="O44" s="233"/>
      <c r="P44" s="245"/>
      <c r="Q44" s="233"/>
      <c r="R44" s="245"/>
      <c r="S44" s="233"/>
      <c r="T44" s="236"/>
      <c r="U44" s="233" t="s">
        <v>1</v>
      </c>
      <c r="V44" s="245"/>
      <c r="W44" s="233"/>
      <c r="X44" s="245"/>
      <c r="Y44" s="233"/>
      <c r="Z44" s="245"/>
      <c r="AA44" s="233"/>
      <c r="AB44" s="234"/>
      <c r="AC44" s="234"/>
      <c r="AD44" s="233"/>
      <c r="AE44" s="234"/>
      <c r="AF44" s="234"/>
      <c r="AG44" s="233"/>
      <c r="AH44" s="232"/>
    </row>
    <row r="45" spans="2:34" ht="21" customHeight="1">
      <c r="B45" s="244" t="s">
        <v>376</v>
      </c>
      <c r="C45" s="244" t="s">
        <v>374</v>
      </c>
      <c r="D45" s="248"/>
      <c r="E45" s="239"/>
      <c r="F45" s="248"/>
      <c r="G45" s="239"/>
      <c r="H45" s="248"/>
      <c r="I45" s="239"/>
      <c r="J45" s="248"/>
      <c r="K45" s="239"/>
      <c r="L45" s="248"/>
      <c r="M45" s="239"/>
      <c r="N45" s="248"/>
      <c r="O45" s="239"/>
      <c r="P45" s="248"/>
      <c r="Q45" s="239"/>
      <c r="R45" s="248"/>
      <c r="S45" s="239"/>
      <c r="T45" s="242"/>
      <c r="U45" s="239" t="s">
        <v>1</v>
      </c>
      <c r="V45" s="248"/>
      <c r="W45" s="239"/>
      <c r="X45" s="248"/>
      <c r="Y45" s="239"/>
      <c r="Z45" s="248"/>
      <c r="AA45" s="239"/>
      <c r="AB45" s="240"/>
      <c r="AC45" s="240"/>
      <c r="AD45" s="239"/>
      <c r="AE45" s="240"/>
      <c r="AF45" s="240"/>
      <c r="AG45" s="239"/>
      <c r="AH45" s="232"/>
    </row>
    <row r="46" spans="2:34" ht="21" customHeight="1">
      <c r="B46" s="246" t="s">
        <v>375</v>
      </c>
      <c r="C46" s="246" t="s">
        <v>374</v>
      </c>
      <c r="D46" s="245"/>
      <c r="E46" s="233"/>
      <c r="F46" s="245"/>
      <c r="G46" s="233"/>
      <c r="H46" s="245"/>
      <c r="I46" s="233"/>
      <c r="J46" s="245"/>
      <c r="K46" s="233"/>
      <c r="L46" s="245"/>
      <c r="M46" s="233"/>
      <c r="N46" s="245"/>
      <c r="O46" s="233"/>
      <c r="P46" s="245"/>
      <c r="Q46" s="233"/>
      <c r="R46" s="245"/>
      <c r="S46" s="233"/>
      <c r="T46" s="236"/>
      <c r="U46" s="233" t="s">
        <v>1</v>
      </c>
      <c r="V46" s="245"/>
      <c r="W46" s="233"/>
      <c r="X46" s="245"/>
      <c r="Y46" s="233"/>
      <c r="Z46" s="245"/>
      <c r="AA46" s="233"/>
      <c r="AB46" s="234"/>
      <c r="AC46" s="234"/>
      <c r="AD46" s="233"/>
      <c r="AE46" s="234"/>
      <c r="AF46" s="234"/>
      <c r="AG46" s="233"/>
      <c r="AH46" s="232"/>
    </row>
    <row r="47" spans="2:34" ht="21" customHeight="1">
      <c r="B47" s="244" t="s">
        <v>373</v>
      </c>
      <c r="C47" s="244" t="s">
        <v>359</v>
      </c>
      <c r="D47" s="243"/>
      <c r="E47" s="241"/>
      <c r="F47" s="243"/>
      <c r="G47" s="241"/>
      <c r="H47" s="243"/>
      <c r="I47" s="241"/>
      <c r="J47" s="243"/>
      <c r="K47" s="241"/>
      <c r="L47" s="243"/>
      <c r="M47" s="241"/>
      <c r="N47" s="243"/>
      <c r="O47" s="241"/>
      <c r="P47" s="243"/>
      <c r="Q47" s="241"/>
      <c r="R47" s="243"/>
      <c r="S47" s="241"/>
      <c r="T47" s="243"/>
      <c r="U47" s="241"/>
      <c r="V47" s="242"/>
      <c r="W47" s="241" t="s">
        <v>339</v>
      </c>
      <c r="X47" s="248"/>
      <c r="Y47" s="239"/>
      <c r="Z47" s="248"/>
      <c r="AA47" s="239"/>
      <c r="AB47" s="240"/>
      <c r="AC47" s="240"/>
      <c r="AD47" s="239"/>
      <c r="AE47" s="240"/>
      <c r="AF47" s="240"/>
      <c r="AG47" s="239"/>
      <c r="AH47" s="232"/>
    </row>
    <row r="48" spans="2:34" ht="21" customHeight="1">
      <c r="B48" s="238" t="s">
        <v>372</v>
      </c>
      <c r="C48" s="238" t="s">
        <v>359</v>
      </c>
      <c r="D48" s="237"/>
      <c r="E48" s="235"/>
      <c r="F48" s="237"/>
      <c r="G48" s="235"/>
      <c r="H48" s="237"/>
      <c r="I48" s="235"/>
      <c r="J48" s="237"/>
      <c r="K48" s="235"/>
      <c r="L48" s="237"/>
      <c r="M48" s="235"/>
      <c r="N48" s="237"/>
      <c r="O48" s="235"/>
      <c r="P48" s="237"/>
      <c r="Q48" s="235"/>
      <c r="R48" s="237"/>
      <c r="S48" s="235"/>
      <c r="T48" s="237" t="s">
        <v>371</v>
      </c>
      <c r="U48" s="235"/>
      <c r="V48" s="236"/>
      <c r="W48" s="235" t="s">
        <v>339</v>
      </c>
      <c r="X48" s="237"/>
      <c r="Y48" s="235"/>
      <c r="Z48" s="245"/>
      <c r="AA48" s="233"/>
      <c r="AB48" s="234"/>
      <c r="AC48" s="234"/>
      <c r="AD48" s="233"/>
      <c r="AE48" s="234"/>
      <c r="AF48" s="234"/>
      <c r="AG48" s="233"/>
      <c r="AH48" s="232"/>
    </row>
    <row r="49" spans="2:34" ht="21" customHeight="1">
      <c r="B49" s="244" t="s">
        <v>370</v>
      </c>
      <c r="C49" s="244" t="s">
        <v>359</v>
      </c>
      <c r="D49" s="243"/>
      <c r="E49" s="241"/>
      <c r="F49" s="243"/>
      <c r="G49" s="241"/>
      <c r="H49" s="243"/>
      <c r="I49" s="241"/>
      <c r="J49" s="243"/>
      <c r="K49" s="241"/>
      <c r="L49" s="243"/>
      <c r="M49" s="241"/>
      <c r="N49" s="243"/>
      <c r="O49" s="241"/>
      <c r="P49" s="243"/>
      <c r="Q49" s="241"/>
      <c r="R49" s="243"/>
      <c r="S49" s="241"/>
      <c r="T49" s="243"/>
      <c r="U49" s="241"/>
      <c r="V49" s="242"/>
      <c r="W49" s="241" t="s">
        <v>339</v>
      </c>
      <c r="X49" s="243"/>
      <c r="Y49" s="241"/>
      <c r="Z49" s="248"/>
      <c r="AA49" s="239"/>
      <c r="AB49" s="240"/>
      <c r="AC49" s="240"/>
      <c r="AD49" s="239"/>
      <c r="AE49" s="240"/>
      <c r="AF49" s="240"/>
      <c r="AG49" s="239"/>
      <c r="AH49" s="232"/>
    </row>
    <row r="50" spans="2:34" ht="21" customHeight="1">
      <c r="B50" s="246" t="s">
        <v>369</v>
      </c>
      <c r="C50" s="246" t="s">
        <v>364</v>
      </c>
      <c r="D50" s="245"/>
      <c r="E50" s="233"/>
      <c r="F50" s="245"/>
      <c r="G50" s="233"/>
      <c r="H50" s="245"/>
      <c r="I50" s="233"/>
      <c r="J50" s="245"/>
      <c r="K50" s="233"/>
      <c r="L50" s="245"/>
      <c r="M50" s="233"/>
      <c r="N50" s="245"/>
      <c r="O50" s="233"/>
      <c r="P50" s="245"/>
      <c r="Q50" s="233"/>
      <c r="R50" s="245"/>
      <c r="S50" s="233"/>
      <c r="T50" s="245"/>
      <c r="U50" s="233"/>
      <c r="V50" s="245"/>
      <c r="W50" s="233"/>
      <c r="X50" s="236"/>
      <c r="Y50" s="233" t="s">
        <v>1</v>
      </c>
      <c r="Z50" s="245"/>
      <c r="AA50" s="233"/>
      <c r="AB50" s="234"/>
      <c r="AC50" s="234"/>
      <c r="AD50" s="233"/>
      <c r="AE50" s="234"/>
      <c r="AF50" s="234"/>
      <c r="AG50" s="233"/>
      <c r="AH50" s="232"/>
    </row>
    <row r="51" spans="2:34" ht="21" customHeight="1">
      <c r="B51" s="249" t="s">
        <v>368</v>
      </c>
      <c r="C51" s="249" t="s">
        <v>364</v>
      </c>
      <c r="D51" s="248"/>
      <c r="E51" s="239"/>
      <c r="F51" s="248"/>
      <c r="G51" s="239"/>
      <c r="H51" s="248"/>
      <c r="I51" s="239"/>
      <c r="J51" s="248"/>
      <c r="K51" s="239"/>
      <c r="L51" s="248"/>
      <c r="M51" s="239"/>
      <c r="N51" s="248"/>
      <c r="O51" s="239"/>
      <c r="P51" s="248"/>
      <c r="Q51" s="239"/>
      <c r="R51" s="248"/>
      <c r="S51" s="239"/>
      <c r="T51" s="248"/>
      <c r="U51" s="239"/>
      <c r="V51" s="248"/>
      <c r="W51" s="239"/>
      <c r="X51" s="242"/>
      <c r="Y51" s="239" t="s">
        <v>1</v>
      </c>
      <c r="Z51" s="247"/>
      <c r="AA51" s="239"/>
      <c r="AB51" s="240"/>
      <c r="AC51" s="240"/>
      <c r="AD51" s="239"/>
      <c r="AE51" s="240"/>
      <c r="AF51" s="240"/>
      <c r="AG51" s="239"/>
      <c r="AH51" s="232"/>
    </row>
    <row r="52" spans="2:34" ht="21" customHeight="1">
      <c r="B52" s="238" t="s">
        <v>367</v>
      </c>
      <c r="C52" s="238" t="s">
        <v>364</v>
      </c>
      <c r="D52" s="245"/>
      <c r="E52" s="233"/>
      <c r="F52" s="245"/>
      <c r="G52" s="233"/>
      <c r="H52" s="245"/>
      <c r="I52" s="233"/>
      <c r="J52" s="245"/>
      <c r="K52" s="233"/>
      <c r="L52" s="245"/>
      <c r="M52" s="233"/>
      <c r="N52" s="245"/>
      <c r="O52" s="233"/>
      <c r="P52" s="245"/>
      <c r="Q52" s="233"/>
      <c r="R52" s="245"/>
      <c r="S52" s="233"/>
      <c r="T52" s="245"/>
      <c r="U52" s="233"/>
      <c r="V52" s="245"/>
      <c r="W52" s="233"/>
      <c r="X52" s="236"/>
      <c r="Y52" s="233" t="s">
        <v>1</v>
      </c>
      <c r="Z52" s="245"/>
      <c r="AA52" s="233"/>
      <c r="AB52" s="234"/>
      <c r="AC52" s="234"/>
      <c r="AD52" s="233"/>
      <c r="AE52" s="234"/>
      <c r="AF52" s="234"/>
      <c r="AG52" s="233"/>
      <c r="AH52" s="232"/>
    </row>
    <row r="53" spans="2:34" ht="21" customHeight="1">
      <c r="B53" s="249" t="s">
        <v>366</v>
      </c>
      <c r="C53" s="249" t="s">
        <v>364</v>
      </c>
      <c r="D53" s="248"/>
      <c r="E53" s="239"/>
      <c r="F53" s="248"/>
      <c r="G53" s="239"/>
      <c r="H53" s="248"/>
      <c r="I53" s="239"/>
      <c r="J53" s="248"/>
      <c r="K53" s="239"/>
      <c r="L53" s="248"/>
      <c r="M53" s="239"/>
      <c r="N53" s="248"/>
      <c r="O53" s="239"/>
      <c r="P53" s="248"/>
      <c r="Q53" s="239"/>
      <c r="R53" s="248"/>
      <c r="S53" s="239"/>
      <c r="T53" s="248"/>
      <c r="U53" s="239"/>
      <c r="V53" s="248"/>
      <c r="W53" s="239"/>
      <c r="X53" s="242"/>
      <c r="Y53" s="239" t="s">
        <v>1</v>
      </c>
      <c r="Z53" s="247"/>
      <c r="AA53" s="239"/>
      <c r="AB53" s="240"/>
      <c r="AC53" s="240"/>
      <c r="AD53" s="239"/>
      <c r="AE53" s="240"/>
      <c r="AF53" s="240"/>
      <c r="AG53" s="239"/>
      <c r="AH53" s="232"/>
    </row>
    <row r="54" spans="2:34" ht="21" customHeight="1">
      <c r="B54" s="246" t="s">
        <v>365</v>
      </c>
      <c r="C54" s="246" t="s">
        <v>364</v>
      </c>
      <c r="D54" s="245"/>
      <c r="E54" s="233"/>
      <c r="F54" s="245"/>
      <c r="G54" s="233"/>
      <c r="H54" s="245"/>
      <c r="I54" s="233"/>
      <c r="J54" s="245"/>
      <c r="K54" s="233"/>
      <c r="L54" s="245"/>
      <c r="M54" s="233"/>
      <c r="N54" s="245"/>
      <c r="O54" s="233"/>
      <c r="P54" s="245"/>
      <c r="Q54" s="233"/>
      <c r="R54" s="245"/>
      <c r="S54" s="233"/>
      <c r="T54" s="245"/>
      <c r="U54" s="233"/>
      <c r="V54" s="245"/>
      <c r="W54" s="233"/>
      <c r="X54" s="236"/>
      <c r="Y54" s="233" t="s">
        <v>1</v>
      </c>
      <c r="Z54" s="245"/>
      <c r="AA54" s="233"/>
      <c r="AB54" s="234"/>
      <c r="AC54" s="234"/>
      <c r="AD54" s="233"/>
      <c r="AE54" s="234"/>
      <c r="AF54" s="234"/>
      <c r="AG54" s="233"/>
      <c r="AH54" s="232"/>
    </row>
    <row r="55" spans="2:34" ht="21" customHeight="1">
      <c r="B55" s="244" t="s">
        <v>363</v>
      </c>
      <c r="C55" s="244" t="s">
        <v>359</v>
      </c>
      <c r="D55" s="243"/>
      <c r="E55" s="241"/>
      <c r="F55" s="243"/>
      <c r="G55" s="241"/>
      <c r="H55" s="243"/>
      <c r="I55" s="241"/>
      <c r="J55" s="243"/>
      <c r="K55" s="241"/>
      <c r="L55" s="243"/>
      <c r="M55" s="241"/>
      <c r="N55" s="243"/>
      <c r="O55" s="241"/>
      <c r="P55" s="243"/>
      <c r="Q55" s="241"/>
      <c r="R55" s="243"/>
      <c r="S55" s="241"/>
      <c r="T55" s="243"/>
      <c r="U55" s="241"/>
      <c r="V55" s="243"/>
      <c r="W55" s="241"/>
      <c r="X55" s="243"/>
      <c r="Y55" s="241"/>
      <c r="Z55" s="242"/>
      <c r="AA55" s="241" t="s">
        <v>339</v>
      </c>
      <c r="AB55" s="240"/>
      <c r="AC55" s="240"/>
      <c r="AD55" s="239"/>
      <c r="AE55" s="240"/>
      <c r="AF55" s="240"/>
      <c r="AG55" s="239"/>
      <c r="AH55" s="232"/>
    </row>
    <row r="56" spans="2:34" ht="21" customHeight="1">
      <c r="B56" s="238" t="s">
        <v>362</v>
      </c>
      <c r="C56" s="238" t="s">
        <v>359</v>
      </c>
      <c r="D56" s="237"/>
      <c r="E56" s="235"/>
      <c r="F56" s="237"/>
      <c r="G56" s="235"/>
      <c r="H56" s="237"/>
      <c r="I56" s="235"/>
      <c r="J56" s="237"/>
      <c r="K56" s="235"/>
      <c r="L56" s="237"/>
      <c r="M56" s="235"/>
      <c r="N56" s="237"/>
      <c r="O56" s="235"/>
      <c r="P56" s="237"/>
      <c r="Q56" s="235"/>
      <c r="R56" s="237"/>
      <c r="S56" s="235"/>
      <c r="T56" s="237"/>
      <c r="U56" s="235"/>
      <c r="V56" s="237"/>
      <c r="W56" s="235"/>
      <c r="X56" s="237"/>
      <c r="Y56" s="235"/>
      <c r="Z56" s="236"/>
      <c r="AA56" s="235" t="s">
        <v>339</v>
      </c>
      <c r="AB56" s="234"/>
      <c r="AC56" s="234"/>
      <c r="AD56" s="233"/>
      <c r="AE56" s="234"/>
      <c r="AF56" s="234"/>
      <c r="AG56" s="233"/>
      <c r="AH56" s="232"/>
    </row>
    <row r="57" spans="2:34" ht="21" customHeight="1">
      <c r="B57" s="244" t="s">
        <v>361</v>
      </c>
      <c r="C57" s="244" t="s">
        <v>359</v>
      </c>
      <c r="D57" s="243"/>
      <c r="E57" s="241"/>
      <c r="F57" s="243"/>
      <c r="G57" s="241"/>
      <c r="H57" s="243"/>
      <c r="I57" s="241"/>
      <c r="J57" s="243"/>
      <c r="K57" s="241"/>
      <c r="L57" s="243"/>
      <c r="M57" s="241"/>
      <c r="N57" s="243"/>
      <c r="O57" s="241"/>
      <c r="P57" s="243"/>
      <c r="Q57" s="241"/>
      <c r="R57" s="243"/>
      <c r="S57" s="241"/>
      <c r="T57" s="243"/>
      <c r="U57" s="241"/>
      <c r="V57" s="243"/>
      <c r="W57" s="241"/>
      <c r="X57" s="243"/>
      <c r="Y57" s="241"/>
      <c r="Z57" s="242"/>
      <c r="AA57" s="241" t="s">
        <v>339</v>
      </c>
      <c r="AB57" s="240"/>
      <c r="AC57" s="240"/>
      <c r="AD57" s="239"/>
      <c r="AE57" s="240"/>
      <c r="AF57" s="240"/>
      <c r="AG57" s="239"/>
      <c r="AH57" s="232"/>
    </row>
    <row r="58" spans="2:34" ht="21" customHeight="1">
      <c r="B58" s="238" t="s">
        <v>360</v>
      </c>
      <c r="C58" s="238" t="s">
        <v>359</v>
      </c>
      <c r="D58" s="237"/>
      <c r="E58" s="235"/>
      <c r="F58" s="237"/>
      <c r="G58" s="235"/>
      <c r="H58" s="237"/>
      <c r="I58" s="235"/>
      <c r="J58" s="237"/>
      <c r="K58" s="235"/>
      <c r="L58" s="237"/>
      <c r="M58" s="235"/>
      <c r="N58" s="237"/>
      <c r="O58" s="235"/>
      <c r="P58" s="237"/>
      <c r="Q58" s="235"/>
      <c r="R58" s="237"/>
      <c r="S58" s="235"/>
      <c r="T58" s="237"/>
      <c r="U58" s="235"/>
      <c r="V58" s="237"/>
      <c r="W58" s="235"/>
      <c r="X58" s="237"/>
      <c r="Y58" s="235"/>
      <c r="Z58" s="236"/>
      <c r="AA58" s="235" t="s">
        <v>339</v>
      </c>
      <c r="AB58" s="234"/>
      <c r="AC58" s="234"/>
      <c r="AD58" s="233"/>
      <c r="AE58" s="234"/>
      <c r="AF58" s="234"/>
      <c r="AG58" s="233"/>
      <c r="AH58" s="232"/>
    </row>
  </sheetData>
  <mergeCells count="28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N3:O3"/>
    <mergeCell ref="P3:Q3"/>
    <mergeCell ref="R3:S3"/>
    <mergeCell ref="T3:U3"/>
    <mergeCell ref="V3:W3"/>
    <mergeCell ref="D3:E3"/>
    <mergeCell ref="F3:G3"/>
    <mergeCell ref="H3:I3"/>
    <mergeCell ref="J3:K3"/>
    <mergeCell ref="L3:M3"/>
    <mergeCell ref="AB3:AD3"/>
    <mergeCell ref="AE3:AG3"/>
    <mergeCell ref="X2:Y2"/>
    <mergeCell ref="Z2:AA2"/>
    <mergeCell ref="AB2:AD2"/>
    <mergeCell ref="AE2:AG2"/>
    <mergeCell ref="X3:Y3"/>
    <mergeCell ref="Z3:AA3"/>
  </mergeCells>
  <dataValidations count="6">
    <dataValidation allowBlank="1" showInputMessage="1" showErrorMessage="1" prompt="Enter each chore tasks in this column." sqref="B4:C4" xr:uid="{5F4EDD7A-5FEE-403B-BFC8-DC3B96F65871}"/>
    <dataValidation allowBlank="1" showInputMessage="1" showErrorMessage="1" prompt="Double click cells under this column to mark tasks as completed." sqref="E4 AF4:AG4 G4 I4 K4 M4 O4 S4 Q4 U4 W4 Y4 AC4:AD4 AA4" xr:uid="{A36EFC07-0902-4CAB-ACB3-7C8FDBDAEF08}"/>
    <dataValidation allowBlank="1" showInputMessage="1" showErrorMessage="1" prompt="In this column, enter the name of the person assigned to each chore task for Day 6." sqref="AE4 AB4" xr:uid="{8560981A-540B-4E73-9B18-DAC63E84B248}"/>
    <dataValidation allowBlank="1" showInputMessage="1" showErrorMessage="1" prompt="In this column, enter the name of the person assigned to each chore task for Day 1." sqref="D4 F4 H4 J4 L4 N4 P4 R4 T4 V4 X4 Z4" xr:uid="{4C2A1BFC-5AD5-4B9F-B815-981373854CF3}"/>
    <dataValidation allowBlank="1" showInputMessage="1" showErrorMessage="1" prompt="Enter first day of the week for chore schedule." sqref="D3" xr:uid="{C7A5191D-DF51-4DB1-B94E-AC4FB8723267}"/>
    <dataValidation allowBlank="1" showInputMessage="1" showErrorMessage="1" promptTitle="Weekly Chore Schedule" prompt="_x000a_Enter a start date in cell C3. For each day in the table, there is a  'Who' column to assign each chore. To easily mark each task as completed, double click cells under Done columns." sqref="A1" xr:uid="{6352F2F3-E7D3-4F07-A5CF-FFB21D3FDE58}"/>
  </dataValidations>
  <printOptions horizontalCentered="1"/>
  <pageMargins left="0.7" right="0.7" top="0.75" bottom="0.75" header="0.3" footer="0.3"/>
  <pageSetup paperSize="9" scale="33" fitToHeight="10" orientation="landscape" r:id="rId1"/>
  <headerFooter>
    <oddFooter>&amp;C&amp;1#&amp;"Calibri"&amp;10&amp;K000000Classified as Business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72" id="{54308C53-FDC1-4DBC-835F-A1F1CA85195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E5</xm:sqref>
        </x14:conditionalFormatting>
        <x14:conditionalFormatting xmlns:xm="http://schemas.microsoft.com/office/excel/2006/main">
          <x14:cfRule type="iconSet" priority="475" id="{43D3DFB0-EB27-4FB5-A8A0-9D2DF208BEE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E6</xm:sqref>
        </x14:conditionalFormatting>
        <x14:conditionalFormatting xmlns:xm="http://schemas.microsoft.com/office/excel/2006/main">
          <x14:cfRule type="iconSet" priority="474" id="{AAB657EC-2BB3-4883-B35A-F827D95A5DF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E7</xm:sqref>
        </x14:conditionalFormatting>
        <x14:conditionalFormatting xmlns:xm="http://schemas.microsoft.com/office/excel/2006/main">
          <x14:cfRule type="iconSet" priority="473" id="{15164850-1A7A-445D-AE2B-C5AEDA94C37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E8</xm:sqref>
        </x14:conditionalFormatting>
        <x14:conditionalFormatting xmlns:xm="http://schemas.microsoft.com/office/excel/2006/main">
          <x14:cfRule type="iconSet" priority="454" id="{7FD94DE7-6D80-44E9-894A-7E002BE756B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457" id="{A4F8A4B0-C855-4ED3-A269-DC0C9936DA4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E9</xm:sqref>
        </x14:conditionalFormatting>
        <x14:conditionalFormatting xmlns:xm="http://schemas.microsoft.com/office/excel/2006/main">
          <x14:cfRule type="iconSet" priority="455" id="{44A058C3-AC3B-4D59-815D-C04A8417827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E9:E10</xm:sqref>
        </x14:conditionalFormatting>
        <x14:conditionalFormatting xmlns:xm="http://schemas.microsoft.com/office/excel/2006/main">
          <x14:cfRule type="iconSet" priority="453" id="{4DD9FBA5-B5BF-4AE1-ABB1-C05E14256D2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456" id="{30F533EF-07A9-4DE3-8B6E-F64953CC2A0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E10:E11</xm:sqref>
        </x14:conditionalFormatting>
        <x14:conditionalFormatting xmlns:xm="http://schemas.microsoft.com/office/excel/2006/main">
          <x14:cfRule type="iconSet" priority="452" id="{DE985964-E440-49E8-B94F-2B227604570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E12:E13</xm:sqref>
        </x14:conditionalFormatting>
        <x14:conditionalFormatting xmlns:xm="http://schemas.microsoft.com/office/excel/2006/main">
          <x14:cfRule type="iconSet" priority="445" id="{8B5808E0-FCAE-424D-91D1-8059AFFC3F8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E14</xm:sqref>
        </x14:conditionalFormatting>
        <x14:conditionalFormatting xmlns:xm="http://schemas.microsoft.com/office/excel/2006/main">
          <x14:cfRule type="iconSet" priority="451" id="{23DE97E9-A7D9-40BA-A1A2-3736C0C267B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E15:E16</xm:sqref>
        </x14:conditionalFormatting>
        <x14:conditionalFormatting xmlns:xm="http://schemas.microsoft.com/office/excel/2006/main">
          <x14:cfRule type="iconSet" priority="450" id="{D89CEBBD-3E35-4145-A665-D6EC660DD47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E17</xm:sqref>
        </x14:conditionalFormatting>
        <x14:conditionalFormatting xmlns:xm="http://schemas.microsoft.com/office/excel/2006/main">
          <x14:cfRule type="iconSet" priority="412" id="{418CD2DD-1BAA-45CC-87D9-D2ADE3E2966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414" id="{E2992265-3B60-4C97-8A13-89B76EE5CAF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416" id="{A51624EC-2B1C-46C7-B164-68B9791AC87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E18</xm:sqref>
        </x14:conditionalFormatting>
        <x14:conditionalFormatting xmlns:xm="http://schemas.microsoft.com/office/excel/2006/main">
          <x14:cfRule type="iconSet" priority="418" id="{71B3D7AE-958A-40C2-B565-4843AA3431C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420" id="{63AF4FAA-3321-4C1A-AD94-F62560DFA3D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422" id="{A2006E28-3C6C-46D9-B3E0-ED3484A6EC4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E19</xm:sqref>
        </x14:conditionalFormatting>
        <x14:conditionalFormatting xmlns:xm="http://schemas.microsoft.com/office/excel/2006/main">
          <x14:cfRule type="iconSet" priority="428" id="{82771187-1423-43A2-BFB8-1D7A386BBAB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442" id="{93DF97CC-DB00-400E-A47F-5508CD12BDA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E20</xm:sqref>
        </x14:conditionalFormatting>
        <x14:conditionalFormatting xmlns:xm="http://schemas.microsoft.com/office/excel/2006/main">
          <x14:cfRule type="iconSet" priority="432" id="{929AA83C-A0AA-4635-9BDA-A083C3B162F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436" id="{405FB3DD-9A2B-40C5-8917-D3DF7C9ADDB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E20:E21</xm:sqref>
        </x14:conditionalFormatting>
        <x14:conditionalFormatting xmlns:xm="http://schemas.microsoft.com/office/excel/2006/main">
          <x14:cfRule type="iconSet" priority="426" id="{E5BE6C13-2507-446E-8CBE-B608E0A35AC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440" id="{07503F79-BB62-47F3-84B1-8D30A6D6227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E21:E22</xm:sqref>
        </x14:conditionalFormatting>
        <x14:conditionalFormatting xmlns:xm="http://schemas.microsoft.com/office/excel/2006/main">
          <x14:cfRule type="iconSet" priority="430" id="{19EEA988-40CC-4981-A48D-EC7A9BBEC59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434" id="{E683B0F5-96BC-42ED-9B67-EE4DB1280C4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E22:E23</xm:sqref>
        </x14:conditionalFormatting>
        <x14:conditionalFormatting xmlns:xm="http://schemas.microsoft.com/office/excel/2006/main">
          <x14:cfRule type="iconSet" priority="424" id="{E118F0A8-96C7-4C80-9688-C3DC4AA94CC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438" id="{A4D36D0C-08A9-4F95-9C33-472C5370A37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E23</xm:sqref>
        </x14:conditionalFormatting>
        <x14:conditionalFormatting xmlns:xm="http://schemas.microsoft.com/office/excel/2006/main">
          <x14:cfRule type="iconSet" priority="400" id="{F95739AE-AF5B-4CFC-8850-F7C3F7A3143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E24:E25</xm:sqref>
        </x14:conditionalFormatting>
        <x14:conditionalFormatting xmlns:xm="http://schemas.microsoft.com/office/excel/2006/main">
          <x14:cfRule type="iconSet" priority="399" id="{4928B12F-E782-449C-891A-8C6904C2681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E26</xm:sqref>
        </x14:conditionalFormatting>
        <x14:conditionalFormatting xmlns:xm="http://schemas.microsoft.com/office/excel/2006/main">
          <x14:cfRule type="iconSet" priority="398" id="{1354CB7D-A24D-4551-A071-680C5A446AD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E27</xm:sqref>
        </x14:conditionalFormatting>
        <x14:conditionalFormatting xmlns:xm="http://schemas.microsoft.com/office/excel/2006/main">
          <x14:cfRule type="iconSet" priority="382" id="{94354F01-938C-4F6C-BB90-B7FE9CB5620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387" id="{79BD86D9-5D0D-4E3A-A156-13A1BDEFFDA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E28</xm:sqref>
        </x14:conditionalFormatting>
        <x14:conditionalFormatting xmlns:xm="http://schemas.microsoft.com/office/excel/2006/main">
          <x14:cfRule type="iconSet" priority="392" id="{B16A8EA7-A63D-41AB-A5ED-000A226592D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397" id="{8FEE79F5-F192-4C36-8F1F-0888A01464F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E29</xm:sqref>
        </x14:conditionalFormatting>
        <x14:conditionalFormatting xmlns:xm="http://schemas.microsoft.com/office/excel/2006/main">
          <x14:cfRule type="iconSet" priority="373" id="{6E657382-253B-49AE-9F94-1BBB90903B1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E30:E31</xm:sqref>
        </x14:conditionalFormatting>
        <x14:conditionalFormatting xmlns:xm="http://schemas.microsoft.com/office/excel/2006/main">
          <x14:cfRule type="iconSet" priority="372" id="{88049653-744D-4B8F-B808-DF0A5DE0789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E32:E33</xm:sqref>
        </x14:conditionalFormatting>
        <x14:conditionalFormatting xmlns:xm="http://schemas.microsoft.com/office/excel/2006/main">
          <x14:cfRule type="iconSet" priority="359" id="{0DFE09FE-12FA-401A-B610-7C9CD2E9CCA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E34:E35</xm:sqref>
        </x14:conditionalFormatting>
        <x14:conditionalFormatting xmlns:xm="http://schemas.microsoft.com/office/excel/2006/main">
          <x14:cfRule type="iconSet" priority="352" id="{972DBBB1-B4DB-43AB-813C-6830512955B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E36:E37</xm:sqref>
        </x14:conditionalFormatting>
        <x14:conditionalFormatting xmlns:xm="http://schemas.microsoft.com/office/excel/2006/main">
          <x14:cfRule type="iconSet" priority="345" id="{90BA79EB-4D3E-410C-A001-F42F2FF9AD8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E38</xm:sqref>
        </x14:conditionalFormatting>
        <x14:conditionalFormatting xmlns:xm="http://schemas.microsoft.com/office/excel/2006/main">
          <x14:cfRule type="iconSet" priority="338" id="{1CC84F4A-C0B8-4EDE-9B7B-4C040B32A2A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E39</xm:sqref>
        </x14:conditionalFormatting>
        <x14:conditionalFormatting xmlns:xm="http://schemas.microsoft.com/office/excel/2006/main">
          <x14:cfRule type="iconSet" priority="331" id="{17480DDA-248D-49B1-861B-608BEB0FAF8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E40:E41</xm:sqref>
        </x14:conditionalFormatting>
        <x14:conditionalFormatting xmlns:xm="http://schemas.microsoft.com/office/excel/2006/main">
          <x14:cfRule type="iconSet" priority="330" id="{2756E2AD-5BC5-4CA7-96A2-BA101A5DFEF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E42:E43</xm:sqref>
        </x14:conditionalFormatting>
        <x14:conditionalFormatting xmlns:xm="http://schemas.microsoft.com/office/excel/2006/main">
          <x14:cfRule type="iconSet" priority="304" id="{7B4635EB-E31F-473F-A53A-E5625D31DEE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314" id="{4DFC2ACC-3174-4ED4-8A88-2F335A0DA81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E44:E45</xm:sqref>
        </x14:conditionalFormatting>
        <x14:conditionalFormatting xmlns:xm="http://schemas.microsoft.com/office/excel/2006/main">
          <x14:cfRule type="iconSet" priority="277" id="{6FE2E3EE-D062-420F-8BE9-CAAF9A87E30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284" id="{ED65E7D0-FE8B-477F-9001-F0C0959A764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E46</xm:sqref>
        </x14:conditionalFormatting>
        <x14:conditionalFormatting xmlns:xm="http://schemas.microsoft.com/office/excel/2006/main">
          <x14:cfRule type="iconSet" priority="266" id="{0C47CD1E-C016-4593-BD74-D6D7E95107A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E47:E48</xm:sqref>
        </x14:conditionalFormatting>
        <x14:conditionalFormatting xmlns:xm="http://schemas.microsoft.com/office/excel/2006/main">
          <x14:cfRule type="iconSet" priority="265" id="{1F3229E7-8C53-4D69-B784-0BA4CDAAFD8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E49</xm:sqref>
        </x14:conditionalFormatting>
        <x14:conditionalFormatting xmlns:xm="http://schemas.microsoft.com/office/excel/2006/main">
          <x14:cfRule type="iconSet" priority="205" id="{CC05BA8E-C4B0-475C-9697-563E55E48D1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246" id="{496F00FF-A72B-4904-B021-A2DDDE06289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E50</xm:sqref>
        </x14:conditionalFormatting>
        <x14:conditionalFormatting xmlns:xm="http://schemas.microsoft.com/office/excel/2006/main">
          <x14:cfRule type="iconSet" priority="225" id="{E3DDF637-A2C9-4FEA-8202-DA7346D58D8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E50:E51</xm:sqref>
        </x14:conditionalFormatting>
        <x14:conditionalFormatting xmlns:xm="http://schemas.microsoft.com/office/excel/2006/main">
          <x14:cfRule type="iconSet" priority="196" id="{0B0EBFFF-0CFB-4E6A-87CB-966D06B1075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236" id="{8C995B96-3744-4A35-8521-43C1BC04EBF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E51:E52</xm:sqref>
        </x14:conditionalFormatting>
        <x14:conditionalFormatting xmlns:xm="http://schemas.microsoft.com/office/excel/2006/main">
          <x14:cfRule type="iconSet" priority="215" id="{ACE86270-ED64-4ED5-B3C3-D8EC7FD8413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E52</xm:sqref>
        </x14:conditionalFormatting>
        <x14:conditionalFormatting xmlns:xm="http://schemas.microsoft.com/office/excel/2006/main">
          <x14:cfRule type="iconSet" priority="170" id="{2FCDD407-429D-4731-9BAE-322A72CD591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181" id="{AE072121-3AB1-495C-9752-DFD88D71F2D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E53</xm:sqref>
        </x14:conditionalFormatting>
        <x14:conditionalFormatting xmlns:xm="http://schemas.microsoft.com/office/excel/2006/main">
          <x14:cfRule type="iconSet" priority="139" id="{11732BE0-18DF-4A10-990D-DB517066ACB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149" id="{65EC7A5F-79BA-4B09-B948-B6AB48AEB9C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159" id="{AC0BD3DB-4EF7-4699-BD0E-7B787F7DDDD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E54</xm:sqref>
        </x14:conditionalFormatting>
        <x14:conditionalFormatting xmlns:xm="http://schemas.microsoft.com/office/excel/2006/main">
          <x14:cfRule type="iconSet" priority="129" id="{950D6ED9-7A43-4972-B074-0AF2B90647C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E55:E56</xm:sqref>
        </x14:conditionalFormatting>
        <x14:conditionalFormatting xmlns:xm="http://schemas.microsoft.com/office/excel/2006/main">
          <x14:cfRule type="iconSet" priority="128" id="{C3909B40-B4A1-4478-87A6-3F763DD4A2C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E57</xm:sqref>
        </x14:conditionalFormatting>
        <x14:conditionalFormatting xmlns:xm="http://schemas.microsoft.com/office/excel/2006/main">
          <x14:cfRule type="iconSet" priority="109" id="{8ECED488-474A-4DB2-891D-3D4290A8F0B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E58</xm:sqref>
        </x14:conditionalFormatting>
        <x14:conditionalFormatting xmlns:xm="http://schemas.microsoft.com/office/excel/2006/main">
          <x14:cfRule type="iconSet" priority="834" id="{8594B967-D441-4C9A-802B-BA2F6A7C8BF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G5:G6</xm:sqref>
        </x14:conditionalFormatting>
        <x14:conditionalFormatting xmlns:xm="http://schemas.microsoft.com/office/excel/2006/main">
          <x14:cfRule type="iconSet" priority="833" id="{DF228573-2B01-4593-84A4-4A16E8F05D4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G7</xm:sqref>
        </x14:conditionalFormatting>
        <x14:conditionalFormatting xmlns:xm="http://schemas.microsoft.com/office/excel/2006/main">
          <x14:cfRule type="iconSet" priority="570" id="{B70D6A75-508B-4001-A958-4DA30497795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G8</xm:sqref>
        </x14:conditionalFormatting>
        <x14:conditionalFormatting xmlns:xm="http://schemas.microsoft.com/office/excel/2006/main">
          <x14:cfRule type="iconSet" priority="3" id="{43A9268B-D282-4A3A-B5E2-5050D9E5F73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G9:G10</xm:sqref>
        </x14:conditionalFormatting>
        <x14:conditionalFormatting xmlns:xm="http://schemas.microsoft.com/office/excel/2006/main">
          <x14:cfRule type="iconSet" priority="2" id="{86E69DA1-F1AC-41C3-89CE-107C650321C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G11:G12</xm:sqref>
        </x14:conditionalFormatting>
        <x14:conditionalFormatting xmlns:xm="http://schemas.microsoft.com/office/excel/2006/main">
          <x14:cfRule type="iconSet" priority="1" id="{B56A646E-40C3-4BA3-824C-CBEAE1281C1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G13</xm:sqref>
        </x14:conditionalFormatting>
        <x14:conditionalFormatting xmlns:xm="http://schemas.microsoft.com/office/excel/2006/main">
          <x14:cfRule type="iconSet" priority="444" id="{ED941DCE-185D-4CB0-AD4A-7B5793CFAF4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G14</xm:sqref>
        </x14:conditionalFormatting>
        <x14:conditionalFormatting xmlns:xm="http://schemas.microsoft.com/office/excel/2006/main">
          <x14:cfRule type="iconSet" priority="449" id="{3395E7D7-6E44-4170-AB25-F161D7A4323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G15:G16</xm:sqref>
        </x14:conditionalFormatting>
        <x14:conditionalFormatting xmlns:xm="http://schemas.microsoft.com/office/excel/2006/main">
          <x14:cfRule type="iconSet" priority="448" id="{B7EFD58B-2C6A-44E5-AD41-673DAC1E62E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G17</xm:sqref>
        </x14:conditionalFormatting>
        <x14:conditionalFormatting xmlns:xm="http://schemas.microsoft.com/office/excel/2006/main">
          <x14:cfRule type="iconSet" priority="26" id="{A2B760B9-52E0-401C-8E60-D5B8D03E139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27" id="{BEAF4A55-F4B2-4A6E-9B05-F917D8531A4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28" id="{B98D1D39-34E9-4B8C-8DF3-DD779D0E867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G18</xm:sqref>
        </x14:conditionalFormatting>
        <x14:conditionalFormatting xmlns:xm="http://schemas.microsoft.com/office/excel/2006/main">
          <x14:cfRule type="iconSet" priority="29" id="{BB23BCA1-C9B1-4903-A116-B6A0C75665D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30" id="{49E75CA9-9EFF-4426-87CF-13A888F9957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31" id="{959DAD5E-7506-4279-97AB-CC8CAAC179D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G19</xm:sqref>
        </x14:conditionalFormatting>
        <x14:conditionalFormatting xmlns:xm="http://schemas.microsoft.com/office/excel/2006/main">
          <x14:cfRule type="iconSet" priority="34" id="{F3D29555-3A22-41D6-A079-4B7A7BA97D6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41" id="{F3B8726D-803D-406A-945A-1560703C53C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G20</xm:sqref>
        </x14:conditionalFormatting>
        <x14:conditionalFormatting xmlns:xm="http://schemas.microsoft.com/office/excel/2006/main">
          <x14:cfRule type="iconSet" priority="36" id="{283DE41E-38F5-48BC-8C6E-E88C88A19F0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38" id="{2AF60855-B8B4-4779-B971-DD9546E117A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G20:G21</xm:sqref>
        </x14:conditionalFormatting>
        <x14:conditionalFormatting xmlns:xm="http://schemas.microsoft.com/office/excel/2006/main">
          <x14:cfRule type="iconSet" priority="33" id="{569C90BB-0B3E-4188-9EE5-F85B942C7C7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40" id="{DABF6FBF-8CB4-4239-B40A-98C64C76262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G21:G22</xm:sqref>
        </x14:conditionalFormatting>
        <x14:conditionalFormatting xmlns:xm="http://schemas.microsoft.com/office/excel/2006/main">
          <x14:cfRule type="iconSet" priority="35" id="{2EA99D3F-4576-4B02-B1E0-57BB4B9AE45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37" id="{5DE0309D-84FE-429C-B205-D7B62E972B8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G22:G23</xm:sqref>
        </x14:conditionalFormatting>
        <x14:conditionalFormatting xmlns:xm="http://schemas.microsoft.com/office/excel/2006/main">
          <x14:cfRule type="iconSet" priority="32" id="{9C92B6D3-99EF-488E-9138-91FBC6D7A56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39" id="{F47D5585-9F94-4C9A-AC6E-DB4F8A1218E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G23</xm:sqref>
        </x14:conditionalFormatting>
        <x14:conditionalFormatting xmlns:xm="http://schemas.microsoft.com/office/excel/2006/main">
          <x14:cfRule type="iconSet" priority="410" id="{30524057-80F4-4B4D-90C7-0577D6243B8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G24:G25</xm:sqref>
        </x14:conditionalFormatting>
        <x14:conditionalFormatting xmlns:xm="http://schemas.microsoft.com/office/excel/2006/main">
          <x14:cfRule type="iconSet" priority="409" id="{CE5BFA8E-10A3-4A86-B3B8-85A99F153F0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G26</xm:sqref>
        </x14:conditionalFormatting>
        <x14:conditionalFormatting xmlns:xm="http://schemas.microsoft.com/office/excel/2006/main">
          <x14:cfRule type="iconSet" priority="404" id="{34F3D644-E8E1-4895-A978-B6E5F699C86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G27</xm:sqref>
        </x14:conditionalFormatting>
        <x14:conditionalFormatting xmlns:xm="http://schemas.microsoft.com/office/excel/2006/main">
          <x14:cfRule type="iconSet" priority="381" id="{77C2DAEC-7FE8-4EB8-8A87-3E6858BE02D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386" id="{0ADB3B40-1168-4CD3-8998-C7D28FF11EE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G28</xm:sqref>
        </x14:conditionalFormatting>
        <x14:conditionalFormatting xmlns:xm="http://schemas.microsoft.com/office/excel/2006/main">
          <x14:cfRule type="iconSet" priority="391" id="{D1B512D0-9B5F-4F57-834B-67B2D0A723A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396" id="{1ECEB71D-120C-4467-B0EE-DA9F25F9CE6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G29</xm:sqref>
        </x14:conditionalFormatting>
        <x14:conditionalFormatting xmlns:xm="http://schemas.microsoft.com/office/excel/2006/main">
          <x14:cfRule type="iconSet" priority="371" id="{06814DE3-11CD-4A75-80C5-FD0344B025A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G30:G31</xm:sqref>
        </x14:conditionalFormatting>
        <x14:conditionalFormatting xmlns:xm="http://schemas.microsoft.com/office/excel/2006/main">
          <x14:cfRule type="iconSet" priority="370" id="{5AFC8908-6F87-4A15-A27A-14D23488932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G32:G33</xm:sqref>
        </x14:conditionalFormatting>
        <x14:conditionalFormatting xmlns:xm="http://schemas.microsoft.com/office/excel/2006/main">
          <x14:cfRule type="iconSet" priority="358" id="{59BCB134-586D-43C3-96C4-FF62E4D9029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G34:G35</xm:sqref>
        </x14:conditionalFormatting>
        <x14:conditionalFormatting xmlns:xm="http://schemas.microsoft.com/office/excel/2006/main">
          <x14:cfRule type="iconSet" priority="351" id="{DA0674E8-7450-4423-8CC7-4057E0A6C8A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G36:G37</xm:sqref>
        </x14:conditionalFormatting>
        <x14:conditionalFormatting xmlns:xm="http://schemas.microsoft.com/office/excel/2006/main">
          <x14:cfRule type="iconSet" priority="344" id="{56B745C2-5C1D-4B34-97F1-0BEF1B35CCA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G38</xm:sqref>
        </x14:conditionalFormatting>
        <x14:conditionalFormatting xmlns:xm="http://schemas.microsoft.com/office/excel/2006/main">
          <x14:cfRule type="iconSet" priority="337" id="{BB9DA1FD-7D41-497A-A735-8963E086398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G39</xm:sqref>
        </x14:conditionalFormatting>
        <x14:conditionalFormatting xmlns:xm="http://schemas.microsoft.com/office/excel/2006/main">
          <x14:cfRule type="iconSet" priority="329" id="{DA01E117-441B-4819-8BC4-3FC1A8D22BC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G40:G41</xm:sqref>
        </x14:conditionalFormatting>
        <x14:conditionalFormatting xmlns:xm="http://schemas.microsoft.com/office/excel/2006/main">
          <x14:cfRule type="iconSet" priority="328" id="{8C6A9DB4-6DA1-4F6F-BA4B-77C8A13663F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G42:G43</xm:sqref>
        </x14:conditionalFormatting>
        <x14:conditionalFormatting xmlns:xm="http://schemas.microsoft.com/office/excel/2006/main">
          <x14:cfRule type="iconSet" priority="303" id="{2149E1FB-0DE8-4B9A-AA86-DEAEE43B245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313" id="{8BFDCA0B-86A5-4813-90D5-74AFF5CDCA5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G44:G45</xm:sqref>
        </x14:conditionalFormatting>
        <x14:conditionalFormatting xmlns:xm="http://schemas.microsoft.com/office/excel/2006/main">
          <x14:cfRule type="iconSet" priority="276" id="{20312228-561D-4CF1-8111-6273FE7358C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283" id="{D9F9D052-D4E6-4D17-9D1C-C9639FAB41A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G46</xm:sqref>
        </x14:conditionalFormatting>
        <x14:conditionalFormatting xmlns:xm="http://schemas.microsoft.com/office/excel/2006/main">
          <x14:cfRule type="iconSet" priority="264" id="{73F3D948-CBCA-4E72-8254-1338EF9CF6E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G47:G48</xm:sqref>
        </x14:conditionalFormatting>
        <x14:conditionalFormatting xmlns:xm="http://schemas.microsoft.com/office/excel/2006/main">
          <x14:cfRule type="iconSet" priority="263" id="{781819A6-4FE5-43F2-869D-508EC8C57C1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G49</xm:sqref>
        </x14:conditionalFormatting>
        <x14:conditionalFormatting xmlns:xm="http://schemas.microsoft.com/office/excel/2006/main">
          <x14:cfRule type="iconSet" priority="204" id="{B453D656-C11B-4D9A-8499-2516F1CC93C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245" id="{2E276316-5EDE-44C9-BDA1-1005C847AB5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G50</xm:sqref>
        </x14:conditionalFormatting>
        <x14:conditionalFormatting xmlns:xm="http://schemas.microsoft.com/office/excel/2006/main">
          <x14:cfRule type="iconSet" priority="224" id="{F38D76F8-C166-4E4C-8844-7A86EB9AA43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G50:G51</xm:sqref>
        </x14:conditionalFormatting>
        <x14:conditionalFormatting xmlns:xm="http://schemas.microsoft.com/office/excel/2006/main">
          <x14:cfRule type="iconSet" priority="195" id="{B9543CB9-9AC9-4BAF-B857-5FA59CB8F30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235" id="{5615119B-C1D5-495E-B10E-1D2C00B8650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G51:G52</xm:sqref>
        </x14:conditionalFormatting>
        <x14:conditionalFormatting xmlns:xm="http://schemas.microsoft.com/office/excel/2006/main">
          <x14:cfRule type="iconSet" priority="214" id="{A14C1052-4386-455A-AEB0-38BF9DD3CD4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G52</xm:sqref>
        </x14:conditionalFormatting>
        <x14:conditionalFormatting xmlns:xm="http://schemas.microsoft.com/office/excel/2006/main">
          <x14:cfRule type="iconSet" priority="169" id="{71991922-8EBC-4EC2-A29F-9BFFA6EF359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180" id="{BEF9A2D3-F080-4D8C-917D-0CC91998423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G53</xm:sqref>
        </x14:conditionalFormatting>
        <x14:conditionalFormatting xmlns:xm="http://schemas.microsoft.com/office/excel/2006/main">
          <x14:cfRule type="iconSet" priority="138" id="{ADBDE36F-B305-4807-8C0A-7BDFFF61EF0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148" id="{B71447A5-B5F0-46FF-A524-DB3CD0B0C08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158" id="{13D8316C-2029-4951-9E8B-75F7ECD580B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G54</xm:sqref>
        </x14:conditionalFormatting>
        <x14:conditionalFormatting xmlns:xm="http://schemas.microsoft.com/office/excel/2006/main">
          <x14:cfRule type="iconSet" priority="105" id="{D5615A6D-6CF3-46B8-845D-625F47963F1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G55:G56</xm:sqref>
        </x14:conditionalFormatting>
        <x14:conditionalFormatting xmlns:xm="http://schemas.microsoft.com/office/excel/2006/main">
          <x14:cfRule type="iconSet" priority="104" id="{078F32D8-46DD-4E33-94FF-13C3E10D5B1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G57:G58</xm:sqref>
        </x14:conditionalFormatting>
        <x14:conditionalFormatting xmlns:xm="http://schemas.microsoft.com/office/excel/2006/main">
          <x14:cfRule type="iconSet" priority="832" id="{ADB9D155-71AB-4684-89D8-5AC1CE0E729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I5:I6</xm:sqref>
        </x14:conditionalFormatting>
        <x14:conditionalFormatting xmlns:xm="http://schemas.microsoft.com/office/excel/2006/main">
          <x14:cfRule type="iconSet" priority="831" id="{9CC032DD-BD3A-4A76-A52C-0772E721E3A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I7:I8</xm:sqref>
        </x14:conditionalFormatting>
        <x14:conditionalFormatting xmlns:xm="http://schemas.microsoft.com/office/excel/2006/main">
          <x14:cfRule type="iconSet" priority="830" id="{90C48147-4D0D-4580-A9BE-766FD4E9EE4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I9:I10</xm:sqref>
        </x14:conditionalFormatting>
        <x14:conditionalFormatting xmlns:xm="http://schemas.microsoft.com/office/excel/2006/main">
          <x14:cfRule type="iconSet" priority="829" id="{596AA8DD-91A6-4B9F-8F37-F2A720630CA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I11:I12</xm:sqref>
        </x14:conditionalFormatting>
        <x14:conditionalFormatting xmlns:xm="http://schemas.microsoft.com/office/excel/2006/main">
          <x14:cfRule type="iconSet" priority="465" id="{D88C06AB-D106-40DE-94C1-DC368471106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I13</xm:sqref>
        </x14:conditionalFormatting>
        <x14:conditionalFormatting xmlns:xm="http://schemas.microsoft.com/office/excel/2006/main">
          <x14:cfRule type="iconSet" priority="443" id="{338511B5-0E30-4BA5-9035-A0E6CFF10B4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I14</xm:sqref>
        </x14:conditionalFormatting>
        <x14:conditionalFormatting xmlns:xm="http://schemas.microsoft.com/office/excel/2006/main">
          <x14:cfRule type="iconSet" priority="447" id="{09C6C8BB-FA4A-4176-8BDE-CD2A6813CB3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I15:I16</xm:sqref>
        </x14:conditionalFormatting>
        <x14:conditionalFormatting xmlns:xm="http://schemas.microsoft.com/office/excel/2006/main">
          <x14:cfRule type="iconSet" priority="446" id="{25774011-C90D-4716-82F4-E3499365A5A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I17</xm:sqref>
        </x14:conditionalFormatting>
        <x14:conditionalFormatting xmlns:xm="http://schemas.microsoft.com/office/excel/2006/main">
          <x14:cfRule type="iconSet" priority="411" id="{CEDC6329-D1CE-4C98-8AE4-87B31583D18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413" id="{7BA2FF6C-9B76-4202-B157-F8E8326E418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415" id="{B7B2D298-F940-4B43-A7CA-25EAC1FDDA3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I18</xm:sqref>
        </x14:conditionalFormatting>
        <x14:conditionalFormatting xmlns:xm="http://schemas.microsoft.com/office/excel/2006/main">
          <x14:cfRule type="iconSet" priority="417" id="{895FB371-1033-48F8-BC9E-30191CFD34D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419" id="{16B779A2-AE6D-4F56-AD4D-60DACC99D9A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421" id="{BE55F770-3E1D-409A-8E74-4C92608663D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I19</xm:sqref>
        </x14:conditionalFormatting>
        <x14:conditionalFormatting xmlns:xm="http://schemas.microsoft.com/office/excel/2006/main">
          <x14:cfRule type="iconSet" priority="427" id="{0FF9187E-3113-4FFE-A4A2-DFC1D9BCCD9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441" id="{914AA2AF-90FA-4537-95FC-0FCE27A398E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I20</xm:sqref>
        </x14:conditionalFormatting>
        <x14:conditionalFormatting xmlns:xm="http://schemas.microsoft.com/office/excel/2006/main">
          <x14:cfRule type="iconSet" priority="431" id="{6BA99452-1231-4451-94C6-F293A59BE67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435" id="{2C55A13F-F4AC-4A59-98C7-72DE41488B9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I20:I21</xm:sqref>
        </x14:conditionalFormatting>
        <x14:conditionalFormatting xmlns:xm="http://schemas.microsoft.com/office/excel/2006/main">
          <x14:cfRule type="iconSet" priority="425" id="{B4266A28-9CDE-49F5-80BF-AE1EE1651D4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439" id="{F95D8938-2515-4C73-9F6B-488EDE71286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I21:I22</xm:sqref>
        </x14:conditionalFormatting>
        <x14:conditionalFormatting xmlns:xm="http://schemas.microsoft.com/office/excel/2006/main">
          <x14:cfRule type="iconSet" priority="429" id="{897AEFF3-1B78-4804-9093-59291626CC5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433" id="{B5EF7CA8-5F96-4B34-9497-AF16F4D2B7F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I22:I23</xm:sqref>
        </x14:conditionalFormatting>
        <x14:conditionalFormatting xmlns:xm="http://schemas.microsoft.com/office/excel/2006/main">
          <x14:cfRule type="iconSet" priority="423" id="{6B4D363E-23F0-4792-88AC-F9D3E6F1996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437" id="{D1E32016-657D-4FC2-A99E-0576F6916E8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I23</xm:sqref>
        </x14:conditionalFormatting>
        <x14:conditionalFormatting xmlns:xm="http://schemas.microsoft.com/office/excel/2006/main">
          <x14:cfRule type="iconSet" priority="408" id="{FA086FAF-C7F4-4ABF-84D8-DBF0718B7DF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I24:I25</xm:sqref>
        </x14:conditionalFormatting>
        <x14:conditionalFormatting xmlns:xm="http://schemas.microsoft.com/office/excel/2006/main">
          <x14:cfRule type="iconSet" priority="407" id="{83F9A539-1383-48F8-B615-CAE1D735B0E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I26:I27</xm:sqref>
        </x14:conditionalFormatting>
        <x14:conditionalFormatting xmlns:xm="http://schemas.microsoft.com/office/excel/2006/main">
          <x14:cfRule type="iconSet" priority="380" id="{FEE66705-3CA0-4DF6-ACDB-4821C76A017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385" id="{8A6BB68F-D746-421B-8918-C99452FDA21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I28</xm:sqref>
        </x14:conditionalFormatting>
        <x14:conditionalFormatting xmlns:xm="http://schemas.microsoft.com/office/excel/2006/main">
          <x14:cfRule type="iconSet" priority="390" id="{0046A817-152A-4BC4-9E67-6AB31F864DB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395" id="{C0932AC8-A903-42D1-9023-F7541A73184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I29</xm:sqref>
        </x14:conditionalFormatting>
        <x14:conditionalFormatting xmlns:xm="http://schemas.microsoft.com/office/excel/2006/main">
          <x14:cfRule type="iconSet" priority="369" id="{BFBA62E7-E66C-450D-AAA2-C9B2DE69033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I30:I31</xm:sqref>
        </x14:conditionalFormatting>
        <x14:conditionalFormatting xmlns:xm="http://schemas.microsoft.com/office/excel/2006/main">
          <x14:cfRule type="iconSet" priority="368" id="{3398AD5D-61B8-44E6-8952-BBF64CD9C24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I32:I33</xm:sqref>
        </x14:conditionalFormatting>
        <x14:conditionalFormatting xmlns:xm="http://schemas.microsoft.com/office/excel/2006/main">
          <x14:cfRule type="iconSet" priority="357" id="{D5353CAE-1802-4CF8-B374-D278944D7F6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I34:I35</xm:sqref>
        </x14:conditionalFormatting>
        <x14:conditionalFormatting xmlns:xm="http://schemas.microsoft.com/office/excel/2006/main">
          <x14:cfRule type="iconSet" priority="350" id="{BE24B32E-0B6E-4E62-AA3A-A47ED7F4744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I36:I37</xm:sqref>
        </x14:conditionalFormatting>
        <x14:conditionalFormatting xmlns:xm="http://schemas.microsoft.com/office/excel/2006/main">
          <x14:cfRule type="iconSet" priority="343" id="{97D2E8A4-810D-469D-9BCE-1A281104BAB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I38</xm:sqref>
        </x14:conditionalFormatting>
        <x14:conditionalFormatting xmlns:xm="http://schemas.microsoft.com/office/excel/2006/main">
          <x14:cfRule type="iconSet" priority="336" id="{B12594DE-51AB-4EF9-BE2D-5A4D61A635E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I39</xm:sqref>
        </x14:conditionalFormatting>
        <x14:conditionalFormatting xmlns:xm="http://schemas.microsoft.com/office/excel/2006/main">
          <x14:cfRule type="iconSet" priority="327" id="{05573CD7-A6AC-404C-B903-BB9CADA2DE5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I40:I41</xm:sqref>
        </x14:conditionalFormatting>
        <x14:conditionalFormatting xmlns:xm="http://schemas.microsoft.com/office/excel/2006/main">
          <x14:cfRule type="iconSet" priority="326" id="{E5D93F0D-B0ED-42CF-A860-10E177CDFC8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I42:I43</xm:sqref>
        </x14:conditionalFormatting>
        <x14:conditionalFormatting xmlns:xm="http://schemas.microsoft.com/office/excel/2006/main">
          <x14:cfRule type="iconSet" priority="302" id="{41B39D0A-0F08-4931-A13A-6E68E3EB735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312" id="{4D90CCFE-24E8-41E2-8B1B-E92A4CACBCD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I44:I45</xm:sqref>
        </x14:conditionalFormatting>
        <x14:conditionalFormatting xmlns:xm="http://schemas.microsoft.com/office/excel/2006/main">
          <x14:cfRule type="iconSet" priority="275" id="{2A94085C-B20B-4FBD-A303-F595B284FE5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282" id="{A412BED6-3BA1-4CC1-A473-181CD52EB2F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I46</xm:sqref>
        </x14:conditionalFormatting>
        <x14:conditionalFormatting xmlns:xm="http://schemas.microsoft.com/office/excel/2006/main">
          <x14:cfRule type="iconSet" priority="262" id="{63AE4982-0873-43E0-9EA7-E02BE98258E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I47:I48</xm:sqref>
        </x14:conditionalFormatting>
        <x14:conditionalFormatting xmlns:xm="http://schemas.microsoft.com/office/excel/2006/main">
          <x14:cfRule type="iconSet" priority="261" id="{4FCF1996-32AB-4175-8BE3-93846C8CAFA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I49</xm:sqref>
        </x14:conditionalFormatting>
        <x14:conditionalFormatting xmlns:xm="http://schemas.microsoft.com/office/excel/2006/main">
          <x14:cfRule type="iconSet" priority="203" id="{4179B2FD-F835-4E74-839A-855A072FF0A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244" id="{4BCC61C2-CB00-46FE-95F8-8FBD3BA99B6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I50</xm:sqref>
        </x14:conditionalFormatting>
        <x14:conditionalFormatting xmlns:xm="http://schemas.microsoft.com/office/excel/2006/main">
          <x14:cfRule type="iconSet" priority="223" id="{8F139337-9BFE-4BE7-BA3C-F57CC611047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I50:I51</xm:sqref>
        </x14:conditionalFormatting>
        <x14:conditionalFormatting xmlns:xm="http://schemas.microsoft.com/office/excel/2006/main">
          <x14:cfRule type="iconSet" priority="194" id="{93A0813F-ECDA-47FE-890C-95B1B731BF2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234" id="{BB98A32B-2F69-4065-B877-9FD3852F2F2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I51:I52</xm:sqref>
        </x14:conditionalFormatting>
        <x14:conditionalFormatting xmlns:xm="http://schemas.microsoft.com/office/excel/2006/main">
          <x14:cfRule type="iconSet" priority="213" id="{4CD83B0C-9B91-4F95-9953-5B21762EE8E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I52</xm:sqref>
        </x14:conditionalFormatting>
        <x14:conditionalFormatting xmlns:xm="http://schemas.microsoft.com/office/excel/2006/main">
          <x14:cfRule type="iconSet" priority="168" id="{025D9B17-6475-4428-87E3-844EC56120F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179" id="{4BAA42F0-0294-40ED-AB62-E8511210D8B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I53</xm:sqref>
        </x14:conditionalFormatting>
        <x14:conditionalFormatting xmlns:xm="http://schemas.microsoft.com/office/excel/2006/main">
          <x14:cfRule type="iconSet" priority="137" id="{4A909263-6254-43E6-9A43-2979C1E2766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147" id="{BA92ED48-E427-48D8-9EBA-764E620A66B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157" id="{85C97F97-D64A-4DF1-81FC-7C7947F2DEA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I54</xm:sqref>
        </x14:conditionalFormatting>
        <x14:conditionalFormatting xmlns:xm="http://schemas.microsoft.com/office/excel/2006/main">
          <x14:cfRule type="iconSet" priority="127" id="{904032F4-3C79-4010-AC68-D71EB39F1F1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I55:I56</xm:sqref>
        </x14:conditionalFormatting>
        <x14:conditionalFormatting xmlns:xm="http://schemas.microsoft.com/office/excel/2006/main">
          <x14:cfRule type="iconSet" priority="126" id="{1D1445AD-BC9B-4813-AEB0-FE064E2D5AE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I57:I58</xm:sqref>
        </x14:conditionalFormatting>
        <x14:conditionalFormatting xmlns:xm="http://schemas.microsoft.com/office/excel/2006/main">
          <x14:cfRule type="iconSet" priority="828" id="{4823B46F-F97F-4F94-B285-262C3210A97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K5:K6</xm:sqref>
        </x14:conditionalFormatting>
        <x14:conditionalFormatting xmlns:xm="http://schemas.microsoft.com/office/excel/2006/main">
          <x14:cfRule type="iconSet" priority="827" id="{9B0251FC-EC3F-4FE5-ADCB-0B2C379D528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K7:K8</xm:sqref>
        </x14:conditionalFormatting>
        <x14:conditionalFormatting xmlns:xm="http://schemas.microsoft.com/office/excel/2006/main">
          <x14:cfRule type="iconSet" priority="6" id="{DFEE93E5-892E-4468-B630-90E1BF11385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9" id="{35272359-ED5B-40EE-AB97-BFD89C2F735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K9</xm:sqref>
        </x14:conditionalFormatting>
        <x14:conditionalFormatting xmlns:xm="http://schemas.microsoft.com/office/excel/2006/main">
          <x14:cfRule type="iconSet" priority="7" id="{745AB359-05A6-41DD-9AAA-B06C54D706C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K9:K10</xm:sqref>
        </x14:conditionalFormatting>
        <x14:conditionalFormatting xmlns:xm="http://schemas.microsoft.com/office/excel/2006/main">
          <x14:cfRule type="iconSet" priority="5" id="{08211436-23F8-446D-BF5C-BA89D6C175C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8" id="{AAB60403-E30C-4604-ABF2-F12060EB269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K10:K11</xm:sqref>
        </x14:conditionalFormatting>
        <x14:conditionalFormatting xmlns:xm="http://schemas.microsoft.com/office/excel/2006/main">
          <x14:cfRule type="iconSet" priority="4" id="{239160A2-48C0-4392-A335-E23B5A5E35D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K12:K13</xm:sqref>
        </x14:conditionalFormatting>
        <x14:conditionalFormatting xmlns:xm="http://schemas.microsoft.com/office/excel/2006/main">
          <x14:cfRule type="iconSet" priority="826" id="{24199C9A-1AE4-4EDC-BCF7-EAEBC1ED232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K14</xm:sqref>
        </x14:conditionalFormatting>
        <x14:conditionalFormatting xmlns:xm="http://schemas.microsoft.com/office/excel/2006/main">
          <x14:cfRule type="iconSet" priority="825" id="{2E162C6E-6021-45EF-B3FF-5F0D69C4376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K15:K16</xm:sqref>
        </x14:conditionalFormatting>
        <x14:conditionalFormatting xmlns:xm="http://schemas.microsoft.com/office/excel/2006/main">
          <x14:cfRule type="iconSet" priority="494" id="{6452D11C-2C45-4BB0-B581-E60DA0B325C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K17</xm:sqref>
        </x14:conditionalFormatting>
        <x14:conditionalFormatting xmlns:xm="http://schemas.microsoft.com/office/excel/2006/main">
          <x14:cfRule type="iconSet" priority="10" id="{B3812634-CC40-41B0-A8A7-D8D7AAE2A87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11" id="{88D996C6-997C-404F-B6B6-166FE9928B3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12" id="{C67119AB-9107-4310-A9CA-32E0269171C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K18</xm:sqref>
        </x14:conditionalFormatting>
        <x14:conditionalFormatting xmlns:xm="http://schemas.microsoft.com/office/excel/2006/main">
          <x14:cfRule type="iconSet" priority="13" id="{47579B76-1852-4AB1-B306-F0A40C79458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14" id="{339F8AFC-C384-474E-8277-EF7DE435449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15" id="{5F88E46F-9314-4F58-AB0B-9219F6C193F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K19</xm:sqref>
        </x14:conditionalFormatting>
        <x14:conditionalFormatting xmlns:xm="http://schemas.microsoft.com/office/excel/2006/main">
          <x14:cfRule type="iconSet" priority="18" id="{66B1D2CD-E50E-47CF-BCC3-A4A5C12C426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25" id="{B6DC63CE-5596-4284-9359-CA87D2689FE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K20</xm:sqref>
        </x14:conditionalFormatting>
        <x14:conditionalFormatting xmlns:xm="http://schemas.microsoft.com/office/excel/2006/main">
          <x14:cfRule type="iconSet" priority="20" id="{D4A2FC63-2EBB-4F21-89CA-B541D5AAA66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22" id="{4D191575-073B-48BE-9370-65DE620A399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K20:K21</xm:sqref>
        </x14:conditionalFormatting>
        <x14:conditionalFormatting xmlns:xm="http://schemas.microsoft.com/office/excel/2006/main">
          <x14:cfRule type="iconSet" priority="17" id="{34A2F86A-6C9B-4F5E-AAE4-1D90B9295CE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24" id="{3C922376-AE2C-49F7-B509-A63235F296C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K21:K22</xm:sqref>
        </x14:conditionalFormatting>
        <x14:conditionalFormatting xmlns:xm="http://schemas.microsoft.com/office/excel/2006/main">
          <x14:cfRule type="iconSet" priority="19" id="{C9C1E526-F7A6-4733-AD07-4B98EC13C25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21" id="{9E7F5FA2-D05F-49DA-9EBF-D051B2A757D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K22:K23</xm:sqref>
        </x14:conditionalFormatting>
        <x14:conditionalFormatting xmlns:xm="http://schemas.microsoft.com/office/excel/2006/main">
          <x14:cfRule type="iconSet" priority="16" id="{73F8BD70-9C10-42C4-A9EE-E4F6B02A17C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23" id="{2AF0C9F1-B48D-488B-AE04-D52D712C1E7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K23</xm:sqref>
        </x14:conditionalFormatting>
        <x14:conditionalFormatting xmlns:xm="http://schemas.microsoft.com/office/excel/2006/main">
          <x14:cfRule type="iconSet" priority="406" id="{8DA6DB0A-AD04-4078-A2F8-3823E2CC27F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K24:K25</xm:sqref>
        </x14:conditionalFormatting>
        <x14:conditionalFormatting xmlns:xm="http://schemas.microsoft.com/office/excel/2006/main">
          <x14:cfRule type="iconSet" priority="405" id="{DA17D0CE-FBCE-49ED-8324-5A37DCF11A3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K26:K27</xm:sqref>
        </x14:conditionalFormatting>
        <x14:conditionalFormatting xmlns:xm="http://schemas.microsoft.com/office/excel/2006/main">
          <x14:cfRule type="iconSet" priority="379" id="{185A49B5-87FC-44D2-8E88-82391E90736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384" id="{E36048B1-9163-4955-B7ED-1D1D150EC68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K28</xm:sqref>
        </x14:conditionalFormatting>
        <x14:conditionalFormatting xmlns:xm="http://schemas.microsoft.com/office/excel/2006/main">
          <x14:cfRule type="iconSet" priority="389" id="{1512947D-437D-44F8-B15F-6CB1AA5D276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394" id="{1D43517B-905D-4478-B78D-AA3762F229E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K29</xm:sqref>
        </x14:conditionalFormatting>
        <x14:conditionalFormatting xmlns:xm="http://schemas.microsoft.com/office/excel/2006/main">
          <x14:cfRule type="iconSet" priority="367" id="{83CC00FA-9EAA-4DCF-9FA1-295DFC1AA8B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K30:K31</xm:sqref>
        </x14:conditionalFormatting>
        <x14:conditionalFormatting xmlns:xm="http://schemas.microsoft.com/office/excel/2006/main">
          <x14:cfRule type="iconSet" priority="366" id="{49374087-947F-4E15-BC72-BB988A2350E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K32:K33</xm:sqref>
        </x14:conditionalFormatting>
        <x14:conditionalFormatting xmlns:xm="http://schemas.microsoft.com/office/excel/2006/main">
          <x14:cfRule type="iconSet" priority="356" id="{07A8EA9E-ECB3-49DE-BB83-EF71AED7158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K34:K35</xm:sqref>
        </x14:conditionalFormatting>
        <x14:conditionalFormatting xmlns:xm="http://schemas.microsoft.com/office/excel/2006/main">
          <x14:cfRule type="iconSet" priority="349" id="{4EFDEB7A-2951-4B08-A512-5ECA3C8745E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K36:K37</xm:sqref>
        </x14:conditionalFormatting>
        <x14:conditionalFormatting xmlns:xm="http://schemas.microsoft.com/office/excel/2006/main">
          <x14:cfRule type="iconSet" priority="342" id="{F3FD4735-5405-46B1-ACFD-68088CFFE91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K38</xm:sqref>
        </x14:conditionalFormatting>
        <x14:conditionalFormatting xmlns:xm="http://schemas.microsoft.com/office/excel/2006/main">
          <x14:cfRule type="iconSet" priority="335" id="{3E7274FE-F490-4AB2-A688-113A5E57357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K39</xm:sqref>
        </x14:conditionalFormatting>
        <x14:conditionalFormatting xmlns:xm="http://schemas.microsoft.com/office/excel/2006/main">
          <x14:cfRule type="iconSet" priority="325" id="{F20E4F98-AF7A-485B-936C-BD501A81BAA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K40:K41</xm:sqref>
        </x14:conditionalFormatting>
        <x14:conditionalFormatting xmlns:xm="http://schemas.microsoft.com/office/excel/2006/main">
          <x14:cfRule type="iconSet" priority="324" id="{36C26B94-72EB-4029-8C30-539FC6A7DDC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K42:K43</xm:sqref>
        </x14:conditionalFormatting>
        <x14:conditionalFormatting xmlns:xm="http://schemas.microsoft.com/office/excel/2006/main">
          <x14:cfRule type="iconSet" priority="301" id="{4F40C9AA-8509-440B-A569-1AA74AC4E7D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311" id="{B3C0151F-E999-448E-98F2-3EBE1983005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K44:K45</xm:sqref>
        </x14:conditionalFormatting>
        <x14:conditionalFormatting xmlns:xm="http://schemas.microsoft.com/office/excel/2006/main">
          <x14:cfRule type="iconSet" priority="274" id="{8D35189E-EF3E-4BE7-86A3-DEE1BF3B286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281" id="{000B4997-2185-4F96-B790-570B9BA82E7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K46</xm:sqref>
        </x14:conditionalFormatting>
        <x14:conditionalFormatting xmlns:xm="http://schemas.microsoft.com/office/excel/2006/main">
          <x14:cfRule type="iconSet" priority="248" id="{F51B7039-BCED-4623-9AF7-6CE70FBDEF5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K47:K48</xm:sqref>
        </x14:conditionalFormatting>
        <x14:conditionalFormatting xmlns:xm="http://schemas.microsoft.com/office/excel/2006/main">
          <x14:cfRule type="iconSet" priority="247" id="{3D6F5DA9-9BA9-4E06-9EC7-AD928A33F62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K49</xm:sqref>
        </x14:conditionalFormatting>
        <x14:conditionalFormatting xmlns:xm="http://schemas.microsoft.com/office/excel/2006/main">
          <x14:cfRule type="iconSet" priority="202" id="{3D9B6C9A-B15F-4E31-8E4D-AD78BF708F8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243" id="{48571F8D-5806-4BCD-9EF5-E3BF0D2C30F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K50</xm:sqref>
        </x14:conditionalFormatting>
        <x14:conditionalFormatting xmlns:xm="http://schemas.microsoft.com/office/excel/2006/main">
          <x14:cfRule type="iconSet" priority="222" id="{8E9922C4-C1BB-4EE8-96C0-7560323CE9C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K50:K51</xm:sqref>
        </x14:conditionalFormatting>
        <x14:conditionalFormatting xmlns:xm="http://schemas.microsoft.com/office/excel/2006/main">
          <x14:cfRule type="iconSet" priority="193" id="{CB56EDD0-8CB7-46FB-92B1-F80CE5ABAFC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233" id="{A2C7E9E9-A4DE-4960-966E-CBC73E4DA2E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K51:K52</xm:sqref>
        </x14:conditionalFormatting>
        <x14:conditionalFormatting xmlns:xm="http://schemas.microsoft.com/office/excel/2006/main">
          <x14:cfRule type="iconSet" priority="212" id="{52223961-E2AE-42B7-9D5F-DBAA702BF40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K52</xm:sqref>
        </x14:conditionalFormatting>
        <x14:conditionalFormatting xmlns:xm="http://schemas.microsoft.com/office/excel/2006/main">
          <x14:cfRule type="iconSet" priority="167" id="{09565B89-8DE1-4725-9DDE-512B08CB2B4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178" id="{C9F8688C-CA7F-4B4B-B1CC-7F8EB0199F7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K53</xm:sqref>
        </x14:conditionalFormatting>
        <x14:conditionalFormatting xmlns:xm="http://schemas.microsoft.com/office/excel/2006/main">
          <x14:cfRule type="iconSet" priority="136" id="{1F531CD0-AA76-4F91-BF07-44756B404B4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146" id="{7981076B-6CE2-49C6-8DC6-85F93430BE2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156" id="{DB475614-098C-469D-BEB0-6DA35AA19E6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K54</xm:sqref>
        </x14:conditionalFormatting>
        <x14:conditionalFormatting xmlns:xm="http://schemas.microsoft.com/office/excel/2006/main">
          <x14:cfRule type="iconSet" priority="125" id="{F493883F-A327-4A3E-9BB6-79EA934DE67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K55:K56</xm:sqref>
        </x14:conditionalFormatting>
        <x14:conditionalFormatting xmlns:xm="http://schemas.microsoft.com/office/excel/2006/main">
          <x14:cfRule type="iconSet" priority="124" id="{FC97B040-B26B-495A-8539-DB746ED79B8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K57:K58</xm:sqref>
        </x14:conditionalFormatting>
        <x14:conditionalFormatting xmlns:xm="http://schemas.microsoft.com/office/excel/2006/main">
          <x14:cfRule type="iconSet" priority="471" id="{CC0D21A7-A6E2-4F64-9BB0-EFB77E61B6F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M5:M6</xm:sqref>
        </x14:conditionalFormatting>
        <x14:conditionalFormatting xmlns:xm="http://schemas.microsoft.com/office/excel/2006/main">
          <x14:cfRule type="iconSet" priority="470" id="{A4E9B952-D97F-4193-98FC-BCDC9D751EB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M7:M8</xm:sqref>
        </x14:conditionalFormatting>
        <x14:conditionalFormatting xmlns:xm="http://schemas.microsoft.com/office/excel/2006/main">
          <x14:cfRule type="iconSet" priority="824" id="{0DF9E994-FCD0-4BF3-931A-4A81022EA5F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M9:M10</xm:sqref>
        </x14:conditionalFormatting>
        <x14:conditionalFormatting xmlns:xm="http://schemas.microsoft.com/office/excel/2006/main">
          <x14:cfRule type="iconSet" priority="823" id="{2A028D4C-5AA5-43A6-B9D0-4A9520664DE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M11:M12</xm:sqref>
        </x14:conditionalFormatting>
        <x14:conditionalFormatting xmlns:xm="http://schemas.microsoft.com/office/excel/2006/main">
          <x14:cfRule type="iconSet" priority="822" id="{70B3FAE7-3B2F-464A-B300-40ECB0578EF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M13:M14</xm:sqref>
        </x14:conditionalFormatting>
        <x14:conditionalFormatting xmlns:xm="http://schemas.microsoft.com/office/excel/2006/main">
          <x14:cfRule type="iconSet" priority="821" id="{42E5A5C6-AA32-4935-9AC1-937F60D9B2D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M15:M16</xm:sqref>
        </x14:conditionalFormatting>
        <x14:conditionalFormatting xmlns:xm="http://schemas.microsoft.com/office/excel/2006/main">
          <x14:cfRule type="iconSet" priority="820" id="{A6F3947C-771E-4858-BCA7-D9DCBFB9EF1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M17:M18</xm:sqref>
        </x14:conditionalFormatting>
        <x14:conditionalFormatting xmlns:xm="http://schemas.microsoft.com/office/excel/2006/main">
          <x14:cfRule type="iconSet" priority="819" id="{78B04C4F-4E41-43B7-987E-FC23065F93F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M19</xm:sqref>
        </x14:conditionalFormatting>
        <x14:conditionalFormatting xmlns:xm="http://schemas.microsoft.com/office/excel/2006/main">
          <x14:cfRule type="iconSet" priority="499" id="{859792D4-5377-49F0-A380-CBD2B46BD4A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M20</xm:sqref>
        </x14:conditionalFormatting>
        <x14:conditionalFormatting xmlns:xm="http://schemas.microsoft.com/office/excel/2006/main">
          <x14:cfRule type="iconSet" priority="498" id="{88D9145F-65BD-481A-9875-5455A32AFDA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M21:M23</xm:sqref>
        </x14:conditionalFormatting>
        <x14:conditionalFormatting xmlns:xm="http://schemas.microsoft.com/office/excel/2006/main">
          <x14:cfRule type="iconSet" priority="403" id="{EB299663-FE1D-4244-8A0F-203BC2EB0AD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M24:M25</xm:sqref>
        </x14:conditionalFormatting>
        <x14:conditionalFormatting xmlns:xm="http://schemas.microsoft.com/office/excel/2006/main">
          <x14:cfRule type="iconSet" priority="402" id="{A6958841-B480-47AC-B9AC-E6F3B2FE496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M26</xm:sqref>
        </x14:conditionalFormatting>
        <x14:conditionalFormatting xmlns:xm="http://schemas.microsoft.com/office/excel/2006/main">
          <x14:cfRule type="iconSet" priority="401" id="{ADB9FF9C-6BDA-4BA4-8A2E-01E9234A74D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M27</xm:sqref>
        </x14:conditionalFormatting>
        <x14:conditionalFormatting xmlns:xm="http://schemas.microsoft.com/office/excel/2006/main">
          <x14:cfRule type="iconSet" priority="378" id="{CF411B01-119F-4B73-A552-003DCE101CD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383" id="{7BAC4450-04EF-46B4-BFBC-96B3E0B9102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M28</xm:sqref>
        </x14:conditionalFormatting>
        <x14:conditionalFormatting xmlns:xm="http://schemas.microsoft.com/office/excel/2006/main">
          <x14:cfRule type="iconSet" priority="388" id="{E5393CE6-41D8-41EC-A774-1F2CF6F8FE0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393" id="{20FECFA3-7C1C-4CAC-A9D3-D63F55D873E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M29</xm:sqref>
        </x14:conditionalFormatting>
        <x14:conditionalFormatting xmlns:xm="http://schemas.microsoft.com/office/excel/2006/main">
          <x14:cfRule type="iconSet" priority="365" id="{F813FC77-122A-4F87-8CEC-D600E62098F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M30:M31</xm:sqref>
        </x14:conditionalFormatting>
        <x14:conditionalFormatting xmlns:xm="http://schemas.microsoft.com/office/excel/2006/main">
          <x14:cfRule type="iconSet" priority="364" id="{8FC124C9-215A-4604-8EC8-4ED6ADD941D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M32:M33</xm:sqref>
        </x14:conditionalFormatting>
        <x14:conditionalFormatting xmlns:xm="http://schemas.microsoft.com/office/excel/2006/main">
          <x14:cfRule type="iconSet" priority="355" id="{1D6C2ED6-781C-4CFA-96E8-D152021A089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M34:M35</xm:sqref>
        </x14:conditionalFormatting>
        <x14:conditionalFormatting xmlns:xm="http://schemas.microsoft.com/office/excel/2006/main">
          <x14:cfRule type="iconSet" priority="348" id="{2FDC62B8-F059-480F-9974-06452E5F7F4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M36:M37</xm:sqref>
        </x14:conditionalFormatting>
        <x14:conditionalFormatting xmlns:xm="http://schemas.microsoft.com/office/excel/2006/main">
          <x14:cfRule type="iconSet" priority="341" id="{17CFEA9A-DFF5-4717-A537-28ED3C38D94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M38</xm:sqref>
        </x14:conditionalFormatting>
        <x14:conditionalFormatting xmlns:xm="http://schemas.microsoft.com/office/excel/2006/main">
          <x14:cfRule type="iconSet" priority="334" id="{F7DCCC4A-B6D2-4D6F-A09C-F3D89DB95F0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M39</xm:sqref>
        </x14:conditionalFormatting>
        <x14:conditionalFormatting xmlns:xm="http://schemas.microsoft.com/office/excel/2006/main">
          <x14:cfRule type="iconSet" priority="323" id="{E2F84E84-2650-4544-965B-058943EC80B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M40:M41</xm:sqref>
        </x14:conditionalFormatting>
        <x14:conditionalFormatting xmlns:xm="http://schemas.microsoft.com/office/excel/2006/main">
          <x14:cfRule type="iconSet" priority="322" id="{4997061A-A458-4A34-A387-9785CB61961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M42:M43</xm:sqref>
        </x14:conditionalFormatting>
        <x14:conditionalFormatting xmlns:xm="http://schemas.microsoft.com/office/excel/2006/main">
          <x14:cfRule type="iconSet" priority="300" id="{3A0DFFB8-5500-4AF7-926B-5A5F404F791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310" id="{D68DE607-34D0-4CA8-B84F-708F5A4D36A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M44:M45</xm:sqref>
        </x14:conditionalFormatting>
        <x14:conditionalFormatting xmlns:xm="http://schemas.microsoft.com/office/excel/2006/main">
          <x14:cfRule type="iconSet" priority="273" id="{991FD742-7623-4950-A02A-544DD496594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280" id="{7789D487-19BC-4E37-A458-875DD1240B2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M46</xm:sqref>
        </x14:conditionalFormatting>
        <x14:conditionalFormatting xmlns:xm="http://schemas.microsoft.com/office/excel/2006/main">
          <x14:cfRule type="iconSet" priority="260" id="{16DDDB97-ADF1-4F06-A112-10330BCBB68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M47:M48</xm:sqref>
        </x14:conditionalFormatting>
        <x14:conditionalFormatting xmlns:xm="http://schemas.microsoft.com/office/excel/2006/main">
          <x14:cfRule type="iconSet" priority="259" id="{A89694C9-5291-415F-9AD8-57224934AB4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M49</xm:sqref>
        </x14:conditionalFormatting>
        <x14:conditionalFormatting xmlns:xm="http://schemas.microsoft.com/office/excel/2006/main">
          <x14:cfRule type="iconSet" priority="201" id="{0B15A49C-CA42-42BC-8896-383179904FC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242" id="{22F8DD14-31C8-4ACB-9830-76ACD4D20FC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M50</xm:sqref>
        </x14:conditionalFormatting>
        <x14:conditionalFormatting xmlns:xm="http://schemas.microsoft.com/office/excel/2006/main">
          <x14:cfRule type="iconSet" priority="221" id="{E264E661-7F15-4FBA-802D-DB3C5835CAB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M50:M51</xm:sqref>
        </x14:conditionalFormatting>
        <x14:conditionalFormatting xmlns:xm="http://schemas.microsoft.com/office/excel/2006/main">
          <x14:cfRule type="iconSet" priority="192" id="{4666C64D-8F7A-4922-A260-C0FC735F94C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232" id="{9316F04F-9D64-464F-979F-4591E80929E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M51:M52</xm:sqref>
        </x14:conditionalFormatting>
        <x14:conditionalFormatting xmlns:xm="http://schemas.microsoft.com/office/excel/2006/main">
          <x14:cfRule type="iconSet" priority="211" id="{6518434D-7218-43DE-92AC-98B7086398D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M52</xm:sqref>
        </x14:conditionalFormatting>
        <x14:conditionalFormatting xmlns:xm="http://schemas.microsoft.com/office/excel/2006/main">
          <x14:cfRule type="iconSet" priority="166" id="{039A6311-D9B2-4268-8B23-A2A3B9C8EEC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177" id="{93ABB749-5F7B-4194-9CFD-480F0DF267E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M53</xm:sqref>
        </x14:conditionalFormatting>
        <x14:conditionalFormatting xmlns:xm="http://schemas.microsoft.com/office/excel/2006/main">
          <x14:cfRule type="iconSet" priority="135" id="{7B58DA9A-C665-4982-A1A2-B9F7D8DAE94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145" id="{869053DC-DDDF-4CAE-A158-644859FEF47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155" id="{563EFAD9-CFC4-4556-8CA0-B773CFFEF1C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M54</xm:sqref>
        </x14:conditionalFormatting>
        <x14:conditionalFormatting xmlns:xm="http://schemas.microsoft.com/office/excel/2006/main">
          <x14:cfRule type="iconSet" priority="123" id="{A49B4D17-4AA6-43D9-BCA7-FFC9A240107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M55:M56</xm:sqref>
        </x14:conditionalFormatting>
        <x14:conditionalFormatting xmlns:xm="http://schemas.microsoft.com/office/excel/2006/main">
          <x14:cfRule type="iconSet" priority="122" id="{F741B2AA-DDA0-4B14-A2C2-EC7FC84AD90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M57:M58</xm:sqref>
        </x14:conditionalFormatting>
        <x14:conditionalFormatting xmlns:xm="http://schemas.microsoft.com/office/excel/2006/main">
          <x14:cfRule type="iconSet" priority="818" id="{4442B94E-3BB4-4B35-A728-865DE791685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O5:O6</xm:sqref>
        </x14:conditionalFormatting>
        <x14:conditionalFormatting xmlns:xm="http://schemas.microsoft.com/office/excel/2006/main">
          <x14:cfRule type="iconSet" priority="817" id="{CB7F071F-87D9-4C8F-9020-2E06F9EC4E4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O7:O8</xm:sqref>
        </x14:conditionalFormatting>
        <x14:conditionalFormatting xmlns:xm="http://schemas.microsoft.com/office/excel/2006/main">
          <x14:cfRule type="iconSet" priority="816" id="{9B93663F-E224-44C8-96B1-73E93531B00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O9:O10</xm:sqref>
        </x14:conditionalFormatting>
        <x14:conditionalFormatting xmlns:xm="http://schemas.microsoft.com/office/excel/2006/main">
          <x14:cfRule type="iconSet" priority="815" id="{D74DB356-F9BE-42BD-8CBE-5A590CCFD10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O11:O12</xm:sqref>
        </x14:conditionalFormatting>
        <x14:conditionalFormatting xmlns:xm="http://schemas.microsoft.com/office/excel/2006/main">
          <x14:cfRule type="iconSet" priority="814" id="{2B64FE5E-1A9C-41AF-951D-3BAEA8BEAE9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O13:O14</xm:sqref>
        </x14:conditionalFormatting>
        <x14:conditionalFormatting xmlns:xm="http://schemas.microsoft.com/office/excel/2006/main">
          <x14:cfRule type="iconSet" priority="813" id="{816318FD-4AEE-4100-817A-6A7C676374B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O15:O16</xm:sqref>
        </x14:conditionalFormatting>
        <x14:conditionalFormatting xmlns:xm="http://schemas.microsoft.com/office/excel/2006/main">
          <x14:cfRule type="iconSet" priority="812" id="{178F2245-62CF-4ECC-BA51-639F9F2B4B8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O17:O18</xm:sqref>
        </x14:conditionalFormatting>
        <x14:conditionalFormatting xmlns:xm="http://schemas.microsoft.com/office/excel/2006/main">
          <x14:cfRule type="iconSet" priority="811" id="{F492465D-B6F2-434F-A94D-0795D2C8A60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O19:O20</xm:sqref>
        </x14:conditionalFormatting>
        <x14:conditionalFormatting xmlns:xm="http://schemas.microsoft.com/office/excel/2006/main">
          <x14:cfRule type="iconSet" priority="810" id="{C611D09D-95E9-4364-B6E9-E779608D771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O21:O23</xm:sqref>
        </x14:conditionalFormatting>
        <x14:conditionalFormatting xmlns:xm="http://schemas.microsoft.com/office/excel/2006/main">
          <x14:cfRule type="iconSet" priority="477" id="{022CFA3C-D12F-4AFB-A741-B60896C434C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O24:O25</xm:sqref>
        </x14:conditionalFormatting>
        <x14:conditionalFormatting xmlns:xm="http://schemas.microsoft.com/office/excel/2006/main">
          <x14:cfRule type="iconSet" priority="476" id="{9ADD84BA-B521-4CF8-964E-9558AB6287B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O26:O27</xm:sqref>
        </x14:conditionalFormatting>
        <x14:conditionalFormatting xmlns:xm="http://schemas.microsoft.com/office/excel/2006/main">
          <x14:cfRule type="iconSet" priority="374" id="{1B7FC902-DEC9-4EAF-9AD6-68E9739EACA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375" id="{756A09E6-9DFE-4A57-911C-82910752059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O28</xm:sqref>
        </x14:conditionalFormatting>
        <x14:conditionalFormatting xmlns:xm="http://schemas.microsoft.com/office/excel/2006/main">
          <x14:cfRule type="iconSet" priority="376" id="{4AE9CA3D-54E8-4EE4-812E-FB7EC8E1F72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377" id="{C8094ADF-41C2-4EF3-851B-BD1B407CD0D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O29</xm:sqref>
        </x14:conditionalFormatting>
        <x14:conditionalFormatting xmlns:xm="http://schemas.microsoft.com/office/excel/2006/main">
          <x14:cfRule type="iconSet" priority="363" id="{BD5031D4-2254-406D-B8AD-E3C4E3354E2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O30:O31</xm:sqref>
        </x14:conditionalFormatting>
        <x14:conditionalFormatting xmlns:xm="http://schemas.microsoft.com/office/excel/2006/main">
          <x14:cfRule type="iconSet" priority="362" id="{8E5F10CF-A880-4B5D-A7F5-3DFF1109911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O32:O33</xm:sqref>
        </x14:conditionalFormatting>
        <x14:conditionalFormatting xmlns:xm="http://schemas.microsoft.com/office/excel/2006/main">
          <x14:cfRule type="iconSet" priority="354" id="{CC8D2FE8-9745-44C0-B3CB-257404E5652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O34:O35</xm:sqref>
        </x14:conditionalFormatting>
        <x14:conditionalFormatting xmlns:xm="http://schemas.microsoft.com/office/excel/2006/main">
          <x14:cfRule type="iconSet" priority="347" id="{FEF528A5-6BEC-4C72-B697-205058F4895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O36:O37</xm:sqref>
        </x14:conditionalFormatting>
        <x14:conditionalFormatting xmlns:xm="http://schemas.microsoft.com/office/excel/2006/main">
          <x14:cfRule type="iconSet" priority="340" id="{38751C12-BFDA-487D-AB0F-01C6CF8CB4C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O38</xm:sqref>
        </x14:conditionalFormatting>
        <x14:conditionalFormatting xmlns:xm="http://schemas.microsoft.com/office/excel/2006/main">
          <x14:cfRule type="iconSet" priority="333" id="{7D30F3C2-2948-47AA-BA79-E89DA66D582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O39</xm:sqref>
        </x14:conditionalFormatting>
        <x14:conditionalFormatting xmlns:xm="http://schemas.microsoft.com/office/excel/2006/main">
          <x14:cfRule type="iconSet" priority="316" id="{99BDD85C-2F4C-4A21-B6D2-458EA2FC6FF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O40:O41</xm:sqref>
        </x14:conditionalFormatting>
        <x14:conditionalFormatting xmlns:xm="http://schemas.microsoft.com/office/excel/2006/main">
          <x14:cfRule type="iconSet" priority="315" id="{BC5C2186-AACA-46D3-BEFB-C4DE3F806A4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O42:O43</xm:sqref>
        </x14:conditionalFormatting>
        <x14:conditionalFormatting xmlns:xm="http://schemas.microsoft.com/office/excel/2006/main">
          <x14:cfRule type="iconSet" priority="299" id="{7A52D188-0033-4CDF-BC92-76011A66539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309" id="{B673AF9F-D99D-4048-9DA0-1BA899477D6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O44:O45</xm:sqref>
        </x14:conditionalFormatting>
        <x14:conditionalFormatting xmlns:xm="http://schemas.microsoft.com/office/excel/2006/main">
          <x14:cfRule type="iconSet" priority="288" id="{37DAEF3F-5CEC-4E61-B585-CA70A1AEF68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292" id="{F50C6D2B-614F-4EEE-B7C7-7B914260FCD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O45</xm:sqref>
        </x14:conditionalFormatting>
        <x14:conditionalFormatting xmlns:xm="http://schemas.microsoft.com/office/excel/2006/main">
          <x14:cfRule type="iconSet" priority="272" id="{4FCD1624-FF40-42E2-9364-EA2F05BADF4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279" id="{59F6ABA0-8AFC-45FE-B0EF-162B96EF7AC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O46</xm:sqref>
        </x14:conditionalFormatting>
        <x14:conditionalFormatting xmlns:xm="http://schemas.microsoft.com/office/excel/2006/main">
          <x14:cfRule type="iconSet" priority="258" id="{6EB6E842-9BEE-48A3-86D7-5B94F8A06D1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O47:O48</xm:sqref>
        </x14:conditionalFormatting>
        <x14:conditionalFormatting xmlns:xm="http://schemas.microsoft.com/office/excel/2006/main">
          <x14:cfRule type="iconSet" priority="257" id="{74919678-0DC4-424F-AA9B-CA894FF0CFD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O49</xm:sqref>
        </x14:conditionalFormatting>
        <x14:conditionalFormatting xmlns:xm="http://schemas.microsoft.com/office/excel/2006/main">
          <x14:cfRule type="iconSet" priority="200" id="{3DEA511D-FC41-464E-9874-E720B250A27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241" id="{9DFCAA96-E8AD-45A5-8EA0-1DE64F1BC16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O50</xm:sqref>
        </x14:conditionalFormatting>
        <x14:conditionalFormatting xmlns:xm="http://schemas.microsoft.com/office/excel/2006/main">
          <x14:cfRule type="iconSet" priority="220" id="{AE896355-60C1-46AD-9559-A054F4BBD6E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O50:O51</xm:sqref>
        </x14:conditionalFormatting>
        <x14:conditionalFormatting xmlns:xm="http://schemas.microsoft.com/office/excel/2006/main">
          <x14:cfRule type="iconSet" priority="191" id="{09FAC5EE-B3F8-45B3-B5A4-4D67A4E0ACB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231" id="{5B0DF064-641D-491F-BAF6-CEAA733301C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O51:O52</xm:sqref>
        </x14:conditionalFormatting>
        <x14:conditionalFormatting xmlns:xm="http://schemas.microsoft.com/office/excel/2006/main">
          <x14:cfRule type="iconSet" priority="210" id="{75A7EA02-AA86-43C1-947D-2CD0A12774E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O52</xm:sqref>
        </x14:conditionalFormatting>
        <x14:conditionalFormatting xmlns:xm="http://schemas.microsoft.com/office/excel/2006/main">
          <x14:cfRule type="iconSet" priority="165" id="{4EDD79D3-5F18-4BBD-9EA6-8E8BA4981B5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176" id="{07DD0ED2-5E9C-4BA0-A7EE-FD2EAA90448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O53</xm:sqref>
        </x14:conditionalFormatting>
        <x14:conditionalFormatting xmlns:xm="http://schemas.microsoft.com/office/excel/2006/main">
          <x14:cfRule type="iconSet" priority="134" id="{25138E28-3BD8-4235-99D4-44F76B00201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144" id="{8A7581F4-A169-4AC5-BA66-401911CC5D7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154" id="{A0F6EBCF-D25E-40F5-84B5-EED2F357FFB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O54</xm:sqref>
        </x14:conditionalFormatting>
        <x14:conditionalFormatting xmlns:xm="http://schemas.microsoft.com/office/excel/2006/main">
          <x14:cfRule type="iconSet" priority="121" id="{FC32FD5C-606D-4CC5-992D-96331D42C30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O55:O56</xm:sqref>
        </x14:conditionalFormatting>
        <x14:conditionalFormatting xmlns:xm="http://schemas.microsoft.com/office/excel/2006/main">
          <x14:cfRule type="iconSet" priority="120" id="{4371411E-586E-4FC7-8040-E99C5F16E9F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O57:O58</xm:sqref>
        </x14:conditionalFormatting>
        <x14:conditionalFormatting xmlns:xm="http://schemas.microsoft.com/office/excel/2006/main">
          <x14:cfRule type="iconSet" priority="809" id="{5E134F24-3DC2-492B-835D-CB3CDA43C52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Q5:Q6</xm:sqref>
        </x14:conditionalFormatting>
        <x14:conditionalFormatting xmlns:xm="http://schemas.microsoft.com/office/excel/2006/main">
          <x14:cfRule type="iconSet" priority="808" id="{C873D990-EE56-4811-A782-6323B32857D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Q7:Q8</xm:sqref>
        </x14:conditionalFormatting>
        <x14:conditionalFormatting xmlns:xm="http://schemas.microsoft.com/office/excel/2006/main">
          <x14:cfRule type="iconSet" priority="807" id="{9CB2821F-BCC6-461E-90B3-D8C1570358D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Q9:Q10</xm:sqref>
        </x14:conditionalFormatting>
        <x14:conditionalFormatting xmlns:xm="http://schemas.microsoft.com/office/excel/2006/main">
          <x14:cfRule type="iconSet" priority="806" id="{CAC0C26B-2F82-4280-825F-EFF3FCE4E84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Q11:Q12</xm:sqref>
        </x14:conditionalFormatting>
        <x14:conditionalFormatting xmlns:xm="http://schemas.microsoft.com/office/excel/2006/main">
          <x14:cfRule type="iconSet" priority="805" id="{70A06378-0E41-44C2-B735-99892488091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Q13:Q14</xm:sqref>
        </x14:conditionalFormatting>
        <x14:conditionalFormatting xmlns:xm="http://schemas.microsoft.com/office/excel/2006/main">
          <x14:cfRule type="iconSet" priority="804" id="{9FE32A3A-7FE5-431D-B052-7B19DCC1BFA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Q15:Q16</xm:sqref>
        </x14:conditionalFormatting>
        <x14:conditionalFormatting xmlns:xm="http://schemas.microsoft.com/office/excel/2006/main">
          <x14:cfRule type="iconSet" priority="803" id="{436F3CA7-2929-4A70-B6C6-FC55DBE2AD6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Q17:Q18</xm:sqref>
        </x14:conditionalFormatting>
        <x14:conditionalFormatting xmlns:xm="http://schemas.microsoft.com/office/excel/2006/main">
          <x14:cfRule type="iconSet" priority="802" id="{1996B4F0-A510-4D28-BA4C-A461AD70301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Q19:Q20</xm:sqref>
        </x14:conditionalFormatting>
        <x14:conditionalFormatting xmlns:xm="http://schemas.microsoft.com/office/excel/2006/main">
          <x14:cfRule type="iconSet" priority="801" id="{5A0044F3-C44A-44F3-A5F3-2DBA58442B0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Q21:Q23</xm:sqref>
        </x14:conditionalFormatting>
        <x14:conditionalFormatting xmlns:xm="http://schemas.microsoft.com/office/excel/2006/main">
          <x14:cfRule type="iconSet" priority="800" id="{F6AF5A3D-32C0-450F-8F9F-ECCEA1F6A84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Q24:Q25</xm:sqref>
        </x14:conditionalFormatting>
        <x14:conditionalFormatting xmlns:xm="http://schemas.microsoft.com/office/excel/2006/main">
          <x14:cfRule type="iconSet" priority="799" id="{6506AAB3-11F2-431C-BD2B-B2BA46128A1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Q26:Q27</xm:sqref>
        </x14:conditionalFormatting>
        <x14:conditionalFormatting xmlns:xm="http://schemas.microsoft.com/office/excel/2006/main">
          <x14:cfRule type="iconSet" priority="461" id="{E88A8F38-32AD-4ECB-BB62-3967CA51273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Q28:Q29</xm:sqref>
        </x14:conditionalFormatting>
        <x14:conditionalFormatting xmlns:xm="http://schemas.microsoft.com/office/excel/2006/main">
          <x14:cfRule type="iconSet" priority="361" id="{0D470FD0-8165-4C66-8C3C-6827F81EA4D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Q30:Q31</xm:sqref>
        </x14:conditionalFormatting>
        <x14:conditionalFormatting xmlns:xm="http://schemas.microsoft.com/office/excel/2006/main">
          <x14:cfRule type="iconSet" priority="360" id="{519B73A4-68AF-411C-96B1-A7A9A45CD04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Q32:Q33</xm:sqref>
        </x14:conditionalFormatting>
        <x14:conditionalFormatting xmlns:xm="http://schemas.microsoft.com/office/excel/2006/main">
          <x14:cfRule type="iconSet" priority="353" id="{B155BF8A-D74A-401C-9A13-7EDEE8F5334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Q34:Q35</xm:sqref>
        </x14:conditionalFormatting>
        <x14:conditionalFormatting xmlns:xm="http://schemas.microsoft.com/office/excel/2006/main">
          <x14:cfRule type="iconSet" priority="346" id="{3BB772D4-4802-4C39-AF58-C06E54D4CBA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Q36:Q37</xm:sqref>
        </x14:conditionalFormatting>
        <x14:conditionalFormatting xmlns:xm="http://schemas.microsoft.com/office/excel/2006/main">
          <x14:cfRule type="iconSet" priority="339" id="{0F19825A-60EE-40AF-9D41-A2341457CF6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Q38</xm:sqref>
        </x14:conditionalFormatting>
        <x14:conditionalFormatting xmlns:xm="http://schemas.microsoft.com/office/excel/2006/main">
          <x14:cfRule type="iconSet" priority="332" id="{5EA999E4-F736-4A81-B5F2-C546D6F603A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Q39</xm:sqref>
        </x14:conditionalFormatting>
        <x14:conditionalFormatting xmlns:xm="http://schemas.microsoft.com/office/excel/2006/main">
          <x14:cfRule type="iconSet" priority="321" id="{C9295874-5E63-45D5-BFA0-D3D1FD299C5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Q40:Q41</xm:sqref>
        </x14:conditionalFormatting>
        <x14:conditionalFormatting xmlns:xm="http://schemas.microsoft.com/office/excel/2006/main">
          <x14:cfRule type="iconSet" priority="320" id="{A6225142-A9D5-4F1A-883D-9D80A8E7BE0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Q42:Q43</xm:sqref>
        </x14:conditionalFormatting>
        <x14:conditionalFormatting xmlns:xm="http://schemas.microsoft.com/office/excel/2006/main">
          <x14:cfRule type="iconSet" priority="298" id="{953F3158-E7EE-4D59-990B-45D3D7D1FFD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308" id="{FD12E27A-9F65-4DF3-80FB-449AAF7C188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Q44:Q45</xm:sqref>
        </x14:conditionalFormatting>
        <x14:conditionalFormatting xmlns:xm="http://schemas.microsoft.com/office/excel/2006/main">
          <x14:cfRule type="iconSet" priority="287" id="{A62F979E-C05A-4157-9791-00DCF5D3798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291" id="{BA7FA1B5-980D-4FD9-841B-85616B501A3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Q45</xm:sqref>
        </x14:conditionalFormatting>
        <x14:conditionalFormatting xmlns:xm="http://schemas.microsoft.com/office/excel/2006/main">
          <x14:cfRule type="iconSet" priority="271" id="{C43E837E-3BE3-4334-96A2-293038FB630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278" id="{2CF21961-E181-4939-B9B5-5630B5A0472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Q46</xm:sqref>
        </x14:conditionalFormatting>
        <x14:conditionalFormatting xmlns:xm="http://schemas.microsoft.com/office/excel/2006/main">
          <x14:cfRule type="iconSet" priority="256" id="{838595EB-1CFB-4F58-A87D-F25ECA340AB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Q47:Q48</xm:sqref>
        </x14:conditionalFormatting>
        <x14:conditionalFormatting xmlns:xm="http://schemas.microsoft.com/office/excel/2006/main">
          <x14:cfRule type="iconSet" priority="255" id="{D3ACE8DF-6329-416A-9F0D-363963E144B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Q49</xm:sqref>
        </x14:conditionalFormatting>
        <x14:conditionalFormatting xmlns:xm="http://schemas.microsoft.com/office/excel/2006/main">
          <x14:cfRule type="iconSet" priority="199" id="{2B85357D-CDAB-403B-98BE-84FF271EF70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240" id="{D9047360-94F7-4F8F-8CA6-D4D955DDB5D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Q50</xm:sqref>
        </x14:conditionalFormatting>
        <x14:conditionalFormatting xmlns:xm="http://schemas.microsoft.com/office/excel/2006/main">
          <x14:cfRule type="iconSet" priority="219" id="{99BD3FBB-65B0-4B5A-A48C-C44770052A5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Q50:Q51</xm:sqref>
        </x14:conditionalFormatting>
        <x14:conditionalFormatting xmlns:xm="http://schemas.microsoft.com/office/excel/2006/main">
          <x14:cfRule type="iconSet" priority="190" id="{8D455E3A-DD64-4FBC-A330-391C4D5268E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230" id="{82FFC691-5D12-4AF4-9D7C-B8AD52DC7F6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Q51:Q52</xm:sqref>
        </x14:conditionalFormatting>
        <x14:conditionalFormatting xmlns:xm="http://schemas.microsoft.com/office/excel/2006/main">
          <x14:cfRule type="iconSet" priority="209" id="{F8E48A04-BD16-4D55-8B9C-DA3CEAC1A0A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Q52</xm:sqref>
        </x14:conditionalFormatting>
        <x14:conditionalFormatting xmlns:xm="http://schemas.microsoft.com/office/excel/2006/main">
          <x14:cfRule type="iconSet" priority="164" id="{3A10247A-4843-48BA-8032-D1CE5E85D46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175" id="{A286A5F3-2999-4768-A2FF-E3D99CDC26E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Q53</xm:sqref>
        </x14:conditionalFormatting>
        <x14:conditionalFormatting xmlns:xm="http://schemas.microsoft.com/office/excel/2006/main">
          <x14:cfRule type="iconSet" priority="133" id="{6B767885-16A2-4371-97D1-F586F2798FA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143" id="{6059866F-5C64-4969-BD44-C6E35AED7BE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153" id="{00F8DAA7-8310-4751-B181-2457E46B21F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Q54</xm:sqref>
        </x14:conditionalFormatting>
        <x14:conditionalFormatting xmlns:xm="http://schemas.microsoft.com/office/excel/2006/main">
          <x14:cfRule type="iconSet" priority="119" id="{B94CCB85-2446-4103-B1FB-7175BB3CD0A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Q55:Q56</xm:sqref>
        </x14:conditionalFormatting>
        <x14:conditionalFormatting xmlns:xm="http://schemas.microsoft.com/office/excel/2006/main">
          <x14:cfRule type="iconSet" priority="118" id="{15E61F23-1B91-4BD1-BF42-470BCC151AE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Q57:Q58</xm:sqref>
        </x14:conditionalFormatting>
        <x14:conditionalFormatting xmlns:xm="http://schemas.microsoft.com/office/excel/2006/main">
          <x14:cfRule type="iconSet" priority="798" id="{B9E43922-93C7-4BF3-81EF-7FE2F6D9F28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S5:S6</xm:sqref>
        </x14:conditionalFormatting>
        <x14:conditionalFormatting xmlns:xm="http://schemas.microsoft.com/office/excel/2006/main">
          <x14:cfRule type="iconSet" priority="797" id="{EAC3BDE3-14F6-4FCB-8C63-DD5A8D378AF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S7:S8</xm:sqref>
        </x14:conditionalFormatting>
        <x14:conditionalFormatting xmlns:xm="http://schemas.microsoft.com/office/excel/2006/main">
          <x14:cfRule type="iconSet" priority="796" id="{E5863AB1-41C3-4049-8B16-112BA54BBF3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S9:S10</xm:sqref>
        </x14:conditionalFormatting>
        <x14:conditionalFormatting xmlns:xm="http://schemas.microsoft.com/office/excel/2006/main">
          <x14:cfRule type="iconSet" priority="795" id="{30F1607E-C827-4082-8578-488E4866DFA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S11:S12</xm:sqref>
        </x14:conditionalFormatting>
        <x14:conditionalFormatting xmlns:xm="http://schemas.microsoft.com/office/excel/2006/main">
          <x14:cfRule type="iconSet" priority="794" id="{F4DE0963-754D-4DF4-BEF6-87EE125F9A7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S13:S14</xm:sqref>
        </x14:conditionalFormatting>
        <x14:conditionalFormatting xmlns:xm="http://schemas.microsoft.com/office/excel/2006/main">
          <x14:cfRule type="iconSet" priority="793" id="{C6BEF902-66AB-4520-BCEB-C62A714C3CA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S15:S16</xm:sqref>
        </x14:conditionalFormatting>
        <x14:conditionalFormatting xmlns:xm="http://schemas.microsoft.com/office/excel/2006/main">
          <x14:cfRule type="iconSet" priority="792" id="{E928D63C-4575-4421-8218-B62B030E281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S17:S18</xm:sqref>
        </x14:conditionalFormatting>
        <x14:conditionalFormatting xmlns:xm="http://schemas.microsoft.com/office/excel/2006/main">
          <x14:cfRule type="iconSet" priority="791" id="{48049B6A-6B56-4BDC-AB4D-B4871470172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S19:S20</xm:sqref>
        </x14:conditionalFormatting>
        <x14:conditionalFormatting xmlns:xm="http://schemas.microsoft.com/office/excel/2006/main">
          <x14:cfRule type="iconSet" priority="790" id="{2B457AC9-4CCF-4817-9727-E14BECC9845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S21:S23</xm:sqref>
        </x14:conditionalFormatting>
        <x14:conditionalFormatting xmlns:xm="http://schemas.microsoft.com/office/excel/2006/main">
          <x14:cfRule type="iconSet" priority="464" id="{A2A6FC2E-5BD3-4C41-8BBC-D8316154955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S24:S25</xm:sqref>
        </x14:conditionalFormatting>
        <x14:conditionalFormatting xmlns:xm="http://schemas.microsoft.com/office/excel/2006/main">
          <x14:cfRule type="iconSet" priority="463" id="{D8E137CB-AF65-4CFD-A022-18D54D517C7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S26:S27</xm:sqref>
        </x14:conditionalFormatting>
        <x14:conditionalFormatting xmlns:xm="http://schemas.microsoft.com/office/excel/2006/main">
          <x14:cfRule type="iconSet" priority="462" id="{1C3C23A7-7AA5-49E5-A5C0-4C41A5F1B39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S28:S29</xm:sqref>
        </x14:conditionalFormatting>
        <x14:conditionalFormatting xmlns:xm="http://schemas.microsoft.com/office/excel/2006/main">
          <x14:cfRule type="iconSet" priority="789" id="{D8E4866F-7EC5-4A53-96BF-1C4AD8FE2C9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S30:S31</xm:sqref>
        </x14:conditionalFormatting>
        <x14:conditionalFormatting xmlns:xm="http://schemas.microsoft.com/office/excel/2006/main">
          <x14:cfRule type="iconSet" priority="660" id="{92897BB3-C5F7-4870-9FAB-04DA8EF0B00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76" id="{7300CA61-6EEE-4A00-BC2D-8371EB2C95B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S33</xm:sqref>
        </x14:conditionalFormatting>
        <x14:conditionalFormatting xmlns:xm="http://schemas.microsoft.com/office/excel/2006/main">
          <x14:cfRule type="iconSet" priority="575" id="{CD3B1D24-3109-4B3D-83A2-C85EA1DE88B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S34</xm:sqref>
        </x14:conditionalFormatting>
        <x14:conditionalFormatting xmlns:xm="http://schemas.microsoft.com/office/excel/2006/main">
          <x14:cfRule type="iconSet" priority="647" id="{372BC1A7-92F1-4B3B-8657-4BF974A9DE7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S35</xm:sqref>
        </x14:conditionalFormatting>
        <x14:conditionalFormatting xmlns:xm="http://schemas.microsoft.com/office/excel/2006/main">
          <x14:cfRule type="iconSet" priority="556" id="{9D386686-11F1-4EF4-A9C9-D25F668BCAC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S36</xm:sqref>
        </x14:conditionalFormatting>
        <x14:conditionalFormatting xmlns:xm="http://schemas.microsoft.com/office/excel/2006/main">
          <x14:cfRule type="iconSet" priority="555" id="{F72F6938-6630-40CE-A339-992C12BC158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S37</xm:sqref>
        </x14:conditionalFormatting>
        <x14:conditionalFormatting xmlns:xm="http://schemas.microsoft.com/office/excel/2006/main">
          <x14:cfRule type="iconSet" priority="478" id="{19E25FAA-8102-484B-9AE1-00EFF97967D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479" id="{179B07F3-E3B2-472B-8BDC-399F7332B5C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S38</xm:sqref>
        </x14:conditionalFormatting>
        <x14:conditionalFormatting xmlns:xm="http://schemas.microsoft.com/office/excel/2006/main">
          <x14:cfRule type="iconSet" priority="480" id="{50B95CF4-FAEC-44D8-A32D-31D02B7A25B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481" id="{12CAABDD-DC1B-4A0E-87E1-406AC642A86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S39</xm:sqref>
        </x14:conditionalFormatting>
        <x14:conditionalFormatting xmlns:xm="http://schemas.microsoft.com/office/excel/2006/main">
          <x14:cfRule type="iconSet" priority="317" id="{35453097-40F8-4CA0-B273-4DE238C430E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S40</xm:sqref>
        </x14:conditionalFormatting>
        <x14:conditionalFormatting xmlns:xm="http://schemas.microsoft.com/office/excel/2006/main">
          <x14:cfRule type="iconSet" priority="319" id="{E0BF0EA2-13D9-4035-8DEE-79A8559FE55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18" id="{A44490B3-5C4A-40FA-BDCC-5C5747FF86D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S42:S43</xm:sqref>
        </x14:conditionalFormatting>
        <x14:conditionalFormatting xmlns:xm="http://schemas.microsoft.com/office/excel/2006/main">
          <x14:cfRule type="iconSet" priority="295" id="{487BC862-224A-4ABD-9DBC-796E2DB89AC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296" id="{60443F17-5001-4DCC-95D3-0681266B8C6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S44</xm:sqref>
        </x14:conditionalFormatting>
        <x14:conditionalFormatting xmlns:xm="http://schemas.microsoft.com/office/excel/2006/main">
          <x14:cfRule type="iconSet" priority="286" id="{69407D6B-99FA-4548-9ED3-285C58AAA76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290" id="{573175C0-9B7B-43D5-8B67-BBC95880F26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297" id="{8AF14236-4F8A-49C9-8201-44ABA2AE539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307" id="{528E232E-DAAE-401B-BBCD-876C9E0A086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9" id="{636745DF-1D9D-4C2A-A6B6-DA78EFB676D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270" id="{7CDCEEC0-5AB5-46BA-951B-35566EEA48C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S46</xm:sqref>
        </x14:conditionalFormatting>
        <x14:conditionalFormatting xmlns:xm="http://schemas.microsoft.com/office/excel/2006/main">
          <x14:cfRule type="iconSet" priority="254" id="{B31D9ECB-3C26-4466-9BB4-CACD7F6B3DF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S47:S48</xm:sqref>
        </x14:conditionalFormatting>
        <x14:conditionalFormatting xmlns:xm="http://schemas.microsoft.com/office/excel/2006/main">
          <x14:cfRule type="iconSet" priority="253" id="{DDDD5765-C2A1-4ED1-B2EB-61A9EEBD3C8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S49</xm:sqref>
        </x14:conditionalFormatting>
        <x14:conditionalFormatting xmlns:xm="http://schemas.microsoft.com/office/excel/2006/main">
          <x14:cfRule type="iconSet" priority="198" id="{A51B059F-4039-49D3-9D77-9BB3DAE31D2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239" id="{C3FB8B87-4884-4D97-B46B-F1D1A715490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S50</xm:sqref>
        </x14:conditionalFormatting>
        <x14:conditionalFormatting xmlns:xm="http://schemas.microsoft.com/office/excel/2006/main">
          <x14:cfRule type="iconSet" priority="218" id="{FF1AD33A-426E-4EFD-A4C2-168AF048AF3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S50:S51</xm:sqref>
        </x14:conditionalFormatting>
        <x14:conditionalFormatting xmlns:xm="http://schemas.microsoft.com/office/excel/2006/main">
          <x14:cfRule type="iconSet" priority="189" id="{40C31026-18F3-4CA2-9928-9236D60CE43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229" id="{9BA55CEF-D0EC-4DBC-BFA3-4FCACA9C706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S51:S52</xm:sqref>
        </x14:conditionalFormatting>
        <x14:conditionalFormatting xmlns:xm="http://schemas.microsoft.com/office/excel/2006/main">
          <x14:cfRule type="iconSet" priority="208" id="{0F155192-60C7-4D78-BF3C-5DB5B3F1B92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S52</xm:sqref>
        </x14:conditionalFormatting>
        <x14:conditionalFormatting xmlns:xm="http://schemas.microsoft.com/office/excel/2006/main">
          <x14:cfRule type="iconSet" priority="163" id="{2E0B180D-1042-4E7A-8B17-44361222F22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174" id="{426574FF-42A1-4126-87A5-33DDE32BD44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S53</xm:sqref>
        </x14:conditionalFormatting>
        <x14:conditionalFormatting xmlns:xm="http://schemas.microsoft.com/office/excel/2006/main">
          <x14:cfRule type="iconSet" priority="132" id="{A3D7050A-AB9E-465D-BCF6-998534EA480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142" id="{36811E90-F6AA-4C7E-97A7-2434D31B710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152" id="{9E6F8C2B-89A2-496D-AC00-7219096B8BE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S54</xm:sqref>
        </x14:conditionalFormatting>
        <x14:conditionalFormatting xmlns:xm="http://schemas.microsoft.com/office/excel/2006/main">
          <x14:cfRule type="iconSet" priority="117" id="{CF560423-52E3-49F7-9C97-41B66CDCA17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S55:S56</xm:sqref>
        </x14:conditionalFormatting>
        <x14:conditionalFormatting xmlns:xm="http://schemas.microsoft.com/office/excel/2006/main">
          <x14:cfRule type="iconSet" priority="116" id="{458F2872-B8AC-4A09-ACFB-68BEBF6228A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S57:S58</xm:sqref>
        </x14:conditionalFormatting>
        <x14:conditionalFormatting xmlns:xm="http://schemas.microsoft.com/office/excel/2006/main">
          <x14:cfRule type="iconSet" priority="788" id="{DF469390-B885-43F3-9760-C01BA0F1C2B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U5:U6</xm:sqref>
        </x14:conditionalFormatting>
        <x14:conditionalFormatting xmlns:xm="http://schemas.microsoft.com/office/excel/2006/main">
          <x14:cfRule type="iconSet" priority="787" id="{0CD6ED87-3750-4A41-BE2A-2E8EDE625C4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U7:U8</xm:sqref>
        </x14:conditionalFormatting>
        <x14:conditionalFormatting xmlns:xm="http://schemas.microsoft.com/office/excel/2006/main">
          <x14:cfRule type="iconSet" priority="786" id="{9AAD435D-C3F9-4D49-99F1-7CE8452F446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U9:U10</xm:sqref>
        </x14:conditionalFormatting>
        <x14:conditionalFormatting xmlns:xm="http://schemas.microsoft.com/office/excel/2006/main">
          <x14:cfRule type="iconSet" priority="785" id="{541DBF3C-2E1F-476E-A812-597C1BC388E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U11:U12</xm:sqref>
        </x14:conditionalFormatting>
        <x14:conditionalFormatting xmlns:xm="http://schemas.microsoft.com/office/excel/2006/main">
          <x14:cfRule type="iconSet" priority="784" id="{5FF2E778-7048-45E6-AA50-C0213777ED6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U13:U14</xm:sqref>
        </x14:conditionalFormatting>
        <x14:conditionalFormatting xmlns:xm="http://schemas.microsoft.com/office/excel/2006/main">
          <x14:cfRule type="iconSet" priority="783" id="{13FDE72E-2F85-4DF4-952C-35692265B03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U15:U16</xm:sqref>
        </x14:conditionalFormatting>
        <x14:conditionalFormatting xmlns:xm="http://schemas.microsoft.com/office/excel/2006/main">
          <x14:cfRule type="iconSet" priority="782" id="{1BBBF6B4-91E0-4293-8746-77926D554A9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U17:U18</xm:sqref>
        </x14:conditionalFormatting>
        <x14:conditionalFormatting xmlns:xm="http://schemas.microsoft.com/office/excel/2006/main">
          <x14:cfRule type="iconSet" priority="781" id="{8EED375C-6F80-4569-BCA7-733CE694198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U19:U20</xm:sqref>
        </x14:conditionalFormatting>
        <x14:conditionalFormatting xmlns:xm="http://schemas.microsoft.com/office/excel/2006/main">
          <x14:cfRule type="iconSet" priority="780" id="{D79B991A-926C-45F6-B316-942AA21CD40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U21:U23</xm:sqref>
        </x14:conditionalFormatting>
        <x14:conditionalFormatting xmlns:xm="http://schemas.microsoft.com/office/excel/2006/main">
          <x14:cfRule type="iconSet" priority="779" id="{9E245515-1C5B-4545-8ADC-7F0BB6F9DCA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U24:U25</xm:sqref>
        </x14:conditionalFormatting>
        <x14:conditionalFormatting xmlns:xm="http://schemas.microsoft.com/office/excel/2006/main">
          <x14:cfRule type="iconSet" priority="778" id="{A0BB7D5C-BA76-4532-8A01-94BD2E315B5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U26:U27</xm:sqref>
        </x14:conditionalFormatting>
        <x14:conditionalFormatting xmlns:xm="http://schemas.microsoft.com/office/excel/2006/main">
          <x14:cfRule type="iconSet" priority="777" id="{7A0B0123-F6EC-4615-9038-E7429B4DF96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U28:U29</xm:sqref>
        </x14:conditionalFormatting>
        <x14:conditionalFormatting xmlns:xm="http://schemas.microsoft.com/office/excel/2006/main">
          <x14:cfRule type="iconSet" priority="776" id="{A26231C9-14F7-4869-9A2C-1523E15D4C0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U30:U31</xm:sqref>
        </x14:conditionalFormatting>
        <x14:conditionalFormatting xmlns:xm="http://schemas.microsoft.com/office/excel/2006/main">
          <x14:cfRule type="iconSet" priority="659" id="{AD993A41-45B3-4F45-BFCC-419544C30DF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U32:U33</xm:sqref>
        </x14:conditionalFormatting>
        <x14:conditionalFormatting xmlns:xm="http://schemas.microsoft.com/office/excel/2006/main">
          <x14:cfRule type="iconSet" priority="646" id="{28B9328B-B496-4F95-9DFA-F63FCE35799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U34:U35</xm:sqref>
        </x14:conditionalFormatting>
        <x14:conditionalFormatting xmlns:xm="http://schemas.microsoft.com/office/excel/2006/main">
          <x14:cfRule type="iconSet" priority="566" id="{BF2854D1-83CA-4C0D-B4C4-632E7EFD0B3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553" id="{3B6D7C8B-F3AE-4177-88F3-883A48D29A5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U37</xm:sqref>
        </x14:conditionalFormatting>
        <x14:conditionalFormatting xmlns:xm="http://schemas.microsoft.com/office/excel/2006/main">
          <x14:cfRule type="iconSet" priority="634" id="{134064B7-2D54-42AD-A383-F9E91EC3E5E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U38</xm:sqref>
        </x14:conditionalFormatting>
        <x14:conditionalFormatting xmlns:xm="http://schemas.microsoft.com/office/excel/2006/main">
          <x14:cfRule type="iconSet" priority="546" id="{FF0942A1-67B9-4788-8AEE-39771DF99BE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U39</xm:sqref>
        </x14:conditionalFormatting>
        <x14:conditionalFormatting xmlns:xm="http://schemas.microsoft.com/office/excel/2006/main">
          <x14:cfRule type="iconSet" priority="460" id="{11B44EF8-DFC1-4A64-9BCC-144E4DBB4DD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U40:U41</xm:sqref>
        </x14:conditionalFormatting>
        <x14:conditionalFormatting xmlns:xm="http://schemas.microsoft.com/office/excel/2006/main">
          <x14:cfRule type="iconSet" priority="459" id="{4DE20D64-0F64-473C-B2C4-5E59EDD735C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U42:U43</xm:sqref>
        </x14:conditionalFormatting>
        <x14:conditionalFormatting xmlns:xm="http://schemas.microsoft.com/office/excel/2006/main">
          <x14:cfRule type="iconSet" priority="293" id="{40ED6958-0F6B-4278-8850-8B86B5C251A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294" id="{23FC9441-2571-49E2-A778-FC4316655A6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U44</xm:sqref>
        </x14:conditionalFormatting>
        <x14:conditionalFormatting xmlns:xm="http://schemas.microsoft.com/office/excel/2006/main">
          <x14:cfRule type="iconSet" priority="285" id="{0AACD24A-1883-4599-AB9E-20E1BC38DA7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289" id="{7CA54285-63B8-4441-A3F1-AF37A885261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305" id="{1C47C356-5836-48E9-ADDA-ED1AD0272AC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306" id="{1FA86FC6-F878-4E64-A5CC-38CD1B2DC2B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67" id="{B788DAA2-32C4-4B1F-9A5F-57425F1E302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268" id="{0E9B196E-695C-4043-A707-432708D03A3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U46</xm:sqref>
        </x14:conditionalFormatting>
        <x14:conditionalFormatting xmlns:xm="http://schemas.microsoft.com/office/excel/2006/main">
          <x14:cfRule type="iconSet" priority="252" id="{1CC76665-A445-478C-8F7D-B127871FB24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U47:U48</xm:sqref>
        </x14:conditionalFormatting>
        <x14:conditionalFormatting xmlns:xm="http://schemas.microsoft.com/office/excel/2006/main">
          <x14:cfRule type="iconSet" priority="251" id="{5A687877-FC93-4D3C-BEA1-9D992B39C17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U49</xm:sqref>
        </x14:conditionalFormatting>
        <x14:conditionalFormatting xmlns:xm="http://schemas.microsoft.com/office/excel/2006/main">
          <x14:cfRule type="iconSet" priority="197" id="{E5A64E4E-2386-435D-8A83-B9C0F109E70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238" id="{41AED1A4-44CA-4937-86E5-58870A51D35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U50</xm:sqref>
        </x14:conditionalFormatting>
        <x14:conditionalFormatting xmlns:xm="http://schemas.microsoft.com/office/excel/2006/main">
          <x14:cfRule type="iconSet" priority="217" id="{4DC785A2-11E0-476D-B56F-2A6A459DF96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U50:U51</xm:sqref>
        </x14:conditionalFormatting>
        <x14:conditionalFormatting xmlns:xm="http://schemas.microsoft.com/office/excel/2006/main">
          <x14:cfRule type="iconSet" priority="188" id="{BF2BDBE8-3140-4A47-903C-B6471536D60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228" id="{74DE36C5-1F46-4D3B-82D9-225D63CD60C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U51:U52</xm:sqref>
        </x14:conditionalFormatting>
        <x14:conditionalFormatting xmlns:xm="http://schemas.microsoft.com/office/excel/2006/main">
          <x14:cfRule type="iconSet" priority="207" id="{B034938A-3600-4E15-8069-8972DD98DF7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U52</xm:sqref>
        </x14:conditionalFormatting>
        <x14:conditionalFormatting xmlns:xm="http://schemas.microsoft.com/office/excel/2006/main">
          <x14:cfRule type="iconSet" priority="162" id="{4A120DD2-BC5A-404E-AE15-43F6ADBE2B2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173" id="{FF32BB19-415A-4B2E-97E4-22EC4475D17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U53</xm:sqref>
        </x14:conditionalFormatting>
        <x14:conditionalFormatting xmlns:xm="http://schemas.microsoft.com/office/excel/2006/main">
          <x14:cfRule type="iconSet" priority="131" id="{61E7A9E1-8F6C-410E-A5B8-1F7E20A0D97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141" id="{9B48E211-A04D-4912-AAAB-1D686930FEA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151" id="{33843AD9-6A69-4FEF-8F38-23D21B8197B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U54</xm:sqref>
        </x14:conditionalFormatting>
        <x14:conditionalFormatting xmlns:xm="http://schemas.microsoft.com/office/excel/2006/main">
          <x14:cfRule type="iconSet" priority="115" id="{7B4EE73E-665B-4B06-B429-FEAA699BE75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U55:U56</xm:sqref>
        </x14:conditionalFormatting>
        <x14:conditionalFormatting xmlns:xm="http://schemas.microsoft.com/office/excel/2006/main">
          <x14:cfRule type="iconSet" priority="114" id="{2E14CD38-67D8-4E83-A5A7-E8D75AD4905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U57:U58</xm:sqref>
        </x14:conditionalFormatting>
        <x14:conditionalFormatting xmlns:xm="http://schemas.microsoft.com/office/excel/2006/main">
          <x14:cfRule type="iconSet" priority="775" id="{3BEB91DA-87CA-4B6D-9AAD-BF0E67A33CC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W5:W6</xm:sqref>
        </x14:conditionalFormatting>
        <x14:conditionalFormatting xmlns:xm="http://schemas.microsoft.com/office/excel/2006/main">
          <x14:cfRule type="iconSet" priority="774" id="{694F539B-64AA-4247-9F1B-49CC9F53AE2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W7:W8</xm:sqref>
        </x14:conditionalFormatting>
        <x14:conditionalFormatting xmlns:xm="http://schemas.microsoft.com/office/excel/2006/main">
          <x14:cfRule type="iconSet" priority="773" id="{0B3D7F4D-3EF3-403A-8A5C-64314617FC3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W9:W10</xm:sqref>
        </x14:conditionalFormatting>
        <x14:conditionalFormatting xmlns:xm="http://schemas.microsoft.com/office/excel/2006/main">
          <x14:cfRule type="iconSet" priority="772" id="{FF2D5FDA-48BE-4006-B5F0-70CB604D6FC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W11:W12</xm:sqref>
        </x14:conditionalFormatting>
        <x14:conditionalFormatting xmlns:xm="http://schemas.microsoft.com/office/excel/2006/main">
          <x14:cfRule type="iconSet" priority="771" id="{3817AF82-5B82-4D2A-BB2D-8B71A8F40B6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70" id="{646ADFF8-8758-484E-AAC8-BF40FAAF635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W15:W16</xm:sqref>
        </x14:conditionalFormatting>
        <x14:conditionalFormatting xmlns:xm="http://schemas.microsoft.com/office/excel/2006/main">
          <x14:cfRule type="iconSet" priority="467" id="{81AD07C3-034D-4D81-85C5-8FB51CB4D5E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W17:W18</xm:sqref>
        </x14:conditionalFormatting>
        <x14:conditionalFormatting xmlns:xm="http://schemas.microsoft.com/office/excel/2006/main">
          <x14:cfRule type="iconSet" priority="466" id="{F5072FCD-6167-412D-AA3F-34A44774D78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W19:W20</xm:sqref>
        </x14:conditionalFormatting>
        <x14:conditionalFormatting xmlns:xm="http://schemas.microsoft.com/office/excel/2006/main">
          <x14:cfRule type="iconSet" priority="769" id="{B32DA87F-499C-45F0-AD0C-66D792BE246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W21:W23</xm:sqref>
        </x14:conditionalFormatting>
        <x14:conditionalFormatting xmlns:xm="http://schemas.microsoft.com/office/excel/2006/main">
          <x14:cfRule type="iconSet" priority="768" id="{DCC53758-5E4B-47A0-B2A8-01617362E84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W24:W25</xm:sqref>
        </x14:conditionalFormatting>
        <x14:conditionalFormatting xmlns:xm="http://schemas.microsoft.com/office/excel/2006/main">
          <x14:cfRule type="iconSet" priority="767" id="{4652AC52-D2EF-4D17-93ED-F1282D32805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W26:W27</xm:sqref>
        </x14:conditionalFormatting>
        <x14:conditionalFormatting xmlns:xm="http://schemas.microsoft.com/office/excel/2006/main">
          <x14:cfRule type="iconSet" priority="766" id="{96A04191-EF7B-4846-ACCF-8B417A1A0D0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W28:W29</xm:sqref>
        </x14:conditionalFormatting>
        <x14:conditionalFormatting xmlns:xm="http://schemas.microsoft.com/office/excel/2006/main">
          <x14:cfRule type="iconSet" priority="765" id="{B23E2BEA-3A5F-4A4C-8923-403DD0D36FF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W30:W31</xm:sqref>
        </x14:conditionalFormatting>
        <x14:conditionalFormatting xmlns:xm="http://schemas.microsoft.com/office/excel/2006/main">
          <x14:cfRule type="iconSet" priority="658" id="{C9975EA3-73FC-4D37-9A00-6D73AC66B3F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W32:W33</xm:sqref>
        </x14:conditionalFormatting>
        <x14:conditionalFormatting xmlns:xm="http://schemas.microsoft.com/office/excel/2006/main">
          <x14:cfRule type="iconSet" priority="645" id="{6B998BAD-312D-467D-B0D0-46E8E68ACED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W34:W35</xm:sqref>
        </x14:conditionalFormatting>
        <x14:conditionalFormatting xmlns:xm="http://schemas.microsoft.com/office/excel/2006/main">
          <x14:cfRule type="iconSet" priority="565" id="{DF1192DF-CF3A-42C0-B941-B45C597E0FF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52" id="{2D67A9AF-8DB4-4521-846A-97F1B9984AC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W37</xm:sqref>
        </x14:conditionalFormatting>
        <x14:conditionalFormatting xmlns:xm="http://schemas.microsoft.com/office/excel/2006/main">
          <x14:cfRule type="iconSet" priority="633" id="{AB14EE60-1D20-47FB-8EE2-557926C870E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W38</xm:sqref>
        </x14:conditionalFormatting>
        <x14:conditionalFormatting xmlns:xm="http://schemas.microsoft.com/office/excel/2006/main">
          <x14:cfRule type="iconSet" priority="545" id="{42C1EB7C-60B0-4C1B-96FE-8D75E8D0203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W39</xm:sqref>
        </x14:conditionalFormatting>
        <x14:conditionalFormatting xmlns:xm="http://schemas.microsoft.com/office/excel/2006/main">
          <x14:cfRule type="iconSet" priority="537" id="{B29B3AF7-F458-4C31-B216-B058F5A023C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540" id="{3DDC8791-565D-4FED-AD70-B751593650B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531" id="{D54B134F-B672-4E3B-9EDE-2425A0D2FB9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534" id="{892B4C1B-C309-4E3E-9A94-E4E8AFC20A5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569" id="{C16EE17F-5477-4A27-8343-94CCC958CB6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624" id="{E9AE8CA6-B27F-49D7-AFCD-0C5A3602DF1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W41</xm:sqref>
        </x14:conditionalFormatting>
        <x14:conditionalFormatting xmlns:xm="http://schemas.microsoft.com/office/excel/2006/main">
          <x14:cfRule type="iconSet" priority="516" id="{447A918C-7271-4F96-BDAB-1B25A216A63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519" id="{6E907DEF-4B0D-4AEE-A408-DF04671B30E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W42</xm:sqref>
        </x14:conditionalFormatting>
        <x14:conditionalFormatting xmlns:xm="http://schemas.microsoft.com/office/excel/2006/main">
          <x14:cfRule type="iconSet" priority="482" id="{3385EE6C-D4CF-49AB-A271-AF691BB43D6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483" id="{B9B25DD8-37B4-45A1-82C5-72707581328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484" id="{678AD990-A276-41F9-A248-E20B315309C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W43</xm:sqref>
        </x14:conditionalFormatting>
        <x14:conditionalFormatting xmlns:xm="http://schemas.microsoft.com/office/excel/2006/main">
          <x14:cfRule type="iconSet" priority="485" id="{10C457AA-A416-4F61-AC4F-4179B78CAEA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486" id="{7B9C5D58-A278-42D5-88F1-ADE9DC429FB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487" id="{42871E2A-4F4C-451A-94B9-115784F01BF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W44</xm:sqref>
        </x14:conditionalFormatting>
        <x14:conditionalFormatting xmlns:xm="http://schemas.microsoft.com/office/excel/2006/main">
          <x14:cfRule type="iconSet" priority="489" id="{38454E77-BC4B-4EF7-82CF-8E3B0256237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493" id="{B86B571D-EEEE-43C7-99E7-FC850D3EAA4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490" id="{531DA1D0-A414-4AB9-A128-528063D94D8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491" id="{B2AEDCB7-5620-4667-A426-55DFC54F8C3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W45:W46</xm:sqref>
        </x14:conditionalFormatting>
        <x14:conditionalFormatting xmlns:xm="http://schemas.microsoft.com/office/excel/2006/main">
          <x14:cfRule type="iconSet" priority="488" id="{9225540F-E211-48DE-B41E-5ABBA694FBF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492" id="{C7DDD77A-FE18-4BB2-9998-AFB2EF79689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W46</xm:sqref>
        </x14:conditionalFormatting>
        <x14:conditionalFormatting xmlns:xm="http://schemas.microsoft.com/office/excel/2006/main">
          <x14:cfRule type="iconSet" priority="250" id="{BB5C7466-7FF6-4A93-8E89-6823F4CE3CB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W47:W48</xm:sqref>
        </x14:conditionalFormatting>
        <x14:conditionalFormatting xmlns:xm="http://schemas.microsoft.com/office/excel/2006/main">
          <x14:cfRule type="iconSet" priority="249" id="{CA5110FB-E48F-4872-B595-6803E9191BC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W49</xm:sqref>
        </x14:conditionalFormatting>
        <x14:conditionalFormatting xmlns:xm="http://schemas.microsoft.com/office/excel/2006/main">
          <x14:cfRule type="iconSet" priority="185" id="{B71A0506-74FA-4BDF-B276-B6D9B64DDD5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W50</xm:sqref>
        </x14:conditionalFormatting>
        <x14:conditionalFormatting xmlns:xm="http://schemas.microsoft.com/office/excel/2006/main">
          <x14:cfRule type="iconSet" priority="183" id="{F55AD5BB-B65C-4C89-94D9-123C605E169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184" id="{3F59B0B0-E9A8-4932-AB68-02B76751303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W50:W51</xm:sqref>
        </x14:conditionalFormatting>
        <x14:conditionalFormatting xmlns:xm="http://schemas.microsoft.com/office/excel/2006/main">
          <x14:cfRule type="iconSet" priority="182" id="{99AD9AA8-5404-4C68-889F-B5EE35E7E53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W51</xm:sqref>
        </x14:conditionalFormatting>
        <x14:conditionalFormatting xmlns:xm="http://schemas.microsoft.com/office/excel/2006/main">
          <x14:cfRule type="iconSet" priority="187" id="{1EE871A9-C6A6-495B-BE79-7A553E41049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206" id="{E8C526A4-B0A6-434F-9049-2732CA8CC6A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227" id="{0284015C-6FE1-4F8C-87DE-869718F0081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W52</xm:sqref>
        </x14:conditionalFormatting>
        <x14:conditionalFormatting xmlns:xm="http://schemas.microsoft.com/office/excel/2006/main">
          <x14:cfRule type="iconSet" priority="161" id="{B2BFB7C4-9156-4D84-874B-6FFB2E6DE61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172" id="{808DEEE1-7AA0-4E52-97D9-A1917EB2C61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W53</xm:sqref>
        </x14:conditionalFormatting>
        <x14:conditionalFormatting xmlns:xm="http://schemas.microsoft.com/office/excel/2006/main">
          <x14:cfRule type="iconSet" priority="130" id="{3FFDFF7B-FE09-4A04-9E6F-F00AD1B1A94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140" id="{3EB25878-CE07-42EA-95AF-E1A2DD5B6A0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150" id="{1D489720-D329-4445-8BE2-1EC4ECC881F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W54</xm:sqref>
        </x14:conditionalFormatting>
        <x14:conditionalFormatting xmlns:xm="http://schemas.microsoft.com/office/excel/2006/main">
          <x14:cfRule type="iconSet" priority="113" id="{1E74A98A-3F84-42EA-8D8C-443F958733E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W55:W56</xm:sqref>
        </x14:conditionalFormatting>
        <x14:conditionalFormatting xmlns:xm="http://schemas.microsoft.com/office/excel/2006/main">
          <x14:cfRule type="iconSet" priority="112" id="{E1946B21-A371-4CDB-A9F0-0697DF599FE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W57:W58</xm:sqref>
        </x14:conditionalFormatting>
        <x14:conditionalFormatting xmlns:xm="http://schemas.microsoft.com/office/excel/2006/main">
          <x14:cfRule type="iconSet" priority="764" id="{065E4768-2116-4F9E-A544-ADACC616819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Y5:Y6</xm:sqref>
        </x14:conditionalFormatting>
        <x14:conditionalFormatting xmlns:xm="http://schemas.microsoft.com/office/excel/2006/main">
          <x14:cfRule type="iconSet" priority="763" id="{9C22A846-A3EB-4C33-88AB-5CA54BA1B59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Y7:Y8</xm:sqref>
        </x14:conditionalFormatting>
        <x14:conditionalFormatting xmlns:xm="http://schemas.microsoft.com/office/excel/2006/main">
          <x14:cfRule type="iconSet" priority="762" id="{EBEEEA06-A4BD-4473-8D13-2DE339F483C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Y9:Y10</xm:sqref>
        </x14:conditionalFormatting>
        <x14:conditionalFormatting xmlns:xm="http://schemas.microsoft.com/office/excel/2006/main">
          <x14:cfRule type="iconSet" priority="761" id="{7BC16973-8B7B-41C8-8FBA-7B82F582555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Y11:Y12</xm:sqref>
        </x14:conditionalFormatting>
        <x14:conditionalFormatting xmlns:xm="http://schemas.microsoft.com/office/excel/2006/main">
          <x14:cfRule type="iconSet" priority="760" id="{3954DCA9-0394-4299-B501-FBAD76777AB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Y13:Y14</xm:sqref>
        </x14:conditionalFormatting>
        <x14:conditionalFormatting xmlns:xm="http://schemas.microsoft.com/office/excel/2006/main">
          <x14:cfRule type="iconSet" priority="759" id="{A4C59F81-7CC1-496B-82BE-F2D6173C791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Y15:Y16</xm:sqref>
        </x14:conditionalFormatting>
        <x14:conditionalFormatting xmlns:xm="http://schemas.microsoft.com/office/excel/2006/main">
          <x14:cfRule type="iconSet" priority="758" id="{B6D7ED84-C6D0-42AD-904A-D18473FC712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Y17:Y18</xm:sqref>
        </x14:conditionalFormatting>
        <x14:conditionalFormatting xmlns:xm="http://schemas.microsoft.com/office/excel/2006/main">
          <x14:cfRule type="iconSet" priority="757" id="{88CB3DF7-EC46-4952-95C0-F87B4E98674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Y19:Y20</xm:sqref>
        </x14:conditionalFormatting>
        <x14:conditionalFormatting xmlns:xm="http://schemas.microsoft.com/office/excel/2006/main">
          <x14:cfRule type="iconSet" priority="756" id="{AFB8B11C-FAA0-4AEE-B8E7-441849ACEC1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Y21:Y23</xm:sqref>
        </x14:conditionalFormatting>
        <x14:conditionalFormatting xmlns:xm="http://schemas.microsoft.com/office/excel/2006/main">
          <x14:cfRule type="iconSet" priority="755" id="{20AA5784-0BE3-47E8-B27F-34CF1A43831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Y24:Y25</xm:sqref>
        </x14:conditionalFormatting>
        <x14:conditionalFormatting xmlns:xm="http://schemas.microsoft.com/office/excel/2006/main">
          <x14:cfRule type="iconSet" priority="754" id="{B0AF6EB6-2661-48BD-871D-639DE9522D2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Y26:Y27</xm:sqref>
        </x14:conditionalFormatting>
        <x14:conditionalFormatting xmlns:xm="http://schemas.microsoft.com/office/excel/2006/main">
          <x14:cfRule type="iconSet" priority="753" id="{0DD6BFC5-4513-4418-9171-386665BCDB2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Y28:Y29</xm:sqref>
        </x14:conditionalFormatting>
        <x14:conditionalFormatting xmlns:xm="http://schemas.microsoft.com/office/excel/2006/main">
          <x14:cfRule type="iconSet" priority="752" id="{2A8544C2-3E12-4413-B1F8-C1597F9E162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Y30:Y31</xm:sqref>
        </x14:conditionalFormatting>
        <x14:conditionalFormatting xmlns:xm="http://schemas.microsoft.com/office/excel/2006/main">
          <x14:cfRule type="iconSet" priority="657" id="{FF76BEF4-76C3-4516-833E-AC7C6F87A8F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Y32:Y33</xm:sqref>
        </x14:conditionalFormatting>
        <x14:conditionalFormatting xmlns:xm="http://schemas.microsoft.com/office/excel/2006/main">
          <x14:cfRule type="iconSet" priority="644" id="{D90CE78A-BFEE-4243-B654-88A8BA60BE3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Y34:Y35</xm:sqref>
        </x14:conditionalFormatting>
        <x14:conditionalFormatting xmlns:xm="http://schemas.microsoft.com/office/excel/2006/main">
          <x14:cfRule type="iconSet" priority="564" id="{7B753E78-B950-47C7-B2AC-AE6D9369893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Y36</xm:sqref>
        </x14:conditionalFormatting>
        <x14:conditionalFormatting xmlns:xm="http://schemas.microsoft.com/office/excel/2006/main">
          <x14:cfRule type="iconSet" priority="551" id="{CE18DEBA-607A-411C-82C4-DF88DEB27EC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Y37</xm:sqref>
        </x14:conditionalFormatting>
        <x14:conditionalFormatting xmlns:xm="http://schemas.microsoft.com/office/excel/2006/main">
          <x14:cfRule type="iconSet" priority="632" id="{DBD06E46-3A3B-4CFB-AED5-BA00ED16E0F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Y38</xm:sqref>
        </x14:conditionalFormatting>
        <x14:conditionalFormatting xmlns:xm="http://schemas.microsoft.com/office/excel/2006/main">
          <x14:cfRule type="iconSet" priority="544" id="{4AA2587B-4EC1-4075-BCC2-B1780424F86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Y39</xm:sqref>
        </x14:conditionalFormatting>
        <x14:conditionalFormatting xmlns:xm="http://schemas.microsoft.com/office/excel/2006/main">
          <x14:cfRule type="iconSet" priority="536" id="{B6F14D32-9F7C-4DB2-BB0D-CB1F31CA98E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539" id="{F397DF58-C81E-44B6-9A9C-37D5DEC2CB4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Y40</xm:sqref>
        </x14:conditionalFormatting>
        <x14:conditionalFormatting xmlns:xm="http://schemas.microsoft.com/office/excel/2006/main">
          <x14:cfRule type="iconSet" priority="530" id="{4A68C2F2-199D-45E8-BB43-0069CDC9ADA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533" id="{15A4F874-4F03-4705-A6E7-1E30A136678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623" id="{17193A14-751A-4E09-B0E7-A6E5D53166C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Y41</xm:sqref>
        </x14:conditionalFormatting>
        <x14:conditionalFormatting xmlns:xm="http://schemas.microsoft.com/office/excel/2006/main">
          <x14:cfRule type="iconSet" priority="515" id="{51F7EB93-A128-4091-9528-F3CB3637CD5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518" id="{4FD32C6D-699B-405D-8C30-428CDE7EE46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Y42</xm:sqref>
        </x14:conditionalFormatting>
        <x14:conditionalFormatting xmlns:xm="http://schemas.microsoft.com/office/excel/2006/main">
          <x14:cfRule type="iconSet" priority="620" id="{B5BEEB08-E94D-4A22-94C0-526F3E3F801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Y43</xm:sqref>
        </x14:conditionalFormatting>
        <x14:conditionalFormatting xmlns:xm="http://schemas.microsoft.com/office/excel/2006/main">
          <x14:cfRule type="iconSet" priority="613" id="{F0DAD058-4C39-4437-BEB5-14B45AE8F51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Y44:Y45</xm:sqref>
        </x14:conditionalFormatting>
        <x14:conditionalFormatting xmlns:xm="http://schemas.microsoft.com/office/excel/2006/main">
          <x14:cfRule type="iconSet" priority="527" id="{7FBBD358-2C1A-41D2-AB47-72FBBB303CC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Y45:Y46</xm:sqref>
        </x14:conditionalFormatting>
        <x14:conditionalFormatting xmlns:xm="http://schemas.microsoft.com/office/excel/2006/main">
          <x14:cfRule type="iconSet" priority="603" id="{AC7A7AC8-E9D2-4C5B-A404-3160D7F5172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Y45:Y47</xm:sqref>
        </x14:conditionalFormatting>
        <x14:conditionalFormatting xmlns:xm="http://schemas.microsoft.com/office/excel/2006/main">
          <x14:cfRule type="iconSet" priority="524" id="{57CE0EAF-23AB-4341-AB86-BFE78A2A2CF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Y46:Y47</xm:sqref>
        </x14:conditionalFormatting>
        <x14:conditionalFormatting xmlns:xm="http://schemas.microsoft.com/office/excel/2006/main">
          <x14:cfRule type="iconSet" priority="593" id="{E6BF586D-ACFD-4B46-97C6-3EF56DCD5A3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Y47</xm:sqref>
        </x14:conditionalFormatting>
        <x14:conditionalFormatting xmlns:xm="http://schemas.microsoft.com/office/excel/2006/main">
          <x14:cfRule type="iconSet" priority="458" id="{B708CA0C-2998-4D2E-B50F-EB385790A65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Y48:Y49</xm:sqref>
        </x14:conditionalFormatting>
        <x14:conditionalFormatting xmlns:xm="http://schemas.microsoft.com/office/excel/2006/main">
          <x14:cfRule type="iconSet" priority="237" id="{14E65C5E-182C-4BF4-85B7-A0FF1FA8675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Y50</xm:sqref>
        </x14:conditionalFormatting>
        <x14:conditionalFormatting xmlns:xm="http://schemas.microsoft.com/office/excel/2006/main">
          <x14:cfRule type="iconSet" priority="216" id="{E201E4C6-733A-4565-90E1-B3580495191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226" id="{375789D9-63A9-446C-9D31-AC7B4C8B195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Y50:Y51</xm:sqref>
        </x14:conditionalFormatting>
        <x14:conditionalFormatting xmlns:xm="http://schemas.microsoft.com/office/excel/2006/main">
          <x14:cfRule type="iconSet" priority="186" id="{447DCF86-02E8-4D5B-8CBF-3F64888E31D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Y51</xm:sqref>
        </x14:conditionalFormatting>
        <x14:conditionalFormatting xmlns:xm="http://schemas.microsoft.com/office/excel/2006/main">
          <x14:cfRule type="iconSet" priority="160" id="{2096913D-00D0-4907-A89E-6850A18C3B3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171" id="{1DE178B6-5E91-4860-9510-A585321003A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Y53</xm:sqref>
        </x14:conditionalFormatting>
        <x14:conditionalFormatting xmlns:xm="http://schemas.microsoft.com/office/excel/2006/main">
          <x14:cfRule type="iconSet" priority="111" id="{F77104C5-CE75-4220-B982-5F3D863317D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Y55:Y56</xm:sqref>
        </x14:conditionalFormatting>
        <x14:conditionalFormatting xmlns:xm="http://schemas.microsoft.com/office/excel/2006/main">
          <x14:cfRule type="iconSet" priority="110" id="{A2D5A807-E6D7-48AB-A71D-2DF329B7F0B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Y57:Y58</xm:sqref>
        </x14:conditionalFormatting>
        <x14:conditionalFormatting xmlns:xm="http://schemas.microsoft.com/office/excel/2006/main">
          <x14:cfRule type="iconSet" priority="751" id="{6363367F-6645-4C05-A9CA-6D35F179DDD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AA5:AA6</xm:sqref>
        </x14:conditionalFormatting>
        <x14:conditionalFormatting xmlns:xm="http://schemas.microsoft.com/office/excel/2006/main">
          <x14:cfRule type="iconSet" priority="750" id="{39FF6FCB-6123-45C8-9851-6CB1F6A3794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AA7:AA8</xm:sqref>
        </x14:conditionalFormatting>
        <x14:conditionalFormatting xmlns:xm="http://schemas.microsoft.com/office/excel/2006/main">
          <x14:cfRule type="iconSet" priority="469" id="{78D86E7E-6707-4D5D-AA1F-CDC6BA46BD7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AA9:AA10</xm:sqref>
        </x14:conditionalFormatting>
        <x14:conditionalFormatting xmlns:xm="http://schemas.microsoft.com/office/excel/2006/main">
          <x14:cfRule type="iconSet" priority="468" id="{11043F7B-9A83-4D43-A586-92ADB523CA3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AA11:AA12</xm:sqref>
        </x14:conditionalFormatting>
        <x14:conditionalFormatting xmlns:xm="http://schemas.microsoft.com/office/excel/2006/main">
          <x14:cfRule type="iconSet" priority="749" id="{B275CA94-AFF5-41F0-895B-8F34EF89A3E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AA13:AA14</xm:sqref>
        </x14:conditionalFormatting>
        <x14:conditionalFormatting xmlns:xm="http://schemas.microsoft.com/office/excel/2006/main">
          <x14:cfRule type="iconSet" priority="748" id="{A1E9436E-505E-4A51-9895-E87647335EB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AA15:AA16</xm:sqref>
        </x14:conditionalFormatting>
        <x14:conditionalFormatting xmlns:xm="http://schemas.microsoft.com/office/excel/2006/main">
          <x14:cfRule type="iconSet" priority="747" id="{E3A7C97C-B9EA-4DD4-AAAA-E91F531D592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AA17:AA18</xm:sqref>
        </x14:conditionalFormatting>
        <x14:conditionalFormatting xmlns:xm="http://schemas.microsoft.com/office/excel/2006/main">
          <x14:cfRule type="iconSet" priority="746" id="{EF5464C5-4BA7-44D4-B269-15135E2BF77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AA19:AA20</xm:sqref>
        </x14:conditionalFormatting>
        <x14:conditionalFormatting xmlns:xm="http://schemas.microsoft.com/office/excel/2006/main">
          <x14:cfRule type="iconSet" priority="745" id="{F71E3F18-8DED-4100-BB1A-27613F98A0D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AA21:AA23</xm:sqref>
        </x14:conditionalFormatting>
        <x14:conditionalFormatting xmlns:xm="http://schemas.microsoft.com/office/excel/2006/main">
          <x14:cfRule type="iconSet" priority="744" id="{8BEF9500-527D-4469-9A36-4B1DB7D6205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AA24:AA25</xm:sqref>
        </x14:conditionalFormatting>
        <x14:conditionalFormatting xmlns:xm="http://schemas.microsoft.com/office/excel/2006/main">
          <x14:cfRule type="iconSet" priority="743" id="{695F1C43-1C1A-4825-858D-25FC7ED4715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AA26:AA27</xm:sqref>
        </x14:conditionalFormatting>
        <x14:conditionalFormatting xmlns:xm="http://schemas.microsoft.com/office/excel/2006/main">
          <x14:cfRule type="iconSet" priority="742" id="{0FC45C06-D033-4B53-AC09-DA311B2B34A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AA28:AA29</xm:sqref>
        </x14:conditionalFormatting>
        <x14:conditionalFormatting xmlns:xm="http://schemas.microsoft.com/office/excel/2006/main">
          <x14:cfRule type="iconSet" priority="741" id="{D0E3280A-1F7B-4EBA-B8EE-68C253AC23E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AA30:AA31</xm:sqref>
        </x14:conditionalFormatting>
        <x14:conditionalFormatting xmlns:xm="http://schemas.microsoft.com/office/excel/2006/main">
          <x14:cfRule type="iconSet" priority="656" id="{88A385B7-9B5D-468F-8F38-70F105739EE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AA32:AA33</xm:sqref>
        </x14:conditionalFormatting>
        <x14:conditionalFormatting xmlns:xm="http://schemas.microsoft.com/office/excel/2006/main">
          <x14:cfRule type="iconSet" priority="643" id="{CD5BCB8F-ACFE-4999-B36C-6DA2C86BEF9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AA34:AA35</xm:sqref>
        </x14:conditionalFormatting>
        <x14:conditionalFormatting xmlns:xm="http://schemas.microsoft.com/office/excel/2006/main">
          <x14:cfRule type="iconSet" priority="563" id="{32013362-AE01-415D-BF90-9B820DB8193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550" id="{F106F568-D570-4841-86A9-E7660BB09D7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AA37</xm:sqref>
        </x14:conditionalFormatting>
        <x14:conditionalFormatting xmlns:xm="http://schemas.microsoft.com/office/excel/2006/main">
          <x14:cfRule type="iconSet" priority="631" id="{5941ECBB-7474-4BBF-8070-E1D7252E78F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AA38</xm:sqref>
        </x14:conditionalFormatting>
        <x14:conditionalFormatting xmlns:xm="http://schemas.microsoft.com/office/excel/2006/main">
          <x14:cfRule type="iconSet" priority="543" id="{C86D6EC3-AC7D-4EF4-884D-7A4CD65B1C6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AA39</xm:sqref>
        </x14:conditionalFormatting>
        <x14:conditionalFormatting xmlns:xm="http://schemas.microsoft.com/office/excel/2006/main">
          <x14:cfRule type="iconSet" priority="535" id="{387A84D5-1031-4B3A-BE18-294BE14E270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538" id="{F90D3889-6A51-4479-82EB-88E7F4FA4E8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AA40</xm:sqref>
        </x14:conditionalFormatting>
        <x14:conditionalFormatting xmlns:xm="http://schemas.microsoft.com/office/excel/2006/main">
          <x14:cfRule type="iconSet" priority="529" id="{5769C517-EC9A-4101-A2FC-23BCCCBDD25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532" id="{D28AA637-5AE8-4DCC-8607-8830D92CD98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622" id="{D8790B8C-2B3E-464D-A9DF-C2515E9409E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AA41</xm:sqref>
        </x14:conditionalFormatting>
        <x14:conditionalFormatting xmlns:xm="http://schemas.microsoft.com/office/excel/2006/main">
          <x14:cfRule type="iconSet" priority="514" id="{91BC27E3-581C-435E-BA82-C8F45AD40BE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517" id="{34D06D63-DBC9-4E21-A51E-FDCA5A5F6E5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619" id="{1AE185DC-DDB5-4D5A-8AFA-E52F20A0262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612" id="{D2879C51-FD8B-4358-A8AD-57ADDD06204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AA44:AA45</xm:sqref>
        </x14:conditionalFormatting>
        <x14:conditionalFormatting xmlns:xm="http://schemas.microsoft.com/office/excel/2006/main">
          <x14:cfRule type="iconSet" priority="526" id="{B85117C0-1DE2-4BED-9227-87F38B01A44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AA45:AA46</xm:sqref>
        </x14:conditionalFormatting>
        <x14:conditionalFormatting xmlns:xm="http://schemas.microsoft.com/office/excel/2006/main">
          <x14:cfRule type="iconSet" priority="602" id="{B76C9F9C-EC25-4380-9667-40CABDEEBAF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AA45:AA47</xm:sqref>
        </x14:conditionalFormatting>
        <x14:conditionalFormatting xmlns:xm="http://schemas.microsoft.com/office/excel/2006/main">
          <x14:cfRule type="iconSet" priority="523" id="{F85AE6B6-6AA0-476E-84AA-91988204E3D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AA46:AA48</xm:sqref>
        </x14:conditionalFormatting>
        <x14:conditionalFormatting xmlns:xm="http://schemas.microsoft.com/office/excel/2006/main">
          <x14:cfRule type="iconSet" priority="592" id="{A0C629EF-5447-44EB-83CA-1488A4AA229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AA47:AA49</xm:sqref>
        </x14:conditionalFormatting>
        <x14:conditionalFormatting xmlns:xm="http://schemas.microsoft.com/office/excel/2006/main">
          <x14:cfRule type="iconSet" priority="521" id="{0A4688B9-0FB4-40F3-9564-01CE5029EEB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AA48:AA50</xm:sqref>
        </x14:conditionalFormatting>
        <x14:conditionalFormatting xmlns:xm="http://schemas.microsoft.com/office/excel/2006/main">
          <x14:cfRule type="iconSet" priority="583" id="{3CA0DBB4-DABC-4A82-A1A4-EAAA8FC5917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AA49:AA50</xm:sqref>
        </x14:conditionalFormatting>
        <x14:conditionalFormatting xmlns:xm="http://schemas.microsoft.com/office/excel/2006/main">
          <x14:cfRule type="iconSet" priority="512" id="{47F5B274-AE05-471F-BC6E-94BB136B942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AA50</xm:sqref>
        </x14:conditionalFormatting>
        <x14:conditionalFormatting xmlns:xm="http://schemas.microsoft.com/office/excel/2006/main">
          <x14:cfRule type="iconSet" priority="508" id="{79C83689-6DDB-4C0D-9345-B2BD2AA0C3A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509" id="{5BEA29AA-D992-42DE-8A0D-AE336A3879A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AA52</xm:sqref>
        </x14:conditionalFormatting>
        <x14:conditionalFormatting xmlns:xm="http://schemas.microsoft.com/office/excel/2006/main">
          <x14:cfRule type="iconSet" priority="495" id="{4357D6F4-7AC1-4FE0-BFC2-EEC1652C754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496" id="{DE0EF824-ADDC-4F6A-923E-36D47F47E27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497" id="{01AD7862-9E77-4F5C-8C0A-F54CF4B9366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AA54</xm:sqref>
        </x14:conditionalFormatting>
        <x14:conditionalFormatting xmlns:xm="http://schemas.microsoft.com/office/excel/2006/main">
          <x14:cfRule type="iconSet" priority="108" id="{0C3B9EF4-1CED-4E82-8ED5-E341498C5C9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AA55:AA56</xm:sqref>
        </x14:conditionalFormatting>
        <x14:conditionalFormatting xmlns:xm="http://schemas.microsoft.com/office/excel/2006/main">
          <x14:cfRule type="iconSet" priority="107" id="{B7FE3ECF-6C09-489A-84B6-428D393AA98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AA57</xm:sqref>
        </x14:conditionalFormatting>
        <x14:conditionalFormatting xmlns:xm="http://schemas.microsoft.com/office/excel/2006/main">
          <x14:cfRule type="iconSet" priority="106" id="{90BEF615-EDA3-4EE6-B24D-1C3EA5884AD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AA58</xm:sqref>
        </x14:conditionalFormatting>
        <x14:conditionalFormatting xmlns:xm="http://schemas.microsoft.com/office/excel/2006/main">
          <x14:cfRule type="iconSet" priority="847" id="{D7657CB1-6A6D-49E0-A341-555DA6F60FD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AB5:AB6</xm:sqref>
        </x14:conditionalFormatting>
        <x14:conditionalFormatting xmlns:xm="http://schemas.microsoft.com/office/excel/2006/main">
          <x14:cfRule type="iconSet" priority="846" id="{443299CD-7A0D-4ED5-B440-2AC2D137124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AB7:AB8</xm:sqref>
        </x14:conditionalFormatting>
        <x14:conditionalFormatting xmlns:xm="http://schemas.microsoft.com/office/excel/2006/main">
          <x14:cfRule type="iconSet" priority="845" id="{150AEB80-20C9-4630-95F0-767F014D2C6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AB9:AB10</xm:sqref>
        </x14:conditionalFormatting>
        <x14:conditionalFormatting xmlns:xm="http://schemas.microsoft.com/office/excel/2006/main">
          <x14:cfRule type="iconSet" priority="844" id="{EE4F74DA-F8A2-4B72-A069-01A9D8E595B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AB11:AB12</xm:sqref>
        </x14:conditionalFormatting>
        <x14:conditionalFormatting xmlns:xm="http://schemas.microsoft.com/office/excel/2006/main">
          <x14:cfRule type="iconSet" priority="843" id="{AB5B7020-B5FF-4D3D-8E0C-A39C6217266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AB13:AB14</xm:sqref>
        </x14:conditionalFormatting>
        <x14:conditionalFormatting xmlns:xm="http://schemas.microsoft.com/office/excel/2006/main">
          <x14:cfRule type="iconSet" priority="842" id="{B134DE87-6230-4921-A554-3349A98FE12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AB15:AB16</xm:sqref>
        </x14:conditionalFormatting>
        <x14:conditionalFormatting xmlns:xm="http://schemas.microsoft.com/office/excel/2006/main">
          <x14:cfRule type="iconSet" priority="841" id="{F314B784-B9A4-423E-B288-8D974CEBC2A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AB17:AB18</xm:sqref>
        </x14:conditionalFormatting>
        <x14:conditionalFormatting xmlns:xm="http://schemas.microsoft.com/office/excel/2006/main">
          <x14:cfRule type="iconSet" priority="840" id="{5E2910EB-D37B-4157-BAAA-26BF56035D7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AB19:AB20</xm:sqref>
        </x14:conditionalFormatting>
        <x14:conditionalFormatting xmlns:xm="http://schemas.microsoft.com/office/excel/2006/main">
          <x14:cfRule type="iconSet" priority="839" id="{2F119806-3FFE-4A1C-9807-9201F0ECB68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AB21:AB23</xm:sqref>
        </x14:conditionalFormatting>
        <x14:conditionalFormatting xmlns:xm="http://schemas.microsoft.com/office/excel/2006/main">
          <x14:cfRule type="iconSet" priority="838" id="{57DD58DC-7A39-431F-8592-3D23E31CB08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AB24:AB25</xm:sqref>
        </x14:conditionalFormatting>
        <x14:conditionalFormatting xmlns:xm="http://schemas.microsoft.com/office/excel/2006/main">
          <x14:cfRule type="iconSet" priority="837" id="{6C75CBAD-41A4-4510-9AC4-9D72B08174B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AB26:AB27</xm:sqref>
        </x14:conditionalFormatting>
        <x14:conditionalFormatting xmlns:xm="http://schemas.microsoft.com/office/excel/2006/main">
          <x14:cfRule type="iconSet" priority="836" id="{C1B2633D-A78A-4DF1-A825-2AC955CB78E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AB28:AB29</xm:sqref>
        </x14:conditionalFormatting>
        <x14:conditionalFormatting xmlns:xm="http://schemas.microsoft.com/office/excel/2006/main">
          <x14:cfRule type="iconSet" priority="835" id="{3E5121BA-4756-4F82-A98B-645470D8DA0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AB30:AB31</xm:sqref>
        </x14:conditionalFormatting>
        <x14:conditionalFormatting xmlns:xm="http://schemas.microsoft.com/office/excel/2006/main">
          <x14:cfRule type="iconSet" priority="661" id="{A156F9CA-9200-4E88-BCF2-5443B57955C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AB32:AB33</xm:sqref>
        </x14:conditionalFormatting>
        <x14:conditionalFormatting xmlns:xm="http://schemas.microsoft.com/office/excel/2006/main">
          <x14:cfRule type="iconSet" priority="648" id="{9959637A-9D32-4C55-B7A6-C1C995AA700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AB34:AB35</xm:sqref>
        </x14:conditionalFormatting>
        <x14:conditionalFormatting xmlns:xm="http://schemas.microsoft.com/office/excel/2006/main">
          <x14:cfRule type="iconSet" priority="567" id="{90EF6C09-C7BA-44A7-9442-601EA5DC60D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554" id="{85E32DCA-A7D2-4B52-A817-623EF2D8254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AB37</xm:sqref>
        </x14:conditionalFormatting>
        <x14:conditionalFormatting xmlns:xm="http://schemas.microsoft.com/office/excel/2006/main">
          <x14:cfRule type="iconSet" priority="635" id="{662B70AE-D1B2-492C-AD12-EE561FCBF16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AB38</xm:sqref>
        </x14:conditionalFormatting>
        <x14:conditionalFormatting xmlns:xm="http://schemas.microsoft.com/office/excel/2006/main">
          <x14:cfRule type="iconSet" priority="103" id="{086AD9BC-00C6-41E4-B81D-342AD7279B2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AB39</xm:sqref>
        </x14:conditionalFormatting>
        <x14:conditionalFormatting xmlns:xm="http://schemas.microsoft.com/office/excel/2006/main">
          <x14:cfRule type="iconSet" priority="96" id="{834143DD-8B87-465E-AAAA-5EFDA24D40A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AB40</xm:sqref>
        </x14:conditionalFormatting>
        <x14:conditionalFormatting xmlns:xm="http://schemas.microsoft.com/office/excel/2006/main">
          <x14:cfRule type="iconSet" priority="93" id="{02767874-3804-44A2-A349-3371101B435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AB41</xm:sqref>
        </x14:conditionalFormatting>
        <x14:conditionalFormatting xmlns:xm="http://schemas.microsoft.com/office/excel/2006/main">
          <x14:cfRule type="iconSet" priority="100" id="{EB8F082B-DDEE-4D0A-BF9D-F461FF00B4F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621" id="{9B55FE0D-FD84-4857-8510-FE9EC0C9F99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614" id="{AB9657E9-4480-4385-856A-95DFC4BDE83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AB44:AB45</xm:sqref>
        </x14:conditionalFormatting>
        <x14:conditionalFormatting xmlns:xm="http://schemas.microsoft.com/office/excel/2006/main">
          <x14:cfRule type="iconSet" priority="528" id="{EC075269-5666-4B13-B2A1-41C6C0BC994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AB45:AB46</xm:sqref>
        </x14:conditionalFormatting>
        <x14:conditionalFormatting xmlns:xm="http://schemas.microsoft.com/office/excel/2006/main">
          <x14:cfRule type="iconSet" priority="604" id="{E8067F58-2D50-424C-9334-AA37C0DBFA4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AB45:AB47</xm:sqref>
        </x14:conditionalFormatting>
        <x14:conditionalFormatting xmlns:xm="http://schemas.microsoft.com/office/excel/2006/main">
          <x14:cfRule type="iconSet" priority="525" id="{9F8F8891-7F8D-4663-A304-54CACE179AF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AB46:AB48</xm:sqref>
        </x14:conditionalFormatting>
        <x14:conditionalFormatting xmlns:xm="http://schemas.microsoft.com/office/excel/2006/main">
          <x14:cfRule type="iconSet" priority="594" id="{D9F85A73-7C58-41BC-B5E0-0369157CAE2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AB47:AB49</xm:sqref>
        </x14:conditionalFormatting>
        <x14:conditionalFormatting xmlns:xm="http://schemas.microsoft.com/office/excel/2006/main">
          <x14:cfRule type="iconSet" priority="522" id="{06F385D5-8A65-4390-8701-2BB5936591A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AB48:AB50</xm:sqref>
        </x14:conditionalFormatting>
        <x14:conditionalFormatting xmlns:xm="http://schemas.microsoft.com/office/excel/2006/main">
          <x14:cfRule type="iconSet" priority="584" id="{8088B7AB-B586-4897-8A5E-3E2C79A2563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AB49:AB51</xm:sqref>
        </x14:conditionalFormatting>
        <x14:conditionalFormatting xmlns:xm="http://schemas.microsoft.com/office/excel/2006/main">
          <x14:cfRule type="iconSet" priority="513" id="{266B847D-7784-4076-ABB9-AF8F8552BB4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AB50</xm:sqref>
        </x14:conditionalFormatting>
        <x14:conditionalFormatting xmlns:xm="http://schemas.microsoft.com/office/excel/2006/main">
          <x14:cfRule type="iconSet" priority="510" id="{49918F87-4BED-417C-BD89-B52D6461CD6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511" id="{3FD71132-0D91-41EB-892D-3F86E70C16E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520" id="{51A52CA3-A18A-41BC-AEFD-F778ADF2B6A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AB51</xm:sqref>
        </x14:conditionalFormatting>
        <x14:conditionalFormatting xmlns:xm="http://schemas.microsoft.com/office/excel/2006/main">
          <x14:cfRule type="iconSet" priority="502" id="{34DF0EA1-722C-4FDC-B552-518FB8EF3D4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503" id="{33988AEC-FCF1-412D-8F21-C05D9BAA786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506" id="{25AF5B5F-3F62-43BD-9ED5-E9904426ACB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AB52</xm:sqref>
        </x14:conditionalFormatting>
        <x14:conditionalFormatting xmlns:xm="http://schemas.microsoft.com/office/excel/2006/main">
          <x14:cfRule type="iconSet" priority="78" id="{09D94FD2-215C-4B92-BA9F-E70BBF037E5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79" id="{869C082B-F8C3-4191-8562-446AEA1C54B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82" id="{EBCCC468-B117-4731-9AC5-41838F6FF8F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AB53</xm:sqref>
        </x14:conditionalFormatting>
        <x14:conditionalFormatting xmlns:xm="http://schemas.microsoft.com/office/excel/2006/main">
          <x14:cfRule type="iconSet" priority="72" id="{036CC947-461F-45ED-A8BE-08D82292C72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73" id="{94E8021A-0007-4B7F-A504-F8FC0679ADB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76" id="{FB3750A7-3106-4A82-A784-DF2CF6D3A6A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AB54</xm:sqref>
        </x14:conditionalFormatting>
        <x14:conditionalFormatting xmlns:xm="http://schemas.microsoft.com/office/excel/2006/main">
          <x14:cfRule type="iconSet" priority="62" id="{F009D175-05C7-46E2-8147-251520ACAFF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AB55</xm:sqref>
        </x14:conditionalFormatting>
        <x14:conditionalFormatting xmlns:xm="http://schemas.microsoft.com/office/excel/2006/main">
          <x14:cfRule type="iconSet" priority="70" id="{8A10C82F-F39F-44BD-852D-9CFB2B90576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AB55:AB56</xm:sqref>
        </x14:conditionalFormatting>
        <x14:conditionalFormatting xmlns:xm="http://schemas.microsoft.com/office/excel/2006/main">
          <x14:cfRule type="iconSet" priority="61" id="{2DA73E91-7621-4428-B0B0-A0AD7CA35E5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AB55:AB57</xm:sqref>
        </x14:conditionalFormatting>
        <x14:conditionalFormatting xmlns:xm="http://schemas.microsoft.com/office/excel/2006/main">
          <x14:cfRule type="iconSet" priority="66" id="{5DD62319-54C1-4317-8A8F-C69A6881813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AB56:AB58</xm:sqref>
        </x14:conditionalFormatting>
        <x14:conditionalFormatting xmlns:xm="http://schemas.microsoft.com/office/excel/2006/main">
          <x14:cfRule type="iconSet" priority="60" id="{51CF7DF7-B568-4A4A-91F3-D95110098AA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AB57:AB58</xm:sqref>
        </x14:conditionalFormatting>
        <x14:conditionalFormatting xmlns:xm="http://schemas.microsoft.com/office/excel/2006/main">
          <x14:cfRule type="iconSet" priority="63" id="{7FCC5C94-8853-437D-B0C8-0199A94BA85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AB58</xm:sqref>
        </x14:conditionalFormatting>
        <x14:conditionalFormatting xmlns:xm="http://schemas.microsoft.com/office/excel/2006/main">
          <x14:cfRule type="iconSet" priority="740" id="{74F62756-627B-49E0-AF10-01FA56ED549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AC5</xm:sqref>
        </x14:conditionalFormatting>
        <x14:conditionalFormatting xmlns:xm="http://schemas.microsoft.com/office/excel/2006/main">
          <x14:cfRule type="iconSet" priority="739" id="{A990E7BA-A7C7-4BDB-A236-8DFFC62A5B0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AC7</xm:sqref>
        </x14:conditionalFormatting>
        <x14:conditionalFormatting xmlns:xm="http://schemas.microsoft.com/office/excel/2006/main">
          <x14:cfRule type="iconSet" priority="738" id="{E6B465EE-61B4-4527-9EBC-D27D6833548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AC9</xm:sqref>
        </x14:conditionalFormatting>
        <x14:conditionalFormatting xmlns:xm="http://schemas.microsoft.com/office/excel/2006/main">
          <x14:cfRule type="iconSet" priority="737" id="{52F8F489-8F90-49FC-AAC1-515B9848B05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AC11</xm:sqref>
        </x14:conditionalFormatting>
        <x14:conditionalFormatting xmlns:xm="http://schemas.microsoft.com/office/excel/2006/main">
          <x14:cfRule type="iconSet" priority="736" id="{DD9B651E-721A-43CD-AB14-42C8005A8AF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AC13</xm:sqref>
        </x14:conditionalFormatting>
        <x14:conditionalFormatting xmlns:xm="http://schemas.microsoft.com/office/excel/2006/main">
          <x14:cfRule type="iconSet" priority="735" id="{C79EB5E3-1550-45DC-8F70-74F2EE24FD8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734" id="{BB9CF035-BBC3-42A4-8856-0EB9F1EF4FD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733" id="{0EC15172-69A7-4024-A6E7-49BCA279F48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AC19</xm:sqref>
        </x14:conditionalFormatting>
        <x14:conditionalFormatting xmlns:xm="http://schemas.microsoft.com/office/excel/2006/main">
          <x14:cfRule type="iconSet" priority="732" id="{FDE49D34-2B34-4A77-8507-17205672826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AC21:AC22</xm:sqref>
        </x14:conditionalFormatting>
        <x14:conditionalFormatting xmlns:xm="http://schemas.microsoft.com/office/excel/2006/main">
          <x14:cfRule type="iconSet" priority="731" id="{A04B36CB-0BF0-46C5-827D-A6A4E2DE0AE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AC24</xm:sqref>
        </x14:conditionalFormatting>
        <x14:conditionalFormatting xmlns:xm="http://schemas.microsoft.com/office/excel/2006/main">
          <x14:cfRule type="iconSet" priority="730" id="{6C435CA4-4F12-4A04-8CC8-C621DA4BF07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729" id="{1CC45726-3460-431B-945F-BCE9E08A543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AC28</xm:sqref>
        </x14:conditionalFormatting>
        <x14:conditionalFormatting xmlns:xm="http://schemas.microsoft.com/office/excel/2006/main">
          <x14:cfRule type="iconSet" priority="728" id="{BE2BA881-6125-4032-B3D4-7394B496CF3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655" id="{65CBCE94-8D3B-4D29-B62A-2B36E647697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AC32</xm:sqref>
        </x14:conditionalFormatting>
        <x14:conditionalFormatting xmlns:xm="http://schemas.microsoft.com/office/excel/2006/main">
          <x14:cfRule type="iconSet" priority="642" id="{E1FE3CE0-2958-4AC0-893C-4B799DBEDA1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562" id="{DD220A7F-9F04-4AE6-8F93-A095565D6B8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630" id="{2EC42B74-CED5-4C32-A77A-B9AD85CF9BB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AC38</xm:sqref>
        </x14:conditionalFormatting>
        <x14:conditionalFormatting xmlns:xm="http://schemas.microsoft.com/office/excel/2006/main">
          <x14:cfRule type="iconSet" priority="95" id="{567FB15B-517B-4381-8E99-6FCA87454B9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AC40</xm:sqref>
        </x14:conditionalFormatting>
        <x14:conditionalFormatting xmlns:xm="http://schemas.microsoft.com/office/excel/2006/main">
          <x14:cfRule type="iconSet" priority="99" id="{6CD50DCF-AA95-47FB-A184-29E61265735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611" id="{0305A812-AC58-48E9-88B0-0DA32153694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AC44</xm:sqref>
        </x14:conditionalFormatting>
        <x14:conditionalFormatting xmlns:xm="http://schemas.microsoft.com/office/excel/2006/main">
          <x14:cfRule type="iconSet" priority="601" id="{272542E3-8AD1-409B-893B-EB9C86D414F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AC46</xm:sqref>
        </x14:conditionalFormatting>
        <x14:conditionalFormatting xmlns:xm="http://schemas.microsoft.com/office/excel/2006/main">
          <x14:cfRule type="iconSet" priority="591" id="{67E30559-C049-4A64-92DB-2F314701529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AC48</xm:sqref>
        </x14:conditionalFormatting>
        <x14:conditionalFormatting xmlns:xm="http://schemas.microsoft.com/office/excel/2006/main">
          <x14:cfRule type="iconSet" priority="582" id="{A875E77E-CFA9-4C79-B88E-D279146474A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AC50</xm:sqref>
        </x14:conditionalFormatting>
        <x14:conditionalFormatting xmlns:xm="http://schemas.microsoft.com/office/excel/2006/main">
          <x14:cfRule type="iconSet" priority="505" id="{E2015A72-7682-4511-87DB-B3259803777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AC52</xm:sqref>
        </x14:conditionalFormatting>
        <x14:conditionalFormatting xmlns:xm="http://schemas.microsoft.com/office/excel/2006/main">
          <x14:cfRule type="iconSet" priority="81" id="{23BCC0EB-BE1D-4FF3-AA00-3DDEC45686D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AC53</xm:sqref>
        </x14:conditionalFormatting>
        <x14:conditionalFormatting xmlns:xm="http://schemas.microsoft.com/office/excel/2006/main">
          <x14:cfRule type="iconSet" priority="75" id="{76EAA81B-7076-4723-97B5-052A81A97DD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AC54</xm:sqref>
        </x14:conditionalFormatting>
        <x14:conditionalFormatting xmlns:xm="http://schemas.microsoft.com/office/excel/2006/main">
          <x14:cfRule type="iconSet" priority="69" id="{8B78032E-70F6-4306-96CB-4BECF3EC76A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AC55</xm:sqref>
        </x14:conditionalFormatting>
        <x14:conditionalFormatting xmlns:xm="http://schemas.microsoft.com/office/excel/2006/main">
          <x14:cfRule type="iconSet" priority="65" id="{75AB8C5B-0C9B-459A-8279-F4C2F22EB54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AC57</xm:sqref>
        </x14:conditionalFormatting>
        <x14:conditionalFormatting xmlns:xm="http://schemas.microsoft.com/office/excel/2006/main">
          <x14:cfRule type="iconSet" priority="873" id="{203979A7-508F-423B-9E09-DF9E523F9D5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AD5</xm:sqref>
        </x14:conditionalFormatting>
        <x14:conditionalFormatting xmlns:xm="http://schemas.microsoft.com/office/excel/2006/main">
          <x14:cfRule type="iconSet" priority="727" id="{FB46B86B-D8C6-4707-8DDC-40410972D2E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AD5:AD6</xm:sqref>
        </x14:conditionalFormatting>
        <x14:conditionalFormatting xmlns:xm="http://schemas.microsoft.com/office/excel/2006/main">
          <x14:cfRule type="iconSet" priority="871" id="{AB087027-5F2A-4B09-9523-30BD5816CB0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AD7</xm:sqref>
        </x14:conditionalFormatting>
        <x14:conditionalFormatting xmlns:xm="http://schemas.microsoft.com/office/excel/2006/main">
          <x14:cfRule type="iconSet" priority="726" id="{356255BB-2C68-4DC9-89DA-57B7DFAF830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AD7:AD8</xm:sqref>
        </x14:conditionalFormatting>
        <x14:conditionalFormatting xmlns:xm="http://schemas.microsoft.com/office/excel/2006/main">
          <x14:cfRule type="iconSet" priority="869" id="{3FB0AD8F-959F-47C3-B4F2-8E11D8B548E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AD9</xm:sqref>
        </x14:conditionalFormatting>
        <x14:conditionalFormatting xmlns:xm="http://schemas.microsoft.com/office/excel/2006/main">
          <x14:cfRule type="iconSet" priority="725" id="{84AB60A7-3DF0-4733-90F5-C4D62D25E8B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AD9:AD10</xm:sqref>
        </x14:conditionalFormatting>
        <x14:conditionalFormatting xmlns:xm="http://schemas.microsoft.com/office/excel/2006/main">
          <x14:cfRule type="iconSet" priority="867" id="{DF66CC73-242F-4ECE-B48D-7940DC206D6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AD11</xm:sqref>
        </x14:conditionalFormatting>
        <x14:conditionalFormatting xmlns:xm="http://schemas.microsoft.com/office/excel/2006/main">
          <x14:cfRule type="iconSet" priority="724" id="{180DDFBF-6675-453F-9342-329188C592D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AD11:AD12</xm:sqref>
        </x14:conditionalFormatting>
        <x14:conditionalFormatting xmlns:xm="http://schemas.microsoft.com/office/excel/2006/main">
          <x14:cfRule type="iconSet" priority="865" id="{CF42A29E-321A-4A50-901D-F0A5D4424AA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AD13</xm:sqref>
        </x14:conditionalFormatting>
        <x14:conditionalFormatting xmlns:xm="http://schemas.microsoft.com/office/excel/2006/main">
          <x14:cfRule type="iconSet" priority="723" id="{678915E4-7F4D-4E57-B3D3-5E215263A32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AD13:AD14</xm:sqref>
        </x14:conditionalFormatting>
        <x14:conditionalFormatting xmlns:xm="http://schemas.microsoft.com/office/excel/2006/main">
          <x14:cfRule type="iconSet" priority="863" id="{4E966021-CC61-45B1-9AB7-5E34D9199F7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22" id="{90785EB7-79FE-4AB7-8ABC-8DAA0F6E010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AD15:AD16</xm:sqref>
        </x14:conditionalFormatting>
        <x14:conditionalFormatting xmlns:xm="http://schemas.microsoft.com/office/excel/2006/main">
          <x14:cfRule type="iconSet" priority="861" id="{38DFC013-AD70-4422-A0E6-221BEAEB4BC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721" id="{9BE50FB3-B85A-4C88-B669-7E02D573E5E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AD17:AD18</xm:sqref>
        </x14:conditionalFormatting>
        <x14:conditionalFormatting xmlns:xm="http://schemas.microsoft.com/office/excel/2006/main">
          <x14:cfRule type="iconSet" priority="859" id="{31807EBB-73C0-4939-A80E-F26F9EEA545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AD19</xm:sqref>
        </x14:conditionalFormatting>
        <x14:conditionalFormatting xmlns:xm="http://schemas.microsoft.com/office/excel/2006/main">
          <x14:cfRule type="iconSet" priority="720" id="{92AFF6BB-E902-4723-AD6D-F10D075A694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AD19:AD20</xm:sqref>
        </x14:conditionalFormatting>
        <x14:conditionalFormatting xmlns:xm="http://schemas.microsoft.com/office/excel/2006/main">
          <x14:cfRule type="iconSet" priority="857" id="{883CC772-0437-4750-806E-4562D69897C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AD21:AD22</xm:sqref>
        </x14:conditionalFormatting>
        <x14:conditionalFormatting xmlns:xm="http://schemas.microsoft.com/office/excel/2006/main">
          <x14:cfRule type="iconSet" priority="719" id="{F7E40B54-4D35-4972-859E-40393961467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AD21:AD23</xm:sqref>
        </x14:conditionalFormatting>
        <x14:conditionalFormatting xmlns:xm="http://schemas.microsoft.com/office/excel/2006/main">
          <x14:cfRule type="iconSet" priority="855" id="{0314ED72-A265-413C-B0F6-3173190C638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AD24</xm:sqref>
        </x14:conditionalFormatting>
        <x14:conditionalFormatting xmlns:xm="http://schemas.microsoft.com/office/excel/2006/main">
          <x14:cfRule type="iconSet" priority="718" id="{073146C1-D5D9-4531-A565-FF69F5F1C08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AD24:AD25</xm:sqref>
        </x14:conditionalFormatting>
        <x14:conditionalFormatting xmlns:xm="http://schemas.microsoft.com/office/excel/2006/main">
          <x14:cfRule type="iconSet" priority="853" id="{81499A51-15F2-4F03-9CDE-D9C5C2D1823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717" id="{9F5323FB-30ED-4254-84A5-18F2C226767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AD26:AD27</xm:sqref>
        </x14:conditionalFormatting>
        <x14:conditionalFormatting xmlns:xm="http://schemas.microsoft.com/office/excel/2006/main">
          <x14:cfRule type="iconSet" priority="851" id="{2A0C876A-5F0F-443E-B919-14DD28C02F5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AD28</xm:sqref>
        </x14:conditionalFormatting>
        <x14:conditionalFormatting xmlns:xm="http://schemas.microsoft.com/office/excel/2006/main">
          <x14:cfRule type="iconSet" priority="716" id="{A392512C-6C41-4850-9F81-AB6E09C74E0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AD28:AD29</xm:sqref>
        </x14:conditionalFormatting>
        <x14:conditionalFormatting xmlns:xm="http://schemas.microsoft.com/office/excel/2006/main">
          <x14:cfRule type="iconSet" priority="849" id="{EF0A3565-CCB4-4139-85FE-287C74CEA08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715" id="{BD91C539-E47D-4646-BD97-5DAD9E9EE61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AD30:AD31</xm:sqref>
        </x14:conditionalFormatting>
        <x14:conditionalFormatting xmlns:xm="http://schemas.microsoft.com/office/excel/2006/main">
          <x14:cfRule type="iconSet" priority="662" id="{26A320D4-08D9-4EC5-A3BA-E46D977A097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AD32</xm:sqref>
        </x14:conditionalFormatting>
        <x14:conditionalFormatting xmlns:xm="http://schemas.microsoft.com/office/excel/2006/main">
          <x14:cfRule type="iconSet" priority="654" id="{08C79717-FA70-4375-9291-E6C9E3A895B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AD32:AD33</xm:sqref>
        </x14:conditionalFormatting>
        <x14:conditionalFormatting xmlns:xm="http://schemas.microsoft.com/office/excel/2006/main">
          <x14:cfRule type="iconSet" priority="649" id="{B98DA6EA-AF13-406F-B97A-FFA37ECB05C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AD34</xm:sqref>
        </x14:conditionalFormatting>
        <x14:conditionalFormatting xmlns:xm="http://schemas.microsoft.com/office/excel/2006/main">
          <x14:cfRule type="iconSet" priority="641" id="{234438B1-6699-4D97-94D8-C116F222E5E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AD34:AD35</xm:sqref>
        </x14:conditionalFormatting>
        <x14:conditionalFormatting xmlns:xm="http://schemas.microsoft.com/office/excel/2006/main">
          <x14:cfRule type="iconSet" priority="561" id="{F6816867-3FD7-4561-9D6A-DBFC976CD1F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568" id="{1DC945E0-819E-4447-871F-3238BDCE20E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AD36</xm:sqref>
        </x14:conditionalFormatting>
        <x14:conditionalFormatting xmlns:xm="http://schemas.microsoft.com/office/excel/2006/main">
          <x14:cfRule type="iconSet" priority="549" id="{FAAA7B17-A2BA-491A-BCF6-A0263EEC0B0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AD37</xm:sqref>
        </x14:conditionalFormatting>
        <x14:conditionalFormatting xmlns:xm="http://schemas.microsoft.com/office/excel/2006/main">
          <x14:cfRule type="iconSet" priority="629" id="{C43F0610-F2B7-41C1-8C56-DB195149EC1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636" id="{F76CE242-BDC3-46CF-A76B-D48300F17AD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AD38</xm:sqref>
        </x14:conditionalFormatting>
        <x14:conditionalFormatting xmlns:xm="http://schemas.microsoft.com/office/excel/2006/main">
          <x14:cfRule type="iconSet" priority="102" id="{A96861F4-4693-40B4-95E3-120C6C48E32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AD39</xm:sqref>
        </x14:conditionalFormatting>
        <x14:conditionalFormatting xmlns:xm="http://schemas.microsoft.com/office/excel/2006/main">
          <x14:cfRule type="iconSet" priority="94" id="{6326C6CB-A035-4C44-BEFE-A566EBDD5A9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97" id="{0458C6E5-DFB3-4236-BF67-4D94AC84DBD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AD40</xm:sqref>
        </x14:conditionalFormatting>
        <x14:conditionalFormatting xmlns:xm="http://schemas.microsoft.com/office/excel/2006/main">
          <x14:cfRule type="iconSet" priority="92" id="{24D1C8A3-DDAC-41F8-9B14-3BD38306DCB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AD41</xm:sqref>
        </x14:conditionalFormatting>
        <x14:conditionalFormatting xmlns:xm="http://schemas.microsoft.com/office/excel/2006/main">
          <x14:cfRule type="iconSet" priority="98" id="{A383BBE1-2A85-490C-8B18-1EE112018AD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101" id="{AF2949DC-22EC-4F14-9664-3082D271EB0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618" id="{382E8F5E-6179-4044-8DC7-12A25CDEC64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615" id="{DE77AFF4-6499-47B8-A94E-7D62F291892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AD44</xm:sqref>
        </x14:conditionalFormatting>
        <x14:conditionalFormatting xmlns:xm="http://schemas.microsoft.com/office/excel/2006/main">
          <x14:cfRule type="iconSet" priority="610" id="{FCE0B055-E7C8-4710-B37B-F38F71105A3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AD44:AD45</xm:sqref>
        </x14:conditionalFormatting>
        <x14:conditionalFormatting xmlns:xm="http://schemas.microsoft.com/office/excel/2006/main">
          <x14:cfRule type="iconSet" priority="605" id="{DBDDC994-0A8D-4F9D-90A1-D224519E3A3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AD46</xm:sqref>
        </x14:conditionalFormatting>
        <x14:conditionalFormatting xmlns:xm="http://schemas.microsoft.com/office/excel/2006/main">
          <x14:cfRule type="iconSet" priority="600" id="{73BE897C-2480-441F-A1DA-CAD7A915916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AD46:AD47</xm:sqref>
        </x14:conditionalFormatting>
        <x14:conditionalFormatting xmlns:xm="http://schemas.microsoft.com/office/excel/2006/main">
          <x14:cfRule type="iconSet" priority="595" id="{195BCB69-7C96-433B-8ADA-B3F2089E803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AD48</xm:sqref>
        </x14:conditionalFormatting>
        <x14:conditionalFormatting xmlns:xm="http://schemas.microsoft.com/office/excel/2006/main">
          <x14:cfRule type="iconSet" priority="590" id="{C8198723-519E-4B23-921C-4ED18E8CC0B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AD48:AD49</xm:sqref>
        </x14:conditionalFormatting>
        <x14:conditionalFormatting xmlns:xm="http://schemas.microsoft.com/office/excel/2006/main">
          <x14:cfRule type="iconSet" priority="585" id="{82754810-86CD-4ABC-871C-AA98FF815BB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AD50</xm:sqref>
        </x14:conditionalFormatting>
        <x14:conditionalFormatting xmlns:xm="http://schemas.microsoft.com/office/excel/2006/main">
          <x14:cfRule type="iconSet" priority="581" id="{EC7BD67F-859D-4B27-B040-19AADD29CA9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AD50:AD51</xm:sqref>
        </x14:conditionalFormatting>
        <x14:conditionalFormatting xmlns:xm="http://schemas.microsoft.com/office/excel/2006/main">
          <x14:cfRule type="iconSet" priority="504" id="{F4F6C970-55F3-444C-805B-CD19E4AC27E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507" id="{E0ACC1D2-D09E-41DA-8FB0-E354E6B3504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AD52</xm:sqref>
        </x14:conditionalFormatting>
        <x14:conditionalFormatting xmlns:xm="http://schemas.microsoft.com/office/excel/2006/main">
          <x14:cfRule type="iconSet" priority="80" id="{2189625A-83B6-4D5E-A103-D2C5FD596D8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83" id="{F2D62D10-4D75-4565-86FD-68869377439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AD53</xm:sqref>
        </x14:conditionalFormatting>
        <x14:conditionalFormatting xmlns:xm="http://schemas.microsoft.com/office/excel/2006/main">
          <x14:cfRule type="iconSet" priority="74" id="{CF0C9240-5FF7-4193-938E-FFEB9947F84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77" id="{256E9E02-8F1A-42BD-B953-3F96EEA56B0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AD54</xm:sqref>
        </x14:conditionalFormatting>
        <x14:conditionalFormatting xmlns:xm="http://schemas.microsoft.com/office/excel/2006/main">
          <x14:cfRule type="iconSet" priority="71" id="{56A2F01F-11F2-4A1F-B25A-20DD475AE1E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AD55</xm:sqref>
        </x14:conditionalFormatting>
        <x14:conditionalFormatting xmlns:xm="http://schemas.microsoft.com/office/excel/2006/main">
          <x14:cfRule type="iconSet" priority="68" id="{F8E02F0A-4252-4E2F-A5DA-F5FAEC75CA9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AD55:AD56</xm:sqref>
        </x14:conditionalFormatting>
        <x14:conditionalFormatting xmlns:xm="http://schemas.microsoft.com/office/excel/2006/main">
          <x14:cfRule type="iconSet" priority="67" id="{FADF28BC-065C-46CF-B3AB-9B6DD417F6C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AD57</xm:sqref>
        </x14:conditionalFormatting>
        <x14:conditionalFormatting xmlns:xm="http://schemas.microsoft.com/office/excel/2006/main">
          <x14:cfRule type="iconSet" priority="64" id="{BCF8530C-D29E-418F-9445-F8680880797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AD57:AD58</xm:sqref>
        </x14:conditionalFormatting>
        <x14:conditionalFormatting xmlns:xm="http://schemas.microsoft.com/office/excel/2006/main">
          <x14:cfRule type="iconSet" priority="701" id="{09A09ECF-3E7A-40C7-86A5-F1BFF6AC983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AE5:AE6</xm:sqref>
        </x14:conditionalFormatting>
        <x14:conditionalFormatting xmlns:xm="http://schemas.microsoft.com/office/excel/2006/main">
          <x14:cfRule type="iconSet" priority="700" id="{540FAEF8-1F67-4D20-B887-4316BD2E147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AE7:AE8</xm:sqref>
        </x14:conditionalFormatting>
        <x14:conditionalFormatting xmlns:xm="http://schemas.microsoft.com/office/excel/2006/main">
          <x14:cfRule type="iconSet" priority="699" id="{32A26DB6-69F0-42AF-A4BA-F4600B163B3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AE9:AE10</xm:sqref>
        </x14:conditionalFormatting>
        <x14:conditionalFormatting xmlns:xm="http://schemas.microsoft.com/office/excel/2006/main">
          <x14:cfRule type="iconSet" priority="698" id="{EEF33189-12BE-4332-A991-1B6AB02C55C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AE11:AE12</xm:sqref>
        </x14:conditionalFormatting>
        <x14:conditionalFormatting xmlns:xm="http://schemas.microsoft.com/office/excel/2006/main">
          <x14:cfRule type="iconSet" priority="697" id="{D1B8F590-6965-4168-90F4-2D4304E4DEB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AE13:AE14</xm:sqref>
        </x14:conditionalFormatting>
        <x14:conditionalFormatting xmlns:xm="http://schemas.microsoft.com/office/excel/2006/main">
          <x14:cfRule type="iconSet" priority="696" id="{AA3524F3-C8BF-4EB8-B09C-745E68C2A83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AE15:AE16</xm:sqref>
        </x14:conditionalFormatting>
        <x14:conditionalFormatting xmlns:xm="http://schemas.microsoft.com/office/excel/2006/main">
          <x14:cfRule type="iconSet" priority="695" id="{E62E3C6E-CF2D-4C0A-ADD3-67D1FE35629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AE17:AE18</xm:sqref>
        </x14:conditionalFormatting>
        <x14:conditionalFormatting xmlns:xm="http://schemas.microsoft.com/office/excel/2006/main">
          <x14:cfRule type="iconSet" priority="694" id="{104ECBC6-0279-4639-B5A5-67DD5FD45D3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AE19:AE20</xm:sqref>
        </x14:conditionalFormatting>
        <x14:conditionalFormatting xmlns:xm="http://schemas.microsoft.com/office/excel/2006/main">
          <x14:cfRule type="iconSet" priority="693" id="{6257FDB7-62D0-44DF-AA8B-0B5040A41AA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AE21:AE23</xm:sqref>
        </x14:conditionalFormatting>
        <x14:conditionalFormatting xmlns:xm="http://schemas.microsoft.com/office/excel/2006/main">
          <x14:cfRule type="iconSet" priority="692" id="{A59EA3FF-A9B4-407A-B96B-A51D22A697F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AE24:AE25</xm:sqref>
        </x14:conditionalFormatting>
        <x14:conditionalFormatting xmlns:xm="http://schemas.microsoft.com/office/excel/2006/main">
          <x14:cfRule type="iconSet" priority="691" id="{20491B1B-6FF9-48E4-801A-CA45A4BF282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AE26:AE27</xm:sqref>
        </x14:conditionalFormatting>
        <x14:conditionalFormatting xmlns:xm="http://schemas.microsoft.com/office/excel/2006/main">
          <x14:cfRule type="iconSet" priority="690" id="{6B73DF6A-AACE-480C-9E28-10B6EE42B9F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AE28:AE29</xm:sqref>
        </x14:conditionalFormatting>
        <x14:conditionalFormatting xmlns:xm="http://schemas.microsoft.com/office/excel/2006/main">
          <x14:cfRule type="iconSet" priority="689" id="{AB785421-02D3-464A-88B6-F49068650FE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AE30:AE31</xm:sqref>
        </x14:conditionalFormatting>
        <x14:conditionalFormatting xmlns:xm="http://schemas.microsoft.com/office/excel/2006/main">
          <x14:cfRule type="iconSet" priority="652" id="{9291A33F-BC12-49C3-A673-E8A9C1FEA46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AE32:AE33</xm:sqref>
        </x14:conditionalFormatting>
        <x14:conditionalFormatting xmlns:xm="http://schemas.microsoft.com/office/excel/2006/main">
          <x14:cfRule type="iconSet" priority="639" id="{F38C3109-88F4-484A-A212-91F0FC7BC16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AE34:AE35</xm:sqref>
        </x14:conditionalFormatting>
        <x14:conditionalFormatting xmlns:xm="http://schemas.microsoft.com/office/excel/2006/main">
          <x14:cfRule type="iconSet" priority="559" id="{E4563518-584F-49AC-9C2D-97DE675582D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AE36</xm:sqref>
        </x14:conditionalFormatting>
        <x14:conditionalFormatting xmlns:xm="http://schemas.microsoft.com/office/excel/2006/main">
          <x14:cfRule type="iconSet" priority="548" id="{4D04F4BC-01A4-4378-A29B-0884CA3C440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AE37</xm:sqref>
        </x14:conditionalFormatting>
        <x14:conditionalFormatting xmlns:xm="http://schemas.microsoft.com/office/excel/2006/main">
          <x14:cfRule type="iconSet" priority="627" id="{1535184F-A132-4DAE-8765-8C0EC1CF1D9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AE38</xm:sqref>
        </x14:conditionalFormatting>
        <x14:conditionalFormatting xmlns:xm="http://schemas.microsoft.com/office/excel/2006/main">
          <x14:cfRule type="iconSet" priority="542" id="{0E1C22B3-F995-4E26-BC49-586B6E08A45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AE39</xm:sqref>
        </x14:conditionalFormatting>
        <x14:conditionalFormatting xmlns:xm="http://schemas.microsoft.com/office/excel/2006/main">
          <x14:cfRule type="iconSet" priority="87" id="{64C15EF8-E7E9-4395-A8C1-39F6170F550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AE40</xm:sqref>
        </x14:conditionalFormatting>
        <x14:conditionalFormatting xmlns:xm="http://schemas.microsoft.com/office/excel/2006/main">
          <x14:cfRule type="iconSet" priority="90" id="{12AA404C-CD25-4A9A-859E-BEACD02E7DA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AE41</xm:sqref>
        </x14:conditionalFormatting>
        <x14:conditionalFormatting xmlns:xm="http://schemas.microsoft.com/office/excel/2006/main">
          <x14:cfRule type="iconSet" priority="85" id="{9568CF65-7368-4E87-B7E7-4285CA1DB25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AE42</xm:sqref>
        </x14:conditionalFormatting>
        <x14:conditionalFormatting xmlns:xm="http://schemas.microsoft.com/office/excel/2006/main">
          <x14:cfRule type="iconSet" priority="617" id="{8911B47C-FE45-41E9-8292-9E6AB45B243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AE43</xm:sqref>
        </x14:conditionalFormatting>
        <x14:conditionalFormatting xmlns:xm="http://schemas.microsoft.com/office/excel/2006/main">
          <x14:cfRule type="iconSet" priority="608" id="{0316E3E7-794A-4E66-8691-11E96527A60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AE44:AE45</xm:sqref>
        </x14:conditionalFormatting>
        <x14:conditionalFormatting xmlns:xm="http://schemas.microsoft.com/office/excel/2006/main">
          <x14:cfRule type="iconSet" priority="598" id="{C9686CFC-2A95-44A3-A260-16D0D76A273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AE46:AE47</xm:sqref>
        </x14:conditionalFormatting>
        <x14:conditionalFormatting xmlns:xm="http://schemas.microsoft.com/office/excel/2006/main">
          <x14:cfRule type="iconSet" priority="588" id="{69A1980D-8209-4632-94A2-9CA40323E68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AE48:AE49</xm:sqref>
        </x14:conditionalFormatting>
        <x14:conditionalFormatting xmlns:xm="http://schemas.microsoft.com/office/excel/2006/main">
          <x14:cfRule type="iconSet" priority="579" id="{33F8F8C7-9557-471A-A57B-A4D0A7E06B6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AE50:AE51</xm:sqref>
        </x14:conditionalFormatting>
        <x14:conditionalFormatting xmlns:xm="http://schemas.microsoft.com/office/excel/2006/main">
          <x14:cfRule type="iconSet" priority="573" id="{0264CC24-884F-4561-AB60-88FC276684D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AE52</xm:sqref>
        </x14:conditionalFormatting>
        <x14:conditionalFormatting xmlns:xm="http://schemas.microsoft.com/office/excel/2006/main">
          <x14:cfRule type="iconSet" priority="501" id="{FEF7B100-C389-4576-B3DB-FF7CE121F51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AE53</xm:sqref>
        </x14:conditionalFormatting>
        <x14:conditionalFormatting xmlns:xm="http://schemas.microsoft.com/office/excel/2006/main">
          <x14:cfRule type="iconSet" priority="54" id="{C49D103F-445A-472D-B27B-BD9BAD2362D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55" id="{C9DCAEE7-FC22-4243-AFC8-72A36E51D25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58" id="{8D24B205-E99C-4EC5-B2A8-180FDAEAB6C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AE54</xm:sqref>
        </x14:conditionalFormatting>
        <x14:conditionalFormatting xmlns:xm="http://schemas.microsoft.com/office/excel/2006/main">
          <x14:cfRule type="iconSet" priority="44" id="{0AA31DE6-98A4-44D3-8D42-C4E75D5870B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AE55</xm:sqref>
        </x14:conditionalFormatting>
        <x14:conditionalFormatting xmlns:xm="http://schemas.microsoft.com/office/excel/2006/main">
          <x14:cfRule type="iconSet" priority="52" id="{4986BA51-A60F-46FE-9050-77D6BE8109E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AE55:AE56</xm:sqref>
        </x14:conditionalFormatting>
        <x14:conditionalFormatting xmlns:xm="http://schemas.microsoft.com/office/excel/2006/main">
          <x14:cfRule type="iconSet" priority="43" id="{DDC85FD9-58F6-415B-8A73-8C3F97D368D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AE55:AE57</xm:sqref>
        </x14:conditionalFormatting>
        <x14:conditionalFormatting xmlns:xm="http://schemas.microsoft.com/office/excel/2006/main">
          <x14:cfRule type="iconSet" priority="48" id="{BDAEE003-85BF-4631-B145-D855BEA0D83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AE56:AE58</xm:sqref>
        </x14:conditionalFormatting>
        <x14:conditionalFormatting xmlns:xm="http://schemas.microsoft.com/office/excel/2006/main">
          <x14:cfRule type="iconSet" priority="42" id="{94CF7AC9-830D-4A0F-AB24-C9AD9526E91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AE57:AE58</xm:sqref>
        </x14:conditionalFormatting>
        <x14:conditionalFormatting xmlns:xm="http://schemas.microsoft.com/office/excel/2006/main">
          <x14:cfRule type="iconSet" priority="45" id="{D2F278FA-0514-47CD-8552-7FA362F7E6B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AE58</xm:sqref>
        </x14:conditionalFormatting>
        <x14:conditionalFormatting xmlns:xm="http://schemas.microsoft.com/office/excel/2006/main">
          <x14:cfRule type="iconSet" priority="688" id="{E9FD200A-9DE9-41DD-BABE-CC520B341DB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AF5</xm:sqref>
        </x14:conditionalFormatting>
        <x14:conditionalFormatting xmlns:xm="http://schemas.microsoft.com/office/excel/2006/main">
          <x14:cfRule type="iconSet" priority="687" id="{0584231C-1E63-4303-BC06-CD0898EE8D6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AF7</xm:sqref>
        </x14:conditionalFormatting>
        <x14:conditionalFormatting xmlns:xm="http://schemas.microsoft.com/office/excel/2006/main">
          <x14:cfRule type="iconSet" priority="686" id="{C3555BC9-0E9C-477C-80DD-55F287300DB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AF9</xm:sqref>
        </x14:conditionalFormatting>
        <x14:conditionalFormatting xmlns:xm="http://schemas.microsoft.com/office/excel/2006/main">
          <x14:cfRule type="iconSet" priority="685" id="{7E8DF06D-F19C-4877-AACF-3B2D8515849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AF11</xm:sqref>
        </x14:conditionalFormatting>
        <x14:conditionalFormatting xmlns:xm="http://schemas.microsoft.com/office/excel/2006/main">
          <x14:cfRule type="iconSet" priority="684" id="{F5401C96-F5AC-47CB-A2FC-F1FC36C041A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AF13</xm:sqref>
        </x14:conditionalFormatting>
        <x14:conditionalFormatting xmlns:xm="http://schemas.microsoft.com/office/excel/2006/main">
          <x14:cfRule type="iconSet" priority="683" id="{E3CA3A0B-6758-4A84-AF3B-260FD729140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AF15</xm:sqref>
        </x14:conditionalFormatting>
        <x14:conditionalFormatting xmlns:xm="http://schemas.microsoft.com/office/excel/2006/main">
          <x14:cfRule type="iconSet" priority="682" id="{4F7E8F11-82BB-4AAA-A211-A6A3BD93BB3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AF17</xm:sqref>
        </x14:conditionalFormatting>
        <x14:conditionalFormatting xmlns:xm="http://schemas.microsoft.com/office/excel/2006/main">
          <x14:cfRule type="iconSet" priority="681" id="{4E907CFA-CB21-4434-A8B8-768E3BBA2BE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AF19</xm:sqref>
        </x14:conditionalFormatting>
        <x14:conditionalFormatting xmlns:xm="http://schemas.microsoft.com/office/excel/2006/main">
          <x14:cfRule type="iconSet" priority="680" id="{2B790352-6E4E-41C5-8E1F-AB7436E838A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AF21:AF22</xm:sqref>
        </x14:conditionalFormatting>
        <x14:conditionalFormatting xmlns:xm="http://schemas.microsoft.com/office/excel/2006/main">
          <x14:cfRule type="iconSet" priority="679" id="{BA3C3785-CC36-41DD-AAC0-EDD68F577A6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AF24</xm:sqref>
        </x14:conditionalFormatting>
        <x14:conditionalFormatting xmlns:xm="http://schemas.microsoft.com/office/excel/2006/main">
          <x14:cfRule type="iconSet" priority="678" id="{6F0759C2-290F-4711-854F-539794A651C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AF26</xm:sqref>
        </x14:conditionalFormatting>
        <x14:conditionalFormatting xmlns:xm="http://schemas.microsoft.com/office/excel/2006/main">
          <x14:cfRule type="iconSet" priority="677" id="{33AD86C7-CC73-41B9-9483-0D1CECAECF6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AF28</xm:sqref>
        </x14:conditionalFormatting>
        <x14:conditionalFormatting xmlns:xm="http://schemas.microsoft.com/office/excel/2006/main">
          <x14:cfRule type="iconSet" priority="676" id="{AE666B68-2A93-439F-BB02-5D6A77128CA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AF30</xm:sqref>
        </x14:conditionalFormatting>
        <x14:conditionalFormatting xmlns:xm="http://schemas.microsoft.com/office/excel/2006/main">
          <x14:cfRule type="iconSet" priority="651" id="{48BE11A1-2A1D-4777-8382-2B92DC55351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AF32</xm:sqref>
        </x14:conditionalFormatting>
        <x14:conditionalFormatting xmlns:xm="http://schemas.microsoft.com/office/excel/2006/main">
          <x14:cfRule type="iconSet" priority="638" id="{92E8787E-84D6-4D7B-8A61-748FD8114F1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AF34</xm:sqref>
        </x14:conditionalFormatting>
        <x14:conditionalFormatting xmlns:xm="http://schemas.microsoft.com/office/excel/2006/main">
          <x14:cfRule type="iconSet" priority="558" id="{861577BE-7B4A-42C7-A9AB-3A1FD2652B6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AF36</xm:sqref>
        </x14:conditionalFormatting>
        <x14:conditionalFormatting xmlns:xm="http://schemas.microsoft.com/office/excel/2006/main">
          <x14:cfRule type="iconSet" priority="626" id="{8C91D8BE-D3CC-4874-A6FF-1F625464189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AF38</xm:sqref>
        </x14:conditionalFormatting>
        <x14:conditionalFormatting xmlns:xm="http://schemas.microsoft.com/office/excel/2006/main">
          <x14:cfRule type="iconSet" priority="89" id="{72F9456B-EB82-4570-9ADE-E507CB09D3E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AF41</xm:sqref>
        </x14:conditionalFormatting>
        <x14:conditionalFormatting xmlns:xm="http://schemas.microsoft.com/office/excel/2006/main">
          <x14:cfRule type="iconSet" priority="607" id="{041237D1-A304-4131-AE5D-0259EE8A4DD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AF44</xm:sqref>
        </x14:conditionalFormatting>
        <x14:conditionalFormatting xmlns:xm="http://schemas.microsoft.com/office/excel/2006/main">
          <x14:cfRule type="iconSet" priority="597" id="{95CE5179-7F3D-434C-B0B4-A36E000DDA5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AF46</xm:sqref>
        </x14:conditionalFormatting>
        <x14:conditionalFormatting xmlns:xm="http://schemas.microsoft.com/office/excel/2006/main">
          <x14:cfRule type="iconSet" priority="587" id="{8A2B0DEF-89E5-454C-9501-597D9F7A0B7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AF48</xm:sqref>
        </x14:conditionalFormatting>
        <x14:conditionalFormatting xmlns:xm="http://schemas.microsoft.com/office/excel/2006/main">
          <x14:cfRule type="iconSet" priority="578" id="{23E6B5DE-DBB2-4ADA-8487-E5D2C24E9B5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AF50</xm:sqref>
        </x14:conditionalFormatting>
        <x14:conditionalFormatting xmlns:xm="http://schemas.microsoft.com/office/excel/2006/main">
          <x14:cfRule type="iconSet" priority="572" id="{71B2D9C1-E5D2-4F69-BCB7-BE66E59F7FC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AF52</xm:sqref>
        </x14:conditionalFormatting>
        <x14:conditionalFormatting xmlns:xm="http://schemas.microsoft.com/office/excel/2006/main">
          <x14:cfRule type="iconSet" priority="57" id="{53FDEF47-EC73-4C96-B44B-B0287C74F79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AF54</xm:sqref>
        </x14:conditionalFormatting>
        <x14:conditionalFormatting xmlns:xm="http://schemas.microsoft.com/office/excel/2006/main">
          <x14:cfRule type="iconSet" priority="51" id="{5F8008EB-ABEE-4B9D-A1B5-2415E4029F3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AF55</xm:sqref>
        </x14:conditionalFormatting>
        <x14:conditionalFormatting xmlns:xm="http://schemas.microsoft.com/office/excel/2006/main">
          <x14:cfRule type="iconSet" priority="47" id="{62189AA5-73DE-4CA6-9044-9DEF76E3E94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AF57</xm:sqref>
        </x14:conditionalFormatting>
        <x14:conditionalFormatting xmlns:xm="http://schemas.microsoft.com/office/excel/2006/main">
          <x14:cfRule type="iconSet" priority="714" id="{0F3867F5-CF5A-478A-BC9A-C0CAA5B4F50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AG5</xm:sqref>
        </x14:conditionalFormatting>
        <x14:conditionalFormatting xmlns:xm="http://schemas.microsoft.com/office/excel/2006/main">
          <x14:cfRule type="iconSet" priority="675" id="{BB36B658-3046-4AF5-8022-875E7C3AEF7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AG5:AG6</xm:sqref>
        </x14:conditionalFormatting>
        <x14:conditionalFormatting xmlns:xm="http://schemas.microsoft.com/office/excel/2006/main">
          <x14:cfRule type="iconSet" priority="713" id="{2DC00547-4A88-4737-B085-CDCA9C57874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AG7</xm:sqref>
        </x14:conditionalFormatting>
        <x14:conditionalFormatting xmlns:xm="http://schemas.microsoft.com/office/excel/2006/main">
          <x14:cfRule type="iconSet" priority="674" id="{561F726C-D85C-4333-86D5-21C0DA8CD04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AG7:AG8</xm:sqref>
        </x14:conditionalFormatting>
        <x14:conditionalFormatting xmlns:xm="http://schemas.microsoft.com/office/excel/2006/main">
          <x14:cfRule type="iconSet" priority="712" id="{1B3B28AD-3EA0-490D-AA6E-07D2FF8CBEC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AG9</xm:sqref>
        </x14:conditionalFormatting>
        <x14:conditionalFormatting xmlns:xm="http://schemas.microsoft.com/office/excel/2006/main">
          <x14:cfRule type="iconSet" priority="673" id="{D72AA279-B1F7-48E8-AD92-4B2EE1ADD3D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AG9:AG10</xm:sqref>
        </x14:conditionalFormatting>
        <x14:conditionalFormatting xmlns:xm="http://schemas.microsoft.com/office/excel/2006/main">
          <x14:cfRule type="iconSet" priority="711" id="{0F1044A3-988A-4DEC-BD6A-F0692A34C80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672" id="{27199BD2-C93E-4EBB-A12C-A45AEA82A1F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AG11:AG12</xm:sqref>
        </x14:conditionalFormatting>
        <x14:conditionalFormatting xmlns:xm="http://schemas.microsoft.com/office/excel/2006/main">
          <x14:cfRule type="iconSet" priority="710" id="{A9284E3B-C844-4926-B41D-8D693953CCC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AG13</xm:sqref>
        </x14:conditionalFormatting>
        <x14:conditionalFormatting xmlns:xm="http://schemas.microsoft.com/office/excel/2006/main">
          <x14:cfRule type="iconSet" priority="671" id="{5A5CC8E0-2E39-482B-B7F5-64494A3C432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AG13:AG14</xm:sqref>
        </x14:conditionalFormatting>
        <x14:conditionalFormatting xmlns:xm="http://schemas.microsoft.com/office/excel/2006/main">
          <x14:cfRule type="iconSet" priority="709" id="{5F093ED0-AB3E-46EB-BB1F-AFA13A6ADA5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670" id="{A7210339-D6A6-4527-889E-3C294F32E2D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AG15:AG16</xm:sqref>
        </x14:conditionalFormatting>
        <x14:conditionalFormatting xmlns:xm="http://schemas.microsoft.com/office/excel/2006/main">
          <x14:cfRule type="iconSet" priority="708" id="{5FC6FA9D-312E-48C4-8385-08E3EC6093E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AG17</xm:sqref>
        </x14:conditionalFormatting>
        <x14:conditionalFormatting xmlns:xm="http://schemas.microsoft.com/office/excel/2006/main">
          <x14:cfRule type="iconSet" priority="669" id="{A983F20C-AAE2-43B1-ADB8-7822F8F7C6E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AG17:AG18</xm:sqref>
        </x14:conditionalFormatting>
        <x14:conditionalFormatting xmlns:xm="http://schemas.microsoft.com/office/excel/2006/main">
          <x14:cfRule type="iconSet" priority="707" id="{4941E786-AD2A-4D62-8C3D-C8BE812C180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668" id="{611CE01B-4DC4-4A65-BCC9-0C0B0612ACD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AG19:AG20</xm:sqref>
        </x14:conditionalFormatting>
        <x14:conditionalFormatting xmlns:xm="http://schemas.microsoft.com/office/excel/2006/main">
          <x14:cfRule type="iconSet" priority="706" id="{4E36DC1E-4CA8-4E05-B601-EF6BB508EAA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AG21:AG22</xm:sqref>
        </x14:conditionalFormatting>
        <x14:conditionalFormatting xmlns:xm="http://schemas.microsoft.com/office/excel/2006/main">
          <x14:cfRule type="iconSet" priority="667" id="{F48A7910-3E86-4870-B20F-7803DEAC3DA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AG21:AG23</xm:sqref>
        </x14:conditionalFormatting>
        <x14:conditionalFormatting xmlns:xm="http://schemas.microsoft.com/office/excel/2006/main">
          <x14:cfRule type="iconSet" priority="705" id="{1130F01B-450A-4804-AAEA-B7B6C2F2DEC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AG24</xm:sqref>
        </x14:conditionalFormatting>
        <x14:conditionalFormatting xmlns:xm="http://schemas.microsoft.com/office/excel/2006/main">
          <x14:cfRule type="iconSet" priority="666" id="{02151AE1-EFF5-448D-BAEC-8BFE5990C86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AG24:AG25</xm:sqref>
        </x14:conditionalFormatting>
        <x14:conditionalFormatting xmlns:xm="http://schemas.microsoft.com/office/excel/2006/main">
          <x14:cfRule type="iconSet" priority="704" id="{3737ED4E-C9E6-49D5-B984-E6C45616D54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AG26</xm:sqref>
        </x14:conditionalFormatting>
        <x14:conditionalFormatting xmlns:xm="http://schemas.microsoft.com/office/excel/2006/main">
          <x14:cfRule type="iconSet" priority="665" id="{7550880F-41C5-443A-9B13-F68353E5E29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AG26:AG27</xm:sqref>
        </x14:conditionalFormatting>
        <x14:conditionalFormatting xmlns:xm="http://schemas.microsoft.com/office/excel/2006/main">
          <x14:cfRule type="iconSet" priority="703" id="{BC72C89A-ED56-46B4-8F79-3DE6C086CC7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AG28</xm:sqref>
        </x14:conditionalFormatting>
        <x14:conditionalFormatting xmlns:xm="http://schemas.microsoft.com/office/excel/2006/main">
          <x14:cfRule type="iconSet" priority="664" id="{2F813813-3E77-466B-BF38-BE58F2CCD8A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AG28:AG29</xm:sqref>
        </x14:conditionalFormatting>
        <x14:conditionalFormatting xmlns:xm="http://schemas.microsoft.com/office/excel/2006/main">
          <x14:cfRule type="iconSet" priority="702" id="{027C12E4-0C67-4793-9019-CED5D84FF62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AG30</xm:sqref>
        </x14:conditionalFormatting>
        <x14:conditionalFormatting xmlns:xm="http://schemas.microsoft.com/office/excel/2006/main">
          <x14:cfRule type="iconSet" priority="663" id="{BA471965-E85F-4B31-A53F-91A4A7C44EE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AG30:AG31</xm:sqref>
        </x14:conditionalFormatting>
        <x14:conditionalFormatting xmlns:xm="http://schemas.microsoft.com/office/excel/2006/main">
          <x14:cfRule type="iconSet" priority="653" id="{7C3219E7-F575-4ACE-AA0A-3A9CF554BAD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AG32</xm:sqref>
        </x14:conditionalFormatting>
        <x14:conditionalFormatting xmlns:xm="http://schemas.microsoft.com/office/excel/2006/main">
          <x14:cfRule type="iconSet" priority="650" id="{A18D61E9-20EC-4031-99C3-0783B030637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AG32:AG33</xm:sqref>
        </x14:conditionalFormatting>
        <x14:conditionalFormatting xmlns:xm="http://schemas.microsoft.com/office/excel/2006/main">
          <x14:cfRule type="iconSet" priority="640" id="{E01AFF5D-B166-492D-9E3D-C9069F92132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637" id="{2D285E56-4E19-4661-9779-533A5A431F2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AG34:AG35</xm:sqref>
        </x14:conditionalFormatting>
        <x14:conditionalFormatting xmlns:xm="http://schemas.microsoft.com/office/excel/2006/main">
          <x14:cfRule type="iconSet" priority="557" id="{58B9C9C9-7638-4002-88C9-B24F4409F7C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560" id="{D4FCB433-8B64-40F2-972A-40AB0B7FC31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547" id="{FF7948AB-D0FB-4704-BFC9-69A4D00671C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625" id="{5871C8F4-85D1-43D7-B33A-13DD13D2681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628" id="{B39AB57B-486F-42F5-8378-F4B06E441AF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AG38</xm:sqref>
        </x14:conditionalFormatting>
        <x14:conditionalFormatting xmlns:xm="http://schemas.microsoft.com/office/excel/2006/main">
          <x14:cfRule type="iconSet" priority="541" id="{B2CC8EEF-23CF-43A9-89C7-CB5598962F4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AG39</xm:sqref>
        </x14:conditionalFormatting>
        <x14:conditionalFormatting xmlns:xm="http://schemas.microsoft.com/office/excel/2006/main">
          <x14:cfRule type="iconSet" priority="86" id="{B99CAB61-AA42-4163-A854-7F8393DA3D9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AG40</xm:sqref>
        </x14:conditionalFormatting>
        <x14:conditionalFormatting xmlns:xm="http://schemas.microsoft.com/office/excel/2006/main">
          <x14:cfRule type="iconSet" priority="88" id="{AB0D4509-24B6-47B4-94E1-69E38CCD4D4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91" id="{C4167BD4-B191-4624-AA02-E4AE1974417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AG41</xm:sqref>
        </x14:conditionalFormatting>
        <x14:conditionalFormatting xmlns:xm="http://schemas.microsoft.com/office/excel/2006/main">
          <x14:cfRule type="iconSet" priority="84" id="{4262D23E-32B7-4D56-8373-C90DEB65F1D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AG42</xm:sqref>
        </x14:conditionalFormatting>
        <x14:conditionalFormatting xmlns:xm="http://schemas.microsoft.com/office/excel/2006/main">
          <x14:cfRule type="iconSet" priority="616" id="{9699F40A-8811-42C8-AEAB-8BAE317D8B7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AG43</xm:sqref>
        </x14:conditionalFormatting>
        <x14:conditionalFormatting xmlns:xm="http://schemas.microsoft.com/office/excel/2006/main">
          <x14:cfRule type="iconSet" priority="609" id="{561EDBEE-9E55-447E-9C5D-64777896785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AG44</xm:sqref>
        </x14:conditionalFormatting>
        <x14:conditionalFormatting xmlns:xm="http://schemas.microsoft.com/office/excel/2006/main">
          <x14:cfRule type="iconSet" priority="606" id="{45F41F86-E05D-4765-A27E-F79DFA64510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AG44:AG45</xm:sqref>
        </x14:conditionalFormatting>
        <x14:conditionalFormatting xmlns:xm="http://schemas.microsoft.com/office/excel/2006/main">
          <x14:cfRule type="iconSet" priority="599" id="{DEA43EB1-65CE-4998-9F0A-B7D06A7A814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AG46</xm:sqref>
        </x14:conditionalFormatting>
        <x14:conditionalFormatting xmlns:xm="http://schemas.microsoft.com/office/excel/2006/main">
          <x14:cfRule type="iconSet" priority="596" id="{606F72B0-21C3-46EA-9C2E-9A8162E6E6F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AG46:AG47</xm:sqref>
        </x14:conditionalFormatting>
        <x14:conditionalFormatting xmlns:xm="http://schemas.microsoft.com/office/excel/2006/main">
          <x14:cfRule type="iconSet" priority="589" id="{31616C37-3EA8-4CB4-9DA5-0711C1EF626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AG48</xm:sqref>
        </x14:conditionalFormatting>
        <x14:conditionalFormatting xmlns:xm="http://schemas.microsoft.com/office/excel/2006/main">
          <x14:cfRule type="iconSet" priority="586" id="{9CD38032-F72A-4B86-84A6-BAFBD5E6B8E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AG48:AG49</xm:sqref>
        </x14:conditionalFormatting>
        <x14:conditionalFormatting xmlns:xm="http://schemas.microsoft.com/office/excel/2006/main">
          <x14:cfRule type="iconSet" priority="580" id="{3C70F6FA-91D1-4738-B153-6A64028C76C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AG50</xm:sqref>
        </x14:conditionalFormatting>
        <x14:conditionalFormatting xmlns:xm="http://schemas.microsoft.com/office/excel/2006/main">
          <x14:cfRule type="iconSet" priority="577" id="{DF041E9C-E5B5-4093-8E2D-7A5300F4765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AG50:AG51</xm:sqref>
        </x14:conditionalFormatting>
        <x14:conditionalFormatting xmlns:xm="http://schemas.microsoft.com/office/excel/2006/main">
          <x14:cfRule type="iconSet" priority="571" id="{55CAB45E-1672-4407-A31B-9F79154CBC5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574" id="{E3A55CB3-F903-42E4-9893-46DC29CECDA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AG52</xm:sqref>
        </x14:conditionalFormatting>
        <x14:conditionalFormatting xmlns:xm="http://schemas.microsoft.com/office/excel/2006/main">
          <x14:cfRule type="iconSet" priority="500" id="{C8B562D7-CC2A-4A19-AE16-AA4A79DDCBE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AG53</xm:sqref>
        </x14:conditionalFormatting>
        <x14:conditionalFormatting xmlns:xm="http://schemas.microsoft.com/office/excel/2006/main">
          <x14:cfRule type="iconSet" priority="56" id="{C0E48B6B-7B5A-4DB4-A19A-2F4888AE88B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59" id="{2055F3C5-B17E-46E0-9231-CBCDF3E4AFF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AG54</xm:sqref>
        </x14:conditionalFormatting>
        <x14:conditionalFormatting xmlns:xm="http://schemas.microsoft.com/office/excel/2006/main">
          <x14:cfRule type="iconSet" priority="53" id="{495B0A7D-C507-4A30-9F8B-D02012D8A90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AG55</xm:sqref>
        </x14:conditionalFormatting>
        <x14:conditionalFormatting xmlns:xm="http://schemas.microsoft.com/office/excel/2006/main">
          <x14:cfRule type="iconSet" priority="50" id="{7BB286D9-DDE5-49CE-B9D4-683C3077A5E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AG55:AG56</xm:sqref>
        </x14:conditionalFormatting>
        <x14:conditionalFormatting xmlns:xm="http://schemas.microsoft.com/office/excel/2006/main">
          <x14:cfRule type="iconSet" priority="49" id="{8E45C71F-3A09-4EF7-8287-626DC396D07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AG57</xm:sqref>
        </x14:conditionalFormatting>
        <x14:conditionalFormatting xmlns:xm="http://schemas.microsoft.com/office/excel/2006/main">
          <x14:cfRule type="iconSet" priority="46" id="{424A1779-60B1-44A4-961D-CFFEBF253E7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AG57:AG58</xm:sqref>
        </x14:conditionalFormatting>
        <x14:conditionalFormatting xmlns:xm="http://schemas.microsoft.com/office/excel/2006/main">
          <x14:cfRule type="iconSet" priority="872" id="{8D7AE2D7-930D-4E8C-A471-0D3A1BE3FAC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AH5</xm:sqref>
        </x14:conditionalFormatting>
        <x14:conditionalFormatting xmlns:xm="http://schemas.microsoft.com/office/excel/2006/main">
          <x14:cfRule type="iconSet" priority="870" id="{C09612E4-7365-413E-AAD8-812F22B084D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868" id="{2E7A2286-B7D4-4599-BD98-A0E482352CB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AH9</xm:sqref>
        </x14:conditionalFormatting>
        <x14:conditionalFormatting xmlns:xm="http://schemas.microsoft.com/office/excel/2006/main">
          <x14:cfRule type="iconSet" priority="866" id="{41DC4E8B-B633-4C7D-81D2-3AEBBD81C76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864" id="{4AB2AB80-01D1-40A9-A62F-2D33A0D8C94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AH13</xm:sqref>
        </x14:conditionalFormatting>
        <x14:conditionalFormatting xmlns:xm="http://schemas.microsoft.com/office/excel/2006/main">
          <x14:cfRule type="iconSet" priority="862" id="{86EEE979-18F1-466E-A63F-A7AA4DB124E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860" id="{1AD6D189-3C4A-4BA8-88B6-FA27B294D0E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AH17</xm:sqref>
        </x14:conditionalFormatting>
        <x14:conditionalFormatting xmlns:xm="http://schemas.microsoft.com/office/excel/2006/main">
          <x14:cfRule type="iconSet" priority="858" id="{4B89C50E-164A-42E1-A158-6A610AD4354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856" id="{3D8459F4-BF2F-451B-94F6-1ED52AB0BD7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AH21:AH22</xm:sqref>
        </x14:conditionalFormatting>
        <x14:conditionalFormatting xmlns:xm="http://schemas.microsoft.com/office/excel/2006/main">
          <x14:cfRule type="iconSet" priority="854" id="{BE135769-746C-4E0F-B759-6E7C05F7D33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AH24</xm:sqref>
        </x14:conditionalFormatting>
        <x14:conditionalFormatting xmlns:xm="http://schemas.microsoft.com/office/excel/2006/main">
          <x14:cfRule type="iconSet" priority="852" id="{BCF544A9-C9F6-44BB-BB74-CD2BA9EBD58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AH26</xm:sqref>
        </x14:conditionalFormatting>
        <x14:conditionalFormatting xmlns:xm="http://schemas.microsoft.com/office/excel/2006/main">
          <x14:cfRule type="iconSet" priority="850" id="{B7D9B9B4-4497-4A3F-87D4-A2A9245C716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848" id="{4065BB52-F2EB-429D-AB21-5A9C47A003D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AH30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0D69FB658DD549844ABE6F6DD52DB3" ma:contentTypeVersion="0" ma:contentTypeDescription="Create a new document." ma:contentTypeScope="" ma:versionID="0a52b881ca6e59436eabb6775b69b63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A968BC-F4DF-415A-8189-99B2B9EF40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7E269B-8E2E-4206-BA63-70BFF77E41C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28E2C8A-97BF-4F4A-9AB2-B32B9B7366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PM Schedule</vt:lpstr>
      <vt:lpstr>SOP Evaluation</vt:lpstr>
      <vt:lpstr>Osłony</vt:lpstr>
      <vt:lpstr>Input data - MTBF</vt:lpstr>
      <vt:lpstr>KPI</vt:lpstr>
      <vt:lpstr>Version management page</vt:lpstr>
      <vt:lpstr>'TPM WORKSHOP SCHEDULE WRL_WRC'!First_Day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Wolz Robert</dc:creator>
  <cp:lastModifiedBy>Rafal Wierbilowicz</cp:lastModifiedBy>
  <cp:lastPrinted>2022-02-07T05:05:02Z</cp:lastPrinted>
  <dcterms:created xsi:type="dcterms:W3CDTF">2016-08-16T19:12:34Z</dcterms:created>
  <dcterms:modified xsi:type="dcterms:W3CDTF">2023-08-14T09:22:19Z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6a82de-332f-43b8-a8a7-1928fd67507f_Enabled">
    <vt:lpwstr>true</vt:lpwstr>
  </property>
  <property fmtid="{D5CDD505-2E9C-101B-9397-08002B2CF9AE}" pid="3" name="MSIP_Label_8d6a82de-332f-43b8-a8a7-1928fd67507f_SetDate">
    <vt:lpwstr>2021-06-07T11:58:01Z</vt:lpwstr>
  </property>
  <property fmtid="{D5CDD505-2E9C-101B-9397-08002B2CF9AE}" pid="4" name="MSIP_Label_8d6a82de-332f-43b8-a8a7-1928fd67507f_Method">
    <vt:lpwstr>Standard</vt:lpwstr>
  </property>
  <property fmtid="{D5CDD505-2E9C-101B-9397-08002B2CF9AE}" pid="5" name="MSIP_Label_8d6a82de-332f-43b8-a8a7-1928fd67507f_Name">
    <vt:lpwstr>1. Business</vt:lpwstr>
  </property>
  <property fmtid="{D5CDD505-2E9C-101B-9397-08002B2CF9AE}" pid="6" name="MSIP_Label_8d6a82de-332f-43b8-a8a7-1928fd67507f_SiteId">
    <vt:lpwstr>097464b8-069c-453e-9254-c17ec707310d</vt:lpwstr>
  </property>
  <property fmtid="{D5CDD505-2E9C-101B-9397-08002B2CF9AE}" pid="7" name="MSIP_Label_8d6a82de-332f-43b8-a8a7-1928fd67507f_ActionId">
    <vt:lpwstr>8820a207-9db0-413e-a3f7-00003c8804c1</vt:lpwstr>
  </property>
  <property fmtid="{D5CDD505-2E9C-101B-9397-08002B2CF9AE}" pid="8" name="MSIP_Label_8d6a82de-332f-43b8-a8a7-1928fd67507f_ContentBits">
    <vt:lpwstr>2</vt:lpwstr>
  </property>
</Properties>
</file>