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088" windowHeight="8592" activeTab="4"/>
  </bookViews>
  <sheets>
    <sheet name="NY Data" sheetId="14" r:id="rId1"/>
    <sheet name="LA Data" sheetId="1" r:id="rId2"/>
    <sheet name="key" sheetId="3" r:id="rId3"/>
    <sheet name="Q1" sheetId="4" r:id="rId4"/>
    <sheet name="Q2" sheetId="13" r:id="rId5"/>
  </sheets>
  <definedNames>
    <definedName name="_xlnm._FilterDatabase" localSheetId="1" hidden="1">'LA Data'!$A$1:$K$696</definedName>
    <definedName name="_xlnm.Database">'LA Data'!$A$1:$K$696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4" i="13" l="1"/>
  <c r="AB5" i="13"/>
  <c r="AB3" i="13"/>
  <c r="AK22" i="13"/>
  <c r="AK21" i="13"/>
  <c r="AK20" i="13"/>
  <c r="AK2" i="13"/>
  <c r="AJ2" i="13"/>
  <c r="AI5" i="13"/>
  <c r="AI20" i="13"/>
  <c r="AI3" i="13"/>
  <c r="AI4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" i="13"/>
  <c r="AG2" i="13"/>
  <c r="AE26" i="13"/>
  <c r="AE23" i="13"/>
  <c r="AE24" i="13"/>
  <c r="AG3" i="13"/>
  <c r="AG4" i="13"/>
  <c r="AG5" i="13" s="1"/>
  <c r="AG6" i="13" s="1"/>
  <c r="AG7" i="13" s="1"/>
  <c r="AG8" i="13" s="1"/>
  <c r="AG9" i="13" s="1"/>
  <c r="AG10" i="13" s="1"/>
  <c r="AG11" i="13" s="1"/>
  <c r="AG12" i="13" s="1"/>
  <c r="AG13" i="13" s="1"/>
  <c r="AG14" i="13" s="1"/>
  <c r="AG15" i="13" s="1"/>
  <c r="AG16" i="13" s="1"/>
  <c r="AG17" i="13" s="1"/>
  <c r="AG18" i="13" s="1"/>
  <c r="AG19" i="13" s="1"/>
  <c r="AE25" i="13"/>
  <c r="Y2" i="13"/>
  <c r="F2" i="13" l="1"/>
  <c r="AH2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2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R325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R235" i="13"/>
  <c r="R236" i="13"/>
  <c r="R237" i="13"/>
  <c r="R238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2" i="13"/>
  <c r="R283" i="13"/>
  <c r="R284" i="13"/>
  <c r="R285" i="13"/>
  <c r="R286" i="13"/>
  <c r="R287" i="13"/>
  <c r="R288" i="13"/>
  <c r="R289" i="13"/>
  <c r="R290" i="13"/>
  <c r="R291" i="13"/>
  <c r="R292" i="13"/>
  <c r="R293" i="13"/>
  <c r="R294" i="13"/>
  <c r="R295" i="13"/>
  <c r="R296" i="13"/>
  <c r="R297" i="13"/>
  <c r="R298" i="13"/>
  <c r="R299" i="13"/>
  <c r="R300" i="13"/>
  <c r="R301" i="13"/>
  <c r="R302" i="13"/>
  <c r="R303" i="13"/>
  <c r="R304" i="13"/>
  <c r="R305" i="13"/>
  <c r="R306" i="13"/>
  <c r="R307" i="13"/>
  <c r="R308" i="13"/>
  <c r="R309" i="13"/>
  <c r="R310" i="13"/>
  <c r="R311" i="13"/>
  <c r="R312" i="13"/>
  <c r="R313" i="13"/>
  <c r="R314" i="13"/>
  <c r="R315" i="13"/>
  <c r="R316" i="13"/>
  <c r="R317" i="13"/>
  <c r="R318" i="13"/>
  <c r="R319" i="13"/>
  <c r="R320" i="13"/>
  <c r="R321" i="13"/>
  <c r="R322" i="13"/>
  <c r="R323" i="13"/>
  <c r="R324" i="13"/>
  <c r="R2" i="13"/>
  <c r="AH3" i="13" l="1"/>
  <c r="AH4" i="13" l="1"/>
  <c r="AH5" i="13" l="1"/>
  <c r="AH6" i="13" l="1"/>
  <c r="O325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2" i="13"/>
  <c r="L6" i="13"/>
  <c r="L5" i="13"/>
  <c r="L4" i="13"/>
  <c r="L3" i="13"/>
  <c r="L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2" i="13"/>
  <c r="F5" i="13"/>
  <c r="F4" i="13"/>
  <c r="F3" i="13"/>
  <c r="I12" i="4" l="1"/>
  <c r="I5" i="4"/>
  <c r="AA3" i="4"/>
  <c r="AH7" i="13" l="1"/>
  <c r="N150" i="4"/>
  <c r="N154" i="4"/>
  <c r="N158" i="4"/>
  <c r="N162" i="4"/>
  <c r="N166" i="4"/>
  <c r="N170" i="4"/>
  <c r="N174" i="4"/>
  <c r="N178" i="4"/>
  <c r="N182" i="4"/>
  <c r="N186" i="4"/>
  <c r="N190" i="4"/>
  <c r="N194" i="4"/>
  <c r="N198" i="4"/>
  <c r="N2" i="4"/>
  <c r="N138" i="4"/>
  <c r="I10" i="4"/>
  <c r="N3" i="4" s="1"/>
  <c r="I3" i="4"/>
  <c r="M168" i="4" s="1"/>
  <c r="M192" i="4" l="1"/>
  <c r="M176" i="4"/>
  <c r="M160" i="4"/>
  <c r="M188" i="4"/>
  <c r="M172" i="4"/>
  <c r="M152" i="4"/>
  <c r="M136" i="4"/>
  <c r="M200" i="4"/>
  <c r="M184" i="4"/>
  <c r="M5" i="4"/>
  <c r="M2" i="4"/>
  <c r="M196" i="4"/>
  <c r="M180" i="4"/>
  <c r="M164" i="4"/>
  <c r="M144" i="4"/>
  <c r="M140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4" i="4"/>
  <c r="M199" i="4"/>
  <c r="M195" i="4"/>
  <c r="M191" i="4"/>
  <c r="M187" i="4"/>
  <c r="M183" i="4"/>
  <c r="M179" i="4"/>
  <c r="M175" i="4"/>
  <c r="M171" i="4"/>
  <c r="M167" i="4"/>
  <c r="M163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M3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56" i="4"/>
  <c r="M148" i="4"/>
  <c r="M201" i="4"/>
  <c r="M197" i="4"/>
  <c r="M193" i="4"/>
  <c r="M189" i="4"/>
  <c r="M185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N146" i="4"/>
  <c r="N142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201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5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U9" i="4" s="1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AH8" i="13" l="1"/>
  <c r="R9" i="4"/>
  <c r="T8" i="4"/>
  <c r="U8" i="4"/>
  <c r="W8" i="4"/>
  <c r="S8" i="4"/>
  <c r="V8" i="4"/>
  <c r="R8" i="4"/>
  <c r="Q8" i="4"/>
  <c r="U10" i="4"/>
  <c r="T9" i="4"/>
  <c r="S9" i="4"/>
  <c r="Q9" i="4"/>
  <c r="V9" i="4"/>
  <c r="W9" i="4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R10" i="4" l="1"/>
  <c r="X8" i="4"/>
  <c r="V10" i="4"/>
  <c r="Q10" i="4"/>
  <c r="X9" i="4"/>
  <c r="S10" i="4"/>
  <c r="W10" i="4"/>
  <c r="T10" i="4"/>
  <c r="G4" i="1"/>
  <c r="AH9" i="13" l="1"/>
  <c r="X10" i="4"/>
  <c r="V16" i="4" s="1"/>
  <c r="V23" i="4" s="1"/>
  <c r="W15" i="4" l="1"/>
  <c r="W22" i="4" s="1"/>
  <c r="V15" i="4"/>
  <c r="V17" i="4" s="1"/>
  <c r="R16" i="4"/>
  <c r="R23" i="4" s="1"/>
  <c r="U16" i="4"/>
  <c r="U23" i="4" s="1"/>
  <c r="R15" i="4"/>
  <c r="R22" i="4" s="1"/>
  <c r="U15" i="4"/>
  <c r="Q16" i="4"/>
  <c r="T16" i="4"/>
  <c r="T23" i="4" s="1"/>
  <c r="S16" i="4"/>
  <c r="S23" i="4" s="1"/>
  <c r="S15" i="4"/>
  <c r="W16" i="4"/>
  <c r="W23" i="4" s="1"/>
  <c r="Q15" i="4"/>
  <c r="T15" i="4"/>
  <c r="AH10" i="13" l="1"/>
  <c r="V22" i="4"/>
  <c r="V24" i="4" s="1"/>
  <c r="W17" i="4"/>
  <c r="X16" i="4"/>
  <c r="Q23" i="4"/>
  <c r="X23" i="4" s="1"/>
  <c r="S22" i="4"/>
  <c r="S24" i="4" s="1"/>
  <c r="S17" i="4"/>
  <c r="Q22" i="4"/>
  <c r="X15" i="4"/>
  <c r="Q17" i="4"/>
  <c r="U22" i="4"/>
  <c r="U24" i="4" s="1"/>
  <c r="U17" i="4"/>
  <c r="T22" i="4"/>
  <c r="T24" i="4" s="1"/>
  <c r="T17" i="4"/>
  <c r="R24" i="4"/>
  <c r="R17" i="4"/>
  <c r="W24" i="4"/>
  <c r="X17" i="4" l="1"/>
  <c r="X22" i="4"/>
  <c r="X24" i="4" s="1"/>
  <c r="AA2" i="4" s="1"/>
  <c r="AA4" i="4" s="1"/>
  <c r="Q24" i="4"/>
  <c r="AH11" i="13" l="1"/>
  <c r="X25" i="4"/>
  <c r="AH12" i="13" l="1"/>
  <c r="AH13" i="13" l="1"/>
  <c r="AH14" i="13" l="1"/>
  <c r="AH15" i="13" l="1"/>
  <c r="AH16" i="13" l="1"/>
  <c r="AH17" i="13" l="1"/>
  <c r="AH18" i="13" l="1"/>
  <c r="AH19" i="13" l="1"/>
  <c r="AH20" i="13" s="1"/>
  <c r="AJ3" i="13" l="1"/>
  <c r="AK3" i="13" s="1"/>
  <c r="AJ4" i="13"/>
  <c r="AK4" i="13" s="1"/>
  <c r="AJ5" i="13"/>
  <c r="AK5" i="13" s="1"/>
  <c r="AJ6" i="13"/>
  <c r="AK6" i="13" s="1"/>
  <c r="AJ7" i="13"/>
  <c r="AK7" i="13" s="1"/>
  <c r="AJ8" i="13"/>
  <c r="AK8" i="13" s="1"/>
  <c r="AJ9" i="13"/>
  <c r="AK9" i="13" s="1"/>
  <c r="AJ10" i="13"/>
  <c r="AK10" i="13" s="1"/>
  <c r="AJ11" i="13"/>
  <c r="AK11" i="13" s="1"/>
  <c r="AJ12" i="13"/>
  <c r="AK12" i="13" s="1"/>
  <c r="AJ13" i="13"/>
  <c r="AK13" i="13" s="1"/>
  <c r="AJ14" i="13"/>
  <c r="AK14" i="13" s="1"/>
  <c r="AJ15" i="13"/>
  <c r="AK15" i="13" s="1"/>
  <c r="AJ16" i="13"/>
  <c r="AK16" i="13" s="1"/>
  <c r="AJ17" i="13"/>
  <c r="AK17" i="13" s="1"/>
  <c r="AJ18" i="13"/>
  <c r="AK18" i="13" s="1"/>
  <c r="AJ19" i="13"/>
  <c r="AK19" i="13" s="1"/>
</calcChain>
</file>

<file path=xl/sharedStrings.xml><?xml version="1.0" encoding="utf-8"?>
<sst xmlns="http://schemas.openxmlformats.org/spreadsheetml/2006/main" count="3703" uniqueCount="899">
  <si>
    <t>OCC_TITLE</t>
  </si>
  <si>
    <t>TOT_EMP</t>
  </si>
  <si>
    <t>EMP_PRSE</t>
  </si>
  <si>
    <t>JOBS_1000</t>
  </si>
  <si>
    <t>H_MEAN</t>
  </si>
  <si>
    <t>A_MEAN</t>
  </si>
  <si>
    <t>MEAN_PRSE</t>
  </si>
  <si>
    <t>H_MEDIAN</t>
  </si>
  <si>
    <t>A_MEDIAN</t>
  </si>
  <si>
    <t>Los Angeles-Long Beach-Anaheim, CA</t>
  </si>
  <si>
    <t>#</t>
  </si>
  <si>
    <t>Chief Executives</t>
  </si>
  <si>
    <t>General and Operations Managers</t>
  </si>
  <si>
    <t>Legislators</t>
  </si>
  <si>
    <t>*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</si>
  <si>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</si>
  <si>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</si>
  <si>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</si>
  <si>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</si>
  <si>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</si>
  <si>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</si>
  <si>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</si>
  <si>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</si>
  <si>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</si>
  <si>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</si>
  <si>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</si>
  <si>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</si>
  <si>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</si>
  <si>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</si>
  <si>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</si>
  <si>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Administrators, Preschool and Childcare Center/Program</t>
  </si>
  <si>
    <t>Education Administrators, Elementary and Secondary School</t>
  </si>
  <si>
    <t>Education Administrators, Postsecondary</t>
  </si>
  <si>
    <t>Education Administrators, All Other</t>
  </si>
  <si>
    <t>Architectural and Engineering Managers</t>
  </si>
  <si>
    <t>Food Service Managers</t>
  </si>
  <si>
    <t>Funeral Service Managers</t>
  </si>
  <si>
    <t>Lodging Managers</t>
  </si>
  <si>
    <t>Medical and Health Services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</si>
  <si>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</si>
  <si>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</si>
  <si>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</si>
  <si>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</si>
  <si>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</si>
  <si>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</si>
  <si>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</t>
  </si>
  <si>
    <t>Claims Adjusters, Examiners, and Investigators</t>
  </si>
  <si>
    <t>Insurance Appraisers, Auto Damage</t>
  </si>
  <si>
    <t>Compliance Officers</t>
  </si>
  <si>
    <t>Cost Estimators</t>
  </si>
  <si>
    <t>Human Resources Specialists</t>
  </si>
  <si>
    <t>Labor Relations Specialists</t>
  </si>
  <si>
    <t>Logisticians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</si>
  <si>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</si>
  <si>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</si>
  <si>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</si>
  <si>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</si>
  <si>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</si>
  <si>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</si>
  <si>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</si>
  <si>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</si>
  <si>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</si>
  <si>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</si>
  <si>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</si>
  <si>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</si>
  <si>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</si>
  <si>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</si>
  <si>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</si>
  <si>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</si>
  <si>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</si>
  <si>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</si>
  <si>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</si>
  <si>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</si>
  <si>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</si>
  <si>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</si>
  <si>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</si>
  <si>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</si>
  <si>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</t>
  </si>
  <si>
    <t>Software Developers, Systems Software</t>
  </si>
  <si>
    <t>Web Developers</t>
  </si>
  <si>
    <t>Database Administrators</t>
  </si>
  <si>
    <t>Network and Computer Systems Administrators</t>
  </si>
  <si>
    <t>Computer Network Architects</t>
  </si>
  <si>
    <t>Computer User Support Specialists</t>
  </si>
  <si>
    <t>Computer Network Support Specialists</t>
  </si>
  <si>
    <t>Computer Occupations, All Other</t>
  </si>
  <si>
    <t>Actuaries</t>
  </si>
  <si>
    <t>Mathematicians</t>
  </si>
  <si>
    <t>Operations Research Analysts</t>
  </si>
  <si>
    <t>Statisticians</t>
  </si>
  <si>
    <t>Architects, Except Landscape and Naval</t>
  </si>
  <si>
    <t>Landscape Architects</t>
  </si>
  <si>
    <t>Cartographers and Photogrammetrists</t>
  </si>
  <si>
    <t>Surveyors</t>
  </si>
  <si>
    <t>Aerospace Engineers</t>
  </si>
  <si>
    <t>Biomedical Engineers</t>
  </si>
  <si>
    <t>Chemical Engineers</t>
  </si>
  <si>
    <t>Civil Engineers</t>
  </si>
  <si>
    <t>Computer Hardware Engineers</t>
  </si>
  <si>
    <t>Electrical Engineers</t>
  </si>
  <si>
    <t>Electronics Engineers, Except Computer</t>
  </si>
  <si>
    <t>Environmental Engineers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</si>
  <si>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</si>
  <si>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</si>
  <si>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</si>
  <si>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</si>
  <si>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</si>
  <si>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</si>
  <si>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Petroleum Engineers</t>
  </si>
  <si>
    <t>Engineers, All Other</t>
  </si>
  <si>
    <t>Architectural and Civil Drafters</t>
  </si>
  <si>
    <t>Electrical and Electronics Drafters</t>
  </si>
  <si>
    <t>Mechanical Drafters</t>
  </si>
  <si>
    <t>Drafters, All Other</t>
  </si>
  <si>
    <t>Aerospace Engineering and Operations Technicians</t>
  </si>
  <si>
    <t>Civil Engineering Technicians</t>
  </si>
  <si>
    <t>Electrical and Electronics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</si>
  <si>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</si>
  <si>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</si>
  <si>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</si>
  <si>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</si>
  <si>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</si>
  <si>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</si>
  <si>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</si>
  <si>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</si>
  <si>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</si>
  <si>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</si>
  <si>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</si>
  <si>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</si>
  <si>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</si>
  <si>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</si>
  <si>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</si>
  <si>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</si>
  <si>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</si>
  <si>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</si>
  <si>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</si>
  <si>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</si>
  <si>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</si>
  <si>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</si>
  <si>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</si>
  <si>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</si>
  <si>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</si>
  <si>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</si>
  <si>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Economists</t>
  </si>
  <si>
    <t>Survey Researchers</t>
  </si>
  <si>
    <t>Clinical, Counseling, and School Psychologists</t>
  </si>
  <si>
    <t>Psychologists, All Other</t>
  </si>
  <si>
    <t>Sociologists</t>
  </si>
  <si>
    <t>Urban and Regional Planners</t>
  </si>
  <si>
    <t>Anthropologists and Archeologists</t>
  </si>
  <si>
    <t>Historians</t>
  </si>
  <si>
    <t>Social Scientists and Related Workers, All Other</t>
  </si>
  <si>
    <t>Agricultural and Food Science Technicians</t>
  </si>
  <si>
    <t>Biological Technicians</t>
  </si>
  <si>
    <t>Chemical Technicians</t>
  </si>
  <si>
    <t>Geological and Petroleum Technicians</t>
  </si>
  <si>
    <t>Social Science Research Assistants</t>
  </si>
  <si>
    <t>Environmental Science and Protection Technicians, Including Health</t>
  </si>
  <si>
    <t>Forensic Science Technicians</t>
  </si>
  <si>
    <t>Forest and Conservation Technicians</t>
  </si>
  <si>
    <t>Life, Physical, and Social Science Technicians, All Other</t>
  </si>
  <si>
    <t>Educational, Guidance, School, and Vocational Counselors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</si>
  <si>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</si>
  <si>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</si>
  <si>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</si>
  <si>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</si>
  <si>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</si>
  <si>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</si>
  <si>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</si>
  <si>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</si>
  <si>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Health Educators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</si>
  <si>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</si>
  <si>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</si>
  <si>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</si>
  <si>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</si>
  <si>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Clergy</t>
  </si>
  <si>
    <t>Directors, Religious Activities and Education</t>
  </si>
  <si>
    <t>Religious Workers, All Other</t>
  </si>
  <si>
    <t>Lawyers</t>
  </si>
  <si>
    <t>Judicial Law Clerks</t>
  </si>
  <si>
    <t>Arbitrators, Mediators, and Conciliators</t>
  </si>
  <si>
    <t>Judges, Magistrate Judges, and Magistrates</t>
  </si>
  <si>
    <t>Paralegals and Legal Assistants</t>
  </si>
  <si>
    <t>Court Reporters</t>
  </si>
  <si>
    <t>Title Examiners, Abstractors, and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</si>
  <si>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</si>
  <si>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</si>
  <si>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</si>
  <si>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</si>
  <si>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</si>
  <si>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</si>
  <si>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Biological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</si>
  <si>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</si>
  <si>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</si>
  <si>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</si>
  <si>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</si>
  <si>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</si>
  <si>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</si>
  <si>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</si>
  <si>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</si>
  <si>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</si>
  <si>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</si>
  <si>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</si>
  <si>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</si>
  <si>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</si>
  <si>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</si>
  <si>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</si>
  <si>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Criminal Justice and Law Enforcement Teachers, Postsecondary</t>
  </si>
  <si>
    <t>Law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</si>
  <si>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</si>
  <si>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</si>
  <si>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</si>
  <si>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</si>
  <si>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</si>
  <si>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</si>
  <si>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Graduate Teaching Assistants</t>
  </si>
  <si>
    <t>Recreation and Fitness Studies Teachers, Postsecondary</t>
  </si>
  <si>
    <t>Vocational Education Teachers, Postsecondary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</si>
  <si>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</si>
  <si>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</si>
  <si>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</si>
  <si>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</si>
  <si>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</si>
  <si>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</si>
  <si>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</si>
  <si>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</si>
  <si>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</si>
  <si>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</si>
  <si>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</si>
  <si>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and Secondary Education and Literacy Teachers and Instructors</t>
  </si>
  <si>
    <t>Self-Enrichment Education Teachers</t>
  </si>
  <si>
    <t>Teachers and Instructors, All Other, Except Substitute Teachers</t>
  </si>
  <si>
    <t>Substitute Teachers</t>
  </si>
  <si>
    <t>Archivists</t>
  </si>
  <si>
    <t>Curators</t>
  </si>
  <si>
    <t>Museum Technicians and Conservators</t>
  </si>
  <si>
    <t>Librarians</t>
  </si>
  <si>
    <t>Library Technicians</t>
  </si>
  <si>
    <t>Audio-Visual and Multimedia Collections Specialists</t>
  </si>
  <si>
    <t>Instructional Coordinators</t>
  </si>
  <si>
    <t>Teacher Assistants</t>
  </si>
  <si>
    <t>Education, Training, and Library Workers, All Other</t>
  </si>
  <si>
    <t>Art Directors</t>
  </si>
  <si>
    <t>Craft Artists</t>
  </si>
  <si>
    <t>Fine Artists, Including Painters, Sculptors, and Illustrators</t>
  </si>
  <si>
    <t>Multimedia Artists and Animators</t>
  </si>
  <si>
    <t>Artists and Related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</si>
  <si>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</si>
  <si>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</si>
  <si>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</si>
  <si>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</si>
  <si>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</si>
  <si>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</si>
  <si>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</si>
  <si>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</si>
  <si>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</si>
  <si>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</si>
  <si>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</si>
  <si>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</si>
  <si>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</si>
  <si>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</si>
  <si>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</si>
  <si>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</si>
  <si>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</si>
  <si>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Entertainers and Performers, Sports and Related Workers, All Other</t>
  </si>
  <si>
    <t>Radio and Television Announcers</t>
  </si>
  <si>
    <t>Public Address System and Other Announcers</t>
  </si>
  <si>
    <t>Broadcast News Analysts</t>
  </si>
  <si>
    <t>Reporters and Correspondents</t>
  </si>
  <si>
    <t>Public Relations Specialists</t>
  </si>
  <si>
    <t>Editors</t>
  </si>
  <si>
    <t>Technical Writers</t>
  </si>
  <si>
    <t>Writers and Authors</t>
  </si>
  <si>
    <t>Interpreters and Translators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</si>
  <si>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</si>
  <si>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</si>
  <si>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</si>
  <si>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</si>
  <si>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</si>
  <si>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</si>
  <si>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</si>
  <si>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</si>
  <si>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Chiropractors</t>
  </si>
  <si>
    <t>Dentists, General</t>
  </si>
  <si>
    <t>Oral and Maxillofacial Surgeons</t>
  </si>
  <si>
    <t>Orthodontists</t>
  </si>
  <si>
    <t>Dentists, All Other Specialists</t>
  </si>
  <si>
    <t>Dietitians and Nutritionists</t>
  </si>
  <si>
    <t>Optometrists</t>
  </si>
  <si>
    <t>Pharmacists</t>
  </si>
  <si>
    <t>Anesthesiologists</t>
  </si>
  <si>
    <t>Family and General Practitioners</t>
  </si>
  <si>
    <t>Internists, General</t>
  </si>
  <si>
    <t>Obstetricians and Gynecologists</t>
  </si>
  <si>
    <t>Pediatricians, General</t>
  </si>
  <si>
    <t>Psychiatrists</t>
  </si>
  <si>
    <t>Surgeons</t>
  </si>
  <si>
    <t>Physicians and Surgeons, All Other</t>
  </si>
  <si>
    <t>Physician Assistants</t>
  </si>
  <si>
    <t>Podiatrists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</si>
  <si>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</si>
  <si>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</si>
  <si>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</si>
  <si>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</si>
  <si>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</si>
  <si>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</si>
  <si>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</si>
  <si>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</si>
  <si>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</si>
  <si>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</si>
  <si>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</si>
  <si>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</si>
  <si>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</si>
  <si>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</si>
  <si>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Health Diagnosing and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</si>
  <si>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</si>
  <si>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</si>
  <si>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</si>
  <si>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</si>
  <si>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Nuclear Medicine Technologists</t>
  </si>
  <si>
    <t>Radiologic Technologists</t>
  </si>
  <si>
    <t>Magnetic Resonance Imaging Technologists</t>
  </si>
  <si>
    <t>Emergency Medical Technicians and Paramedics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</si>
  <si>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</si>
  <si>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</si>
  <si>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</si>
  <si>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</si>
  <si>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</si>
  <si>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</si>
  <si>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</si>
  <si>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</si>
  <si>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and Health Information Technicians</t>
  </si>
  <si>
    <t>Opticians, Dispensing</t>
  </si>
  <si>
    <t>Orthotists and Prosthetists</t>
  </si>
  <si>
    <t>Hearing Aid Specialists</t>
  </si>
  <si>
    <t>Health Technologists and Technicians, All Other</t>
  </si>
  <si>
    <t>Occupational Health and Safety Specialists</t>
  </si>
  <si>
    <t>Occupational Health and Safety Technicians</t>
  </si>
  <si>
    <t>Athletic Trainers</t>
  </si>
  <si>
    <t>Genetic Counselors</t>
  </si>
  <si>
    <t>Healthcare Practitioners and Technical Workers, All Other</t>
  </si>
  <si>
    <t>Home Health Aides</t>
  </si>
  <si>
    <t>Psychiatric Aides</t>
  </si>
  <si>
    <t>Nursing Assistants</t>
  </si>
  <si>
    <t>Orderlies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</si>
  <si>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</si>
  <si>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</si>
  <si>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</si>
  <si>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</si>
  <si>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</si>
  <si>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</si>
  <si>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</si>
  <si>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</si>
  <si>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</si>
  <si>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</si>
  <si>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</si>
  <si>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</si>
  <si>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</si>
  <si>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</si>
  <si>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</si>
  <si>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</si>
  <si>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</si>
  <si>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</si>
  <si>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 and Investigators</t>
  </si>
  <si>
    <t>Forest Fire Inspectors and Prevention Specialists</t>
  </si>
  <si>
    <t>Correctional Officers and Jailers</t>
  </si>
  <si>
    <t>Detectives and Criminal Investigators</t>
  </si>
  <si>
    <t>Fish and Game Wardens</t>
  </si>
  <si>
    <t>Parking Enforcement Workers</t>
  </si>
  <si>
    <t>Police and Sheriff's Patrol Officers</t>
  </si>
  <si>
    <t>Animal Control Workers</t>
  </si>
  <si>
    <t>Private Detectives and Investigators</t>
  </si>
  <si>
    <t>Gaming Surveillance Officers and Gaming Investigators</t>
  </si>
  <si>
    <t>Security Guards</t>
  </si>
  <si>
    <t>Crossing Guards</t>
  </si>
  <si>
    <t>Lifeguards, Ski Patrol, and Other Recreational Protective Service Workers</t>
  </si>
  <si>
    <t>Transportation Security Screeners</t>
  </si>
  <si>
    <t>Protective Service Workers, All Other</t>
  </si>
  <si>
    <t>Chefs and Head Cooks</t>
  </si>
  <si>
    <t>First-Line Supervisors of Food Preparation and Serving Workers</t>
  </si>
  <si>
    <t>Cooks, Fast Food</t>
  </si>
  <si>
    <t>Cooks, Institution and Cafeteria</t>
  </si>
  <si>
    <t>Cooks, Restaurant</t>
  </si>
  <si>
    <t>Cooks, Short Order</t>
  </si>
  <si>
    <t>Cooks, All Other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</si>
  <si>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</si>
  <si>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</si>
  <si>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</si>
  <si>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</si>
  <si>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</si>
  <si>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</si>
  <si>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</si>
  <si>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</si>
  <si>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</si>
  <si>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</si>
  <si>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</si>
  <si>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</si>
  <si>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</si>
  <si>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</si>
  <si>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</si>
  <si>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</si>
  <si>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</si>
  <si>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</si>
  <si>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</si>
  <si>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</si>
  <si>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First-Line Supervisors of Gaming Workers</t>
  </si>
  <si>
    <t>First-Line Supervisors of Personal Service Workers</t>
  </si>
  <si>
    <t>Animal Trainers</t>
  </si>
  <si>
    <t>Nonfarm Animal Caretakers</t>
  </si>
  <si>
    <t>Gaming Dealers</t>
  </si>
  <si>
    <t>Gaming and Sports Book Writers and Runners</t>
  </si>
  <si>
    <t>Gaming Service Workers, All Other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</si>
  <si>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</si>
  <si>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</si>
  <si>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</si>
  <si>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</si>
  <si>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</si>
  <si>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</si>
  <si>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</si>
  <si>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Funeral Attendants</t>
  </si>
  <si>
    <t>Morticians, Undertakers, and Funeral Directors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</si>
  <si>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</si>
  <si>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</si>
  <si>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</si>
  <si>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</si>
  <si>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</si>
  <si>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</si>
  <si>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</si>
  <si>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</si>
  <si>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and Travel Guides</t>
  </si>
  <si>
    <t>Childcare Workers</t>
  </si>
  <si>
    <t>Personal Care Aides</t>
  </si>
  <si>
    <t>Fitness Trainers and Aerobics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</si>
  <si>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</si>
  <si>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</si>
  <si>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</si>
  <si>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</si>
  <si>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</si>
  <si>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</si>
  <si>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</si>
  <si>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</si>
  <si>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</si>
  <si>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</si>
  <si>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</si>
  <si>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</si>
  <si>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</si>
  <si>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</si>
  <si>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</si>
  <si>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</si>
  <si>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</si>
  <si>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</si>
  <si>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</si>
  <si>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</si>
  <si>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</si>
  <si>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</si>
  <si>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</si>
  <si>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</si>
  <si>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</si>
  <si>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</si>
  <si>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</si>
  <si>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</si>
  <si>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</si>
  <si>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</si>
  <si>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</si>
  <si>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</si>
  <si>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</si>
  <si>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</si>
  <si>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</si>
  <si>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</si>
  <si>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</si>
  <si>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</si>
  <si>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</si>
  <si>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</si>
  <si>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</si>
  <si>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</si>
  <si>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</si>
  <si>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</si>
  <si>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</si>
  <si>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</si>
  <si>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</si>
  <si>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</si>
  <si>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</si>
  <si>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</si>
  <si>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</si>
  <si>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</si>
  <si>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</si>
  <si>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Police, Fire, and Ambulance Dispatchers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</si>
  <si>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</si>
  <si>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</si>
  <si>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</si>
  <si>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</si>
  <si>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</si>
  <si>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</si>
  <si>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</si>
  <si>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</si>
  <si>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</si>
  <si>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Executive Secretaries and Executive Administrative Assistants</t>
  </si>
  <si>
    <t>Legal Secretaries</t>
  </si>
  <si>
    <t>Medical Secretaries</t>
  </si>
  <si>
    <t>Secretaries and Administrative Assistants, Except Legal, Medical, and Executive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</si>
  <si>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</si>
  <si>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</si>
  <si>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</si>
  <si>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</si>
  <si>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</si>
  <si>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</si>
  <si>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</si>
  <si>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</si>
  <si>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</si>
  <si>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</si>
  <si>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</si>
  <si>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</si>
  <si>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</si>
  <si>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Graders and Sorters, Agricultural Products</t>
  </si>
  <si>
    <t>Farmworkers and Laborers, Crop, Nursery, and Greenhouse</t>
  </si>
  <si>
    <t>Farmworkers, Farm, Ranch, and Aquacultural Animals</t>
  </si>
  <si>
    <t>Forest and Conservation Workers</t>
  </si>
  <si>
    <t>First-Line Supervisors of Construction Trades and Extraction Workers</t>
  </si>
  <si>
    <t>Boilermakers</t>
  </si>
  <si>
    <t>Brickmasons and Blockmasons</t>
  </si>
  <si>
    <t>Stonemasons</t>
  </si>
  <si>
    <t>Carpenters</t>
  </si>
  <si>
    <t>Carpet Installers</t>
  </si>
  <si>
    <t>Floor Layers, Except Carpet, Wood, and Hard Tiles</t>
  </si>
  <si>
    <t>Tile and Marble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</si>
  <si>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</si>
  <si>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</si>
  <si>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</si>
  <si>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</si>
  <si>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</si>
  <si>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</si>
  <si>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</si>
  <si>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</si>
  <si>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</si>
  <si>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</si>
  <si>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Mechanical</t>
  </si>
  <si>
    <t>Painters, Construction and Maintenance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</si>
  <si>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</si>
  <si>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</si>
  <si>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</si>
  <si>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</si>
  <si>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</si>
  <si>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</si>
  <si>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</si>
  <si>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</si>
  <si>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</si>
  <si>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</si>
  <si>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</si>
  <si>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</si>
  <si>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</si>
  <si>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Helpers, Construction Trades, All Other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</si>
  <si>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</si>
  <si>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</si>
  <si>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</si>
  <si>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</si>
  <si>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</si>
  <si>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Septic Tank Servicers and Sewer Pipe Cleaners</t>
  </si>
  <si>
    <t>Miscellaneous Construction and Related Workers</t>
  </si>
  <si>
    <t>Rotary Drill Operators, Oil and Gas</t>
  </si>
  <si>
    <t>Earth Drillers, Except Oil and Gas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</si>
  <si>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</si>
  <si>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</si>
  <si>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</si>
  <si>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</si>
  <si>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</si>
  <si>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</si>
  <si>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</si>
  <si>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</si>
  <si>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</si>
  <si>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</si>
  <si>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</si>
  <si>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</si>
  <si>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</si>
  <si>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</si>
  <si>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</si>
  <si>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</si>
  <si>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</si>
  <si>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</si>
  <si>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</si>
  <si>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</si>
  <si>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</si>
  <si>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</si>
  <si>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</si>
  <si>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</si>
  <si>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</si>
  <si>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</si>
  <si>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</si>
  <si>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</si>
  <si>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</si>
  <si>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</si>
  <si>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</si>
  <si>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</si>
  <si>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</si>
  <si>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</si>
  <si>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</si>
  <si>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</si>
  <si>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</si>
  <si>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Repairers</t>
  </si>
  <si>
    <t>Precision Instrument and Equipment Repairers, All Other</t>
  </si>
  <si>
    <t>Maintenance and Repair Workers, General</t>
  </si>
  <si>
    <t>Coin, Vending, and Amusement Machine Servicers and Repairers</t>
  </si>
  <si>
    <t>Locksmiths and Safe Repairers</t>
  </si>
  <si>
    <t>Helpers--Installation, Maintenance, and Repair Workers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</si>
  <si>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</si>
  <si>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</si>
  <si>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</si>
  <si>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</si>
  <si>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</si>
  <si>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</si>
  <si>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</si>
  <si>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Fiberglass Laminators and Fabricators</t>
  </si>
  <si>
    <t>Assemblers and Fabricators, All Other, Including Team Assemblers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</si>
  <si>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</si>
  <si>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</si>
  <si>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</si>
  <si>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</si>
  <si>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</si>
  <si>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</si>
  <si>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</si>
  <si>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</si>
  <si>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Computer-Controlled Machine Tool Operators, Metal and Plastic</t>
  </si>
  <si>
    <t>Computer Numerically Controlled Machine Tool Programmers, Metal and Plastic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</si>
  <si>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</si>
  <si>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</si>
  <si>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</si>
  <si>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</si>
  <si>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</si>
  <si>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</si>
  <si>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</si>
  <si>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</si>
  <si>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</si>
  <si>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</si>
  <si>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</si>
  <si>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</si>
  <si>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</si>
  <si>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</si>
  <si>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</si>
  <si>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</si>
  <si>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</si>
  <si>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</si>
  <si>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</si>
  <si>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</si>
  <si>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</si>
  <si>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</si>
  <si>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</si>
  <si>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</si>
  <si>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</si>
  <si>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</si>
  <si>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</si>
  <si>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</si>
  <si>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</si>
  <si>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</si>
  <si>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</si>
  <si>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</si>
  <si>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</si>
  <si>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</si>
  <si>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</si>
  <si>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</si>
  <si>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</si>
  <si>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</si>
  <si>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</si>
  <si>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</si>
  <si>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</si>
  <si>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</si>
  <si>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</si>
  <si>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</si>
  <si>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</si>
  <si>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</si>
  <si>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Woodworkers, All Other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</si>
  <si>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</si>
  <si>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</si>
  <si>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</si>
  <si>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</si>
  <si>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</si>
  <si>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</si>
  <si>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</si>
  <si>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</si>
  <si>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</si>
  <si>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</si>
  <si>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</si>
  <si>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</si>
  <si>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</si>
  <si>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</si>
  <si>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</si>
  <si>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</si>
  <si>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</si>
  <si>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</si>
  <si>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</si>
  <si>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</si>
  <si>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</si>
  <si>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</si>
  <si>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</si>
  <si>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Coating, Painting, and Spraying Machine Setters, Operators, and Tenders</t>
  </si>
  <si>
    <t>Painters, Transportation Equipment</t>
  </si>
  <si>
    <t>Painting, Coating, and Decorating Workers</t>
  </si>
  <si>
    <t>Semiconductor Processors</t>
  </si>
  <si>
    <t>Photographic Process Workers and Processing Machine Operators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</si>
  <si>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</si>
  <si>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</si>
  <si>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</si>
  <si>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</si>
  <si>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</si>
  <si>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</si>
  <si>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Helpers--Production Workers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</si>
  <si>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</si>
  <si>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</si>
  <si>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</si>
  <si>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</si>
  <si>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</si>
  <si>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</si>
  <si>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</si>
  <si>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</si>
  <si>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</si>
  <si>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Bus Drivers, Transit and Intercity</t>
  </si>
  <si>
    <t>Bus Drivers, School or Special Client</t>
  </si>
  <si>
    <t>Driver/Sales Workers</t>
  </si>
  <si>
    <t>Heavy and Tractor-Trailer Truck Drivers</t>
  </si>
  <si>
    <t>Light Truck or Delivery Services Drivers</t>
  </si>
  <si>
    <t>Taxi Drivers and Chauffeurs</t>
  </si>
  <si>
    <t>Motor Vehicle Operators, All Other</t>
  </si>
  <si>
    <t>Rail Transportation Workers, All Other</t>
  </si>
  <si>
    <t>Sailors and Marine Oilers</t>
  </si>
  <si>
    <t>Motorboat Operators</t>
  </si>
  <si>
    <t>Ship Engineers</t>
  </si>
  <si>
    <t>Parking Lot Attendants</t>
  </si>
  <si>
    <t>Automotive and Watercraft Service Attendants</t>
  </si>
  <si>
    <t>Traffic Technicians</t>
  </si>
  <si>
    <t>Transportation Inspectors</t>
  </si>
  <si>
    <t>Transportation Attendants, Except Flight Attendants</t>
  </si>
  <si>
    <t>Transportation Workers, All Other</t>
  </si>
  <si>
    <t>Conveyor Operators and Tenders</t>
  </si>
  <si>
    <t>Crane and Tower Operators</t>
  </si>
  <si>
    <t>Excavating and Loading Machine and Dragline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</si>
  <si>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</si>
  <si>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</si>
  <si>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</si>
  <si>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</si>
  <si>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</si>
  <si>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 Operators, Except Wellhead Pumpers</t>
  </si>
  <si>
    <t>Refuse and Recyclable Material Collectors</t>
  </si>
  <si>
    <t>Material Moving Workers, All Other</t>
  </si>
  <si>
    <t>Nuclear Engineers</t>
  </si>
  <si>
    <t>Administrative Law Judges, Adjudicators, and Hearing Officers</t>
  </si>
  <si>
    <t>Career/Technical Education Teachers, Middle School</t>
  </si>
  <si>
    <t>Transit and Railroad Police</t>
  </si>
  <si>
    <t>Gaming Change Persons and Booth Cashiers</t>
  </si>
  <si>
    <t>Insulation Workers, Floor, Ceiling, and Wall</t>
  </si>
  <si>
    <t>Riggers</t>
  </si>
  <si>
    <t>Signal and Track Switch Repairers</t>
  </si>
  <si>
    <t>Subway and Streetcar Operators</t>
  </si>
  <si>
    <t>Captains, Mates, and Pilots of Water Vessels</t>
  </si>
  <si>
    <t>Bridge and Lock Tenders</t>
  </si>
  <si>
    <t>Miscellaneous Mathematical Science Occupations</t>
  </si>
  <si>
    <t>Political Scientists</t>
  </si>
  <si>
    <t>Agricultural Sciences Teachers, Postsecondary</t>
  </si>
  <si>
    <t>Social Work Teachers, Postsecondary</t>
  </si>
  <si>
    <t>Farm and Home Management Advisors</t>
  </si>
  <si>
    <t>Radio Operators</t>
  </si>
  <si>
    <t>Bailiffs</t>
  </si>
  <si>
    <t>Rail-Track Laying and Maintenance Equipment Operators</t>
  </si>
  <si>
    <t>Explosives Workers, Ordnance Handling Experts, and Blasters</t>
  </si>
  <si>
    <t>Rock Splitters, Quarry</t>
  </si>
  <si>
    <t>Tire Builders</t>
  </si>
  <si>
    <t>Nuclear Technicians</t>
  </si>
  <si>
    <t>Library Science Teachers, Postsecondary</t>
  </si>
  <si>
    <t>Tank Car, Truck, and Ship Loaders</t>
  </si>
  <si>
    <t>Gas Compressor and Gas Pumping Station Operators</t>
  </si>
  <si>
    <t>New York-Newark-Jersey City, NY-NJ-PA</t>
  </si>
  <si>
    <t>Railroad Conductors and Yardmasters</t>
  </si>
  <si>
    <t>LOC QUOTIENT</t>
  </si>
  <si>
    <t>Occupational Employment Statistics (OES) Survey</t>
  </si>
  <si>
    <t>Bureau of Labor Statistics, Department of Labor</t>
  </si>
  <si>
    <t>website:  www.bls.gov/oes</t>
  </si>
  <si>
    <t>Field</t>
  </si>
  <si>
    <t>Field Description</t>
  </si>
  <si>
    <t>area</t>
  </si>
  <si>
    <t xml:space="preserve">MSA, metropolitan division, or state FIPS code, or OES-specific nonmetropolitan area code </t>
  </si>
  <si>
    <t>area_name</t>
  </si>
  <si>
    <t>Area name (only on metropolitan and nonmetropolitan area files)</t>
  </si>
  <si>
    <t>occ_title</t>
  </si>
  <si>
    <t>Standard Occupational Classification title or OES-specific title for the occupation</t>
  </si>
  <si>
    <t>tot_emp</t>
  </si>
  <si>
    <t>Estimated total employment rounded to the nearest 10 (excludes self-employed)</t>
  </si>
  <si>
    <t>emp_prse</t>
  </si>
  <si>
    <t>Percent relative standard error (RSE) for the employment. Relative standard error is a measure of the reliability of a statistic; the smaller the relative standard error, the more precise the estimate.</t>
  </si>
  <si>
    <t xml:space="preserve">pct_total </t>
  </si>
  <si>
    <t>Percent of industry employment in the given occupation (only on the national industry files). Percents may not total to 100 due to occupational data not published separately.</t>
  </si>
  <si>
    <t>pct_rpt</t>
  </si>
  <si>
    <t>jobs_1000</t>
  </si>
  <si>
    <t>loc_quotient</t>
  </si>
  <si>
    <t>The location quotient represents the ratio of an occupation’s share of employment in a given area to that occupation’s share of employment in the U.S. as a whole. For example, an occupation that makes up 10 percent of employment in a specific metropolitan area compared with 2 percent of U.S. employment would have a location quotient of 5 for the area in question. (Only on the state, metropolitan, and nonmetropolitan statistical area files.)</t>
  </si>
  <si>
    <t>h_mean</t>
  </si>
  <si>
    <t>Mean hourly wage</t>
  </si>
  <si>
    <t>a_mean</t>
  </si>
  <si>
    <t xml:space="preserve">Mean annual wage </t>
  </si>
  <si>
    <t xml:space="preserve">mean_prse </t>
  </si>
  <si>
    <t>Percent relative standard error (RSE) for the mean wage. Relative standard error is a measure of the reliability of a statistic; the smaller the relative standard error, the more precise the estimate.</t>
  </si>
  <si>
    <t>h_median</t>
  </si>
  <si>
    <t>Hourly median wage (or the 50th percentile)</t>
  </si>
  <si>
    <t>a_median</t>
  </si>
  <si>
    <t>Annual median wage (or the 50th percentile)</t>
  </si>
  <si>
    <t>Notes:</t>
  </si>
  <si>
    <t>*  = indicates that a wage estimate is not available</t>
  </si>
  <si>
    <t>**  = indicates that an employment estimate is not available</t>
  </si>
  <si>
    <t># = indicates a wage that is equal to or greater than $100.00 per hour or $208,000 per year</t>
  </si>
  <si>
    <t>~ =indicates that the percent of establishments reporting the occupation is less than 0.5%</t>
  </si>
  <si>
    <t>2017 OES Estimates</t>
  </si>
  <si>
    <t>File Description:</t>
  </si>
  <si>
    <t>The number of jobs (employment) in the given occupation per 1,000 jobs in the given area</t>
  </si>
  <si>
    <t xml:space="preserve">Percent of establishments reporting the given occupation in the given industry </t>
  </si>
  <si>
    <t>2017 Metropolitan Statistical Area (MSA), cross-industry, cross-ownership estimates for the eleven large MSAs that have metropolitan divisions</t>
  </si>
  <si>
    <t>Table A</t>
  </si>
  <si>
    <t xml:space="preserve"> </t>
  </si>
  <si>
    <t>Table B</t>
  </si>
  <si>
    <t>Table C</t>
  </si>
  <si>
    <t>Table D</t>
  </si>
  <si>
    <t>P-value</t>
  </si>
  <si>
    <t>NY Metropolitan:</t>
  </si>
  <si>
    <t>LA Metropolitan</t>
  </si>
  <si>
    <t>NY - LOC QUOTIENT (Population 1)</t>
  </si>
  <si>
    <t>NY - LOC QUOTIENT</t>
  </si>
  <si>
    <t>LA - LOC QUOTIENT</t>
  </si>
  <si>
    <t>LOC QUOTIENTS</t>
  </si>
  <si>
    <t>NY</t>
  </si>
  <si>
    <t>LA</t>
  </si>
  <si>
    <t>Observed</t>
  </si>
  <si>
    <t>Expected</t>
  </si>
  <si>
    <r>
      <rPr>
        <b/>
        <sz val="11"/>
        <color theme="1"/>
        <rFont val="Calibri"/>
        <family val="2"/>
      </rPr>
      <t>χ</t>
    </r>
    <r>
      <rPr>
        <b/>
        <vertAlign val="superscript"/>
        <sz val="11"/>
        <color theme="1"/>
        <rFont val="Calibri"/>
        <family val="2"/>
      </rPr>
      <t>2</t>
    </r>
  </si>
  <si>
    <t>TOTAL:</t>
  </si>
  <si>
    <t>Ho:  LOC QUOTIENTS and locations are independent factors.</t>
  </si>
  <si>
    <t>Ha:  LOC QUOTIENTS and locations are not independent factors.</t>
  </si>
  <si>
    <t>DF</t>
  </si>
  <si>
    <t>Conclusion:</t>
  </si>
  <si>
    <t>Residuals</t>
  </si>
  <si>
    <t>Residuals Mean</t>
  </si>
  <si>
    <t>Residuals SD</t>
  </si>
  <si>
    <t>Residuals Count</t>
  </si>
  <si>
    <t>Residuals Minimum</t>
  </si>
  <si>
    <t>Residuals Maximum</t>
  </si>
  <si>
    <t>Class Left End</t>
  </si>
  <si>
    <t>Class Right End</t>
  </si>
  <si>
    <t>Class Midpoint</t>
  </si>
  <si>
    <t>Observed Frequency</t>
  </si>
  <si>
    <t>Normal Probabilities</t>
  </si>
  <si>
    <t>Expected Frequency</t>
  </si>
  <si>
    <r>
      <t>(Observed - Expected)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Expected</t>
    </r>
  </si>
  <si>
    <r>
      <t>χ</t>
    </r>
    <r>
      <rPr>
        <b/>
        <vertAlign val="superscript"/>
        <sz val="12"/>
        <color theme="1"/>
        <rFont val="Calibri"/>
        <family val="2"/>
      </rPr>
      <t>2</t>
    </r>
  </si>
  <si>
    <r>
      <t xml:space="preserve">Slope  </t>
    </r>
    <r>
      <rPr>
        <b/>
        <i/>
        <sz val="11"/>
        <color theme="1"/>
        <rFont val="Calibri"/>
        <family val="2"/>
        <scheme val="minor"/>
      </rPr>
      <t>m</t>
    </r>
  </si>
  <si>
    <r>
      <t xml:space="preserve">Intercept  </t>
    </r>
    <r>
      <rPr>
        <b/>
        <i/>
        <sz val="11"/>
        <color theme="1"/>
        <rFont val="Calibri"/>
        <family val="2"/>
        <scheme val="minor"/>
      </rPr>
      <t>b</t>
    </r>
  </si>
  <si>
    <r>
      <t>Correlation</t>
    </r>
    <r>
      <rPr>
        <b/>
        <i/>
        <sz val="11"/>
        <color theme="1"/>
        <rFont val="Calibri"/>
        <family val="2"/>
        <scheme val="minor"/>
      </rPr>
      <t xml:space="preserve"> R</t>
    </r>
  </si>
  <si>
    <r>
      <t>Determination 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</si>
  <si>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Q1 - (i): </t>
  </si>
  <si>
    <t xml:space="preserve">Q1 - (ii): </t>
  </si>
  <si>
    <r>
      <rPr>
        <b/>
        <sz val="11"/>
        <color theme="1"/>
        <rFont val="Calibri"/>
        <family val="2"/>
      </rPr>
      <t>Z ≤</t>
    </r>
    <r>
      <rPr>
        <b/>
        <sz val="11"/>
        <color theme="1"/>
        <rFont val="Calibri"/>
        <family val="2"/>
        <scheme val="minor"/>
      </rPr>
      <t xml:space="preserve"> -0.5</t>
    </r>
  </si>
  <si>
    <r>
      <rPr>
        <b/>
        <sz val="11"/>
        <color theme="1"/>
        <rFont val="Calibri"/>
        <family val="2"/>
      </rPr>
      <t xml:space="preserve">  -0.5 &lt; Z ≤</t>
    </r>
    <r>
      <rPr>
        <b/>
        <sz val="11"/>
        <color theme="1"/>
        <rFont val="Calibri"/>
        <family val="2"/>
        <scheme val="minor"/>
      </rPr>
      <t xml:space="preserve"> 0</t>
    </r>
  </si>
  <si>
    <r>
      <rPr>
        <b/>
        <sz val="11"/>
        <color theme="1"/>
        <rFont val="Calibri"/>
        <family val="2"/>
      </rPr>
      <t>0  &lt; Z ≤</t>
    </r>
    <r>
      <rPr>
        <b/>
        <sz val="11"/>
        <color theme="1"/>
        <rFont val="Calibri"/>
        <family val="2"/>
        <scheme val="minor"/>
      </rPr>
      <t xml:space="preserve"> 1</t>
    </r>
  </si>
  <si>
    <r>
      <rPr>
        <b/>
        <sz val="11"/>
        <color theme="1"/>
        <rFont val="Calibri"/>
        <family val="2"/>
      </rPr>
      <t xml:space="preserve"> 1 &lt; Z ≤</t>
    </r>
    <r>
      <rPr>
        <b/>
        <sz val="11"/>
        <color theme="1"/>
        <rFont val="Calibri"/>
        <family val="2"/>
        <scheme val="minor"/>
      </rPr>
      <t xml:space="preserve"> 2</t>
    </r>
  </si>
  <si>
    <r>
      <rPr>
        <b/>
        <sz val="11"/>
        <color theme="1"/>
        <rFont val="Calibri"/>
        <family val="2"/>
      </rPr>
      <t xml:space="preserve"> 2</t>
    </r>
    <r>
      <rPr>
        <b/>
        <sz val="11"/>
        <color theme="1"/>
        <rFont val="Calibri"/>
        <family val="2"/>
        <scheme val="minor"/>
      </rPr>
      <t xml:space="preserve"> &lt; Z ≤3</t>
    </r>
  </si>
  <si>
    <r>
      <rPr>
        <b/>
        <sz val="11"/>
        <color theme="1"/>
        <rFont val="Calibri"/>
        <family val="2"/>
      </rPr>
      <t>Z &gt;</t>
    </r>
    <r>
      <rPr>
        <b/>
        <sz val="11"/>
        <color theme="1"/>
        <rFont val="Calibri"/>
        <family val="2"/>
        <scheme val="minor"/>
      </rPr>
      <t xml:space="preserve"> 4</t>
    </r>
  </si>
  <si>
    <r>
      <rPr>
        <b/>
        <sz val="11"/>
        <color theme="1"/>
        <rFont val="Calibri"/>
        <family val="2"/>
      </rPr>
      <t>3 &lt; Z ≤</t>
    </r>
    <r>
      <rPr>
        <b/>
        <sz val="11"/>
        <color theme="1"/>
        <rFont val="Calibri"/>
        <family val="2"/>
        <scheme val="minor"/>
      </rPr>
      <t xml:space="preserve"> 4</t>
    </r>
  </si>
  <si>
    <t>Degrees of Freedom  DF</t>
  </si>
  <si>
    <r>
      <t>Test Statistic  χ</t>
    </r>
    <r>
      <rPr>
        <b/>
        <vertAlign val="superscript"/>
        <sz val="11"/>
        <color theme="1"/>
        <rFont val="Calibri"/>
        <family val="2"/>
      </rPr>
      <t>2</t>
    </r>
  </si>
  <si>
    <t>Q2 - (i):    Table A</t>
  </si>
  <si>
    <t>Q2 - (ii):  Scatter plot with the regression line and its equation displayed:</t>
  </si>
  <si>
    <t>Q2 -(iv):   Table B</t>
  </si>
  <si>
    <t>Q2 - (iii):    Predicted LA - LOC QUOTIENT</t>
  </si>
  <si>
    <t>Q2 - (iii):   Residuals</t>
  </si>
  <si>
    <t>Q2 - (v):     Normal Probability Plot of Residuals:</t>
  </si>
  <si>
    <t>Q2 - (viii):     Frequency distribution &amp; Chi-squared Goodness of Fit test for normality of residuals:</t>
  </si>
  <si>
    <t xml:space="preserve">Decision: </t>
  </si>
  <si>
    <t xml:space="preserve">  Table D</t>
  </si>
  <si>
    <t>Sample of 200 NY - LOC QUOTIENT</t>
  </si>
  <si>
    <t>Sample of 200 LA - LOC QUOTIENT</t>
  </si>
  <si>
    <t>LA - LOC QUOTIENT (Population 1)</t>
  </si>
  <si>
    <t xml:space="preserve">Frequency Distribution Histogram of Residuals: </t>
  </si>
  <si>
    <t>NY Sample Standardized (z)</t>
  </si>
  <si>
    <t>LA  Sample Standardized  (z)</t>
  </si>
  <si>
    <t>Q2 - (vi):    Graphical display for Independency of Residuals:</t>
  </si>
  <si>
    <t>Q2 - (vii):    Graphical display for Homoscedasticity of Residuals:</t>
  </si>
  <si>
    <t xml:space="preserve">Mean 200 NY </t>
  </si>
  <si>
    <t xml:space="preserve">Mean 200 LA </t>
  </si>
  <si>
    <t>Standard Deviation 200 NY</t>
  </si>
  <si>
    <t>Standard Deviation 200 LA</t>
  </si>
  <si>
    <t>Chi-squared test statistic</t>
  </si>
  <si>
    <t>Chi-squared ctitical</t>
  </si>
  <si>
    <t>Because P value is less than the Alpha value, we can reject the null hypothesis. There is enough evidences for us to do that</t>
  </si>
  <si>
    <t>Standard Residial</t>
  </si>
  <si>
    <t>Standard Residial (Sorted)</t>
  </si>
  <si>
    <t>Rank</t>
  </si>
  <si>
    <t>(i - 0.5) / n</t>
  </si>
  <si>
    <t>Standard Z values</t>
  </si>
  <si>
    <t>Total</t>
  </si>
  <si>
    <t>Max</t>
  </si>
  <si>
    <t xml:space="preserve">Min </t>
  </si>
  <si>
    <t xml:space="preserve">Range </t>
  </si>
  <si>
    <t xml:space="preserve">Each bin mid value </t>
  </si>
  <si>
    <t>Chi-Square</t>
  </si>
  <si>
    <t>P-Value</t>
  </si>
  <si>
    <t>Data is normally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</si>
</sst>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8" formatCode="0.00000"/>
    <numFmt numFmtId="177" formatCode="0.000000"/>
    <numFmt numFmtId="178" formatCode="0.000000000000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18" fillId="0" borderId="0" xfId="0" applyNumberFormat="1" applyFont="1" applyBorder="1" applyAlignment="1">
      <alignment wrapText="1"/>
    </xf>
    <xf numFmtId="0" fontId="19" fillId="0" borderId="0" xfId="42" applyFont="1" applyAlignment="1"/>
    <xf numFmtId="0" fontId="18" fillId="0" borderId="0" xfId="42" applyAlignment="1">
      <alignment wrapText="1"/>
    </xf>
    <xf numFmtId="0" fontId="18" fillId="0" borderId="0" xfId="42"/>
    <xf numFmtId="0" fontId="20" fillId="0" borderId="0" xfId="42" applyFont="1" applyAlignment="1"/>
    <xf numFmtId="0" fontId="21" fillId="0" borderId="0" xfId="42" applyFont="1" applyAlignment="1"/>
    <xf numFmtId="0" fontId="21" fillId="0" borderId="0" xfId="42" applyFont="1" applyAlignment="1">
      <alignment wrapText="1"/>
    </xf>
    <xf numFmtId="0" fontId="21" fillId="0" borderId="0" xfId="42" applyFont="1"/>
    <xf numFmtId="0" fontId="18" fillId="0" borderId="0" xfId="42" applyFont="1" applyAlignment="1"/>
    <xf numFmtId="0" fontId="22" fillId="0" borderId="0" xfId="42" applyFont="1" applyAlignment="1">
      <alignment wrapText="1"/>
    </xf>
    <xf numFmtId="0" fontId="23" fillId="0" borderId="0" xfId="42" applyFont="1"/>
    <xf numFmtId="0" fontId="18" fillId="0" borderId="10" xfId="42" applyFont="1" applyBorder="1" applyAlignment="1">
      <alignment wrapText="1"/>
    </xf>
    <xf numFmtId="0" fontId="18" fillId="0" borderId="10" xfId="42" applyBorder="1"/>
    <xf numFmtId="1" fontId="18" fillId="0" borderId="10" xfId="42" applyNumberFormat="1" applyFont="1" applyBorder="1" applyAlignment="1">
      <alignment wrapText="1"/>
    </xf>
    <xf numFmtId="0" fontId="18" fillId="0" borderId="10" xfId="42" applyBorder="1" applyAlignment="1">
      <alignment wrapText="1"/>
    </xf>
    <xf numFmtId="0" fontId="18" fillId="0" borderId="0" xfId="42" applyFont="1" applyAlignment="1">
      <alignment wrapText="1"/>
    </xf>
    <xf numFmtId="0" fontId="18" fillId="0" borderId="0" xfId="42" applyFont="1" applyBorder="1" applyAlignment="1">
      <alignment wrapText="1"/>
    </xf>
    <xf numFmtId="0" fontId="18" fillId="0" borderId="0" xfId="42" applyBorder="1" applyAlignment="1">
      <alignment wrapText="1"/>
    </xf>
    <xf numFmtId="0" fontId="18" fillId="0" borderId="0" xfId="42" applyBorder="1"/>
    <xf numFmtId="0" fontId="24" fillId="0" borderId="0" xfId="42" applyFont="1" applyAlignment="1">
      <alignment wrapText="1"/>
    </xf>
    <xf numFmtId="0" fontId="24" fillId="0" borderId="0" xfId="42" applyFont="1"/>
    <xf numFmtId="0" fontId="18" fillId="0" borderId="0" xfId="42" applyFont="1" applyAlignment="1">
      <alignment vertical="center" wrapText="1"/>
    </xf>
    <xf numFmtId="0" fontId="18" fillId="0" borderId="0" xfId="42" applyAlignment="1">
      <alignment vertical="center"/>
    </xf>
    <xf numFmtId="0" fontId="18" fillId="0" borderId="0" xfId="42" applyFont="1" applyAlignment="1">
      <alignment vertic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" fontId="16" fillId="0" borderId="12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0" fillId="35" borderId="0" xfId="0" applyFill="1"/>
    <xf numFmtId="2" fontId="0" fillId="34" borderId="0" xfId="0" applyNumberFormat="1" applyFill="1" applyAlignment="1">
      <alignment horizontal="right"/>
    </xf>
    <xf numFmtId="2" fontId="16" fillId="0" borderId="11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28" fillId="3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0" fontId="16" fillId="35" borderId="0" xfId="0" applyFont="1" applyFill="1"/>
    <xf numFmtId="1" fontId="16" fillId="35" borderId="0" xfId="0" applyNumberFormat="1" applyFont="1" applyFill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8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16" fillId="35" borderId="12" xfId="0" applyFont="1" applyFill="1" applyBorder="1"/>
    <xf numFmtId="1" fontId="16" fillId="0" borderId="0" xfId="0" applyNumberFormat="1" applyFont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0" fontId="26" fillId="35" borderId="12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35" borderId="13" xfId="0" applyFont="1" applyFill="1" applyBorder="1"/>
    <xf numFmtId="2" fontId="16" fillId="0" borderId="12" xfId="43" applyNumberFormat="1" applyFont="1" applyBorder="1" applyAlignment="1">
      <alignment horizontal="center"/>
    </xf>
    <xf numFmtId="2" fontId="16" fillId="33" borderId="0" xfId="0" applyNumberFormat="1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28" fillId="35" borderId="15" xfId="0" applyFont="1" applyFill="1" applyBorder="1" applyAlignment="1">
      <alignment horizontal="center"/>
    </xf>
    <xf numFmtId="0" fontId="16" fillId="33" borderId="0" xfId="0" applyFont="1" applyFill="1"/>
    <xf numFmtId="2" fontId="16" fillId="33" borderId="11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16" fillId="33" borderId="0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16" fillId="0" borderId="0" xfId="0" applyNumberFormat="1" applyFont="1" applyFill="1" applyBorder="1" applyAlignment="1">
      <alignment horizontal="left"/>
    </xf>
    <xf numFmtId="165" fontId="16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 applyFill="1" applyAlignment="1">
      <alignment horizontal="left"/>
    </xf>
    <xf numFmtId="166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16" fillId="35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5" borderId="0" xfId="0" applyFont="1" applyFill="1" applyAlignment="1">
      <alignment horizontal="center" wrapText="1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  <xf numFmtId="165" fontId="16" fillId="0" borderId="13" xfId="0" applyNumberFormat="1" applyFont="1" applyBorder="1" applyAlignment="1">
      <alignment horizontal="center"/>
    </xf>
    <xf numFmtId="2" fontId="0" fillId="0" borderId="0" xfId="0" applyNumberFormat="1"/>
    <xf numFmtId="2" fontId="16" fillId="34" borderId="0" xfId="0" applyNumberFormat="1" applyFont="1" applyFill="1" applyAlignment="1">
      <alignment horizontal="center"/>
    </xf>
    <xf numFmtId="177" fontId="0" fillId="0" borderId="0" xfId="0" applyNumberFormat="1"/>
    <xf numFmtId="165" fontId="0" fillId="0" borderId="0" xfId="0" applyNumberFormat="1"/>
    <xf numFmtId="0" fontId="16" fillId="0" borderId="0" xfId="0" applyFont="1"/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78" fontId="0" fillId="0" borderId="0" xfId="0" applyNumberForma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NY</a:t>
            </a:r>
            <a:r>
              <a:rPr lang="en-US" baseline="0"/>
              <a:t> &amp; LA LOC QUOTIENT Correlation Map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'Q2'!$B$2:$B$325</c:f>
              <c:numCache>
                <c:formatCode>0.00</c:formatCode>
                <c:ptCount val="324"/>
                <c:pt idx="0">
                  <c:v>0.63</c:v>
                </c:pt>
                <c:pt idx="1">
                  <c:v>1.04</c:v>
                </c:pt>
                <c:pt idx="2">
                  <c:v>0.91</c:v>
                </c:pt>
                <c:pt idx="3">
                  <c:v>1.62</c:v>
                </c:pt>
                <c:pt idx="4">
                  <c:v>1.1299999999999999</c:v>
                </c:pt>
                <c:pt idx="5">
                  <c:v>1.45</c:v>
                </c:pt>
                <c:pt idx="6">
                  <c:v>1.2</c:v>
                </c:pt>
                <c:pt idx="7">
                  <c:v>1.35</c:v>
                </c:pt>
                <c:pt idx="8">
                  <c:v>1.35</c:v>
                </c:pt>
                <c:pt idx="9">
                  <c:v>0.53</c:v>
                </c:pt>
                <c:pt idx="10">
                  <c:v>0.88</c:v>
                </c:pt>
                <c:pt idx="11">
                  <c:v>0.83</c:v>
                </c:pt>
                <c:pt idx="12">
                  <c:v>1.52</c:v>
                </c:pt>
                <c:pt idx="13">
                  <c:v>1.24</c:v>
                </c:pt>
                <c:pt idx="14">
                  <c:v>1.56</c:v>
                </c:pt>
                <c:pt idx="15">
                  <c:v>0.2</c:v>
                </c:pt>
                <c:pt idx="16">
                  <c:v>0.79</c:v>
                </c:pt>
                <c:pt idx="17">
                  <c:v>1.48</c:v>
                </c:pt>
                <c:pt idx="18">
                  <c:v>0.96</c:v>
                </c:pt>
                <c:pt idx="19">
                  <c:v>0.72</c:v>
                </c:pt>
                <c:pt idx="20">
                  <c:v>0.6</c:v>
                </c:pt>
                <c:pt idx="21">
                  <c:v>0.56000000000000005</c:v>
                </c:pt>
                <c:pt idx="22">
                  <c:v>0.26</c:v>
                </c:pt>
                <c:pt idx="23">
                  <c:v>1.21</c:v>
                </c:pt>
                <c:pt idx="24">
                  <c:v>0.68</c:v>
                </c:pt>
                <c:pt idx="25">
                  <c:v>0.8</c:v>
                </c:pt>
                <c:pt idx="26">
                  <c:v>0.84</c:v>
                </c:pt>
                <c:pt idx="27">
                  <c:v>0.89</c:v>
                </c:pt>
                <c:pt idx="28">
                  <c:v>3.23</c:v>
                </c:pt>
                <c:pt idx="29">
                  <c:v>0.86</c:v>
                </c:pt>
                <c:pt idx="30">
                  <c:v>1.1100000000000001</c:v>
                </c:pt>
                <c:pt idx="31">
                  <c:v>1.18</c:v>
                </c:pt>
                <c:pt idx="32">
                  <c:v>1.1499999999999999</c:v>
                </c:pt>
                <c:pt idx="33">
                  <c:v>0.74</c:v>
                </c:pt>
                <c:pt idx="34">
                  <c:v>1.06</c:v>
                </c:pt>
                <c:pt idx="35">
                  <c:v>1.51</c:v>
                </c:pt>
                <c:pt idx="36">
                  <c:v>0.71</c:v>
                </c:pt>
                <c:pt idx="37">
                  <c:v>1.03</c:v>
                </c:pt>
                <c:pt idx="38">
                  <c:v>1.54</c:v>
                </c:pt>
                <c:pt idx="39">
                  <c:v>1.28</c:v>
                </c:pt>
                <c:pt idx="40">
                  <c:v>1.5</c:v>
                </c:pt>
                <c:pt idx="41">
                  <c:v>1.08</c:v>
                </c:pt>
                <c:pt idx="42">
                  <c:v>1.66</c:v>
                </c:pt>
                <c:pt idx="43">
                  <c:v>0.74</c:v>
                </c:pt>
                <c:pt idx="44">
                  <c:v>1.42</c:v>
                </c:pt>
                <c:pt idx="45">
                  <c:v>0.56000000000000005</c:v>
                </c:pt>
                <c:pt idx="46">
                  <c:v>0.96</c:v>
                </c:pt>
                <c:pt idx="47">
                  <c:v>1.79</c:v>
                </c:pt>
                <c:pt idx="48">
                  <c:v>2.91</c:v>
                </c:pt>
                <c:pt idx="49">
                  <c:v>2.2799999999999998</c:v>
                </c:pt>
                <c:pt idx="50">
                  <c:v>1.33</c:v>
                </c:pt>
                <c:pt idx="51">
                  <c:v>2.17</c:v>
                </c:pt>
                <c:pt idx="52">
                  <c:v>0.83</c:v>
                </c:pt>
                <c:pt idx="53">
                  <c:v>0.64</c:v>
                </c:pt>
                <c:pt idx="54">
                  <c:v>0.97</c:v>
                </c:pt>
                <c:pt idx="55">
                  <c:v>0.64</c:v>
                </c:pt>
                <c:pt idx="56">
                  <c:v>0.86</c:v>
                </c:pt>
                <c:pt idx="57">
                  <c:v>0.95</c:v>
                </c:pt>
                <c:pt idx="58">
                  <c:v>1.1000000000000001</c:v>
                </c:pt>
                <c:pt idx="59">
                  <c:v>1.07</c:v>
                </c:pt>
                <c:pt idx="60">
                  <c:v>1.17</c:v>
                </c:pt>
                <c:pt idx="61">
                  <c:v>1.33</c:v>
                </c:pt>
                <c:pt idx="62">
                  <c:v>0.84</c:v>
                </c:pt>
                <c:pt idx="63">
                  <c:v>1.46</c:v>
                </c:pt>
                <c:pt idx="64">
                  <c:v>1.1499999999999999</c:v>
                </c:pt>
                <c:pt idx="65">
                  <c:v>1.1299999999999999</c:v>
                </c:pt>
                <c:pt idx="66">
                  <c:v>1.06</c:v>
                </c:pt>
                <c:pt idx="67">
                  <c:v>1</c:v>
                </c:pt>
                <c:pt idx="68">
                  <c:v>1.17</c:v>
                </c:pt>
                <c:pt idx="69">
                  <c:v>0.48</c:v>
                </c:pt>
                <c:pt idx="70">
                  <c:v>1.92</c:v>
                </c:pt>
                <c:pt idx="71">
                  <c:v>0.66</c:v>
                </c:pt>
                <c:pt idx="72">
                  <c:v>0.91</c:v>
                </c:pt>
                <c:pt idx="73">
                  <c:v>0.56999999999999995</c:v>
                </c:pt>
                <c:pt idx="74">
                  <c:v>1.88</c:v>
                </c:pt>
                <c:pt idx="75">
                  <c:v>0.95</c:v>
                </c:pt>
                <c:pt idx="76">
                  <c:v>0.18</c:v>
                </c:pt>
                <c:pt idx="77">
                  <c:v>0.77</c:v>
                </c:pt>
                <c:pt idx="78">
                  <c:v>0.09</c:v>
                </c:pt>
                <c:pt idx="79">
                  <c:v>0.27</c:v>
                </c:pt>
                <c:pt idx="80">
                  <c:v>0.43</c:v>
                </c:pt>
                <c:pt idx="81">
                  <c:v>0.81</c:v>
                </c:pt>
                <c:pt idx="82">
                  <c:v>0.76</c:v>
                </c:pt>
                <c:pt idx="83">
                  <c:v>0.45</c:v>
                </c:pt>
                <c:pt idx="84">
                  <c:v>0.73</c:v>
                </c:pt>
                <c:pt idx="85">
                  <c:v>0.93</c:v>
                </c:pt>
                <c:pt idx="86">
                  <c:v>0.42</c:v>
                </c:pt>
                <c:pt idx="87">
                  <c:v>0.42</c:v>
                </c:pt>
                <c:pt idx="88">
                  <c:v>0.22</c:v>
                </c:pt>
                <c:pt idx="89">
                  <c:v>0.05</c:v>
                </c:pt>
                <c:pt idx="90">
                  <c:v>0.53</c:v>
                </c:pt>
                <c:pt idx="91">
                  <c:v>0.99</c:v>
                </c:pt>
                <c:pt idx="92">
                  <c:v>0.86</c:v>
                </c:pt>
                <c:pt idx="93">
                  <c:v>0.67</c:v>
                </c:pt>
                <c:pt idx="94">
                  <c:v>0.63</c:v>
                </c:pt>
                <c:pt idx="95">
                  <c:v>0.35</c:v>
                </c:pt>
                <c:pt idx="96">
                  <c:v>0.36</c:v>
                </c:pt>
                <c:pt idx="97">
                  <c:v>0.59</c:v>
                </c:pt>
                <c:pt idx="98">
                  <c:v>0.34</c:v>
                </c:pt>
                <c:pt idx="99">
                  <c:v>0.28999999999999998</c:v>
                </c:pt>
                <c:pt idx="100">
                  <c:v>0.32</c:v>
                </c:pt>
                <c:pt idx="101">
                  <c:v>0.33</c:v>
                </c:pt>
                <c:pt idx="102">
                  <c:v>1.1000000000000001</c:v>
                </c:pt>
                <c:pt idx="103">
                  <c:v>0.11</c:v>
                </c:pt>
                <c:pt idx="104">
                  <c:v>3.14</c:v>
                </c:pt>
                <c:pt idx="105">
                  <c:v>0.69</c:v>
                </c:pt>
                <c:pt idx="106">
                  <c:v>0.17</c:v>
                </c:pt>
                <c:pt idx="107">
                  <c:v>0.25</c:v>
                </c:pt>
                <c:pt idx="108">
                  <c:v>0.34</c:v>
                </c:pt>
                <c:pt idx="109">
                  <c:v>0.16</c:v>
                </c:pt>
                <c:pt idx="110">
                  <c:v>0.5</c:v>
                </c:pt>
                <c:pt idx="111">
                  <c:v>1.17</c:v>
                </c:pt>
                <c:pt idx="112">
                  <c:v>0.55000000000000004</c:v>
                </c:pt>
                <c:pt idx="113">
                  <c:v>0.99</c:v>
                </c:pt>
                <c:pt idx="114">
                  <c:v>0.43</c:v>
                </c:pt>
                <c:pt idx="115">
                  <c:v>1.46</c:v>
                </c:pt>
                <c:pt idx="116">
                  <c:v>0.69</c:v>
                </c:pt>
                <c:pt idx="117">
                  <c:v>0.78</c:v>
                </c:pt>
                <c:pt idx="118">
                  <c:v>0.31</c:v>
                </c:pt>
                <c:pt idx="119">
                  <c:v>0.4</c:v>
                </c:pt>
                <c:pt idx="120">
                  <c:v>0.57999999999999996</c:v>
                </c:pt>
                <c:pt idx="121">
                  <c:v>0.47</c:v>
                </c:pt>
                <c:pt idx="122">
                  <c:v>1.0900000000000001</c:v>
                </c:pt>
                <c:pt idx="123">
                  <c:v>1.49</c:v>
                </c:pt>
                <c:pt idx="124">
                  <c:v>0.47</c:v>
                </c:pt>
                <c:pt idx="125">
                  <c:v>1.65</c:v>
                </c:pt>
                <c:pt idx="126">
                  <c:v>0.56999999999999995</c:v>
                </c:pt>
                <c:pt idx="127">
                  <c:v>0.82</c:v>
                </c:pt>
                <c:pt idx="128">
                  <c:v>0.19</c:v>
                </c:pt>
                <c:pt idx="129">
                  <c:v>0.46</c:v>
                </c:pt>
                <c:pt idx="130">
                  <c:v>1.1000000000000001</c:v>
                </c:pt>
                <c:pt idx="131">
                  <c:v>0.04</c:v>
                </c:pt>
                <c:pt idx="132">
                  <c:v>1.73</c:v>
                </c:pt>
                <c:pt idx="133">
                  <c:v>0.96</c:v>
                </c:pt>
                <c:pt idx="134">
                  <c:v>0.52</c:v>
                </c:pt>
                <c:pt idx="135">
                  <c:v>1.25</c:v>
                </c:pt>
                <c:pt idx="136">
                  <c:v>1.0900000000000001</c:v>
                </c:pt>
                <c:pt idx="137">
                  <c:v>1.19</c:v>
                </c:pt>
                <c:pt idx="138">
                  <c:v>0.77</c:v>
                </c:pt>
                <c:pt idx="139">
                  <c:v>0.9</c:v>
                </c:pt>
                <c:pt idx="140">
                  <c:v>0.56999999999999995</c:v>
                </c:pt>
                <c:pt idx="141">
                  <c:v>1.1200000000000001</c:v>
                </c:pt>
                <c:pt idx="142">
                  <c:v>1.01</c:v>
                </c:pt>
                <c:pt idx="143">
                  <c:v>1.0900000000000001</c:v>
                </c:pt>
                <c:pt idx="144">
                  <c:v>1.27</c:v>
                </c:pt>
                <c:pt idx="145">
                  <c:v>0.95</c:v>
                </c:pt>
                <c:pt idx="146">
                  <c:v>0.65</c:v>
                </c:pt>
                <c:pt idx="147">
                  <c:v>1.51</c:v>
                </c:pt>
                <c:pt idx="148">
                  <c:v>1.24</c:v>
                </c:pt>
                <c:pt idx="149">
                  <c:v>2.0299999999999998</c:v>
                </c:pt>
                <c:pt idx="150">
                  <c:v>1.86</c:v>
                </c:pt>
                <c:pt idx="151">
                  <c:v>2.12</c:v>
                </c:pt>
                <c:pt idx="152">
                  <c:v>1.43</c:v>
                </c:pt>
                <c:pt idx="153">
                  <c:v>1.88</c:v>
                </c:pt>
                <c:pt idx="154">
                  <c:v>0.87</c:v>
                </c:pt>
                <c:pt idx="155">
                  <c:v>1.31</c:v>
                </c:pt>
                <c:pt idx="156">
                  <c:v>1.18</c:v>
                </c:pt>
                <c:pt idx="157">
                  <c:v>0.78</c:v>
                </c:pt>
                <c:pt idx="158">
                  <c:v>1.28</c:v>
                </c:pt>
                <c:pt idx="159">
                  <c:v>1.38</c:v>
                </c:pt>
                <c:pt idx="160">
                  <c:v>1.26</c:v>
                </c:pt>
                <c:pt idx="161">
                  <c:v>0.92</c:v>
                </c:pt>
                <c:pt idx="162">
                  <c:v>1.1599999999999999</c:v>
                </c:pt>
                <c:pt idx="163">
                  <c:v>0.78</c:v>
                </c:pt>
                <c:pt idx="164">
                  <c:v>1.32</c:v>
                </c:pt>
                <c:pt idx="165">
                  <c:v>1.81</c:v>
                </c:pt>
                <c:pt idx="166">
                  <c:v>1.26</c:v>
                </c:pt>
                <c:pt idx="167">
                  <c:v>2.2400000000000002</c:v>
                </c:pt>
                <c:pt idx="168">
                  <c:v>1.48</c:v>
                </c:pt>
                <c:pt idx="169">
                  <c:v>1.35</c:v>
                </c:pt>
                <c:pt idx="170">
                  <c:v>0.52</c:v>
                </c:pt>
                <c:pt idx="171">
                  <c:v>1.48</c:v>
                </c:pt>
                <c:pt idx="172">
                  <c:v>1.66</c:v>
                </c:pt>
                <c:pt idx="173">
                  <c:v>1.29</c:v>
                </c:pt>
                <c:pt idx="174">
                  <c:v>1.89</c:v>
                </c:pt>
                <c:pt idx="175">
                  <c:v>1.35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1.41</c:v>
                </c:pt>
                <c:pt idx="179">
                  <c:v>2.35</c:v>
                </c:pt>
                <c:pt idx="180">
                  <c:v>1.49</c:v>
                </c:pt>
                <c:pt idx="181">
                  <c:v>1.64</c:v>
                </c:pt>
                <c:pt idx="182">
                  <c:v>1.59</c:v>
                </c:pt>
                <c:pt idx="183">
                  <c:v>1.52</c:v>
                </c:pt>
                <c:pt idx="184">
                  <c:v>1.25</c:v>
                </c:pt>
                <c:pt idx="185">
                  <c:v>1.64</c:v>
                </c:pt>
                <c:pt idx="186">
                  <c:v>1</c:v>
                </c:pt>
                <c:pt idx="187">
                  <c:v>0.8</c:v>
                </c:pt>
                <c:pt idx="188">
                  <c:v>0.55000000000000004</c:v>
                </c:pt>
                <c:pt idx="189">
                  <c:v>1.39</c:v>
                </c:pt>
                <c:pt idx="190">
                  <c:v>0.82</c:v>
                </c:pt>
                <c:pt idx="191">
                  <c:v>0.93</c:v>
                </c:pt>
                <c:pt idx="192">
                  <c:v>1.08</c:v>
                </c:pt>
                <c:pt idx="193">
                  <c:v>0.99</c:v>
                </c:pt>
                <c:pt idx="194">
                  <c:v>0.64</c:v>
                </c:pt>
                <c:pt idx="195">
                  <c:v>1.82</c:v>
                </c:pt>
                <c:pt idx="196">
                  <c:v>2.2400000000000002</c:v>
                </c:pt>
                <c:pt idx="197">
                  <c:v>1.85</c:v>
                </c:pt>
                <c:pt idx="198">
                  <c:v>1.01</c:v>
                </c:pt>
                <c:pt idx="199">
                  <c:v>2.08</c:v>
                </c:pt>
                <c:pt idx="200">
                  <c:v>0.95</c:v>
                </c:pt>
                <c:pt idx="201">
                  <c:v>0.88</c:v>
                </c:pt>
                <c:pt idx="202">
                  <c:v>2.82</c:v>
                </c:pt>
                <c:pt idx="203">
                  <c:v>1.58</c:v>
                </c:pt>
                <c:pt idx="204">
                  <c:v>1.1200000000000001</c:v>
                </c:pt>
                <c:pt idx="205">
                  <c:v>1.43</c:v>
                </c:pt>
                <c:pt idx="206">
                  <c:v>1.27</c:v>
                </c:pt>
                <c:pt idx="207">
                  <c:v>0.5</c:v>
                </c:pt>
                <c:pt idx="208">
                  <c:v>1.01</c:v>
                </c:pt>
                <c:pt idx="209">
                  <c:v>1.46</c:v>
                </c:pt>
                <c:pt idx="210">
                  <c:v>0.54</c:v>
                </c:pt>
                <c:pt idx="211">
                  <c:v>3.21</c:v>
                </c:pt>
                <c:pt idx="212">
                  <c:v>0.71</c:v>
                </c:pt>
                <c:pt idx="213">
                  <c:v>1.83</c:v>
                </c:pt>
                <c:pt idx="214">
                  <c:v>0.98</c:v>
                </c:pt>
                <c:pt idx="215">
                  <c:v>1.34</c:v>
                </c:pt>
                <c:pt idx="216">
                  <c:v>5.45</c:v>
                </c:pt>
                <c:pt idx="217">
                  <c:v>0.78</c:v>
                </c:pt>
                <c:pt idx="218">
                  <c:v>1.56</c:v>
                </c:pt>
                <c:pt idx="219">
                  <c:v>1.29</c:v>
                </c:pt>
                <c:pt idx="220">
                  <c:v>2.04</c:v>
                </c:pt>
                <c:pt idx="221">
                  <c:v>0.95</c:v>
                </c:pt>
                <c:pt idx="222">
                  <c:v>2.25</c:v>
                </c:pt>
                <c:pt idx="223">
                  <c:v>2.8</c:v>
                </c:pt>
                <c:pt idx="224">
                  <c:v>0.43</c:v>
                </c:pt>
                <c:pt idx="225">
                  <c:v>0.77</c:v>
                </c:pt>
                <c:pt idx="226">
                  <c:v>1.0900000000000001</c:v>
                </c:pt>
                <c:pt idx="227">
                  <c:v>0.14000000000000001</c:v>
                </c:pt>
                <c:pt idx="228">
                  <c:v>2.0499999999999998</c:v>
                </c:pt>
                <c:pt idx="229">
                  <c:v>2.6</c:v>
                </c:pt>
                <c:pt idx="230">
                  <c:v>0.59</c:v>
                </c:pt>
                <c:pt idx="231">
                  <c:v>1.06</c:v>
                </c:pt>
                <c:pt idx="232">
                  <c:v>1.66</c:v>
                </c:pt>
                <c:pt idx="233">
                  <c:v>1.52</c:v>
                </c:pt>
                <c:pt idx="234">
                  <c:v>3.06</c:v>
                </c:pt>
                <c:pt idx="235">
                  <c:v>1.04</c:v>
                </c:pt>
                <c:pt idx="236">
                  <c:v>2.4700000000000002</c:v>
                </c:pt>
                <c:pt idx="237">
                  <c:v>0.66</c:v>
                </c:pt>
                <c:pt idx="238">
                  <c:v>0.52</c:v>
                </c:pt>
                <c:pt idx="239">
                  <c:v>1.38</c:v>
                </c:pt>
                <c:pt idx="240">
                  <c:v>2.1800000000000002</c:v>
                </c:pt>
                <c:pt idx="241">
                  <c:v>1.96</c:v>
                </c:pt>
                <c:pt idx="242">
                  <c:v>1.03</c:v>
                </c:pt>
                <c:pt idx="243">
                  <c:v>2.14</c:v>
                </c:pt>
                <c:pt idx="244">
                  <c:v>0.53</c:v>
                </c:pt>
                <c:pt idx="245">
                  <c:v>1.3</c:v>
                </c:pt>
                <c:pt idx="246">
                  <c:v>1.38</c:v>
                </c:pt>
                <c:pt idx="247">
                  <c:v>1.1399999999999999</c:v>
                </c:pt>
                <c:pt idx="248">
                  <c:v>1.07</c:v>
                </c:pt>
                <c:pt idx="249">
                  <c:v>1.1100000000000001</c:v>
                </c:pt>
                <c:pt idx="250">
                  <c:v>0.65</c:v>
                </c:pt>
                <c:pt idx="251">
                  <c:v>0.28000000000000003</c:v>
                </c:pt>
                <c:pt idx="252">
                  <c:v>1.04</c:v>
                </c:pt>
                <c:pt idx="253">
                  <c:v>1.1100000000000001</c:v>
                </c:pt>
                <c:pt idx="254">
                  <c:v>1.37</c:v>
                </c:pt>
                <c:pt idx="255">
                  <c:v>2.3199999999999998</c:v>
                </c:pt>
                <c:pt idx="256">
                  <c:v>0.95</c:v>
                </c:pt>
                <c:pt idx="257">
                  <c:v>2.0699999999999998</c:v>
                </c:pt>
                <c:pt idx="258">
                  <c:v>1.47</c:v>
                </c:pt>
                <c:pt idx="259">
                  <c:v>2.2200000000000002</c:v>
                </c:pt>
                <c:pt idx="260">
                  <c:v>1.1599999999999999</c:v>
                </c:pt>
                <c:pt idx="261">
                  <c:v>1.07</c:v>
                </c:pt>
                <c:pt idx="262">
                  <c:v>0.98</c:v>
                </c:pt>
                <c:pt idx="263">
                  <c:v>1.17</c:v>
                </c:pt>
                <c:pt idx="264">
                  <c:v>0.68</c:v>
                </c:pt>
                <c:pt idx="265">
                  <c:v>1.36</c:v>
                </c:pt>
                <c:pt idx="266">
                  <c:v>0.69</c:v>
                </c:pt>
                <c:pt idx="267">
                  <c:v>0.72</c:v>
                </c:pt>
                <c:pt idx="268">
                  <c:v>0.93</c:v>
                </c:pt>
                <c:pt idx="269">
                  <c:v>0.37</c:v>
                </c:pt>
                <c:pt idx="270">
                  <c:v>1.04</c:v>
                </c:pt>
                <c:pt idx="271">
                  <c:v>1.1599999999999999</c:v>
                </c:pt>
                <c:pt idx="272">
                  <c:v>1.03</c:v>
                </c:pt>
                <c:pt idx="273">
                  <c:v>1.01</c:v>
                </c:pt>
                <c:pt idx="274">
                  <c:v>0.85</c:v>
                </c:pt>
                <c:pt idx="275">
                  <c:v>0.8</c:v>
                </c:pt>
                <c:pt idx="276">
                  <c:v>0.72</c:v>
                </c:pt>
                <c:pt idx="277">
                  <c:v>1.18</c:v>
                </c:pt>
                <c:pt idx="278">
                  <c:v>0.92</c:v>
                </c:pt>
                <c:pt idx="279">
                  <c:v>0.95</c:v>
                </c:pt>
                <c:pt idx="280">
                  <c:v>0.98</c:v>
                </c:pt>
                <c:pt idx="281">
                  <c:v>0.39</c:v>
                </c:pt>
                <c:pt idx="282">
                  <c:v>0.71</c:v>
                </c:pt>
                <c:pt idx="283">
                  <c:v>0.32</c:v>
                </c:pt>
                <c:pt idx="284">
                  <c:v>0.38</c:v>
                </c:pt>
                <c:pt idx="285">
                  <c:v>0.8</c:v>
                </c:pt>
                <c:pt idx="286">
                  <c:v>0.67</c:v>
                </c:pt>
                <c:pt idx="287">
                  <c:v>0.76</c:v>
                </c:pt>
                <c:pt idx="288">
                  <c:v>0.79</c:v>
                </c:pt>
                <c:pt idx="289">
                  <c:v>0.55000000000000004</c:v>
                </c:pt>
                <c:pt idx="290">
                  <c:v>0.64</c:v>
                </c:pt>
                <c:pt idx="291">
                  <c:v>0.85</c:v>
                </c:pt>
                <c:pt idx="292">
                  <c:v>0.26</c:v>
                </c:pt>
                <c:pt idx="293">
                  <c:v>0.67</c:v>
                </c:pt>
                <c:pt idx="294">
                  <c:v>0.56999999999999995</c:v>
                </c:pt>
                <c:pt idx="295">
                  <c:v>0.68</c:v>
                </c:pt>
                <c:pt idx="296">
                  <c:v>0.81</c:v>
                </c:pt>
                <c:pt idx="297">
                  <c:v>0.28999999999999998</c:v>
                </c:pt>
                <c:pt idx="298">
                  <c:v>3.76</c:v>
                </c:pt>
                <c:pt idx="299">
                  <c:v>1.07</c:v>
                </c:pt>
                <c:pt idx="300">
                  <c:v>1.36</c:v>
                </c:pt>
                <c:pt idx="301">
                  <c:v>0.78</c:v>
                </c:pt>
                <c:pt idx="302">
                  <c:v>0.49</c:v>
                </c:pt>
                <c:pt idx="303">
                  <c:v>0.62</c:v>
                </c:pt>
                <c:pt idx="304">
                  <c:v>1.45</c:v>
                </c:pt>
                <c:pt idx="305">
                  <c:v>0.79</c:v>
                </c:pt>
                <c:pt idx="306">
                  <c:v>1.03</c:v>
                </c:pt>
                <c:pt idx="307">
                  <c:v>0.79</c:v>
                </c:pt>
                <c:pt idx="308">
                  <c:v>1.26</c:v>
                </c:pt>
                <c:pt idx="309">
                  <c:v>0.42</c:v>
                </c:pt>
                <c:pt idx="310">
                  <c:v>0.74</c:v>
                </c:pt>
                <c:pt idx="311">
                  <c:v>0.55000000000000004</c:v>
                </c:pt>
                <c:pt idx="312">
                  <c:v>0.9</c:v>
                </c:pt>
                <c:pt idx="313">
                  <c:v>0.81</c:v>
                </c:pt>
                <c:pt idx="314">
                  <c:v>1.93</c:v>
                </c:pt>
                <c:pt idx="315">
                  <c:v>0.97</c:v>
                </c:pt>
                <c:pt idx="316">
                  <c:v>0.53</c:v>
                </c:pt>
                <c:pt idx="317">
                  <c:v>1.55</c:v>
                </c:pt>
                <c:pt idx="318">
                  <c:v>0.27</c:v>
                </c:pt>
                <c:pt idx="319">
                  <c:v>0.74</c:v>
                </c:pt>
                <c:pt idx="320">
                  <c:v>1.18</c:v>
                </c:pt>
                <c:pt idx="321">
                  <c:v>0.26</c:v>
                </c:pt>
                <c:pt idx="322">
                  <c:v>1.32</c:v>
                </c:pt>
                <c:pt idx="323">
                  <c:v>1.1200000000000001</c:v>
                </c:pt>
              </c:numCache>
            </c:numRef>
          </c:xVal>
          <c:yVal>
            <c:numRef>
              <c:f>'Q2'!$C$2:$C$325</c:f>
              <c:numCache>
                <c:formatCode>0.00</c:formatCode>
                <c:ptCount val="324"/>
                <c:pt idx="0">
                  <c:v>0.91</c:v>
                </c:pt>
                <c:pt idx="1">
                  <c:v>1.42</c:v>
                </c:pt>
                <c:pt idx="2">
                  <c:v>2.41</c:v>
                </c:pt>
                <c:pt idx="3">
                  <c:v>0.83</c:v>
                </c:pt>
                <c:pt idx="4">
                  <c:v>2.33</c:v>
                </c:pt>
                <c:pt idx="5">
                  <c:v>2.1</c:v>
                </c:pt>
                <c:pt idx="6">
                  <c:v>0.71</c:v>
                </c:pt>
                <c:pt idx="7">
                  <c:v>0.05</c:v>
                </c:pt>
                <c:pt idx="8">
                  <c:v>1.21</c:v>
                </c:pt>
                <c:pt idx="9">
                  <c:v>1.21</c:v>
                </c:pt>
                <c:pt idx="10">
                  <c:v>0.78</c:v>
                </c:pt>
                <c:pt idx="11">
                  <c:v>1.96</c:v>
                </c:pt>
                <c:pt idx="12">
                  <c:v>1.41</c:v>
                </c:pt>
                <c:pt idx="13">
                  <c:v>1.93</c:v>
                </c:pt>
                <c:pt idx="14">
                  <c:v>2.77</c:v>
                </c:pt>
                <c:pt idx="15">
                  <c:v>1.37</c:v>
                </c:pt>
                <c:pt idx="16">
                  <c:v>0.43</c:v>
                </c:pt>
                <c:pt idx="17">
                  <c:v>4.07</c:v>
                </c:pt>
                <c:pt idx="18">
                  <c:v>1.1000000000000001</c:v>
                </c:pt>
                <c:pt idx="19">
                  <c:v>1.59</c:v>
                </c:pt>
                <c:pt idx="20">
                  <c:v>0.89</c:v>
                </c:pt>
                <c:pt idx="21">
                  <c:v>0.8</c:v>
                </c:pt>
                <c:pt idx="22">
                  <c:v>0.76</c:v>
                </c:pt>
                <c:pt idx="23">
                  <c:v>1.24</c:v>
                </c:pt>
                <c:pt idx="24">
                  <c:v>2.0099999999999998</c:v>
                </c:pt>
                <c:pt idx="25">
                  <c:v>1.01</c:v>
                </c:pt>
                <c:pt idx="26">
                  <c:v>2.2799999999999998</c:v>
                </c:pt>
                <c:pt idx="27">
                  <c:v>1.06</c:v>
                </c:pt>
                <c:pt idx="28">
                  <c:v>2.38</c:v>
                </c:pt>
                <c:pt idx="29">
                  <c:v>1.04</c:v>
                </c:pt>
                <c:pt idx="30">
                  <c:v>1.34</c:v>
                </c:pt>
                <c:pt idx="31">
                  <c:v>0.28999999999999998</c:v>
                </c:pt>
                <c:pt idx="32">
                  <c:v>1.1000000000000001</c:v>
                </c:pt>
                <c:pt idx="33">
                  <c:v>7.0000000000000007E-2</c:v>
                </c:pt>
                <c:pt idx="34">
                  <c:v>3.66</c:v>
                </c:pt>
                <c:pt idx="35">
                  <c:v>3.57</c:v>
                </c:pt>
                <c:pt idx="36">
                  <c:v>1.48</c:v>
                </c:pt>
                <c:pt idx="37">
                  <c:v>0.98</c:v>
                </c:pt>
                <c:pt idx="38">
                  <c:v>1.42</c:v>
                </c:pt>
                <c:pt idx="39">
                  <c:v>1.55</c:v>
                </c:pt>
                <c:pt idx="40">
                  <c:v>1.78</c:v>
                </c:pt>
                <c:pt idx="41">
                  <c:v>0.62</c:v>
                </c:pt>
                <c:pt idx="42">
                  <c:v>1.49</c:v>
                </c:pt>
                <c:pt idx="43">
                  <c:v>0.97</c:v>
                </c:pt>
                <c:pt idx="44">
                  <c:v>2.12</c:v>
                </c:pt>
                <c:pt idx="45">
                  <c:v>0.87</c:v>
                </c:pt>
                <c:pt idx="46">
                  <c:v>1.85</c:v>
                </c:pt>
                <c:pt idx="47">
                  <c:v>0.69</c:v>
                </c:pt>
                <c:pt idx="48">
                  <c:v>1.44</c:v>
                </c:pt>
                <c:pt idx="49">
                  <c:v>1.84</c:v>
                </c:pt>
                <c:pt idx="50">
                  <c:v>3.04</c:v>
                </c:pt>
                <c:pt idx="51">
                  <c:v>0.05</c:v>
                </c:pt>
                <c:pt idx="52">
                  <c:v>1.02</c:v>
                </c:pt>
                <c:pt idx="53">
                  <c:v>0.91</c:v>
                </c:pt>
                <c:pt idx="54">
                  <c:v>1.56</c:v>
                </c:pt>
                <c:pt idx="55">
                  <c:v>3.69</c:v>
                </c:pt>
                <c:pt idx="56">
                  <c:v>1.2</c:v>
                </c:pt>
                <c:pt idx="57">
                  <c:v>1.0900000000000001</c:v>
                </c:pt>
                <c:pt idx="58">
                  <c:v>1.32</c:v>
                </c:pt>
                <c:pt idx="59">
                  <c:v>1.1599999999999999</c:v>
                </c:pt>
                <c:pt idx="60">
                  <c:v>2.2400000000000002</c:v>
                </c:pt>
                <c:pt idx="61">
                  <c:v>1.31</c:v>
                </c:pt>
                <c:pt idx="62">
                  <c:v>0.56999999999999995</c:v>
                </c:pt>
                <c:pt idx="63">
                  <c:v>1.38</c:v>
                </c:pt>
                <c:pt idx="64">
                  <c:v>1.22</c:v>
                </c:pt>
                <c:pt idx="65">
                  <c:v>1.87</c:v>
                </c:pt>
                <c:pt idx="66">
                  <c:v>3.57</c:v>
                </c:pt>
                <c:pt idx="67">
                  <c:v>0.9</c:v>
                </c:pt>
                <c:pt idx="68">
                  <c:v>1.21</c:v>
                </c:pt>
                <c:pt idx="69">
                  <c:v>0.57999999999999996</c:v>
                </c:pt>
                <c:pt idx="70">
                  <c:v>2.0299999999999998</c:v>
                </c:pt>
                <c:pt idx="71">
                  <c:v>0.63</c:v>
                </c:pt>
                <c:pt idx="72">
                  <c:v>1.07</c:v>
                </c:pt>
                <c:pt idx="73">
                  <c:v>0.65</c:v>
                </c:pt>
                <c:pt idx="74">
                  <c:v>2.94</c:v>
                </c:pt>
                <c:pt idx="75">
                  <c:v>1.0900000000000001</c:v>
                </c:pt>
                <c:pt idx="76">
                  <c:v>0.65</c:v>
                </c:pt>
                <c:pt idx="77">
                  <c:v>1.28</c:v>
                </c:pt>
                <c:pt idx="78">
                  <c:v>0.6</c:v>
                </c:pt>
                <c:pt idx="79">
                  <c:v>0.7</c:v>
                </c:pt>
                <c:pt idx="80">
                  <c:v>2.16</c:v>
                </c:pt>
                <c:pt idx="81">
                  <c:v>1.01</c:v>
                </c:pt>
                <c:pt idx="82">
                  <c:v>1.66</c:v>
                </c:pt>
                <c:pt idx="83">
                  <c:v>0.7</c:v>
                </c:pt>
                <c:pt idx="84">
                  <c:v>1.78</c:v>
                </c:pt>
                <c:pt idx="85">
                  <c:v>0.12</c:v>
                </c:pt>
                <c:pt idx="86">
                  <c:v>0.89</c:v>
                </c:pt>
                <c:pt idx="87">
                  <c:v>0.38</c:v>
                </c:pt>
                <c:pt idx="88">
                  <c:v>1.8</c:v>
                </c:pt>
                <c:pt idx="89">
                  <c:v>0.41</c:v>
                </c:pt>
                <c:pt idx="90">
                  <c:v>0.38</c:v>
                </c:pt>
                <c:pt idx="91">
                  <c:v>1.1100000000000001</c:v>
                </c:pt>
                <c:pt idx="92">
                  <c:v>1.04</c:v>
                </c:pt>
                <c:pt idx="93">
                  <c:v>1.55</c:v>
                </c:pt>
                <c:pt idx="94">
                  <c:v>1.7</c:v>
                </c:pt>
                <c:pt idx="95">
                  <c:v>1.05</c:v>
                </c:pt>
                <c:pt idx="96">
                  <c:v>0.85</c:v>
                </c:pt>
                <c:pt idx="97">
                  <c:v>2.39</c:v>
                </c:pt>
                <c:pt idx="98">
                  <c:v>0.44</c:v>
                </c:pt>
                <c:pt idx="99">
                  <c:v>0.72</c:v>
                </c:pt>
                <c:pt idx="100">
                  <c:v>0.73</c:v>
                </c:pt>
                <c:pt idx="101">
                  <c:v>0.76</c:v>
                </c:pt>
                <c:pt idx="102">
                  <c:v>1.17</c:v>
                </c:pt>
                <c:pt idx="103">
                  <c:v>0.9</c:v>
                </c:pt>
                <c:pt idx="104">
                  <c:v>2.33</c:v>
                </c:pt>
                <c:pt idx="105">
                  <c:v>2.66</c:v>
                </c:pt>
                <c:pt idx="106">
                  <c:v>1.2</c:v>
                </c:pt>
                <c:pt idx="107">
                  <c:v>1.1100000000000001</c:v>
                </c:pt>
                <c:pt idx="108">
                  <c:v>0.44</c:v>
                </c:pt>
                <c:pt idx="109">
                  <c:v>0.32</c:v>
                </c:pt>
                <c:pt idx="110">
                  <c:v>0.78</c:v>
                </c:pt>
                <c:pt idx="111">
                  <c:v>1.21</c:v>
                </c:pt>
                <c:pt idx="112">
                  <c:v>2.4500000000000002</c:v>
                </c:pt>
                <c:pt idx="113">
                  <c:v>1</c:v>
                </c:pt>
                <c:pt idx="114">
                  <c:v>0.55000000000000004</c:v>
                </c:pt>
                <c:pt idx="115">
                  <c:v>0.89</c:v>
                </c:pt>
                <c:pt idx="116">
                  <c:v>0.21</c:v>
                </c:pt>
                <c:pt idx="117">
                  <c:v>0.99</c:v>
                </c:pt>
                <c:pt idx="118">
                  <c:v>1.2</c:v>
                </c:pt>
                <c:pt idx="119">
                  <c:v>1.78</c:v>
                </c:pt>
                <c:pt idx="120">
                  <c:v>1.27</c:v>
                </c:pt>
                <c:pt idx="121">
                  <c:v>0.72</c:v>
                </c:pt>
                <c:pt idx="122">
                  <c:v>1.99</c:v>
                </c:pt>
                <c:pt idx="123">
                  <c:v>1.29</c:v>
                </c:pt>
                <c:pt idx="124">
                  <c:v>2.2400000000000002</c:v>
                </c:pt>
                <c:pt idx="125">
                  <c:v>0.18</c:v>
                </c:pt>
                <c:pt idx="126">
                  <c:v>0.93</c:v>
                </c:pt>
                <c:pt idx="127">
                  <c:v>1.49</c:v>
                </c:pt>
                <c:pt idx="128">
                  <c:v>0.66</c:v>
                </c:pt>
                <c:pt idx="129">
                  <c:v>0.81</c:v>
                </c:pt>
                <c:pt idx="130">
                  <c:v>1.23</c:v>
                </c:pt>
                <c:pt idx="131">
                  <c:v>0.1</c:v>
                </c:pt>
                <c:pt idx="132">
                  <c:v>2.16</c:v>
                </c:pt>
                <c:pt idx="133">
                  <c:v>0.94</c:v>
                </c:pt>
                <c:pt idx="134">
                  <c:v>0.85</c:v>
                </c:pt>
                <c:pt idx="135">
                  <c:v>0.73</c:v>
                </c:pt>
                <c:pt idx="136">
                  <c:v>1.17</c:v>
                </c:pt>
                <c:pt idx="137">
                  <c:v>0.88</c:v>
                </c:pt>
                <c:pt idx="138">
                  <c:v>1.4</c:v>
                </c:pt>
                <c:pt idx="139">
                  <c:v>0.72</c:v>
                </c:pt>
                <c:pt idx="140">
                  <c:v>0.86</c:v>
                </c:pt>
                <c:pt idx="141">
                  <c:v>0.98</c:v>
                </c:pt>
                <c:pt idx="142">
                  <c:v>1.1200000000000001</c:v>
                </c:pt>
                <c:pt idx="143">
                  <c:v>1.63</c:v>
                </c:pt>
                <c:pt idx="144">
                  <c:v>1.97</c:v>
                </c:pt>
                <c:pt idx="145">
                  <c:v>1.1399999999999999</c:v>
                </c:pt>
                <c:pt idx="146">
                  <c:v>0.92</c:v>
                </c:pt>
                <c:pt idx="147">
                  <c:v>2.72</c:v>
                </c:pt>
                <c:pt idx="148">
                  <c:v>2.06</c:v>
                </c:pt>
                <c:pt idx="149">
                  <c:v>1.1100000000000001</c:v>
                </c:pt>
                <c:pt idx="150">
                  <c:v>1.73</c:v>
                </c:pt>
                <c:pt idx="151">
                  <c:v>1.75</c:v>
                </c:pt>
                <c:pt idx="152">
                  <c:v>1.59</c:v>
                </c:pt>
                <c:pt idx="153">
                  <c:v>1.62</c:v>
                </c:pt>
                <c:pt idx="154">
                  <c:v>0.69</c:v>
                </c:pt>
                <c:pt idx="155">
                  <c:v>1.29</c:v>
                </c:pt>
                <c:pt idx="156">
                  <c:v>3.67</c:v>
                </c:pt>
                <c:pt idx="157">
                  <c:v>1.26</c:v>
                </c:pt>
                <c:pt idx="158">
                  <c:v>1.21</c:v>
                </c:pt>
                <c:pt idx="159">
                  <c:v>1.42</c:v>
                </c:pt>
                <c:pt idx="160">
                  <c:v>3.22</c:v>
                </c:pt>
                <c:pt idx="161">
                  <c:v>1.3</c:v>
                </c:pt>
                <c:pt idx="162">
                  <c:v>1.21</c:v>
                </c:pt>
                <c:pt idx="163">
                  <c:v>0.51</c:v>
                </c:pt>
                <c:pt idx="164">
                  <c:v>1.1499999999999999</c:v>
                </c:pt>
                <c:pt idx="165">
                  <c:v>0.43</c:v>
                </c:pt>
                <c:pt idx="166">
                  <c:v>1.27</c:v>
                </c:pt>
                <c:pt idx="167">
                  <c:v>1.34</c:v>
                </c:pt>
                <c:pt idx="168">
                  <c:v>1.56</c:v>
                </c:pt>
                <c:pt idx="169">
                  <c:v>1.02</c:v>
                </c:pt>
                <c:pt idx="170">
                  <c:v>0.86</c:v>
                </c:pt>
                <c:pt idx="171">
                  <c:v>1.1399999999999999</c:v>
                </c:pt>
                <c:pt idx="172">
                  <c:v>1.47</c:v>
                </c:pt>
                <c:pt idx="173">
                  <c:v>0.88</c:v>
                </c:pt>
                <c:pt idx="174">
                  <c:v>1.78</c:v>
                </c:pt>
                <c:pt idx="175">
                  <c:v>1.32</c:v>
                </c:pt>
                <c:pt idx="176">
                  <c:v>1.17</c:v>
                </c:pt>
                <c:pt idx="177">
                  <c:v>0.69</c:v>
                </c:pt>
                <c:pt idx="178">
                  <c:v>1.35</c:v>
                </c:pt>
                <c:pt idx="179">
                  <c:v>1.1000000000000001</c:v>
                </c:pt>
                <c:pt idx="180">
                  <c:v>2.2200000000000002</c:v>
                </c:pt>
                <c:pt idx="181">
                  <c:v>1.48</c:v>
                </c:pt>
                <c:pt idx="182">
                  <c:v>1.45</c:v>
                </c:pt>
                <c:pt idx="183">
                  <c:v>1.54</c:v>
                </c:pt>
                <c:pt idx="184">
                  <c:v>1.93</c:v>
                </c:pt>
                <c:pt idx="185">
                  <c:v>1.48</c:v>
                </c:pt>
                <c:pt idx="186">
                  <c:v>1.1200000000000001</c:v>
                </c:pt>
                <c:pt idx="187">
                  <c:v>1.01</c:v>
                </c:pt>
                <c:pt idx="188">
                  <c:v>1.62</c:v>
                </c:pt>
                <c:pt idx="189">
                  <c:v>1.28</c:v>
                </c:pt>
                <c:pt idx="190">
                  <c:v>1.02</c:v>
                </c:pt>
                <c:pt idx="191">
                  <c:v>1.08</c:v>
                </c:pt>
                <c:pt idx="192">
                  <c:v>1.1599999999999999</c:v>
                </c:pt>
                <c:pt idx="193">
                  <c:v>0.59</c:v>
                </c:pt>
                <c:pt idx="194">
                  <c:v>1.55</c:v>
                </c:pt>
                <c:pt idx="195">
                  <c:v>0.53</c:v>
                </c:pt>
                <c:pt idx="196">
                  <c:v>1.82</c:v>
                </c:pt>
                <c:pt idx="197">
                  <c:v>1.51</c:v>
                </c:pt>
                <c:pt idx="198">
                  <c:v>2.64</c:v>
                </c:pt>
                <c:pt idx="199">
                  <c:v>1.73</c:v>
                </c:pt>
                <c:pt idx="200">
                  <c:v>1.6</c:v>
                </c:pt>
                <c:pt idx="201">
                  <c:v>1.65</c:v>
                </c:pt>
                <c:pt idx="202">
                  <c:v>2.16</c:v>
                </c:pt>
                <c:pt idx="203">
                  <c:v>1.26</c:v>
                </c:pt>
                <c:pt idx="204">
                  <c:v>1.32</c:v>
                </c:pt>
                <c:pt idx="205">
                  <c:v>1.26</c:v>
                </c:pt>
                <c:pt idx="206">
                  <c:v>0.35</c:v>
                </c:pt>
                <c:pt idx="207">
                  <c:v>0.39</c:v>
                </c:pt>
                <c:pt idx="208">
                  <c:v>1.1200000000000001</c:v>
                </c:pt>
                <c:pt idx="209">
                  <c:v>4.5</c:v>
                </c:pt>
                <c:pt idx="210">
                  <c:v>0.86</c:v>
                </c:pt>
                <c:pt idx="211">
                  <c:v>2.0699999999999998</c:v>
                </c:pt>
                <c:pt idx="212">
                  <c:v>2.0099999999999998</c:v>
                </c:pt>
                <c:pt idx="213">
                  <c:v>1.59</c:v>
                </c:pt>
                <c:pt idx="214">
                  <c:v>1.1100000000000001</c:v>
                </c:pt>
                <c:pt idx="215">
                  <c:v>2.1800000000000002</c:v>
                </c:pt>
                <c:pt idx="216">
                  <c:v>3.64</c:v>
                </c:pt>
                <c:pt idx="217">
                  <c:v>1.41</c:v>
                </c:pt>
                <c:pt idx="218">
                  <c:v>1.44</c:v>
                </c:pt>
                <c:pt idx="219">
                  <c:v>1.28</c:v>
                </c:pt>
                <c:pt idx="220">
                  <c:v>1.71</c:v>
                </c:pt>
                <c:pt idx="221">
                  <c:v>1.61</c:v>
                </c:pt>
                <c:pt idx="222">
                  <c:v>2.39</c:v>
                </c:pt>
                <c:pt idx="223">
                  <c:v>2.14</c:v>
                </c:pt>
                <c:pt idx="224">
                  <c:v>0.8</c:v>
                </c:pt>
                <c:pt idx="225">
                  <c:v>0.08</c:v>
                </c:pt>
                <c:pt idx="226">
                  <c:v>0.88</c:v>
                </c:pt>
                <c:pt idx="227">
                  <c:v>0.63</c:v>
                </c:pt>
                <c:pt idx="228">
                  <c:v>3.35</c:v>
                </c:pt>
                <c:pt idx="229">
                  <c:v>1.99</c:v>
                </c:pt>
                <c:pt idx="230">
                  <c:v>0.99</c:v>
                </c:pt>
                <c:pt idx="231">
                  <c:v>1.1499999999999999</c:v>
                </c:pt>
                <c:pt idx="232">
                  <c:v>1.49</c:v>
                </c:pt>
                <c:pt idx="233">
                  <c:v>1.86</c:v>
                </c:pt>
                <c:pt idx="234">
                  <c:v>2.29</c:v>
                </c:pt>
                <c:pt idx="235">
                  <c:v>0.97</c:v>
                </c:pt>
                <c:pt idx="236">
                  <c:v>2.99</c:v>
                </c:pt>
                <c:pt idx="237">
                  <c:v>1.59</c:v>
                </c:pt>
                <c:pt idx="238">
                  <c:v>0.85</c:v>
                </c:pt>
                <c:pt idx="239">
                  <c:v>1.37</c:v>
                </c:pt>
                <c:pt idx="240">
                  <c:v>2.12</c:v>
                </c:pt>
                <c:pt idx="241">
                  <c:v>1.66</c:v>
                </c:pt>
                <c:pt idx="242">
                  <c:v>1.1399999999999999</c:v>
                </c:pt>
                <c:pt idx="243">
                  <c:v>1.36</c:v>
                </c:pt>
                <c:pt idx="244">
                  <c:v>1.1599999999999999</c:v>
                </c:pt>
                <c:pt idx="245">
                  <c:v>1.29</c:v>
                </c:pt>
                <c:pt idx="246">
                  <c:v>1.33</c:v>
                </c:pt>
                <c:pt idx="247">
                  <c:v>1.2</c:v>
                </c:pt>
                <c:pt idx="248">
                  <c:v>0.3</c:v>
                </c:pt>
                <c:pt idx="249">
                  <c:v>0.94</c:v>
                </c:pt>
                <c:pt idx="250">
                  <c:v>1.47</c:v>
                </c:pt>
                <c:pt idx="251">
                  <c:v>0.71</c:v>
                </c:pt>
                <c:pt idx="252">
                  <c:v>1.1200000000000001</c:v>
                </c:pt>
                <c:pt idx="253">
                  <c:v>1.18</c:v>
                </c:pt>
                <c:pt idx="254">
                  <c:v>1.26</c:v>
                </c:pt>
                <c:pt idx="255">
                  <c:v>2.04</c:v>
                </c:pt>
                <c:pt idx="256">
                  <c:v>1.0900000000000001</c:v>
                </c:pt>
                <c:pt idx="257">
                  <c:v>1.72</c:v>
                </c:pt>
                <c:pt idx="258">
                  <c:v>1.82</c:v>
                </c:pt>
                <c:pt idx="259">
                  <c:v>1.55</c:v>
                </c:pt>
                <c:pt idx="260">
                  <c:v>1.44</c:v>
                </c:pt>
                <c:pt idx="261">
                  <c:v>1.81</c:v>
                </c:pt>
                <c:pt idx="262">
                  <c:v>1.1100000000000001</c:v>
                </c:pt>
                <c:pt idx="263">
                  <c:v>1.21</c:v>
                </c:pt>
                <c:pt idx="264">
                  <c:v>2.73</c:v>
                </c:pt>
                <c:pt idx="265">
                  <c:v>1.32</c:v>
                </c:pt>
                <c:pt idx="266">
                  <c:v>0.94</c:v>
                </c:pt>
                <c:pt idx="267">
                  <c:v>0.96</c:v>
                </c:pt>
                <c:pt idx="268">
                  <c:v>2.14</c:v>
                </c:pt>
                <c:pt idx="269">
                  <c:v>1.77</c:v>
                </c:pt>
                <c:pt idx="270">
                  <c:v>1.51</c:v>
                </c:pt>
                <c:pt idx="271">
                  <c:v>1.44</c:v>
                </c:pt>
                <c:pt idx="272">
                  <c:v>1.92</c:v>
                </c:pt>
                <c:pt idx="273">
                  <c:v>0.22</c:v>
                </c:pt>
                <c:pt idx="274">
                  <c:v>1.76</c:v>
                </c:pt>
                <c:pt idx="275">
                  <c:v>0.87</c:v>
                </c:pt>
                <c:pt idx="276">
                  <c:v>0.09</c:v>
                </c:pt>
                <c:pt idx="277">
                  <c:v>1.87</c:v>
                </c:pt>
                <c:pt idx="278">
                  <c:v>1.07</c:v>
                </c:pt>
                <c:pt idx="279">
                  <c:v>1.0900000000000001</c:v>
                </c:pt>
                <c:pt idx="280">
                  <c:v>1.27</c:v>
                </c:pt>
                <c:pt idx="281">
                  <c:v>0.46</c:v>
                </c:pt>
                <c:pt idx="282">
                  <c:v>0.95</c:v>
                </c:pt>
                <c:pt idx="283">
                  <c:v>1.95</c:v>
                </c:pt>
                <c:pt idx="284">
                  <c:v>0.59</c:v>
                </c:pt>
                <c:pt idx="285">
                  <c:v>1.06</c:v>
                </c:pt>
                <c:pt idx="286">
                  <c:v>7.0000000000000007E-2</c:v>
                </c:pt>
                <c:pt idx="287">
                  <c:v>0.98</c:v>
                </c:pt>
                <c:pt idx="288">
                  <c:v>2.27</c:v>
                </c:pt>
                <c:pt idx="289">
                  <c:v>1.28</c:v>
                </c:pt>
                <c:pt idx="290">
                  <c:v>0.57999999999999996</c:v>
                </c:pt>
                <c:pt idx="291">
                  <c:v>2.0299999999999998</c:v>
                </c:pt>
                <c:pt idx="292">
                  <c:v>0.6</c:v>
                </c:pt>
                <c:pt idx="293">
                  <c:v>0.01</c:v>
                </c:pt>
                <c:pt idx="294">
                  <c:v>0.87</c:v>
                </c:pt>
                <c:pt idx="295">
                  <c:v>1.23</c:v>
                </c:pt>
                <c:pt idx="296">
                  <c:v>1.01</c:v>
                </c:pt>
                <c:pt idx="297">
                  <c:v>0.72</c:v>
                </c:pt>
                <c:pt idx="298">
                  <c:v>2.86</c:v>
                </c:pt>
                <c:pt idx="299">
                  <c:v>1.1599999999999999</c:v>
                </c:pt>
                <c:pt idx="300">
                  <c:v>1.44</c:v>
                </c:pt>
                <c:pt idx="301">
                  <c:v>0.99</c:v>
                </c:pt>
                <c:pt idx="302">
                  <c:v>1.55</c:v>
                </c:pt>
                <c:pt idx="303">
                  <c:v>0.9</c:v>
                </c:pt>
                <c:pt idx="304">
                  <c:v>0.19</c:v>
                </c:pt>
                <c:pt idx="305">
                  <c:v>1</c:v>
                </c:pt>
                <c:pt idx="306">
                  <c:v>0.09</c:v>
                </c:pt>
                <c:pt idx="307">
                  <c:v>1.81</c:v>
                </c:pt>
                <c:pt idx="308">
                  <c:v>1.27</c:v>
                </c:pt>
                <c:pt idx="309">
                  <c:v>1.69</c:v>
                </c:pt>
                <c:pt idx="310">
                  <c:v>0.97</c:v>
                </c:pt>
                <c:pt idx="311">
                  <c:v>1.36</c:v>
                </c:pt>
                <c:pt idx="312">
                  <c:v>1.06</c:v>
                </c:pt>
                <c:pt idx="313">
                  <c:v>1.01</c:v>
                </c:pt>
                <c:pt idx="314">
                  <c:v>2.88</c:v>
                </c:pt>
                <c:pt idx="315">
                  <c:v>0.8</c:v>
                </c:pt>
                <c:pt idx="316">
                  <c:v>0.45</c:v>
                </c:pt>
                <c:pt idx="317">
                  <c:v>1.43</c:v>
                </c:pt>
                <c:pt idx="318">
                  <c:v>0.7</c:v>
                </c:pt>
                <c:pt idx="319">
                  <c:v>1.85</c:v>
                </c:pt>
                <c:pt idx="320">
                  <c:v>1.22</c:v>
                </c:pt>
                <c:pt idx="321">
                  <c:v>1.34</c:v>
                </c:pt>
                <c:pt idx="322">
                  <c:v>1.3</c:v>
                </c:pt>
                <c:pt idx="323">
                  <c:v>1.01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5048960"/>
        <c:axId val="195050496"/>
      </c:scatterChart>
      <c:valAx>
        <c:axId val="1950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NY-LOC</a:t>
                </a:r>
                <a:r>
                  <a:rPr lang="en-US" baseline="0"/>
                  <a:t> QUOTIENT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5050496"/>
        <c:crosses val="autoZero"/>
        <c:crossBetween val="midCat"/>
      </c:valAx>
      <c:valAx>
        <c:axId val="19505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LA-LOC QUOTIENT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504896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/>
          <a:lstStyle/>
          <a:p>
            <a:pPr>
              <a:defRPr sz="1200"/>
            </a:pPr>
            <a:r>
              <a:rPr lang="en-US" sz="1200"/>
              <a:t> Independency of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'Q2'!$B$2:$B$325</c:f>
              <c:numCache>
                <c:formatCode>0.00</c:formatCode>
                <c:ptCount val="324"/>
                <c:pt idx="0">
                  <c:v>0.63</c:v>
                </c:pt>
                <c:pt idx="1">
                  <c:v>1.04</c:v>
                </c:pt>
                <c:pt idx="2">
                  <c:v>0.91</c:v>
                </c:pt>
                <c:pt idx="3">
                  <c:v>1.62</c:v>
                </c:pt>
                <c:pt idx="4">
                  <c:v>1.1299999999999999</c:v>
                </c:pt>
                <c:pt idx="5">
                  <c:v>1.45</c:v>
                </c:pt>
                <c:pt idx="6">
                  <c:v>1.2</c:v>
                </c:pt>
                <c:pt idx="7">
                  <c:v>1.35</c:v>
                </c:pt>
                <c:pt idx="8">
                  <c:v>1.35</c:v>
                </c:pt>
                <c:pt idx="9">
                  <c:v>0.53</c:v>
                </c:pt>
                <c:pt idx="10">
                  <c:v>0.88</c:v>
                </c:pt>
                <c:pt idx="11">
                  <c:v>0.83</c:v>
                </c:pt>
                <c:pt idx="12">
                  <c:v>1.52</c:v>
                </c:pt>
                <c:pt idx="13">
                  <c:v>1.24</c:v>
                </c:pt>
                <c:pt idx="14">
                  <c:v>1.56</c:v>
                </c:pt>
                <c:pt idx="15">
                  <c:v>0.2</c:v>
                </c:pt>
                <c:pt idx="16">
                  <c:v>0.79</c:v>
                </c:pt>
                <c:pt idx="17">
                  <c:v>1.48</c:v>
                </c:pt>
                <c:pt idx="18">
                  <c:v>0.96</c:v>
                </c:pt>
                <c:pt idx="19">
                  <c:v>0.72</c:v>
                </c:pt>
                <c:pt idx="20">
                  <c:v>0.6</c:v>
                </c:pt>
                <c:pt idx="21">
                  <c:v>0.56000000000000005</c:v>
                </c:pt>
                <c:pt idx="22">
                  <c:v>0.26</c:v>
                </c:pt>
                <c:pt idx="23">
                  <c:v>1.21</c:v>
                </c:pt>
                <c:pt idx="24">
                  <c:v>0.68</c:v>
                </c:pt>
                <c:pt idx="25">
                  <c:v>0.8</c:v>
                </c:pt>
                <c:pt idx="26">
                  <c:v>0.84</c:v>
                </c:pt>
                <c:pt idx="27">
                  <c:v>0.89</c:v>
                </c:pt>
                <c:pt idx="28">
                  <c:v>3.23</c:v>
                </c:pt>
                <c:pt idx="29">
                  <c:v>0.86</c:v>
                </c:pt>
                <c:pt idx="30">
                  <c:v>1.1100000000000001</c:v>
                </c:pt>
                <c:pt idx="31">
                  <c:v>1.18</c:v>
                </c:pt>
                <c:pt idx="32">
                  <c:v>1.1499999999999999</c:v>
                </c:pt>
                <c:pt idx="33">
                  <c:v>0.74</c:v>
                </c:pt>
                <c:pt idx="34">
                  <c:v>1.06</c:v>
                </c:pt>
                <c:pt idx="35">
                  <c:v>1.51</c:v>
                </c:pt>
                <c:pt idx="36">
                  <c:v>0.71</c:v>
                </c:pt>
                <c:pt idx="37">
                  <c:v>1.03</c:v>
                </c:pt>
                <c:pt idx="38">
                  <c:v>1.54</c:v>
                </c:pt>
                <c:pt idx="39">
                  <c:v>1.28</c:v>
                </c:pt>
                <c:pt idx="40">
                  <c:v>1.5</c:v>
                </c:pt>
                <c:pt idx="41">
                  <c:v>1.08</c:v>
                </c:pt>
                <c:pt idx="42">
                  <c:v>1.66</c:v>
                </c:pt>
                <c:pt idx="43">
                  <c:v>0.74</c:v>
                </c:pt>
                <c:pt idx="44">
                  <c:v>1.42</c:v>
                </c:pt>
                <c:pt idx="45">
                  <c:v>0.56000000000000005</c:v>
                </c:pt>
                <c:pt idx="46">
                  <c:v>0.96</c:v>
                </c:pt>
                <c:pt idx="47">
                  <c:v>1.79</c:v>
                </c:pt>
                <c:pt idx="48">
                  <c:v>2.91</c:v>
                </c:pt>
                <c:pt idx="49">
                  <c:v>2.2799999999999998</c:v>
                </c:pt>
                <c:pt idx="50">
                  <c:v>1.33</c:v>
                </c:pt>
                <c:pt idx="51">
                  <c:v>2.17</c:v>
                </c:pt>
                <c:pt idx="52">
                  <c:v>0.83</c:v>
                </c:pt>
                <c:pt idx="53">
                  <c:v>0.64</c:v>
                </c:pt>
                <c:pt idx="54">
                  <c:v>0.97</c:v>
                </c:pt>
                <c:pt idx="55">
                  <c:v>0.64</c:v>
                </c:pt>
                <c:pt idx="56">
                  <c:v>0.86</c:v>
                </c:pt>
                <c:pt idx="57">
                  <c:v>0.95</c:v>
                </c:pt>
                <c:pt idx="58">
                  <c:v>1.1000000000000001</c:v>
                </c:pt>
                <c:pt idx="59">
                  <c:v>1.07</c:v>
                </c:pt>
                <c:pt idx="60">
                  <c:v>1.17</c:v>
                </c:pt>
                <c:pt idx="61">
                  <c:v>1.33</c:v>
                </c:pt>
                <c:pt idx="62">
                  <c:v>0.84</c:v>
                </c:pt>
                <c:pt idx="63">
                  <c:v>1.46</c:v>
                </c:pt>
                <c:pt idx="64">
                  <c:v>1.1499999999999999</c:v>
                </c:pt>
                <c:pt idx="65">
                  <c:v>1.1299999999999999</c:v>
                </c:pt>
                <c:pt idx="66">
                  <c:v>1.06</c:v>
                </c:pt>
                <c:pt idx="67">
                  <c:v>1</c:v>
                </c:pt>
                <c:pt idx="68">
                  <c:v>1.17</c:v>
                </c:pt>
                <c:pt idx="69">
                  <c:v>0.48</c:v>
                </c:pt>
                <c:pt idx="70">
                  <c:v>1.92</c:v>
                </c:pt>
                <c:pt idx="71">
                  <c:v>0.66</c:v>
                </c:pt>
                <c:pt idx="72">
                  <c:v>0.91</c:v>
                </c:pt>
                <c:pt idx="73">
                  <c:v>0.56999999999999995</c:v>
                </c:pt>
                <c:pt idx="74">
                  <c:v>1.88</c:v>
                </c:pt>
                <c:pt idx="75">
                  <c:v>0.95</c:v>
                </c:pt>
                <c:pt idx="76">
                  <c:v>0.18</c:v>
                </c:pt>
                <c:pt idx="77">
                  <c:v>0.77</c:v>
                </c:pt>
                <c:pt idx="78">
                  <c:v>0.09</c:v>
                </c:pt>
                <c:pt idx="79">
                  <c:v>0.27</c:v>
                </c:pt>
                <c:pt idx="80">
                  <c:v>0.43</c:v>
                </c:pt>
                <c:pt idx="81">
                  <c:v>0.81</c:v>
                </c:pt>
                <c:pt idx="82">
                  <c:v>0.76</c:v>
                </c:pt>
                <c:pt idx="83">
                  <c:v>0.45</c:v>
                </c:pt>
                <c:pt idx="84">
                  <c:v>0.73</c:v>
                </c:pt>
                <c:pt idx="85">
                  <c:v>0.93</c:v>
                </c:pt>
                <c:pt idx="86">
                  <c:v>0.42</c:v>
                </c:pt>
                <c:pt idx="87">
                  <c:v>0.42</c:v>
                </c:pt>
                <c:pt idx="88">
                  <c:v>0.22</c:v>
                </c:pt>
                <c:pt idx="89">
                  <c:v>0.05</c:v>
                </c:pt>
                <c:pt idx="90">
                  <c:v>0.53</c:v>
                </c:pt>
                <c:pt idx="91">
                  <c:v>0.99</c:v>
                </c:pt>
                <c:pt idx="92">
                  <c:v>0.86</c:v>
                </c:pt>
                <c:pt idx="93">
                  <c:v>0.67</c:v>
                </c:pt>
                <c:pt idx="94">
                  <c:v>0.63</c:v>
                </c:pt>
                <c:pt idx="95">
                  <c:v>0.35</c:v>
                </c:pt>
                <c:pt idx="96">
                  <c:v>0.36</c:v>
                </c:pt>
                <c:pt idx="97">
                  <c:v>0.59</c:v>
                </c:pt>
                <c:pt idx="98">
                  <c:v>0.34</c:v>
                </c:pt>
                <c:pt idx="99">
                  <c:v>0.28999999999999998</c:v>
                </c:pt>
                <c:pt idx="100">
                  <c:v>0.32</c:v>
                </c:pt>
                <c:pt idx="101">
                  <c:v>0.33</c:v>
                </c:pt>
                <c:pt idx="102">
                  <c:v>1.1000000000000001</c:v>
                </c:pt>
                <c:pt idx="103">
                  <c:v>0.11</c:v>
                </c:pt>
                <c:pt idx="104">
                  <c:v>3.14</c:v>
                </c:pt>
                <c:pt idx="105">
                  <c:v>0.69</c:v>
                </c:pt>
                <c:pt idx="106">
                  <c:v>0.17</c:v>
                </c:pt>
                <c:pt idx="107">
                  <c:v>0.25</c:v>
                </c:pt>
                <c:pt idx="108">
                  <c:v>0.34</c:v>
                </c:pt>
                <c:pt idx="109">
                  <c:v>0.16</c:v>
                </c:pt>
                <c:pt idx="110">
                  <c:v>0.5</c:v>
                </c:pt>
                <c:pt idx="111">
                  <c:v>1.17</c:v>
                </c:pt>
                <c:pt idx="112">
                  <c:v>0.55000000000000004</c:v>
                </c:pt>
                <c:pt idx="113">
                  <c:v>0.99</c:v>
                </c:pt>
                <c:pt idx="114">
                  <c:v>0.43</c:v>
                </c:pt>
                <c:pt idx="115">
                  <c:v>1.46</c:v>
                </c:pt>
                <c:pt idx="116">
                  <c:v>0.69</c:v>
                </c:pt>
                <c:pt idx="117">
                  <c:v>0.78</c:v>
                </c:pt>
                <c:pt idx="118">
                  <c:v>0.31</c:v>
                </c:pt>
                <c:pt idx="119">
                  <c:v>0.4</c:v>
                </c:pt>
                <c:pt idx="120">
                  <c:v>0.57999999999999996</c:v>
                </c:pt>
                <c:pt idx="121">
                  <c:v>0.47</c:v>
                </c:pt>
                <c:pt idx="122">
                  <c:v>1.0900000000000001</c:v>
                </c:pt>
                <c:pt idx="123">
                  <c:v>1.49</c:v>
                </c:pt>
                <c:pt idx="124">
                  <c:v>0.47</c:v>
                </c:pt>
                <c:pt idx="125">
                  <c:v>1.65</c:v>
                </c:pt>
                <c:pt idx="126">
                  <c:v>0.56999999999999995</c:v>
                </c:pt>
                <c:pt idx="127">
                  <c:v>0.82</c:v>
                </c:pt>
                <c:pt idx="128">
                  <c:v>0.19</c:v>
                </c:pt>
                <c:pt idx="129">
                  <c:v>0.46</c:v>
                </c:pt>
                <c:pt idx="130">
                  <c:v>1.1000000000000001</c:v>
                </c:pt>
                <c:pt idx="131">
                  <c:v>0.04</c:v>
                </c:pt>
                <c:pt idx="132">
                  <c:v>1.73</c:v>
                </c:pt>
                <c:pt idx="133">
                  <c:v>0.96</c:v>
                </c:pt>
                <c:pt idx="134">
                  <c:v>0.52</c:v>
                </c:pt>
                <c:pt idx="135">
                  <c:v>1.25</c:v>
                </c:pt>
                <c:pt idx="136">
                  <c:v>1.0900000000000001</c:v>
                </c:pt>
                <c:pt idx="137">
                  <c:v>1.19</c:v>
                </c:pt>
                <c:pt idx="138">
                  <c:v>0.77</c:v>
                </c:pt>
                <c:pt idx="139">
                  <c:v>0.9</c:v>
                </c:pt>
                <c:pt idx="140">
                  <c:v>0.56999999999999995</c:v>
                </c:pt>
                <c:pt idx="141">
                  <c:v>1.1200000000000001</c:v>
                </c:pt>
                <c:pt idx="142">
                  <c:v>1.01</c:v>
                </c:pt>
                <c:pt idx="143">
                  <c:v>1.0900000000000001</c:v>
                </c:pt>
                <c:pt idx="144">
                  <c:v>1.27</c:v>
                </c:pt>
                <c:pt idx="145">
                  <c:v>0.95</c:v>
                </c:pt>
                <c:pt idx="146">
                  <c:v>0.65</c:v>
                </c:pt>
                <c:pt idx="147">
                  <c:v>1.51</c:v>
                </c:pt>
                <c:pt idx="148">
                  <c:v>1.24</c:v>
                </c:pt>
                <c:pt idx="149">
                  <c:v>2.0299999999999998</c:v>
                </c:pt>
                <c:pt idx="150">
                  <c:v>1.86</c:v>
                </c:pt>
                <c:pt idx="151">
                  <c:v>2.12</c:v>
                </c:pt>
                <c:pt idx="152">
                  <c:v>1.43</c:v>
                </c:pt>
                <c:pt idx="153">
                  <c:v>1.88</c:v>
                </c:pt>
                <c:pt idx="154">
                  <c:v>0.87</c:v>
                </c:pt>
                <c:pt idx="155">
                  <c:v>1.31</c:v>
                </c:pt>
                <c:pt idx="156">
                  <c:v>1.18</c:v>
                </c:pt>
                <c:pt idx="157">
                  <c:v>0.78</c:v>
                </c:pt>
                <c:pt idx="158">
                  <c:v>1.28</c:v>
                </c:pt>
                <c:pt idx="159">
                  <c:v>1.38</c:v>
                </c:pt>
                <c:pt idx="160">
                  <c:v>1.26</c:v>
                </c:pt>
                <c:pt idx="161">
                  <c:v>0.92</c:v>
                </c:pt>
                <c:pt idx="162">
                  <c:v>1.1599999999999999</c:v>
                </c:pt>
                <c:pt idx="163">
                  <c:v>0.78</c:v>
                </c:pt>
                <c:pt idx="164">
                  <c:v>1.32</c:v>
                </c:pt>
                <c:pt idx="165">
                  <c:v>1.81</c:v>
                </c:pt>
                <c:pt idx="166">
                  <c:v>1.26</c:v>
                </c:pt>
                <c:pt idx="167">
                  <c:v>2.2400000000000002</c:v>
                </c:pt>
                <c:pt idx="168">
                  <c:v>1.48</c:v>
                </c:pt>
                <c:pt idx="169">
                  <c:v>1.35</c:v>
                </c:pt>
                <c:pt idx="170">
                  <c:v>0.52</c:v>
                </c:pt>
                <c:pt idx="171">
                  <c:v>1.48</c:v>
                </c:pt>
                <c:pt idx="172">
                  <c:v>1.66</c:v>
                </c:pt>
                <c:pt idx="173">
                  <c:v>1.29</c:v>
                </c:pt>
                <c:pt idx="174">
                  <c:v>1.89</c:v>
                </c:pt>
                <c:pt idx="175">
                  <c:v>1.35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1.41</c:v>
                </c:pt>
                <c:pt idx="179">
                  <c:v>2.35</c:v>
                </c:pt>
                <c:pt idx="180">
                  <c:v>1.49</c:v>
                </c:pt>
                <c:pt idx="181">
                  <c:v>1.64</c:v>
                </c:pt>
                <c:pt idx="182">
                  <c:v>1.59</c:v>
                </c:pt>
                <c:pt idx="183">
                  <c:v>1.52</c:v>
                </c:pt>
                <c:pt idx="184">
                  <c:v>1.25</c:v>
                </c:pt>
                <c:pt idx="185">
                  <c:v>1.64</c:v>
                </c:pt>
                <c:pt idx="186">
                  <c:v>1</c:v>
                </c:pt>
                <c:pt idx="187">
                  <c:v>0.8</c:v>
                </c:pt>
                <c:pt idx="188">
                  <c:v>0.55000000000000004</c:v>
                </c:pt>
                <c:pt idx="189">
                  <c:v>1.39</c:v>
                </c:pt>
                <c:pt idx="190">
                  <c:v>0.82</c:v>
                </c:pt>
                <c:pt idx="191">
                  <c:v>0.93</c:v>
                </c:pt>
                <c:pt idx="192">
                  <c:v>1.08</c:v>
                </c:pt>
                <c:pt idx="193">
                  <c:v>0.99</c:v>
                </c:pt>
                <c:pt idx="194">
                  <c:v>0.64</c:v>
                </c:pt>
                <c:pt idx="195">
                  <c:v>1.82</c:v>
                </c:pt>
                <c:pt idx="196">
                  <c:v>2.2400000000000002</c:v>
                </c:pt>
                <c:pt idx="197">
                  <c:v>1.85</c:v>
                </c:pt>
                <c:pt idx="198">
                  <c:v>1.01</c:v>
                </c:pt>
                <c:pt idx="199">
                  <c:v>2.08</c:v>
                </c:pt>
                <c:pt idx="200">
                  <c:v>0.95</c:v>
                </c:pt>
                <c:pt idx="201">
                  <c:v>0.88</c:v>
                </c:pt>
                <c:pt idx="202">
                  <c:v>2.82</c:v>
                </c:pt>
                <c:pt idx="203">
                  <c:v>1.58</c:v>
                </c:pt>
                <c:pt idx="204">
                  <c:v>1.1200000000000001</c:v>
                </c:pt>
                <c:pt idx="205">
                  <c:v>1.43</c:v>
                </c:pt>
                <c:pt idx="206">
                  <c:v>1.27</c:v>
                </c:pt>
                <c:pt idx="207">
                  <c:v>0.5</c:v>
                </c:pt>
                <c:pt idx="208">
                  <c:v>1.01</c:v>
                </c:pt>
                <c:pt idx="209">
                  <c:v>1.46</c:v>
                </c:pt>
                <c:pt idx="210">
                  <c:v>0.54</c:v>
                </c:pt>
                <c:pt idx="211">
                  <c:v>3.21</c:v>
                </c:pt>
                <c:pt idx="212">
                  <c:v>0.71</c:v>
                </c:pt>
                <c:pt idx="213">
                  <c:v>1.83</c:v>
                </c:pt>
                <c:pt idx="214">
                  <c:v>0.98</c:v>
                </c:pt>
                <c:pt idx="215">
                  <c:v>1.34</c:v>
                </c:pt>
                <c:pt idx="216">
                  <c:v>5.45</c:v>
                </c:pt>
                <c:pt idx="217">
                  <c:v>0.78</c:v>
                </c:pt>
                <c:pt idx="218">
                  <c:v>1.56</c:v>
                </c:pt>
                <c:pt idx="219">
                  <c:v>1.29</c:v>
                </c:pt>
                <c:pt idx="220">
                  <c:v>2.04</c:v>
                </c:pt>
                <c:pt idx="221">
                  <c:v>0.95</c:v>
                </c:pt>
                <c:pt idx="222">
                  <c:v>2.25</c:v>
                </c:pt>
                <c:pt idx="223">
                  <c:v>2.8</c:v>
                </c:pt>
                <c:pt idx="224">
                  <c:v>0.43</c:v>
                </c:pt>
                <c:pt idx="225">
                  <c:v>0.77</c:v>
                </c:pt>
                <c:pt idx="226">
                  <c:v>1.0900000000000001</c:v>
                </c:pt>
                <c:pt idx="227">
                  <c:v>0.14000000000000001</c:v>
                </c:pt>
                <c:pt idx="228">
                  <c:v>2.0499999999999998</c:v>
                </c:pt>
                <c:pt idx="229">
                  <c:v>2.6</c:v>
                </c:pt>
                <c:pt idx="230">
                  <c:v>0.59</c:v>
                </c:pt>
                <c:pt idx="231">
                  <c:v>1.06</c:v>
                </c:pt>
                <c:pt idx="232">
                  <c:v>1.66</c:v>
                </c:pt>
                <c:pt idx="233">
                  <c:v>1.52</c:v>
                </c:pt>
                <c:pt idx="234">
                  <c:v>3.06</c:v>
                </c:pt>
                <c:pt idx="235">
                  <c:v>1.04</c:v>
                </c:pt>
                <c:pt idx="236">
                  <c:v>2.4700000000000002</c:v>
                </c:pt>
                <c:pt idx="237">
                  <c:v>0.66</c:v>
                </c:pt>
                <c:pt idx="238">
                  <c:v>0.52</c:v>
                </c:pt>
                <c:pt idx="239">
                  <c:v>1.38</c:v>
                </c:pt>
                <c:pt idx="240">
                  <c:v>2.1800000000000002</c:v>
                </c:pt>
                <c:pt idx="241">
                  <c:v>1.96</c:v>
                </c:pt>
                <c:pt idx="242">
                  <c:v>1.03</c:v>
                </c:pt>
                <c:pt idx="243">
                  <c:v>2.14</c:v>
                </c:pt>
                <c:pt idx="244">
                  <c:v>0.53</c:v>
                </c:pt>
                <c:pt idx="245">
                  <c:v>1.3</c:v>
                </c:pt>
                <c:pt idx="246">
                  <c:v>1.38</c:v>
                </c:pt>
                <c:pt idx="247">
                  <c:v>1.1399999999999999</c:v>
                </c:pt>
                <c:pt idx="248">
                  <c:v>1.07</c:v>
                </c:pt>
                <c:pt idx="249">
                  <c:v>1.1100000000000001</c:v>
                </c:pt>
                <c:pt idx="250">
                  <c:v>0.65</c:v>
                </c:pt>
                <c:pt idx="251">
                  <c:v>0.28000000000000003</c:v>
                </c:pt>
                <c:pt idx="252">
                  <c:v>1.04</c:v>
                </c:pt>
                <c:pt idx="253">
                  <c:v>1.1100000000000001</c:v>
                </c:pt>
                <c:pt idx="254">
                  <c:v>1.37</c:v>
                </c:pt>
                <c:pt idx="255">
                  <c:v>2.3199999999999998</c:v>
                </c:pt>
                <c:pt idx="256">
                  <c:v>0.95</c:v>
                </c:pt>
                <c:pt idx="257">
                  <c:v>2.0699999999999998</c:v>
                </c:pt>
                <c:pt idx="258">
                  <c:v>1.47</c:v>
                </c:pt>
                <c:pt idx="259">
                  <c:v>2.2200000000000002</c:v>
                </c:pt>
                <c:pt idx="260">
                  <c:v>1.1599999999999999</c:v>
                </c:pt>
                <c:pt idx="261">
                  <c:v>1.07</c:v>
                </c:pt>
                <c:pt idx="262">
                  <c:v>0.98</c:v>
                </c:pt>
                <c:pt idx="263">
                  <c:v>1.17</c:v>
                </c:pt>
                <c:pt idx="264">
                  <c:v>0.68</c:v>
                </c:pt>
                <c:pt idx="265">
                  <c:v>1.36</c:v>
                </c:pt>
                <c:pt idx="266">
                  <c:v>0.69</c:v>
                </c:pt>
                <c:pt idx="267">
                  <c:v>0.72</c:v>
                </c:pt>
                <c:pt idx="268">
                  <c:v>0.93</c:v>
                </c:pt>
                <c:pt idx="269">
                  <c:v>0.37</c:v>
                </c:pt>
                <c:pt idx="270">
                  <c:v>1.04</c:v>
                </c:pt>
                <c:pt idx="271">
                  <c:v>1.1599999999999999</c:v>
                </c:pt>
                <c:pt idx="272">
                  <c:v>1.03</c:v>
                </c:pt>
                <c:pt idx="273">
                  <c:v>1.01</c:v>
                </c:pt>
                <c:pt idx="274">
                  <c:v>0.85</c:v>
                </c:pt>
                <c:pt idx="275">
                  <c:v>0.8</c:v>
                </c:pt>
                <c:pt idx="276">
                  <c:v>0.72</c:v>
                </c:pt>
                <c:pt idx="277">
                  <c:v>1.18</c:v>
                </c:pt>
                <c:pt idx="278">
                  <c:v>0.92</c:v>
                </c:pt>
                <c:pt idx="279">
                  <c:v>0.95</c:v>
                </c:pt>
                <c:pt idx="280">
                  <c:v>0.98</c:v>
                </c:pt>
                <c:pt idx="281">
                  <c:v>0.39</c:v>
                </c:pt>
                <c:pt idx="282">
                  <c:v>0.71</c:v>
                </c:pt>
                <c:pt idx="283">
                  <c:v>0.32</c:v>
                </c:pt>
                <c:pt idx="284">
                  <c:v>0.38</c:v>
                </c:pt>
                <c:pt idx="285">
                  <c:v>0.8</c:v>
                </c:pt>
                <c:pt idx="286">
                  <c:v>0.67</c:v>
                </c:pt>
                <c:pt idx="287">
                  <c:v>0.76</c:v>
                </c:pt>
                <c:pt idx="288">
                  <c:v>0.79</c:v>
                </c:pt>
                <c:pt idx="289">
                  <c:v>0.55000000000000004</c:v>
                </c:pt>
                <c:pt idx="290">
                  <c:v>0.64</c:v>
                </c:pt>
                <c:pt idx="291">
                  <c:v>0.85</c:v>
                </c:pt>
                <c:pt idx="292">
                  <c:v>0.26</c:v>
                </c:pt>
                <c:pt idx="293">
                  <c:v>0.67</c:v>
                </c:pt>
                <c:pt idx="294">
                  <c:v>0.56999999999999995</c:v>
                </c:pt>
                <c:pt idx="295">
                  <c:v>0.68</c:v>
                </c:pt>
                <c:pt idx="296">
                  <c:v>0.81</c:v>
                </c:pt>
                <c:pt idx="297">
                  <c:v>0.28999999999999998</c:v>
                </c:pt>
                <c:pt idx="298">
                  <c:v>3.76</c:v>
                </c:pt>
                <c:pt idx="299">
                  <c:v>1.07</c:v>
                </c:pt>
                <c:pt idx="300">
                  <c:v>1.36</c:v>
                </c:pt>
                <c:pt idx="301">
                  <c:v>0.78</c:v>
                </c:pt>
                <c:pt idx="302">
                  <c:v>0.49</c:v>
                </c:pt>
                <c:pt idx="303">
                  <c:v>0.62</c:v>
                </c:pt>
                <c:pt idx="304">
                  <c:v>1.45</c:v>
                </c:pt>
                <c:pt idx="305">
                  <c:v>0.79</c:v>
                </c:pt>
                <c:pt idx="306">
                  <c:v>1.03</c:v>
                </c:pt>
                <c:pt idx="307">
                  <c:v>0.79</c:v>
                </c:pt>
                <c:pt idx="308">
                  <c:v>1.26</c:v>
                </c:pt>
                <c:pt idx="309">
                  <c:v>0.42</c:v>
                </c:pt>
                <c:pt idx="310">
                  <c:v>0.74</c:v>
                </c:pt>
                <c:pt idx="311">
                  <c:v>0.55000000000000004</c:v>
                </c:pt>
                <c:pt idx="312">
                  <c:v>0.9</c:v>
                </c:pt>
                <c:pt idx="313">
                  <c:v>0.81</c:v>
                </c:pt>
                <c:pt idx="314">
                  <c:v>1.93</c:v>
                </c:pt>
                <c:pt idx="315">
                  <c:v>0.97</c:v>
                </c:pt>
                <c:pt idx="316">
                  <c:v>0.53</c:v>
                </c:pt>
                <c:pt idx="317">
                  <c:v>1.55</c:v>
                </c:pt>
                <c:pt idx="318">
                  <c:v>0.27</c:v>
                </c:pt>
                <c:pt idx="319">
                  <c:v>0.74</c:v>
                </c:pt>
                <c:pt idx="320">
                  <c:v>1.18</c:v>
                </c:pt>
                <c:pt idx="321">
                  <c:v>0.26</c:v>
                </c:pt>
                <c:pt idx="322">
                  <c:v>1.32</c:v>
                </c:pt>
                <c:pt idx="323">
                  <c:v>1.1200000000000001</c:v>
                </c:pt>
              </c:numCache>
            </c:numRef>
          </c:xVal>
          <c:yVal>
            <c:numRef>
              <c:f>'Q2'!$I$2:$I$325</c:f>
              <c:numCache>
                <c:formatCode>0.000</c:formatCode>
                <c:ptCount val="324"/>
                <c:pt idx="0">
                  <c:v>-0.20916625156096924</c:v>
                </c:pt>
                <c:pt idx="1">
                  <c:v>0.10379454170601599</c:v>
                </c:pt>
                <c:pt idx="2">
                  <c:v>1.1562703877433136</c:v>
                </c:pt>
                <c:pt idx="3">
                  <c:v>-0.76494384830654127</c:v>
                </c:pt>
                <c:pt idx="4">
                  <c:v>0.97054203291096419</c:v>
                </c:pt>
                <c:pt idx="5">
                  <c:v>0.58675533497300147</c:v>
                </c:pt>
                <c:pt idx="6">
                  <c:v>-0.68309880726296535</c:v>
                </c:pt>
                <c:pt idx="7">
                  <c:v>-1.4151863219213852</c:v>
                </c:pt>
                <c:pt idx="8">
                  <c:v>-0.25518632192138524</c:v>
                </c:pt>
                <c:pt idx="9">
                  <c:v>0.13889209154464388</c:v>
                </c:pt>
                <c:pt idx="10">
                  <c:v>-0.45931210932500277</c:v>
                </c:pt>
                <c:pt idx="11">
                  <c:v>0.74471706222780387</c:v>
                </c:pt>
                <c:pt idx="12">
                  <c:v>-0.1368855052009279</c:v>
                </c:pt>
                <c:pt idx="13">
                  <c:v>0.5176778554947894</c:v>
                </c:pt>
                <c:pt idx="14">
                  <c:v>1.2038911575568267</c:v>
                </c:pt>
                <c:pt idx="15">
                  <c:v>0.45748462379316801</c:v>
                </c:pt>
                <c:pt idx="16">
                  <c:v>-0.7660596005299507</c:v>
                </c:pt>
                <c:pt idx="17">
                  <c:v>2.5423378320413175</c:v>
                </c:pt>
                <c:pt idx="18">
                  <c:v>-0.17775878380949317</c:v>
                </c:pt>
                <c:pt idx="19">
                  <c:v>0.42758123964397865</c:v>
                </c:pt>
                <c:pt idx="20">
                  <c:v>-0.21474874862928528</c:v>
                </c:pt>
                <c:pt idx="21">
                  <c:v>-0.28552541138704002</c:v>
                </c:pt>
                <c:pt idx="22">
                  <c:v>-0.18135038207020004</c:v>
                </c:pt>
                <c:pt idx="23">
                  <c:v>-0.15790464157352679</c:v>
                </c:pt>
                <c:pt idx="24">
                  <c:v>0.86680457688622381</c:v>
                </c:pt>
                <c:pt idx="25">
                  <c:v>-0.19086543484051188</c:v>
                </c:pt>
                <c:pt idx="26">
                  <c:v>1.0599112279172425</c:v>
                </c:pt>
                <c:pt idx="27">
                  <c:v>-0.184117943635564</c:v>
                </c:pt>
                <c:pt idx="28">
                  <c:v>1.1316827693084175E-2</c:v>
                </c:pt>
                <c:pt idx="29">
                  <c:v>-0.18970044070388004</c:v>
                </c:pt>
                <c:pt idx="30">
                  <c:v>-9.8462984679132948E-3</c:v>
                </c:pt>
                <c:pt idx="31">
                  <c:v>-1.0934871386418425</c:v>
                </c:pt>
                <c:pt idx="32">
                  <c:v>-0.26906963571015852</c:v>
                </c:pt>
                <c:pt idx="33">
                  <c:v>-1.1020304289771439</c:v>
                </c:pt>
                <c:pt idx="34">
                  <c:v>2.3341828730848935</c:v>
                </c:pt>
                <c:pt idx="35">
                  <c:v>2.0279203291096333</c:v>
                </c:pt>
                <c:pt idx="36">
                  <c:v>0.32238707395454003</c:v>
                </c:pt>
                <c:pt idx="37">
                  <c:v>-0.33139962398342271</c:v>
                </c:pt>
                <c:pt idx="38">
                  <c:v>-0.13649717382205084</c:v>
                </c:pt>
                <c:pt idx="39">
                  <c:v>0.11845451825254405</c:v>
                </c:pt>
                <c:pt idx="40">
                  <c:v>0.24272616342019471</c:v>
                </c:pt>
                <c:pt idx="41">
                  <c:v>-0.7154287955362294</c:v>
                </c:pt>
                <c:pt idx="42">
                  <c:v>-0.1241671855487867</c:v>
                </c:pt>
                <c:pt idx="43">
                  <c:v>-0.20203042897714396</c:v>
                </c:pt>
                <c:pt idx="44">
                  <c:v>0.62117283790468547</c:v>
                </c:pt>
                <c:pt idx="45">
                  <c:v>-0.21552541138704007</c:v>
                </c:pt>
                <c:pt idx="46">
                  <c:v>0.57224121619050683</c:v>
                </c:pt>
                <c:pt idx="47">
                  <c:v>-0.98664303158608391</c:v>
                </c:pt>
                <c:pt idx="48">
                  <c:v>-0.77489647436895348</c:v>
                </c:pt>
                <c:pt idx="49">
                  <c:v>-7.2128912803589129E-2</c:v>
                </c:pt>
                <c:pt idx="50">
                  <c:v>1.5844253466997373</c:v>
                </c:pt>
                <c:pt idx="51">
                  <c:v>-1.8092647353874145</c:v>
                </c:pt>
                <c:pt idx="52">
                  <c:v>-0.19528293777219607</c:v>
                </c:pt>
                <c:pt idx="53">
                  <c:v>-0.21397208587153072</c:v>
                </c:pt>
                <c:pt idx="54">
                  <c:v>0.27743538187994554</c:v>
                </c:pt>
                <c:pt idx="55">
                  <c:v>2.566027914128469</c:v>
                </c:pt>
                <c:pt idx="56">
                  <c:v>-2.9700440703880115E-2</c:v>
                </c:pt>
                <c:pt idx="57">
                  <c:v>-0.18295294949893193</c:v>
                </c:pt>
                <c:pt idx="58">
                  <c:v>-2.504046415735206E-2</c:v>
                </c:pt>
                <c:pt idx="59">
                  <c:v>-0.170622961225668</c:v>
                </c:pt>
                <c:pt idx="60">
                  <c:v>0.86131869566871888</c:v>
                </c:pt>
                <c:pt idx="61">
                  <c:v>-0.14557465330026265</c:v>
                </c:pt>
                <c:pt idx="62">
                  <c:v>-0.65008877208275739</c:v>
                </c:pt>
                <c:pt idx="63">
                  <c:v>-0.13805049933755997</c:v>
                </c:pt>
                <c:pt idx="64">
                  <c:v>-0.14906963571015863</c:v>
                </c:pt>
                <c:pt idx="65">
                  <c:v>0.51054203291096423</c:v>
                </c:pt>
                <c:pt idx="66">
                  <c:v>2.2441828730848932</c:v>
                </c:pt>
                <c:pt idx="67">
                  <c:v>-0.39698212105173869</c:v>
                </c:pt>
                <c:pt idx="68">
                  <c:v>-0.16868130433128137</c:v>
                </c:pt>
                <c:pt idx="69">
                  <c:v>-0.46707873690254942</c:v>
                </c:pt>
                <c:pt idx="70">
                  <c:v>0.29088112237661856</c:v>
                </c:pt>
                <c:pt idx="71">
                  <c:v>-0.50358375449265347</c:v>
                </c:pt>
                <c:pt idx="72">
                  <c:v>-0.18372961225668649</c:v>
                </c:pt>
                <c:pt idx="73">
                  <c:v>-0.44033124569760129</c:v>
                </c:pt>
                <c:pt idx="74">
                  <c:v>1.2201044596188639</c:v>
                </c:pt>
                <c:pt idx="75">
                  <c:v>-0.18295294949893193</c:v>
                </c:pt>
                <c:pt idx="76">
                  <c:v>-0.25290370758570935</c:v>
                </c:pt>
                <c:pt idx="77">
                  <c:v>9.3552068091171892E-2</c:v>
                </c:pt>
                <c:pt idx="78">
                  <c:v>-0.25965119879065746</c:v>
                </c:pt>
                <c:pt idx="79">
                  <c:v>-0.24615621638076146</c:v>
                </c:pt>
                <c:pt idx="80">
                  <c:v>1.1369504346502575</c:v>
                </c:pt>
                <c:pt idx="81">
                  <c:v>-0.19567126915107336</c:v>
                </c:pt>
                <c:pt idx="82">
                  <c:v>0.47835790240173326</c:v>
                </c:pt>
                <c:pt idx="83">
                  <c:v>-0.33266123397086544</c:v>
                </c:pt>
                <c:pt idx="84">
                  <c:v>0.61277540533341734</c:v>
                </c:pt>
                <c:pt idx="85">
                  <c:v>-1.1433412808778094</c:v>
                </c:pt>
                <c:pt idx="86">
                  <c:v>-0.12824373103918141</c:v>
                </c:pt>
                <c:pt idx="87">
                  <c:v>-0.63824373103918142</c:v>
                </c:pt>
                <c:pt idx="88">
                  <c:v>0.87787295517204533</c:v>
                </c:pt>
                <c:pt idx="89">
                  <c:v>-0.43042786154841212</c:v>
                </c:pt>
                <c:pt idx="90">
                  <c:v>-0.69110790845535608</c:v>
                </c:pt>
                <c:pt idx="91">
                  <c:v>-0.18217628674117714</c:v>
                </c:pt>
                <c:pt idx="92">
                  <c:v>-0.18970044070388004</c:v>
                </c:pt>
                <c:pt idx="93">
                  <c:v>0.41161041119678532</c:v>
                </c:pt>
                <c:pt idx="94">
                  <c:v>0.58083374843903068</c:v>
                </c:pt>
                <c:pt idx="95">
                  <c:v>6.5397109134748055E-2</c:v>
                </c:pt>
                <c:pt idx="96">
                  <c:v>-0.13940872517581337</c:v>
                </c:pt>
                <c:pt idx="97">
                  <c:v>1.2900570856812761</c:v>
                </c:pt>
                <c:pt idx="98">
                  <c:v>-0.53979705655469079</c:v>
                </c:pt>
                <c:pt idx="99">
                  <c:v>-0.23576788500188406</c:v>
                </c:pt>
                <c:pt idx="100">
                  <c:v>-0.24018538793356803</c:v>
                </c:pt>
                <c:pt idx="101">
                  <c:v>-0.21499122224412937</c:v>
                </c:pt>
                <c:pt idx="102">
                  <c:v>-0.17504046415735219</c:v>
                </c:pt>
                <c:pt idx="103">
                  <c:v>3.0737132588219973E-2</c:v>
                </c:pt>
                <c:pt idx="104">
                  <c:v>4.5693364881360665E-3</c:v>
                </c:pt>
                <c:pt idx="105">
                  <c:v>1.5119987425756629</c:v>
                </c:pt>
                <c:pt idx="106">
                  <c:v>0.30190212672485195</c:v>
                </c:pt>
                <c:pt idx="107">
                  <c:v>0.17345545224036141</c:v>
                </c:pt>
                <c:pt idx="108">
                  <c:v>-0.53979705655469079</c:v>
                </c:pt>
                <c:pt idx="109">
                  <c:v>-0.5732920389645868</c:v>
                </c:pt>
                <c:pt idx="110">
                  <c:v>-0.27669040552367208</c:v>
                </c:pt>
                <c:pt idx="111">
                  <c:v>-0.16868130433128137</c:v>
                </c:pt>
                <c:pt idx="112">
                  <c:v>1.3692804229235214</c:v>
                </c:pt>
                <c:pt idx="113">
                  <c:v>-0.29217628674117724</c:v>
                </c:pt>
                <c:pt idx="114">
                  <c:v>-0.47304956534974263</c:v>
                </c:pt>
                <c:pt idx="115">
                  <c:v>-0.62805049933755985</c:v>
                </c:pt>
                <c:pt idx="116">
                  <c:v>-0.93800125742433726</c:v>
                </c:pt>
                <c:pt idx="117">
                  <c:v>-0.2012537662193894</c:v>
                </c:pt>
                <c:pt idx="118">
                  <c:v>0.2346204463769932</c:v>
                </c:pt>
                <c:pt idx="119">
                  <c:v>0.77136793758194133</c:v>
                </c:pt>
                <c:pt idx="120">
                  <c:v>0.17486291999183745</c:v>
                </c:pt>
                <c:pt idx="121">
                  <c:v>-0.32227290259198793</c:v>
                </c:pt>
                <c:pt idx="122">
                  <c:v>0.64976537015320934</c:v>
                </c:pt>
                <c:pt idx="123">
                  <c:v>-0.24246800226924403</c:v>
                </c:pt>
                <c:pt idx="124">
                  <c:v>1.1977270974080123</c:v>
                </c:pt>
                <c:pt idx="125">
                  <c:v>-1.4293613512382253</c:v>
                </c:pt>
                <c:pt idx="126">
                  <c:v>-0.16033124569760127</c:v>
                </c:pt>
                <c:pt idx="127">
                  <c:v>0.27952289653836537</c:v>
                </c:pt>
                <c:pt idx="128">
                  <c:v>-0.2477095418962707</c:v>
                </c:pt>
                <c:pt idx="129">
                  <c:v>-0.2274670682814266</c:v>
                </c:pt>
                <c:pt idx="130">
                  <c:v>-0.11504046415735214</c:v>
                </c:pt>
                <c:pt idx="131">
                  <c:v>-0.73562202723785075</c:v>
                </c:pt>
                <c:pt idx="132">
                  <c:v>0.51219197427728425</c:v>
                </c:pt>
                <c:pt idx="133">
                  <c:v>-0.33775878380949331</c:v>
                </c:pt>
                <c:pt idx="134">
                  <c:v>-0.21630207414479463</c:v>
                </c:pt>
                <c:pt idx="135">
                  <c:v>-0.68712797881577203</c:v>
                </c:pt>
                <c:pt idx="136">
                  <c:v>-0.17023462984679072</c:v>
                </c:pt>
                <c:pt idx="137">
                  <c:v>-0.50829297295240383</c:v>
                </c:pt>
                <c:pt idx="138">
                  <c:v>0.21355206809117178</c:v>
                </c:pt>
                <c:pt idx="139">
                  <c:v>-0.52892377794612533</c:v>
                </c:pt>
                <c:pt idx="140">
                  <c:v>-0.23033124569760133</c:v>
                </c:pt>
                <c:pt idx="141">
                  <c:v>-0.37465213277847464</c:v>
                </c:pt>
                <c:pt idx="142">
                  <c:v>-0.18178795536229986</c:v>
                </c:pt>
                <c:pt idx="143">
                  <c:v>0.28976537015320925</c:v>
                </c:pt>
                <c:pt idx="144">
                  <c:v>0.54326035256310523</c:v>
                </c:pt>
                <c:pt idx="145">
                  <c:v>-0.1329529494989321</c:v>
                </c:pt>
                <c:pt idx="146">
                  <c:v>-0.20877792018209196</c:v>
                </c:pt>
                <c:pt idx="147">
                  <c:v>1.1779203291096336</c:v>
                </c:pt>
                <c:pt idx="148">
                  <c:v>0.64767785549478951</c:v>
                </c:pt>
                <c:pt idx="149">
                  <c:v>-0.68198305503955559</c:v>
                </c:pt>
                <c:pt idx="150">
                  <c:v>1.9716128239986697E-2</c:v>
                </c:pt>
                <c:pt idx="151">
                  <c:v>-8.5235563834607841E-2</c:v>
                </c:pt>
                <c:pt idx="152">
                  <c:v>8.6367003594124192E-2</c:v>
                </c:pt>
                <c:pt idx="153">
                  <c:v>-9.9895540381135906E-2</c:v>
                </c:pt>
                <c:pt idx="154">
                  <c:v>-0.54450627501444138</c:v>
                </c:pt>
                <c:pt idx="155">
                  <c:v>-0.15596298467913994</c:v>
                </c:pt>
                <c:pt idx="156">
                  <c:v>2.2865128613581573</c:v>
                </c:pt>
                <c:pt idx="157">
                  <c:v>6.8746233780610622E-2</c:v>
                </c:pt>
                <c:pt idx="158">
                  <c:v>-0.22154548174745603</c:v>
                </c:pt>
                <c:pt idx="159">
                  <c:v>-5.9603824853069476E-2</c:v>
                </c:pt>
                <c:pt idx="160">
                  <c:v>1.7980661868736669</c:v>
                </c:pt>
                <c:pt idx="161">
                  <c:v>4.1464553432752016E-2</c:v>
                </c:pt>
                <c:pt idx="162">
                  <c:v>-0.16387547002072012</c:v>
                </c:pt>
                <c:pt idx="163">
                  <c:v>-0.68125376621938938</c:v>
                </c:pt>
                <c:pt idx="164">
                  <c:v>-0.30076881898970154</c:v>
                </c:pt>
                <c:pt idx="165">
                  <c:v>-1.2562547002072066</c:v>
                </c:pt>
                <c:pt idx="166">
                  <c:v>-0.15193381312633325</c:v>
                </c:pt>
                <c:pt idx="167">
                  <c:v>-0.55290557556134412</c:v>
                </c:pt>
                <c:pt idx="168">
                  <c:v>3.233783204131746E-2</c:v>
                </c:pt>
                <c:pt idx="169">
                  <c:v>-0.44518632192138519</c:v>
                </c:pt>
                <c:pt idx="170">
                  <c:v>-0.20630207414479462</c:v>
                </c:pt>
                <c:pt idx="171">
                  <c:v>-0.38766216795868269</c:v>
                </c:pt>
                <c:pt idx="172">
                  <c:v>-0.14416718554878671</c:v>
                </c:pt>
                <c:pt idx="173">
                  <c:v>-0.55635131605801724</c:v>
                </c:pt>
                <c:pt idx="174">
                  <c:v>5.5298625308302762E-2</c:v>
                </c:pt>
                <c:pt idx="175">
                  <c:v>-0.14518632192138514</c:v>
                </c:pt>
                <c:pt idx="176">
                  <c:v>-0.17504046415735219</c:v>
                </c:pt>
                <c:pt idx="177">
                  <c:v>-0.65504046415735218</c:v>
                </c:pt>
                <c:pt idx="178">
                  <c:v>-0.14402132778475307</c:v>
                </c:pt>
                <c:pt idx="179">
                  <c:v>-0.84576975297751833</c:v>
                </c:pt>
                <c:pt idx="180">
                  <c:v>0.68753199773075613</c:v>
                </c:pt>
                <c:pt idx="181">
                  <c:v>-0.12455551692766376</c:v>
                </c:pt>
                <c:pt idx="182">
                  <c:v>-0.13052634537485752</c:v>
                </c:pt>
                <c:pt idx="183">
                  <c:v>-6.8855052009277884E-3</c:v>
                </c:pt>
                <c:pt idx="184">
                  <c:v>0.51287202118422792</c:v>
                </c:pt>
                <c:pt idx="185">
                  <c:v>-0.12455551692766376</c:v>
                </c:pt>
                <c:pt idx="186">
                  <c:v>-0.17698212105173861</c:v>
                </c:pt>
                <c:pt idx="187">
                  <c:v>-0.19086543484051188</c:v>
                </c:pt>
                <c:pt idx="188">
                  <c:v>0.5392804229235213</c:v>
                </c:pt>
                <c:pt idx="189">
                  <c:v>-0.20440965916363063</c:v>
                </c:pt>
                <c:pt idx="190">
                  <c:v>-0.1904771034616346</c:v>
                </c:pt>
                <c:pt idx="191">
                  <c:v>-0.18334128087780921</c:v>
                </c:pt>
                <c:pt idx="192">
                  <c:v>-0.17542879553622948</c:v>
                </c:pt>
                <c:pt idx="193">
                  <c:v>-0.70217628674117727</c:v>
                </c:pt>
                <c:pt idx="194">
                  <c:v>0.4260279141284693</c:v>
                </c:pt>
                <c:pt idx="195">
                  <c:v>-1.161060534517768</c:v>
                </c:pt>
                <c:pt idx="196">
                  <c:v>-7.2905575561344138E-2</c:v>
                </c:pt>
                <c:pt idx="197">
                  <c:v>-0.19547803744945202</c:v>
                </c:pt>
                <c:pt idx="198">
                  <c:v>1.3382120446377002</c:v>
                </c:pt>
                <c:pt idx="199">
                  <c:v>-8.6012226592362628E-2</c:v>
                </c:pt>
                <c:pt idx="200">
                  <c:v>0.32704705050106808</c:v>
                </c:pt>
                <c:pt idx="201">
                  <c:v>0.41068789067499711</c:v>
                </c:pt>
                <c:pt idx="202">
                  <c:v>-1.1643965573901127E-2</c:v>
                </c:pt>
                <c:pt idx="203">
                  <c:v>-0.31572051106429599</c:v>
                </c:pt>
                <c:pt idx="204">
                  <c:v>-3.4652132778474565E-2</c:v>
                </c:pt>
                <c:pt idx="205">
                  <c:v>-0.24363299640587588</c:v>
                </c:pt>
                <c:pt idx="206">
                  <c:v>-1.0767396474368947</c:v>
                </c:pt>
                <c:pt idx="207">
                  <c:v>-0.66669040552367209</c:v>
                </c:pt>
                <c:pt idx="208">
                  <c:v>-0.18178795536229986</c:v>
                </c:pt>
                <c:pt idx="209">
                  <c:v>2.9819495006624401</c:v>
                </c:pt>
                <c:pt idx="210">
                  <c:v>-0.21591374276591735</c:v>
                </c:pt>
                <c:pt idx="211">
                  <c:v>-0.28907150368579337</c:v>
                </c:pt>
                <c:pt idx="212">
                  <c:v>0.85238707395453983</c:v>
                </c:pt>
                <c:pt idx="213">
                  <c:v>-0.10586636882832923</c:v>
                </c:pt>
                <c:pt idx="214">
                  <c:v>-0.17737045243061589</c:v>
                </c:pt>
                <c:pt idx="215">
                  <c:v>0.71961951238917621</c:v>
                </c:pt>
                <c:pt idx="216">
                  <c:v>0.20442161074846821</c:v>
                </c:pt>
                <c:pt idx="217">
                  <c:v>0.21874623378061053</c:v>
                </c:pt>
                <c:pt idx="218">
                  <c:v>-0.12610884244317333</c:v>
                </c:pt>
                <c:pt idx="219">
                  <c:v>-0.15635131605801722</c:v>
                </c:pt>
                <c:pt idx="220">
                  <c:v>-8.6788889350117415E-2</c:v>
                </c:pt>
                <c:pt idx="221">
                  <c:v>0.33704705050106809</c:v>
                </c:pt>
                <c:pt idx="222">
                  <c:v>0.49228859012809467</c:v>
                </c:pt>
                <c:pt idx="223">
                  <c:v>-2.2032296952778196E-2</c:v>
                </c:pt>
                <c:pt idx="224">
                  <c:v>-0.22304956534974263</c:v>
                </c:pt>
                <c:pt idx="225">
                  <c:v>-1.1064479319088281</c:v>
                </c:pt>
                <c:pt idx="226">
                  <c:v>-0.46023462984679064</c:v>
                </c:pt>
                <c:pt idx="227">
                  <c:v>-0.25368037034346402</c:v>
                </c:pt>
                <c:pt idx="228">
                  <c:v>1.5484052763393215</c:v>
                </c:pt>
                <c:pt idx="229">
                  <c:v>-7.5915610741551953E-2</c:v>
                </c:pt>
                <c:pt idx="230">
                  <c:v>-0.10994291431872405</c:v>
                </c:pt>
                <c:pt idx="231">
                  <c:v>-0.17581712691510676</c:v>
                </c:pt>
                <c:pt idx="232">
                  <c:v>-0.1241671855487867</c:v>
                </c:pt>
                <c:pt idx="233">
                  <c:v>0.31311449479907227</c:v>
                </c:pt>
                <c:pt idx="234">
                  <c:v>3.0160109726269368E-3</c:v>
                </c:pt>
                <c:pt idx="235">
                  <c:v>-0.34620545829398397</c:v>
                </c:pt>
                <c:pt idx="236">
                  <c:v>0.98656023529574544</c:v>
                </c:pt>
                <c:pt idx="237">
                  <c:v>0.45641624550734661</c:v>
                </c:pt>
                <c:pt idx="238">
                  <c:v>-0.21630207414479463</c:v>
                </c:pt>
                <c:pt idx="239">
                  <c:v>-0.1096038248530693</c:v>
                </c:pt>
                <c:pt idx="240">
                  <c:v>0.25592943030202431</c:v>
                </c:pt>
                <c:pt idx="241">
                  <c:v>-9.8342214865626554E-2</c:v>
                </c:pt>
                <c:pt idx="242">
                  <c:v>-0.17139962398342279</c:v>
                </c:pt>
                <c:pt idx="243">
                  <c:v>-0.48484723245573069</c:v>
                </c:pt>
                <c:pt idx="244">
                  <c:v>8.8892091544643836E-2</c:v>
                </c:pt>
                <c:pt idx="245">
                  <c:v>-0.15115715036857846</c:v>
                </c:pt>
                <c:pt idx="246">
                  <c:v>-0.14960382485306933</c:v>
                </c:pt>
                <c:pt idx="247">
                  <c:v>-0.16426380139959718</c:v>
                </c:pt>
                <c:pt idx="248">
                  <c:v>-1.0306229612256679</c:v>
                </c:pt>
                <c:pt idx="249">
                  <c:v>-0.40984629846791343</c:v>
                </c:pt>
                <c:pt idx="250">
                  <c:v>0.34122207981790798</c:v>
                </c:pt>
                <c:pt idx="251">
                  <c:v>-0.24096205069132282</c:v>
                </c:pt>
                <c:pt idx="252">
                  <c:v>-0.19620545829398384</c:v>
                </c:pt>
                <c:pt idx="253">
                  <c:v>-0.16984629846791344</c:v>
                </c:pt>
                <c:pt idx="254">
                  <c:v>-0.21479799054250814</c:v>
                </c:pt>
                <c:pt idx="255">
                  <c:v>0.10864774995416537</c:v>
                </c:pt>
                <c:pt idx="256">
                  <c:v>-0.18295294949893193</c:v>
                </c:pt>
                <c:pt idx="257">
                  <c:v>-9.1206392281801163E-2</c:v>
                </c:pt>
                <c:pt idx="258">
                  <c:v>0.29714366635187894</c:v>
                </c:pt>
                <c:pt idx="259">
                  <c:v>-0.33329390694022121</c:v>
                </c:pt>
                <c:pt idx="260">
                  <c:v>6.6124529979279867E-2</c:v>
                </c:pt>
                <c:pt idx="261">
                  <c:v>0.47937703877433213</c:v>
                </c:pt>
                <c:pt idx="262">
                  <c:v>-0.17737045243061589</c:v>
                </c:pt>
                <c:pt idx="263">
                  <c:v>-0.16868130433128137</c:v>
                </c:pt>
                <c:pt idx="264">
                  <c:v>1.586804576886224</c:v>
                </c:pt>
                <c:pt idx="265">
                  <c:v>-0.14999215623194662</c:v>
                </c:pt>
                <c:pt idx="266">
                  <c:v>-0.20800125742433728</c:v>
                </c:pt>
                <c:pt idx="267">
                  <c:v>-0.20241876035602147</c:v>
                </c:pt>
                <c:pt idx="268">
                  <c:v>0.87665871912219084</c:v>
                </c:pt>
                <c:pt idx="269">
                  <c:v>0.7757854405136253</c:v>
                </c:pt>
                <c:pt idx="270">
                  <c:v>0.19379454170601607</c:v>
                </c:pt>
                <c:pt idx="271">
                  <c:v>6.6124529979279867E-2</c:v>
                </c:pt>
                <c:pt idx="272">
                  <c:v>0.60860037601657724</c:v>
                </c:pt>
                <c:pt idx="273">
                  <c:v>-1.0817879553623</c:v>
                </c:pt>
                <c:pt idx="274">
                  <c:v>0.53510539360668141</c:v>
                </c:pt>
                <c:pt idx="275">
                  <c:v>-0.3308654348405119</c:v>
                </c:pt>
                <c:pt idx="276">
                  <c:v>-1.0724187603560213</c:v>
                </c:pt>
                <c:pt idx="277">
                  <c:v>0.48651286135815752</c:v>
                </c:pt>
                <c:pt idx="278">
                  <c:v>-0.18853544656724797</c:v>
                </c:pt>
                <c:pt idx="279">
                  <c:v>-0.18295294949893193</c:v>
                </c:pt>
                <c:pt idx="280">
                  <c:v>-1.7370452430615968E-2</c:v>
                </c:pt>
                <c:pt idx="281">
                  <c:v>-0.54382622810749748</c:v>
                </c:pt>
                <c:pt idx="282">
                  <c:v>-0.20761292604546</c:v>
                </c:pt>
                <c:pt idx="283">
                  <c:v>0.97981461206643194</c:v>
                </c:pt>
                <c:pt idx="284">
                  <c:v>-0.409020393796936</c:v>
                </c:pt>
                <c:pt idx="285">
                  <c:v>-0.14086543484051184</c:v>
                </c:pt>
                <c:pt idx="286">
                  <c:v>-1.0683895888032147</c:v>
                </c:pt>
                <c:pt idx="287">
                  <c:v>-0.20164209759826668</c:v>
                </c:pt>
                <c:pt idx="288">
                  <c:v>1.0739403994700494</c:v>
                </c:pt>
                <c:pt idx="289">
                  <c:v>0.19928042292352122</c:v>
                </c:pt>
                <c:pt idx="290">
                  <c:v>-0.54397208587153079</c:v>
                </c:pt>
                <c:pt idx="291">
                  <c:v>0.80510539360668121</c:v>
                </c:pt>
                <c:pt idx="292">
                  <c:v>-0.34135038207020008</c:v>
                </c:pt>
                <c:pt idx="293">
                  <c:v>-1.1283895888032147</c:v>
                </c:pt>
                <c:pt idx="294">
                  <c:v>-0.22033124569760132</c:v>
                </c:pt>
                <c:pt idx="295">
                  <c:v>8.6804576886224005E-2</c:v>
                </c:pt>
                <c:pt idx="296">
                  <c:v>-0.19567126915107336</c:v>
                </c:pt>
                <c:pt idx="297">
                  <c:v>-0.23576788500188406</c:v>
                </c:pt>
                <c:pt idx="298">
                  <c:v>0.23660760923333335</c:v>
                </c:pt>
                <c:pt idx="299">
                  <c:v>-0.170622961225668</c:v>
                </c:pt>
                <c:pt idx="300">
                  <c:v>-2.9992156231946732E-2</c:v>
                </c:pt>
                <c:pt idx="301">
                  <c:v>-0.2012537662193894</c:v>
                </c:pt>
                <c:pt idx="302">
                  <c:v>0.49811542878688941</c:v>
                </c:pt>
                <c:pt idx="303">
                  <c:v>-0.214360417250408</c:v>
                </c:pt>
                <c:pt idx="304">
                  <c:v>-1.3232446650269987</c:v>
                </c:pt>
                <c:pt idx="305">
                  <c:v>-0.19605960052995064</c:v>
                </c:pt>
                <c:pt idx="306">
                  <c:v>-1.2213996239834226</c:v>
                </c:pt>
                <c:pt idx="307">
                  <c:v>0.61394039947004941</c:v>
                </c:pt>
                <c:pt idx="308">
                  <c:v>-0.15193381312633325</c:v>
                </c:pt>
                <c:pt idx="309">
                  <c:v>0.67175626896081853</c:v>
                </c:pt>
                <c:pt idx="310">
                  <c:v>-0.20203042897714396</c:v>
                </c:pt>
                <c:pt idx="311">
                  <c:v>0.27928042292352129</c:v>
                </c:pt>
                <c:pt idx="312">
                  <c:v>-0.18892377794612525</c:v>
                </c:pt>
                <c:pt idx="313">
                  <c:v>-0.19567126915107336</c:v>
                </c:pt>
                <c:pt idx="314">
                  <c:v>1.1360752880660572</c:v>
                </c:pt>
                <c:pt idx="315">
                  <c:v>-0.48256461812005447</c:v>
                </c:pt>
                <c:pt idx="316">
                  <c:v>-0.62110790845535613</c:v>
                </c:pt>
                <c:pt idx="317">
                  <c:v>-0.13130300813261209</c:v>
                </c:pt>
                <c:pt idx="318">
                  <c:v>-0.24615621638076146</c:v>
                </c:pt>
                <c:pt idx="319">
                  <c:v>0.67796957102285615</c:v>
                </c:pt>
                <c:pt idx="320">
                  <c:v>-0.16348713864184261</c:v>
                </c:pt>
                <c:pt idx="321">
                  <c:v>0.39864961792980003</c:v>
                </c:pt>
                <c:pt idx="322">
                  <c:v>-0.1507688189897014</c:v>
                </c:pt>
                <c:pt idx="323">
                  <c:v>-0.34465213277847462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7920"/>
        <c:axId val="195059712"/>
      </c:scatterChart>
      <c:valAx>
        <c:axId val="195057920"/>
        <c:scaling>
          <c:orientation val="minMax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5059712"/>
        <c:crosses val="autoZero"/>
        <c:crossBetween val="midCat"/>
      </c:valAx>
      <c:valAx>
        <c:axId val="19505971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505792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Homoscedasticity of Residuals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'Q2'!$H$2:$H$325</c:f>
              <c:numCache>
                <c:formatCode>0.000</c:formatCode>
                <c:ptCount val="324"/>
                <c:pt idx="0">
                  <c:v>1.1191662515609693</c:v>
                </c:pt>
                <c:pt idx="1">
                  <c:v>1.3162054582939839</c:v>
                </c:pt>
                <c:pt idx="2">
                  <c:v>1.2537296122566866</c:v>
                </c:pt>
                <c:pt idx="3">
                  <c:v>1.5949438483065412</c:v>
                </c:pt>
                <c:pt idx="4">
                  <c:v>1.3594579670890359</c:v>
                </c:pt>
                <c:pt idx="5">
                  <c:v>1.5132446650269986</c:v>
                </c:pt>
                <c:pt idx="6">
                  <c:v>1.3930988072629653</c:v>
                </c:pt>
                <c:pt idx="7">
                  <c:v>1.4651863219213852</c:v>
                </c:pt>
                <c:pt idx="8">
                  <c:v>1.4651863219213852</c:v>
                </c:pt>
                <c:pt idx="9">
                  <c:v>1.0711079084553561</c:v>
                </c:pt>
                <c:pt idx="10">
                  <c:v>1.2393121093250028</c:v>
                </c:pt>
                <c:pt idx="11">
                  <c:v>1.2152829377721961</c:v>
                </c:pt>
                <c:pt idx="12">
                  <c:v>1.5468855052009278</c:v>
                </c:pt>
                <c:pt idx="13">
                  <c:v>1.4123221445052105</c:v>
                </c:pt>
                <c:pt idx="14">
                  <c:v>1.5661088424431733</c:v>
                </c:pt>
                <c:pt idx="15">
                  <c:v>0.9125153762068321</c:v>
                </c:pt>
                <c:pt idx="16">
                  <c:v>1.1960596005299506</c:v>
                </c:pt>
                <c:pt idx="17">
                  <c:v>1.5276621679586826</c:v>
                </c:pt>
                <c:pt idx="18">
                  <c:v>1.2777587838094933</c:v>
                </c:pt>
                <c:pt idx="19">
                  <c:v>1.1624187603560214</c:v>
                </c:pt>
                <c:pt idx="20">
                  <c:v>1.1047487486292853</c:v>
                </c:pt>
                <c:pt idx="21">
                  <c:v>1.0855254113870401</c:v>
                </c:pt>
                <c:pt idx="22">
                  <c:v>0.94135038207020005</c:v>
                </c:pt>
                <c:pt idx="23">
                  <c:v>1.3979046415735268</c:v>
                </c:pt>
                <c:pt idx="24">
                  <c:v>1.143195423113776</c:v>
                </c:pt>
                <c:pt idx="25">
                  <c:v>1.2008654348405119</c:v>
                </c:pt>
                <c:pt idx="26">
                  <c:v>1.2200887720827573</c:v>
                </c:pt>
                <c:pt idx="27">
                  <c:v>1.244117943635564</c:v>
                </c:pt>
                <c:pt idx="28">
                  <c:v>2.3686831723069157</c:v>
                </c:pt>
                <c:pt idx="29">
                  <c:v>1.2297004407038801</c:v>
                </c:pt>
                <c:pt idx="30">
                  <c:v>1.3498462984679134</c:v>
                </c:pt>
                <c:pt idx="31">
                  <c:v>1.3834871386418426</c:v>
                </c:pt>
                <c:pt idx="32">
                  <c:v>1.3690696357101586</c:v>
                </c:pt>
                <c:pt idx="33">
                  <c:v>1.1720304289771439</c:v>
                </c:pt>
                <c:pt idx="34">
                  <c:v>1.3258171269151067</c:v>
                </c:pt>
                <c:pt idx="35">
                  <c:v>1.5420796708903666</c:v>
                </c:pt>
                <c:pt idx="36">
                  <c:v>1.15761292604546</c:v>
                </c:pt>
                <c:pt idx="37">
                  <c:v>1.3113996239834227</c:v>
                </c:pt>
                <c:pt idx="38">
                  <c:v>1.5564971738220508</c:v>
                </c:pt>
                <c:pt idx="39">
                  <c:v>1.431545481747456</c:v>
                </c:pt>
                <c:pt idx="40">
                  <c:v>1.5372738365798053</c:v>
                </c:pt>
                <c:pt idx="41">
                  <c:v>1.3354287955362294</c:v>
                </c:pt>
                <c:pt idx="42">
                  <c:v>1.6141671855487867</c:v>
                </c:pt>
                <c:pt idx="43">
                  <c:v>1.1720304289771439</c:v>
                </c:pt>
                <c:pt idx="44">
                  <c:v>1.4988271620953146</c:v>
                </c:pt>
                <c:pt idx="45">
                  <c:v>1.0855254113870401</c:v>
                </c:pt>
                <c:pt idx="46">
                  <c:v>1.2777587838094933</c:v>
                </c:pt>
                <c:pt idx="47">
                  <c:v>1.6766430315860839</c:v>
                </c:pt>
                <c:pt idx="48">
                  <c:v>2.2148964743689534</c:v>
                </c:pt>
                <c:pt idx="49">
                  <c:v>1.9121289128035892</c:v>
                </c:pt>
                <c:pt idx="50">
                  <c:v>1.4555746533002627</c:v>
                </c:pt>
                <c:pt idx="51">
                  <c:v>1.8592647353874145</c:v>
                </c:pt>
                <c:pt idx="52">
                  <c:v>1.2152829377721961</c:v>
                </c:pt>
                <c:pt idx="53">
                  <c:v>1.1239720858715307</c:v>
                </c:pt>
                <c:pt idx="54">
                  <c:v>1.2825646181200545</c:v>
                </c:pt>
                <c:pt idx="55">
                  <c:v>1.1239720858715307</c:v>
                </c:pt>
                <c:pt idx="56">
                  <c:v>1.2297004407038801</c:v>
                </c:pt>
                <c:pt idx="57">
                  <c:v>1.272952949498932</c:v>
                </c:pt>
                <c:pt idx="58">
                  <c:v>1.3450404641573521</c:v>
                </c:pt>
                <c:pt idx="59">
                  <c:v>1.3306229612256679</c:v>
                </c:pt>
                <c:pt idx="60">
                  <c:v>1.3786813043312813</c:v>
                </c:pt>
                <c:pt idx="61">
                  <c:v>1.4555746533002627</c:v>
                </c:pt>
                <c:pt idx="62">
                  <c:v>1.2200887720827573</c:v>
                </c:pt>
                <c:pt idx="63">
                  <c:v>1.5180504993375599</c:v>
                </c:pt>
                <c:pt idx="64">
                  <c:v>1.3690696357101586</c:v>
                </c:pt>
                <c:pt idx="65">
                  <c:v>1.3594579670890359</c:v>
                </c:pt>
                <c:pt idx="66">
                  <c:v>1.3258171269151067</c:v>
                </c:pt>
                <c:pt idx="67">
                  <c:v>1.2969821210517387</c:v>
                </c:pt>
                <c:pt idx="68">
                  <c:v>1.3786813043312813</c:v>
                </c:pt>
                <c:pt idx="69">
                  <c:v>1.0470787369025494</c:v>
                </c:pt>
                <c:pt idx="70">
                  <c:v>1.7391188776233812</c:v>
                </c:pt>
                <c:pt idx="71">
                  <c:v>1.1335837544926535</c:v>
                </c:pt>
                <c:pt idx="72">
                  <c:v>1.2537296122566866</c:v>
                </c:pt>
                <c:pt idx="73">
                  <c:v>1.0903312456976013</c:v>
                </c:pt>
                <c:pt idx="74">
                  <c:v>1.719895540381136</c:v>
                </c:pt>
                <c:pt idx="75">
                  <c:v>1.272952949498932</c:v>
                </c:pt>
                <c:pt idx="76">
                  <c:v>0.90290370758570937</c:v>
                </c:pt>
                <c:pt idx="77">
                  <c:v>1.1864479319088281</c:v>
                </c:pt>
                <c:pt idx="78">
                  <c:v>0.85965119879065743</c:v>
                </c:pt>
                <c:pt idx="79">
                  <c:v>0.94615621638076142</c:v>
                </c:pt>
                <c:pt idx="80">
                  <c:v>1.0230495653497427</c:v>
                </c:pt>
                <c:pt idx="81">
                  <c:v>1.2056712691510734</c:v>
                </c:pt>
                <c:pt idx="82">
                  <c:v>1.1816420975982667</c:v>
                </c:pt>
                <c:pt idx="83">
                  <c:v>1.0326612339708654</c:v>
                </c:pt>
                <c:pt idx="84">
                  <c:v>1.1672245946665827</c:v>
                </c:pt>
                <c:pt idx="85">
                  <c:v>1.2633412808778093</c:v>
                </c:pt>
                <c:pt idx="86">
                  <c:v>1.0182437310391814</c:v>
                </c:pt>
                <c:pt idx="87">
                  <c:v>1.0182437310391814</c:v>
                </c:pt>
                <c:pt idx="88">
                  <c:v>0.92212704482795471</c:v>
                </c:pt>
                <c:pt idx="89">
                  <c:v>0.84042786154841209</c:v>
                </c:pt>
                <c:pt idx="90">
                  <c:v>1.0711079084553561</c:v>
                </c:pt>
                <c:pt idx="91">
                  <c:v>1.2921762867411772</c:v>
                </c:pt>
                <c:pt idx="92">
                  <c:v>1.2297004407038801</c:v>
                </c:pt>
                <c:pt idx="93">
                  <c:v>1.1383895888032147</c:v>
                </c:pt>
                <c:pt idx="94">
                  <c:v>1.1191662515609693</c:v>
                </c:pt>
                <c:pt idx="95">
                  <c:v>0.98460289086525199</c:v>
                </c:pt>
                <c:pt idx="96">
                  <c:v>0.98940872517581335</c:v>
                </c:pt>
                <c:pt idx="97">
                  <c:v>1.099942914318724</c:v>
                </c:pt>
                <c:pt idx="98">
                  <c:v>0.97979705655469074</c:v>
                </c:pt>
                <c:pt idx="99">
                  <c:v>0.95576788500188403</c:v>
                </c:pt>
                <c:pt idx="100">
                  <c:v>0.97018538793356801</c:v>
                </c:pt>
                <c:pt idx="101">
                  <c:v>0.97499122224412937</c:v>
                </c:pt>
                <c:pt idx="102">
                  <c:v>1.3450404641573521</c:v>
                </c:pt>
                <c:pt idx="103">
                  <c:v>0.86926286741178005</c:v>
                </c:pt>
                <c:pt idx="104">
                  <c:v>2.325430663511864</c:v>
                </c:pt>
                <c:pt idx="105">
                  <c:v>1.1480012574243372</c:v>
                </c:pt>
                <c:pt idx="106">
                  <c:v>0.89809787327514801</c:v>
                </c:pt>
                <c:pt idx="107">
                  <c:v>0.93654454775963869</c:v>
                </c:pt>
                <c:pt idx="108">
                  <c:v>0.97979705655469074</c:v>
                </c:pt>
                <c:pt idx="109">
                  <c:v>0.89329203896458675</c:v>
                </c:pt>
                <c:pt idx="110">
                  <c:v>1.0566904055236721</c:v>
                </c:pt>
                <c:pt idx="111">
                  <c:v>1.3786813043312813</c:v>
                </c:pt>
                <c:pt idx="112">
                  <c:v>1.0807195770764788</c:v>
                </c:pt>
                <c:pt idx="113">
                  <c:v>1.2921762867411772</c:v>
                </c:pt>
                <c:pt idx="114">
                  <c:v>1.0230495653497427</c:v>
                </c:pt>
                <c:pt idx="115">
                  <c:v>1.5180504993375599</c:v>
                </c:pt>
                <c:pt idx="116">
                  <c:v>1.1480012574243372</c:v>
                </c:pt>
                <c:pt idx="117">
                  <c:v>1.1912537662193894</c:v>
                </c:pt>
                <c:pt idx="118">
                  <c:v>0.96537955362300676</c:v>
                </c:pt>
                <c:pt idx="119">
                  <c:v>1.0086320624180587</c:v>
                </c:pt>
                <c:pt idx="120">
                  <c:v>1.0951370800081626</c:v>
                </c:pt>
                <c:pt idx="121">
                  <c:v>1.0422729025919879</c:v>
                </c:pt>
                <c:pt idx="122">
                  <c:v>1.3402346298467906</c:v>
                </c:pt>
                <c:pt idx="123">
                  <c:v>1.5324680022692441</c:v>
                </c:pt>
                <c:pt idx="124">
                  <c:v>1.0422729025919879</c:v>
                </c:pt>
                <c:pt idx="125">
                  <c:v>1.6093613512382252</c:v>
                </c:pt>
                <c:pt idx="126">
                  <c:v>1.0903312456976013</c:v>
                </c:pt>
                <c:pt idx="127">
                  <c:v>1.2104771034616346</c:v>
                </c:pt>
                <c:pt idx="128">
                  <c:v>0.90770954189627073</c:v>
                </c:pt>
                <c:pt idx="129">
                  <c:v>1.0374670682814267</c:v>
                </c:pt>
                <c:pt idx="130">
                  <c:v>1.3450404641573521</c:v>
                </c:pt>
                <c:pt idx="131">
                  <c:v>0.83562202723785073</c:v>
                </c:pt>
                <c:pt idx="132">
                  <c:v>1.6478080257227159</c:v>
                </c:pt>
                <c:pt idx="133">
                  <c:v>1.2777587838094933</c:v>
                </c:pt>
                <c:pt idx="134">
                  <c:v>1.0663020741447946</c:v>
                </c:pt>
                <c:pt idx="135">
                  <c:v>1.417127978815772</c:v>
                </c:pt>
                <c:pt idx="136">
                  <c:v>1.3402346298467906</c:v>
                </c:pt>
                <c:pt idx="137">
                  <c:v>1.3882929729524038</c:v>
                </c:pt>
                <c:pt idx="138">
                  <c:v>1.1864479319088281</c:v>
                </c:pt>
                <c:pt idx="139">
                  <c:v>1.2489237779461253</c:v>
                </c:pt>
                <c:pt idx="140">
                  <c:v>1.0903312456976013</c:v>
                </c:pt>
                <c:pt idx="141">
                  <c:v>1.3546521327784746</c:v>
                </c:pt>
                <c:pt idx="142">
                  <c:v>1.3017879553623</c:v>
                </c:pt>
                <c:pt idx="143">
                  <c:v>1.3402346298467906</c:v>
                </c:pt>
                <c:pt idx="144">
                  <c:v>1.4267396474368947</c:v>
                </c:pt>
                <c:pt idx="145">
                  <c:v>1.272952949498932</c:v>
                </c:pt>
                <c:pt idx="146">
                  <c:v>1.128777920182092</c:v>
                </c:pt>
                <c:pt idx="147">
                  <c:v>1.5420796708903666</c:v>
                </c:pt>
                <c:pt idx="148">
                  <c:v>1.4123221445052105</c:v>
                </c:pt>
                <c:pt idx="149">
                  <c:v>1.7919830550395557</c:v>
                </c:pt>
                <c:pt idx="150">
                  <c:v>1.7102838717600133</c:v>
                </c:pt>
                <c:pt idx="151">
                  <c:v>1.8352355638346078</c:v>
                </c:pt>
                <c:pt idx="152">
                  <c:v>1.5036329964058759</c:v>
                </c:pt>
                <c:pt idx="153">
                  <c:v>1.719895540381136</c:v>
                </c:pt>
                <c:pt idx="154">
                  <c:v>1.2345062750144413</c:v>
                </c:pt>
                <c:pt idx="155">
                  <c:v>1.44596298467914</c:v>
                </c:pt>
                <c:pt idx="156">
                  <c:v>1.3834871386418426</c:v>
                </c:pt>
                <c:pt idx="157">
                  <c:v>1.1912537662193894</c:v>
                </c:pt>
                <c:pt idx="158">
                  <c:v>1.431545481747456</c:v>
                </c:pt>
                <c:pt idx="159">
                  <c:v>1.4796038248530694</c:v>
                </c:pt>
                <c:pt idx="160">
                  <c:v>1.4219338131263333</c:v>
                </c:pt>
                <c:pt idx="161">
                  <c:v>1.258535446567248</c:v>
                </c:pt>
                <c:pt idx="162">
                  <c:v>1.3738754700207201</c:v>
                </c:pt>
                <c:pt idx="163">
                  <c:v>1.1912537662193894</c:v>
                </c:pt>
                <c:pt idx="164">
                  <c:v>1.4507688189897014</c:v>
                </c:pt>
                <c:pt idx="165">
                  <c:v>1.6862547002072066</c:v>
                </c:pt>
                <c:pt idx="166">
                  <c:v>1.4219338131263333</c:v>
                </c:pt>
                <c:pt idx="167">
                  <c:v>1.8929055755613442</c:v>
                </c:pt>
                <c:pt idx="168">
                  <c:v>1.5276621679586826</c:v>
                </c:pt>
                <c:pt idx="169">
                  <c:v>1.4651863219213852</c:v>
                </c:pt>
                <c:pt idx="170">
                  <c:v>1.0663020741447946</c:v>
                </c:pt>
                <c:pt idx="171">
                  <c:v>1.5276621679586826</c:v>
                </c:pt>
                <c:pt idx="172">
                  <c:v>1.6141671855487867</c:v>
                </c:pt>
                <c:pt idx="173">
                  <c:v>1.4363513160580172</c:v>
                </c:pt>
                <c:pt idx="174">
                  <c:v>1.7247013746916973</c:v>
                </c:pt>
                <c:pt idx="175">
                  <c:v>1.4651863219213852</c:v>
                </c:pt>
                <c:pt idx="176">
                  <c:v>1.3450404641573521</c:v>
                </c:pt>
                <c:pt idx="177">
                  <c:v>1.3450404641573521</c:v>
                </c:pt>
                <c:pt idx="178">
                  <c:v>1.4940213277847532</c:v>
                </c:pt>
                <c:pt idx="179">
                  <c:v>1.9457697529775184</c:v>
                </c:pt>
                <c:pt idx="180">
                  <c:v>1.5324680022692441</c:v>
                </c:pt>
                <c:pt idx="181">
                  <c:v>1.6045555169276637</c:v>
                </c:pt>
                <c:pt idx="182">
                  <c:v>1.5805263453748575</c:v>
                </c:pt>
                <c:pt idx="183">
                  <c:v>1.5468855052009278</c:v>
                </c:pt>
                <c:pt idx="184">
                  <c:v>1.417127978815772</c:v>
                </c:pt>
                <c:pt idx="185">
                  <c:v>1.6045555169276637</c:v>
                </c:pt>
                <c:pt idx="186">
                  <c:v>1.2969821210517387</c:v>
                </c:pt>
                <c:pt idx="187">
                  <c:v>1.2008654348405119</c:v>
                </c:pt>
                <c:pt idx="188">
                  <c:v>1.0807195770764788</c:v>
                </c:pt>
                <c:pt idx="189">
                  <c:v>1.4844096591636307</c:v>
                </c:pt>
                <c:pt idx="190">
                  <c:v>1.2104771034616346</c:v>
                </c:pt>
                <c:pt idx="191">
                  <c:v>1.2633412808778093</c:v>
                </c:pt>
                <c:pt idx="192">
                  <c:v>1.3354287955362294</c:v>
                </c:pt>
                <c:pt idx="193">
                  <c:v>1.2921762867411772</c:v>
                </c:pt>
                <c:pt idx="194">
                  <c:v>1.1239720858715307</c:v>
                </c:pt>
                <c:pt idx="195">
                  <c:v>1.6910605345177681</c:v>
                </c:pt>
                <c:pt idx="196">
                  <c:v>1.8929055755613442</c:v>
                </c:pt>
                <c:pt idx="197">
                  <c:v>1.705478037449452</c:v>
                </c:pt>
                <c:pt idx="198">
                  <c:v>1.3017879553623</c:v>
                </c:pt>
                <c:pt idx="199">
                  <c:v>1.8160122265923626</c:v>
                </c:pt>
                <c:pt idx="200">
                  <c:v>1.272952949498932</c:v>
                </c:pt>
                <c:pt idx="201">
                  <c:v>1.2393121093250028</c:v>
                </c:pt>
                <c:pt idx="202">
                  <c:v>2.1716439655739013</c:v>
                </c:pt>
                <c:pt idx="203">
                  <c:v>1.575720511064296</c:v>
                </c:pt>
                <c:pt idx="204">
                  <c:v>1.3546521327784746</c:v>
                </c:pt>
                <c:pt idx="205">
                  <c:v>1.5036329964058759</c:v>
                </c:pt>
                <c:pt idx="206">
                  <c:v>1.4267396474368947</c:v>
                </c:pt>
                <c:pt idx="207">
                  <c:v>1.0566904055236721</c:v>
                </c:pt>
                <c:pt idx="208">
                  <c:v>1.3017879553623</c:v>
                </c:pt>
                <c:pt idx="209">
                  <c:v>1.5180504993375599</c:v>
                </c:pt>
                <c:pt idx="210">
                  <c:v>1.0759137427659173</c:v>
                </c:pt>
                <c:pt idx="211">
                  <c:v>2.3590715036857932</c:v>
                </c:pt>
                <c:pt idx="212">
                  <c:v>1.15761292604546</c:v>
                </c:pt>
                <c:pt idx="213">
                  <c:v>1.6958663688283293</c:v>
                </c:pt>
                <c:pt idx="214">
                  <c:v>1.287370452430616</c:v>
                </c:pt>
                <c:pt idx="215">
                  <c:v>1.460380487610824</c:v>
                </c:pt>
                <c:pt idx="216">
                  <c:v>3.4355783892515319</c:v>
                </c:pt>
                <c:pt idx="217">
                  <c:v>1.1912537662193894</c:v>
                </c:pt>
                <c:pt idx="218">
                  <c:v>1.5661088424431733</c:v>
                </c:pt>
                <c:pt idx="219">
                  <c:v>1.4363513160580172</c:v>
                </c:pt>
                <c:pt idx="220">
                  <c:v>1.7967888893501174</c:v>
                </c:pt>
                <c:pt idx="221">
                  <c:v>1.272952949498932</c:v>
                </c:pt>
                <c:pt idx="222">
                  <c:v>1.8977114098719055</c:v>
                </c:pt>
                <c:pt idx="223">
                  <c:v>2.1620322969527783</c:v>
                </c:pt>
                <c:pt idx="224">
                  <c:v>1.0230495653497427</c:v>
                </c:pt>
                <c:pt idx="225">
                  <c:v>1.1864479319088281</c:v>
                </c:pt>
                <c:pt idx="226">
                  <c:v>1.3402346298467906</c:v>
                </c:pt>
                <c:pt idx="227">
                  <c:v>0.88368037034346403</c:v>
                </c:pt>
                <c:pt idx="228">
                  <c:v>1.8015947236606786</c:v>
                </c:pt>
                <c:pt idx="229">
                  <c:v>2.0659156107415519</c:v>
                </c:pt>
                <c:pt idx="230">
                  <c:v>1.099942914318724</c:v>
                </c:pt>
                <c:pt idx="231">
                  <c:v>1.3258171269151067</c:v>
                </c:pt>
                <c:pt idx="232">
                  <c:v>1.6141671855487867</c:v>
                </c:pt>
                <c:pt idx="233">
                  <c:v>1.5468855052009278</c:v>
                </c:pt>
                <c:pt idx="234">
                  <c:v>2.2869839890273731</c:v>
                </c:pt>
                <c:pt idx="235">
                  <c:v>1.3162054582939839</c:v>
                </c:pt>
                <c:pt idx="236">
                  <c:v>2.0034397647042548</c:v>
                </c:pt>
                <c:pt idx="237">
                  <c:v>1.1335837544926535</c:v>
                </c:pt>
                <c:pt idx="238">
                  <c:v>1.0663020741447946</c:v>
                </c:pt>
                <c:pt idx="239">
                  <c:v>1.4796038248530694</c:v>
                </c:pt>
                <c:pt idx="240">
                  <c:v>1.8640705696979758</c:v>
                </c:pt>
                <c:pt idx="241">
                  <c:v>1.7583422148656265</c:v>
                </c:pt>
                <c:pt idx="242">
                  <c:v>1.3113996239834227</c:v>
                </c:pt>
                <c:pt idx="243">
                  <c:v>1.8448472324557308</c:v>
                </c:pt>
                <c:pt idx="244">
                  <c:v>1.0711079084553561</c:v>
                </c:pt>
                <c:pt idx="245">
                  <c:v>1.4411571503685785</c:v>
                </c:pt>
                <c:pt idx="246">
                  <c:v>1.4796038248530694</c:v>
                </c:pt>
                <c:pt idx="247">
                  <c:v>1.3642638013995971</c:v>
                </c:pt>
                <c:pt idx="248">
                  <c:v>1.3306229612256679</c:v>
                </c:pt>
                <c:pt idx="249">
                  <c:v>1.3498462984679134</c:v>
                </c:pt>
                <c:pt idx="250">
                  <c:v>1.128777920182092</c:v>
                </c:pt>
                <c:pt idx="251">
                  <c:v>0.95096205069132278</c:v>
                </c:pt>
                <c:pt idx="252">
                  <c:v>1.3162054582939839</c:v>
                </c:pt>
                <c:pt idx="253">
                  <c:v>1.3498462984679134</c:v>
                </c:pt>
                <c:pt idx="254">
                  <c:v>1.4747979905425082</c:v>
                </c:pt>
                <c:pt idx="255">
                  <c:v>1.9313522500458347</c:v>
                </c:pt>
                <c:pt idx="256">
                  <c:v>1.272952949498932</c:v>
                </c:pt>
                <c:pt idx="257">
                  <c:v>1.8112063922818011</c:v>
                </c:pt>
                <c:pt idx="258">
                  <c:v>1.5228563336481211</c:v>
                </c:pt>
                <c:pt idx="259">
                  <c:v>1.8832939069402213</c:v>
                </c:pt>
                <c:pt idx="260">
                  <c:v>1.3738754700207201</c:v>
                </c:pt>
                <c:pt idx="261">
                  <c:v>1.3306229612256679</c:v>
                </c:pt>
                <c:pt idx="262">
                  <c:v>1.287370452430616</c:v>
                </c:pt>
                <c:pt idx="263">
                  <c:v>1.3786813043312813</c:v>
                </c:pt>
                <c:pt idx="264">
                  <c:v>1.143195423113776</c:v>
                </c:pt>
                <c:pt idx="265">
                  <c:v>1.4699921562319467</c:v>
                </c:pt>
                <c:pt idx="266">
                  <c:v>1.1480012574243372</c:v>
                </c:pt>
                <c:pt idx="267">
                  <c:v>1.1624187603560214</c:v>
                </c:pt>
                <c:pt idx="268">
                  <c:v>1.2633412808778093</c:v>
                </c:pt>
                <c:pt idx="269">
                  <c:v>0.99421455948637472</c:v>
                </c:pt>
                <c:pt idx="270">
                  <c:v>1.3162054582939839</c:v>
                </c:pt>
                <c:pt idx="271">
                  <c:v>1.3738754700207201</c:v>
                </c:pt>
                <c:pt idx="272">
                  <c:v>1.3113996239834227</c:v>
                </c:pt>
                <c:pt idx="273">
                  <c:v>1.3017879553623</c:v>
                </c:pt>
                <c:pt idx="274">
                  <c:v>1.2248946063933186</c:v>
                </c:pt>
                <c:pt idx="275">
                  <c:v>1.2008654348405119</c:v>
                </c:pt>
                <c:pt idx="276">
                  <c:v>1.1624187603560214</c:v>
                </c:pt>
                <c:pt idx="277">
                  <c:v>1.3834871386418426</c:v>
                </c:pt>
                <c:pt idx="278">
                  <c:v>1.258535446567248</c:v>
                </c:pt>
                <c:pt idx="279">
                  <c:v>1.272952949498932</c:v>
                </c:pt>
                <c:pt idx="280">
                  <c:v>1.287370452430616</c:v>
                </c:pt>
                <c:pt idx="281">
                  <c:v>1.0038262281074974</c:v>
                </c:pt>
                <c:pt idx="282">
                  <c:v>1.15761292604546</c:v>
                </c:pt>
                <c:pt idx="283">
                  <c:v>0.97018538793356801</c:v>
                </c:pt>
                <c:pt idx="284">
                  <c:v>0.99902039379693597</c:v>
                </c:pt>
                <c:pt idx="285">
                  <c:v>1.2008654348405119</c:v>
                </c:pt>
                <c:pt idx="286">
                  <c:v>1.1383895888032147</c:v>
                </c:pt>
                <c:pt idx="287">
                  <c:v>1.1816420975982667</c:v>
                </c:pt>
                <c:pt idx="288">
                  <c:v>1.1960596005299506</c:v>
                </c:pt>
                <c:pt idx="289">
                  <c:v>1.0807195770764788</c:v>
                </c:pt>
                <c:pt idx="290">
                  <c:v>1.1239720858715307</c:v>
                </c:pt>
                <c:pt idx="291">
                  <c:v>1.2248946063933186</c:v>
                </c:pt>
                <c:pt idx="292">
                  <c:v>0.94135038207020005</c:v>
                </c:pt>
                <c:pt idx="293">
                  <c:v>1.1383895888032147</c:v>
                </c:pt>
                <c:pt idx="294">
                  <c:v>1.0903312456976013</c:v>
                </c:pt>
                <c:pt idx="295">
                  <c:v>1.143195423113776</c:v>
                </c:pt>
                <c:pt idx="296">
                  <c:v>1.2056712691510734</c:v>
                </c:pt>
                <c:pt idx="297">
                  <c:v>0.95576788500188403</c:v>
                </c:pt>
                <c:pt idx="298">
                  <c:v>2.6233923907666665</c:v>
                </c:pt>
                <c:pt idx="299">
                  <c:v>1.3306229612256679</c:v>
                </c:pt>
                <c:pt idx="300">
                  <c:v>1.4699921562319467</c:v>
                </c:pt>
                <c:pt idx="301">
                  <c:v>1.1912537662193894</c:v>
                </c:pt>
                <c:pt idx="302">
                  <c:v>1.0518845712131106</c:v>
                </c:pt>
                <c:pt idx="303">
                  <c:v>1.114360417250408</c:v>
                </c:pt>
                <c:pt idx="304">
                  <c:v>1.5132446650269986</c:v>
                </c:pt>
                <c:pt idx="305">
                  <c:v>1.1960596005299506</c:v>
                </c:pt>
                <c:pt idx="306">
                  <c:v>1.3113996239834227</c:v>
                </c:pt>
                <c:pt idx="307">
                  <c:v>1.1960596005299506</c:v>
                </c:pt>
                <c:pt idx="308">
                  <c:v>1.4219338131263333</c:v>
                </c:pt>
                <c:pt idx="309">
                  <c:v>1.0182437310391814</c:v>
                </c:pt>
                <c:pt idx="310">
                  <c:v>1.1720304289771439</c:v>
                </c:pt>
                <c:pt idx="311">
                  <c:v>1.0807195770764788</c:v>
                </c:pt>
                <c:pt idx="312">
                  <c:v>1.2489237779461253</c:v>
                </c:pt>
                <c:pt idx="313">
                  <c:v>1.2056712691510734</c:v>
                </c:pt>
                <c:pt idx="314">
                  <c:v>1.7439247119339427</c:v>
                </c:pt>
                <c:pt idx="315">
                  <c:v>1.2825646181200545</c:v>
                </c:pt>
                <c:pt idx="316">
                  <c:v>1.0711079084553561</c:v>
                </c:pt>
                <c:pt idx="317">
                  <c:v>1.561303008132612</c:v>
                </c:pt>
                <c:pt idx="318">
                  <c:v>0.94615621638076142</c:v>
                </c:pt>
                <c:pt idx="319">
                  <c:v>1.1720304289771439</c:v>
                </c:pt>
                <c:pt idx="320">
                  <c:v>1.3834871386418426</c:v>
                </c:pt>
                <c:pt idx="321">
                  <c:v>0.94135038207020005</c:v>
                </c:pt>
                <c:pt idx="322">
                  <c:v>1.4507688189897014</c:v>
                </c:pt>
                <c:pt idx="323">
                  <c:v>1.3546521327784746</c:v>
                </c:pt>
              </c:numCache>
            </c:numRef>
          </c:xVal>
          <c:yVal>
            <c:numRef>
              <c:f>'Q2'!$I$2:$I$325</c:f>
              <c:numCache>
                <c:formatCode>0.000</c:formatCode>
                <c:ptCount val="324"/>
                <c:pt idx="0">
                  <c:v>-0.20916625156096924</c:v>
                </c:pt>
                <c:pt idx="1">
                  <c:v>0.10379454170601599</c:v>
                </c:pt>
                <c:pt idx="2">
                  <c:v>1.1562703877433136</c:v>
                </c:pt>
                <c:pt idx="3">
                  <c:v>-0.76494384830654127</c:v>
                </c:pt>
                <c:pt idx="4">
                  <c:v>0.97054203291096419</c:v>
                </c:pt>
                <c:pt idx="5">
                  <c:v>0.58675533497300147</c:v>
                </c:pt>
                <c:pt idx="6">
                  <c:v>-0.68309880726296535</c:v>
                </c:pt>
                <c:pt idx="7">
                  <c:v>-1.4151863219213852</c:v>
                </c:pt>
                <c:pt idx="8">
                  <c:v>-0.25518632192138524</c:v>
                </c:pt>
                <c:pt idx="9">
                  <c:v>0.13889209154464388</c:v>
                </c:pt>
                <c:pt idx="10">
                  <c:v>-0.45931210932500277</c:v>
                </c:pt>
                <c:pt idx="11">
                  <c:v>0.74471706222780387</c:v>
                </c:pt>
                <c:pt idx="12">
                  <c:v>-0.1368855052009279</c:v>
                </c:pt>
                <c:pt idx="13">
                  <c:v>0.5176778554947894</c:v>
                </c:pt>
                <c:pt idx="14">
                  <c:v>1.2038911575568267</c:v>
                </c:pt>
                <c:pt idx="15">
                  <c:v>0.45748462379316801</c:v>
                </c:pt>
                <c:pt idx="16">
                  <c:v>-0.7660596005299507</c:v>
                </c:pt>
                <c:pt idx="17">
                  <c:v>2.5423378320413175</c:v>
                </c:pt>
                <c:pt idx="18">
                  <c:v>-0.17775878380949317</c:v>
                </c:pt>
                <c:pt idx="19">
                  <c:v>0.42758123964397865</c:v>
                </c:pt>
                <c:pt idx="20">
                  <c:v>-0.21474874862928528</c:v>
                </c:pt>
                <c:pt idx="21">
                  <c:v>-0.28552541138704002</c:v>
                </c:pt>
                <c:pt idx="22">
                  <c:v>-0.18135038207020004</c:v>
                </c:pt>
                <c:pt idx="23">
                  <c:v>-0.15790464157352679</c:v>
                </c:pt>
                <c:pt idx="24">
                  <c:v>0.86680457688622381</c:v>
                </c:pt>
                <c:pt idx="25">
                  <c:v>-0.19086543484051188</c:v>
                </c:pt>
                <c:pt idx="26">
                  <c:v>1.0599112279172425</c:v>
                </c:pt>
                <c:pt idx="27">
                  <c:v>-0.184117943635564</c:v>
                </c:pt>
                <c:pt idx="28">
                  <c:v>1.1316827693084175E-2</c:v>
                </c:pt>
                <c:pt idx="29">
                  <c:v>-0.18970044070388004</c:v>
                </c:pt>
                <c:pt idx="30">
                  <c:v>-9.8462984679132948E-3</c:v>
                </c:pt>
                <c:pt idx="31">
                  <c:v>-1.0934871386418425</c:v>
                </c:pt>
                <c:pt idx="32">
                  <c:v>-0.26906963571015852</c:v>
                </c:pt>
                <c:pt idx="33">
                  <c:v>-1.1020304289771439</c:v>
                </c:pt>
                <c:pt idx="34">
                  <c:v>2.3341828730848935</c:v>
                </c:pt>
                <c:pt idx="35">
                  <c:v>2.0279203291096333</c:v>
                </c:pt>
                <c:pt idx="36">
                  <c:v>0.32238707395454003</c:v>
                </c:pt>
                <c:pt idx="37">
                  <c:v>-0.33139962398342271</c:v>
                </c:pt>
                <c:pt idx="38">
                  <c:v>-0.13649717382205084</c:v>
                </c:pt>
                <c:pt idx="39">
                  <c:v>0.11845451825254405</c:v>
                </c:pt>
                <c:pt idx="40">
                  <c:v>0.24272616342019471</c:v>
                </c:pt>
                <c:pt idx="41">
                  <c:v>-0.7154287955362294</c:v>
                </c:pt>
                <c:pt idx="42">
                  <c:v>-0.1241671855487867</c:v>
                </c:pt>
                <c:pt idx="43">
                  <c:v>-0.20203042897714396</c:v>
                </c:pt>
                <c:pt idx="44">
                  <c:v>0.62117283790468547</c:v>
                </c:pt>
                <c:pt idx="45">
                  <c:v>-0.21552541138704007</c:v>
                </c:pt>
                <c:pt idx="46">
                  <c:v>0.57224121619050683</c:v>
                </c:pt>
                <c:pt idx="47">
                  <c:v>-0.98664303158608391</c:v>
                </c:pt>
                <c:pt idx="48">
                  <c:v>-0.77489647436895348</c:v>
                </c:pt>
                <c:pt idx="49">
                  <c:v>-7.2128912803589129E-2</c:v>
                </c:pt>
                <c:pt idx="50">
                  <c:v>1.5844253466997373</c:v>
                </c:pt>
                <c:pt idx="51">
                  <c:v>-1.8092647353874145</c:v>
                </c:pt>
                <c:pt idx="52">
                  <c:v>-0.19528293777219607</c:v>
                </c:pt>
                <c:pt idx="53">
                  <c:v>-0.21397208587153072</c:v>
                </c:pt>
                <c:pt idx="54">
                  <c:v>0.27743538187994554</c:v>
                </c:pt>
                <c:pt idx="55">
                  <c:v>2.566027914128469</c:v>
                </c:pt>
                <c:pt idx="56">
                  <c:v>-2.9700440703880115E-2</c:v>
                </c:pt>
                <c:pt idx="57">
                  <c:v>-0.18295294949893193</c:v>
                </c:pt>
                <c:pt idx="58">
                  <c:v>-2.504046415735206E-2</c:v>
                </c:pt>
                <c:pt idx="59">
                  <c:v>-0.170622961225668</c:v>
                </c:pt>
                <c:pt idx="60">
                  <c:v>0.86131869566871888</c:v>
                </c:pt>
                <c:pt idx="61">
                  <c:v>-0.14557465330026265</c:v>
                </c:pt>
                <c:pt idx="62">
                  <c:v>-0.65008877208275739</c:v>
                </c:pt>
                <c:pt idx="63">
                  <c:v>-0.13805049933755997</c:v>
                </c:pt>
                <c:pt idx="64">
                  <c:v>-0.14906963571015863</c:v>
                </c:pt>
                <c:pt idx="65">
                  <c:v>0.51054203291096423</c:v>
                </c:pt>
                <c:pt idx="66">
                  <c:v>2.2441828730848932</c:v>
                </c:pt>
                <c:pt idx="67">
                  <c:v>-0.39698212105173869</c:v>
                </c:pt>
                <c:pt idx="68">
                  <c:v>-0.16868130433128137</c:v>
                </c:pt>
                <c:pt idx="69">
                  <c:v>-0.46707873690254942</c:v>
                </c:pt>
                <c:pt idx="70">
                  <c:v>0.29088112237661856</c:v>
                </c:pt>
                <c:pt idx="71">
                  <c:v>-0.50358375449265347</c:v>
                </c:pt>
                <c:pt idx="72">
                  <c:v>-0.18372961225668649</c:v>
                </c:pt>
                <c:pt idx="73">
                  <c:v>-0.44033124569760129</c:v>
                </c:pt>
                <c:pt idx="74">
                  <c:v>1.2201044596188639</c:v>
                </c:pt>
                <c:pt idx="75">
                  <c:v>-0.18295294949893193</c:v>
                </c:pt>
                <c:pt idx="76">
                  <c:v>-0.25290370758570935</c:v>
                </c:pt>
                <c:pt idx="77">
                  <c:v>9.3552068091171892E-2</c:v>
                </c:pt>
                <c:pt idx="78">
                  <c:v>-0.25965119879065746</c:v>
                </c:pt>
                <c:pt idx="79">
                  <c:v>-0.24615621638076146</c:v>
                </c:pt>
                <c:pt idx="80">
                  <c:v>1.1369504346502575</c:v>
                </c:pt>
                <c:pt idx="81">
                  <c:v>-0.19567126915107336</c:v>
                </c:pt>
                <c:pt idx="82">
                  <c:v>0.47835790240173326</c:v>
                </c:pt>
                <c:pt idx="83">
                  <c:v>-0.33266123397086544</c:v>
                </c:pt>
                <c:pt idx="84">
                  <c:v>0.61277540533341734</c:v>
                </c:pt>
                <c:pt idx="85">
                  <c:v>-1.1433412808778094</c:v>
                </c:pt>
                <c:pt idx="86">
                  <c:v>-0.12824373103918141</c:v>
                </c:pt>
                <c:pt idx="87">
                  <c:v>-0.63824373103918142</c:v>
                </c:pt>
                <c:pt idx="88">
                  <c:v>0.87787295517204533</c:v>
                </c:pt>
                <c:pt idx="89">
                  <c:v>-0.43042786154841212</c:v>
                </c:pt>
                <c:pt idx="90">
                  <c:v>-0.69110790845535608</c:v>
                </c:pt>
                <c:pt idx="91">
                  <c:v>-0.18217628674117714</c:v>
                </c:pt>
                <c:pt idx="92">
                  <c:v>-0.18970044070388004</c:v>
                </c:pt>
                <c:pt idx="93">
                  <c:v>0.41161041119678532</c:v>
                </c:pt>
                <c:pt idx="94">
                  <c:v>0.58083374843903068</c:v>
                </c:pt>
                <c:pt idx="95">
                  <c:v>6.5397109134748055E-2</c:v>
                </c:pt>
                <c:pt idx="96">
                  <c:v>-0.13940872517581337</c:v>
                </c:pt>
                <c:pt idx="97">
                  <c:v>1.2900570856812761</c:v>
                </c:pt>
                <c:pt idx="98">
                  <c:v>-0.53979705655469079</c:v>
                </c:pt>
                <c:pt idx="99">
                  <c:v>-0.23576788500188406</c:v>
                </c:pt>
                <c:pt idx="100">
                  <c:v>-0.24018538793356803</c:v>
                </c:pt>
                <c:pt idx="101">
                  <c:v>-0.21499122224412937</c:v>
                </c:pt>
                <c:pt idx="102">
                  <c:v>-0.17504046415735219</c:v>
                </c:pt>
                <c:pt idx="103">
                  <c:v>3.0737132588219973E-2</c:v>
                </c:pt>
                <c:pt idx="104">
                  <c:v>4.5693364881360665E-3</c:v>
                </c:pt>
                <c:pt idx="105">
                  <c:v>1.5119987425756629</c:v>
                </c:pt>
                <c:pt idx="106">
                  <c:v>0.30190212672485195</c:v>
                </c:pt>
                <c:pt idx="107">
                  <c:v>0.17345545224036141</c:v>
                </c:pt>
                <c:pt idx="108">
                  <c:v>-0.53979705655469079</c:v>
                </c:pt>
                <c:pt idx="109">
                  <c:v>-0.5732920389645868</c:v>
                </c:pt>
                <c:pt idx="110">
                  <c:v>-0.27669040552367208</c:v>
                </c:pt>
                <c:pt idx="111">
                  <c:v>-0.16868130433128137</c:v>
                </c:pt>
                <c:pt idx="112">
                  <c:v>1.3692804229235214</c:v>
                </c:pt>
                <c:pt idx="113">
                  <c:v>-0.29217628674117724</c:v>
                </c:pt>
                <c:pt idx="114">
                  <c:v>-0.47304956534974263</c:v>
                </c:pt>
                <c:pt idx="115">
                  <c:v>-0.62805049933755985</c:v>
                </c:pt>
                <c:pt idx="116">
                  <c:v>-0.93800125742433726</c:v>
                </c:pt>
                <c:pt idx="117">
                  <c:v>-0.2012537662193894</c:v>
                </c:pt>
                <c:pt idx="118">
                  <c:v>0.2346204463769932</c:v>
                </c:pt>
                <c:pt idx="119">
                  <c:v>0.77136793758194133</c:v>
                </c:pt>
                <c:pt idx="120">
                  <c:v>0.17486291999183745</c:v>
                </c:pt>
                <c:pt idx="121">
                  <c:v>-0.32227290259198793</c:v>
                </c:pt>
                <c:pt idx="122">
                  <c:v>0.64976537015320934</c:v>
                </c:pt>
                <c:pt idx="123">
                  <c:v>-0.24246800226924403</c:v>
                </c:pt>
                <c:pt idx="124">
                  <c:v>1.1977270974080123</c:v>
                </c:pt>
                <c:pt idx="125">
                  <c:v>-1.4293613512382253</c:v>
                </c:pt>
                <c:pt idx="126">
                  <c:v>-0.16033124569760127</c:v>
                </c:pt>
                <c:pt idx="127">
                  <c:v>0.27952289653836537</c:v>
                </c:pt>
                <c:pt idx="128">
                  <c:v>-0.2477095418962707</c:v>
                </c:pt>
                <c:pt idx="129">
                  <c:v>-0.2274670682814266</c:v>
                </c:pt>
                <c:pt idx="130">
                  <c:v>-0.11504046415735214</c:v>
                </c:pt>
                <c:pt idx="131">
                  <c:v>-0.73562202723785075</c:v>
                </c:pt>
                <c:pt idx="132">
                  <c:v>0.51219197427728425</c:v>
                </c:pt>
                <c:pt idx="133">
                  <c:v>-0.33775878380949331</c:v>
                </c:pt>
                <c:pt idx="134">
                  <c:v>-0.21630207414479463</c:v>
                </c:pt>
                <c:pt idx="135">
                  <c:v>-0.68712797881577203</c:v>
                </c:pt>
                <c:pt idx="136">
                  <c:v>-0.17023462984679072</c:v>
                </c:pt>
                <c:pt idx="137">
                  <c:v>-0.50829297295240383</c:v>
                </c:pt>
                <c:pt idx="138">
                  <c:v>0.21355206809117178</c:v>
                </c:pt>
                <c:pt idx="139">
                  <c:v>-0.52892377794612533</c:v>
                </c:pt>
                <c:pt idx="140">
                  <c:v>-0.23033124569760133</c:v>
                </c:pt>
                <c:pt idx="141">
                  <c:v>-0.37465213277847464</c:v>
                </c:pt>
                <c:pt idx="142">
                  <c:v>-0.18178795536229986</c:v>
                </c:pt>
                <c:pt idx="143">
                  <c:v>0.28976537015320925</c:v>
                </c:pt>
                <c:pt idx="144">
                  <c:v>0.54326035256310523</c:v>
                </c:pt>
                <c:pt idx="145">
                  <c:v>-0.1329529494989321</c:v>
                </c:pt>
                <c:pt idx="146">
                  <c:v>-0.20877792018209196</c:v>
                </c:pt>
                <c:pt idx="147">
                  <c:v>1.1779203291096336</c:v>
                </c:pt>
                <c:pt idx="148">
                  <c:v>0.64767785549478951</c:v>
                </c:pt>
                <c:pt idx="149">
                  <c:v>-0.68198305503955559</c:v>
                </c:pt>
                <c:pt idx="150">
                  <c:v>1.9716128239986697E-2</c:v>
                </c:pt>
                <c:pt idx="151">
                  <c:v>-8.5235563834607841E-2</c:v>
                </c:pt>
                <c:pt idx="152">
                  <c:v>8.6367003594124192E-2</c:v>
                </c:pt>
                <c:pt idx="153">
                  <c:v>-9.9895540381135906E-2</c:v>
                </c:pt>
                <c:pt idx="154">
                  <c:v>-0.54450627501444138</c:v>
                </c:pt>
                <c:pt idx="155">
                  <c:v>-0.15596298467913994</c:v>
                </c:pt>
                <c:pt idx="156">
                  <c:v>2.2865128613581573</c:v>
                </c:pt>
                <c:pt idx="157">
                  <c:v>6.8746233780610622E-2</c:v>
                </c:pt>
                <c:pt idx="158">
                  <c:v>-0.22154548174745603</c:v>
                </c:pt>
                <c:pt idx="159">
                  <c:v>-5.9603824853069476E-2</c:v>
                </c:pt>
                <c:pt idx="160">
                  <c:v>1.7980661868736669</c:v>
                </c:pt>
                <c:pt idx="161">
                  <c:v>4.1464553432752016E-2</c:v>
                </c:pt>
                <c:pt idx="162">
                  <c:v>-0.16387547002072012</c:v>
                </c:pt>
                <c:pt idx="163">
                  <c:v>-0.68125376621938938</c:v>
                </c:pt>
                <c:pt idx="164">
                  <c:v>-0.30076881898970154</c:v>
                </c:pt>
                <c:pt idx="165">
                  <c:v>-1.2562547002072066</c:v>
                </c:pt>
                <c:pt idx="166">
                  <c:v>-0.15193381312633325</c:v>
                </c:pt>
                <c:pt idx="167">
                  <c:v>-0.55290557556134412</c:v>
                </c:pt>
                <c:pt idx="168">
                  <c:v>3.233783204131746E-2</c:v>
                </c:pt>
                <c:pt idx="169">
                  <c:v>-0.44518632192138519</c:v>
                </c:pt>
                <c:pt idx="170">
                  <c:v>-0.20630207414479462</c:v>
                </c:pt>
                <c:pt idx="171">
                  <c:v>-0.38766216795868269</c:v>
                </c:pt>
                <c:pt idx="172">
                  <c:v>-0.14416718554878671</c:v>
                </c:pt>
                <c:pt idx="173">
                  <c:v>-0.55635131605801724</c:v>
                </c:pt>
                <c:pt idx="174">
                  <c:v>5.5298625308302762E-2</c:v>
                </c:pt>
                <c:pt idx="175">
                  <c:v>-0.14518632192138514</c:v>
                </c:pt>
                <c:pt idx="176">
                  <c:v>-0.17504046415735219</c:v>
                </c:pt>
                <c:pt idx="177">
                  <c:v>-0.65504046415735218</c:v>
                </c:pt>
                <c:pt idx="178">
                  <c:v>-0.14402132778475307</c:v>
                </c:pt>
                <c:pt idx="179">
                  <c:v>-0.84576975297751833</c:v>
                </c:pt>
                <c:pt idx="180">
                  <c:v>0.68753199773075613</c:v>
                </c:pt>
                <c:pt idx="181">
                  <c:v>-0.12455551692766376</c:v>
                </c:pt>
                <c:pt idx="182">
                  <c:v>-0.13052634537485752</c:v>
                </c:pt>
                <c:pt idx="183">
                  <c:v>-6.8855052009277884E-3</c:v>
                </c:pt>
                <c:pt idx="184">
                  <c:v>0.51287202118422792</c:v>
                </c:pt>
                <c:pt idx="185">
                  <c:v>-0.12455551692766376</c:v>
                </c:pt>
                <c:pt idx="186">
                  <c:v>-0.17698212105173861</c:v>
                </c:pt>
                <c:pt idx="187">
                  <c:v>-0.19086543484051188</c:v>
                </c:pt>
                <c:pt idx="188">
                  <c:v>0.5392804229235213</c:v>
                </c:pt>
                <c:pt idx="189">
                  <c:v>-0.20440965916363063</c:v>
                </c:pt>
                <c:pt idx="190">
                  <c:v>-0.1904771034616346</c:v>
                </c:pt>
                <c:pt idx="191">
                  <c:v>-0.18334128087780921</c:v>
                </c:pt>
                <c:pt idx="192">
                  <c:v>-0.17542879553622948</c:v>
                </c:pt>
                <c:pt idx="193">
                  <c:v>-0.70217628674117727</c:v>
                </c:pt>
                <c:pt idx="194">
                  <c:v>0.4260279141284693</c:v>
                </c:pt>
                <c:pt idx="195">
                  <c:v>-1.161060534517768</c:v>
                </c:pt>
                <c:pt idx="196">
                  <c:v>-7.2905575561344138E-2</c:v>
                </c:pt>
                <c:pt idx="197">
                  <c:v>-0.19547803744945202</c:v>
                </c:pt>
                <c:pt idx="198">
                  <c:v>1.3382120446377002</c:v>
                </c:pt>
                <c:pt idx="199">
                  <c:v>-8.6012226592362628E-2</c:v>
                </c:pt>
                <c:pt idx="200">
                  <c:v>0.32704705050106808</c:v>
                </c:pt>
                <c:pt idx="201">
                  <c:v>0.41068789067499711</c:v>
                </c:pt>
                <c:pt idx="202">
                  <c:v>-1.1643965573901127E-2</c:v>
                </c:pt>
                <c:pt idx="203">
                  <c:v>-0.31572051106429599</c:v>
                </c:pt>
                <c:pt idx="204">
                  <c:v>-3.4652132778474565E-2</c:v>
                </c:pt>
                <c:pt idx="205">
                  <c:v>-0.24363299640587588</c:v>
                </c:pt>
                <c:pt idx="206">
                  <c:v>-1.0767396474368947</c:v>
                </c:pt>
                <c:pt idx="207">
                  <c:v>-0.66669040552367209</c:v>
                </c:pt>
                <c:pt idx="208">
                  <c:v>-0.18178795536229986</c:v>
                </c:pt>
                <c:pt idx="209">
                  <c:v>2.9819495006624401</c:v>
                </c:pt>
                <c:pt idx="210">
                  <c:v>-0.21591374276591735</c:v>
                </c:pt>
                <c:pt idx="211">
                  <c:v>-0.28907150368579337</c:v>
                </c:pt>
                <c:pt idx="212">
                  <c:v>0.85238707395453983</c:v>
                </c:pt>
                <c:pt idx="213">
                  <c:v>-0.10586636882832923</c:v>
                </c:pt>
                <c:pt idx="214">
                  <c:v>-0.17737045243061589</c:v>
                </c:pt>
                <c:pt idx="215">
                  <c:v>0.71961951238917621</c:v>
                </c:pt>
                <c:pt idx="216">
                  <c:v>0.20442161074846821</c:v>
                </c:pt>
                <c:pt idx="217">
                  <c:v>0.21874623378061053</c:v>
                </c:pt>
                <c:pt idx="218">
                  <c:v>-0.12610884244317333</c:v>
                </c:pt>
                <c:pt idx="219">
                  <c:v>-0.15635131605801722</c:v>
                </c:pt>
                <c:pt idx="220">
                  <c:v>-8.6788889350117415E-2</c:v>
                </c:pt>
                <c:pt idx="221">
                  <c:v>0.33704705050106809</c:v>
                </c:pt>
                <c:pt idx="222">
                  <c:v>0.49228859012809467</c:v>
                </c:pt>
                <c:pt idx="223">
                  <c:v>-2.2032296952778196E-2</c:v>
                </c:pt>
                <c:pt idx="224">
                  <c:v>-0.22304956534974263</c:v>
                </c:pt>
                <c:pt idx="225">
                  <c:v>-1.1064479319088281</c:v>
                </c:pt>
                <c:pt idx="226">
                  <c:v>-0.46023462984679064</c:v>
                </c:pt>
                <c:pt idx="227">
                  <c:v>-0.25368037034346402</c:v>
                </c:pt>
                <c:pt idx="228">
                  <c:v>1.5484052763393215</c:v>
                </c:pt>
                <c:pt idx="229">
                  <c:v>-7.5915610741551953E-2</c:v>
                </c:pt>
                <c:pt idx="230">
                  <c:v>-0.10994291431872405</c:v>
                </c:pt>
                <c:pt idx="231">
                  <c:v>-0.17581712691510676</c:v>
                </c:pt>
                <c:pt idx="232">
                  <c:v>-0.1241671855487867</c:v>
                </c:pt>
                <c:pt idx="233">
                  <c:v>0.31311449479907227</c:v>
                </c:pt>
                <c:pt idx="234">
                  <c:v>3.0160109726269368E-3</c:v>
                </c:pt>
                <c:pt idx="235">
                  <c:v>-0.34620545829398397</c:v>
                </c:pt>
                <c:pt idx="236">
                  <c:v>0.98656023529574544</c:v>
                </c:pt>
                <c:pt idx="237">
                  <c:v>0.45641624550734661</c:v>
                </c:pt>
                <c:pt idx="238">
                  <c:v>-0.21630207414479463</c:v>
                </c:pt>
                <c:pt idx="239">
                  <c:v>-0.1096038248530693</c:v>
                </c:pt>
                <c:pt idx="240">
                  <c:v>0.25592943030202431</c:v>
                </c:pt>
                <c:pt idx="241">
                  <c:v>-9.8342214865626554E-2</c:v>
                </c:pt>
                <c:pt idx="242">
                  <c:v>-0.17139962398342279</c:v>
                </c:pt>
                <c:pt idx="243">
                  <c:v>-0.48484723245573069</c:v>
                </c:pt>
                <c:pt idx="244">
                  <c:v>8.8892091544643836E-2</c:v>
                </c:pt>
                <c:pt idx="245">
                  <c:v>-0.15115715036857846</c:v>
                </c:pt>
                <c:pt idx="246">
                  <c:v>-0.14960382485306933</c:v>
                </c:pt>
                <c:pt idx="247">
                  <c:v>-0.16426380139959718</c:v>
                </c:pt>
                <c:pt idx="248">
                  <c:v>-1.0306229612256679</c:v>
                </c:pt>
                <c:pt idx="249">
                  <c:v>-0.40984629846791343</c:v>
                </c:pt>
                <c:pt idx="250">
                  <c:v>0.34122207981790798</c:v>
                </c:pt>
                <c:pt idx="251">
                  <c:v>-0.24096205069132282</c:v>
                </c:pt>
                <c:pt idx="252">
                  <c:v>-0.19620545829398384</c:v>
                </c:pt>
                <c:pt idx="253">
                  <c:v>-0.16984629846791344</c:v>
                </c:pt>
                <c:pt idx="254">
                  <c:v>-0.21479799054250814</c:v>
                </c:pt>
                <c:pt idx="255">
                  <c:v>0.10864774995416537</c:v>
                </c:pt>
                <c:pt idx="256">
                  <c:v>-0.18295294949893193</c:v>
                </c:pt>
                <c:pt idx="257">
                  <c:v>-9.1206392281801163E-2</c:v>
                </c:pt>
                <c:pt idx="258">
                  <c:v>0.29714366635187894</c:v>
                </c:pt>
                <c:pt idx="259">
                  <c:v>-0.33329390694022121</c:v>
                </c:pt>
                <c:pt idx="260">
                  <c:v>6.6124529979279867E-2</c:v>
                </c:pt>
                <c:pt idx="261">
                  <c:v>0.47937703877433213</c:v>
                </c:pt>
                <c:pt idx="262">
                  <c:v>-0.17737045243061589</c:v>
                </c:pt>
                <c:pt idx="263">
                  <c:v>-0.16868130433128137</c:v>
                </c:pt>
                <c:pt idx="264">
                  <c:v>1.586804576886224</c:v>
                </c:pt>
                <c:pt idx="265">
                  <c:v>-0.14999215623194662</c:v>
                </c:pt>
                <c:pt idx="266">
                  <c:v>-0.20800125742433728</c:v>
                </c:pt>
                <c:pt idx="267">
                  <c:v>-0.20241876035602147</c:v>
                </c:pt>
                <c:pt idx="268">
                  <c:v>0.87665871912219084</c:v>
                </c:pt>
                <c:pt idx="269">
                  <c:v>0.7757854405136253</c:v>
                </c:pt>
                <c:pt idx="270">
                  <c:v>0.19379454170601607</c:v>
                </c:pt>
                <c:pt idx="271">
                  <c:v>6.6124529979279867E-2</c:v>
                </c:pt>
                <c:pt idx="272">
                  <c:v>0.60860037601657724</c:v>
                </c:pt>
                <c:pt idx="273">
                  <c:v>-1.0817879553623</c:v>
                </c:pt>
                <c:pt idx="274">
                  <c:v>0.53510539360668141</c:v>
                </c:pt>
                <c:pt idx="275">
                  <c:v>-0.3308654348405119</c:v>
                </c:pt>
                <c:pt idx="276">
                  <c:v>-1.0724187603560213</c:v>
                </c:pt>
                <c:pt idx="277">
                  <c:v>0.48651286135815752</c:v>
                </c:pt>
                <c:pt idx="278">
                  <c:v>-0.18853544656724797</c:v>
                </c:pt>
                <c:pt idx="279">
                  <c:v>-0.18295294949893193</c:v>
                </c:pt>
                <c:pt idx="280">
                  <c:v>-1.7370452430615968E-2</c:v>
                </c:pt>
                <c:pt idx="281">
                  <c:v>-0.54382622810749748</c:v>
                </c:pt>
                <c:pt idx="282">
                  <c:v>-0.20761292604546</c:v>
                </c:pt>
                <c:pt idx="283">
                  <c:v>0.97981461206643194</c:v>
                </c:pt>
                <c:pt idx="284">
                  <c:v>-0.409020393796936</c:v>
                </c:pt>
                <c:pt idx="285">
                  <c:v>-0.14086543484051184</c:v>
                </c:pt>
                <c:pt idx="286">
                  <c:v>-1.0683895888032147</c:v>
                </c:pt>
                <c:pt idx="287">
                  <c:v>-0.20164209759826668</c:v>
                </c:pt>
                <c:pt idx="288">
                  <c:v>1.0739403994700494</c:v>
                </c:pt>
                <c:pt idx="289">
                  <c:v>0.19928042292352122</c:v>
                </c:pt>
                <c:pt idx="290">
                  <c:v>-0.54397208587153079</c:v>
                </c:pt>
                <c:pt idx="291">
                  <c:v>0.80510539360668121</c:v>
                </c:pt>
                <c:pt idx="292">
                  <c:v>-0.34135038207020008</c:v>
                </c:pt>
                <c:pt idx="293">
                  <c:v>-1.1283895888032147</c:v>
                </c:pt>
                <c:pt idx="294">
                  <c:v>-0.22033124569760132</c:v>
                </c:pt>
                <c:pt idx="295">
                  <c:v>8.6804576886224005E-2</c:v>
                </c:pt>
                <c:pt idx="296">
                  <c:v>-0.19567126915107336</c:v>
                </c:pt>
                <c:pt idx="297">
                  <c:v>-0.23576788500188406</c:v>
                </c:pt>
                <c:pt idx="298">
                  <c:v>0.23660760923333335</c:v>
                </c:pt>
                <c:pt idx="299">
                  <c:v>-0.170622961225668</c:v>
                </c:pt>
                <c:pt idx="300">
                  <c:v>-2.9992156231946732E-2</c:v>
                </c:pt>
                <c:pt idx="301">
                  <c:v>-0.2012537662193894</c:v>
                </c:pt>
                <c:pt idx="302">
                  <c:v>0.49811542878688941</c:v>
                </c:pt>
                <c:pt idx="303">
                  <c:v>-0.214360417250408</c:v>
                </c:pt>
                <c:pt idx="304">
                  <c:v>-1.3232446650269987</c:v>
                </c:pt>
                <c:pt idx="305">
                  <c:v>-0.19605960052995064</c:v>
                </c:pt>
                <c:pt idx="306">
                  <c:v>-1.2213996239834226</c:v>
                </c:pt>
                <c:pt idx="307">
                  <c:v>0.61394039947004941</c:v>
                </c:pt>
                <c:pt idx="308">
                  <c:v>-0.15193381312633325</c:v>
                </c:pt>
                <c:pt idx="309">
                  <c:v>0.67175626896081853</c:v>
                </c:pt>
                <c:pt idx="310">
                  <c:v>-0.20203042897714396</c:v>
                </c:pt>
                <c:pt idx="311">
                  <c:v>0.27928042292352129</c:v>
                </c:pt>
                <c:pt idx="312">
                  <c:v>-0.18892377794612525</c:v>
                </c:pt>
                <c:pt idx="313">
                  <c:v>-0.19567126915107336</c:v>
                </c:pt>
                <c:pt idx="314">
                  <c:v>1.1360752880660572</c:v>
                </c:pt>
                <c:pt idx="315">
                  <c:v>-0.48256461812005447</c:v>
                </c:pt>
                <c:pt idx="316">
                  <c:v>-0.62110790845535613</c:v>
                </c:pt>
                <c:pt idx="317">
                  <c:v>-0.13130300813261209</c:v>
                </c:pt>
                <c:pt idx="318">
                  <c:v>-0.24615621638076146</c:v>
                </c:pt>
                <c:pt idx="319">
                  <c:v>0.67796957102285615</c:v>
                </c:pt>
                <c:pt idx="320">
                  <c:v>-0.16348713864184261</c:v>
                </c:pt>
                <c:pt idx="321">
                  <c:v>0.39864961792980003</c:v>
                </c:pt>
                <c:pt idx="322">
                  <c:v>-0.1507688189897014</c:v>
                </c:pt>
                <c:pt idx="323">
                  <c:v>-0.34465213277847462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70976"/>
        <c:axId val="195072768"/>
      </c:scatterChart>
      <c:valAx>
        <c:axId val="1950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768"/>
        <c:crosses val="autoZero"/>
        <c:crossBetween val="midCat"/>
      </c:valAx>
      <c:valAx>
        <c:axId val="195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Frequency Distribution Histogram of Residuals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'Q2'!$AG$2:$AG$19</c:f>
              <c:numCache>
                <c:formatCode>0.0000</c:formatCode>
                <c:ptCount val="18"/>
                <c:pt idx="0">
                  <c:v>-1.8092647353874145</c:v>
                </c:pt>
                <c:pt idx="1">
                  <c:v>-1.5430861667179783</c:v>
                </c:pt>
                <c:pt idx="2">
                  <c:v>-1.2769075980485418</c:v>
                </c:pt>
                <c:pt idx="3">
                  <c:v>-1.0107290293791054</c:v>
                </c:pt>
                <c:pt idx="4">
                  <c:v>-0.74455046070966902</c:v>
                </c:pt>
                <c:pt idx="5">
                  <c:v>-0.47837189204023267</c:v>
                </c:pt>
                <c:pt idx="6">
                  <c:v>-0.21219332337079633</c:v>
                </c:pt>
                <c:pt idx="7">
                  <c:v>5.3985245298640017E-2</c:v>
                </c:pt>
                <c:pt idx="8">
                  <c:v>0.32016381396807636</c:v>
                </c:pt>
                <c:pt idx="9">
                  <c:v>0.5863423826375127</c:v>
                </c:pt>
                <c:pt idx="10">
                  <c:v>0.85252095130694905</c:v>
                </c:pt>
                <c:pt idx="11">
                  <c:v>1.1186995199763854</c:v>
                </c:pt>
                <c:pt idx="12">
                  <c:v>1.3848780886458218</c:v>
                </c:pt>
                <c:pt idx="13">
                  <c:v>1.6510566573152583</c:v>
                </c:pt>
                <c:pt idx="14">
                  <c:v>1.9172352259846948</c:v>
                </c:pt>
                <c:pt idx="15">
                  <c:v>2.1834137946541312</c:v>
                </c:pt>
                <c:pt idx="16">
                  <c:v>2.4495923633235677</c:v>
                </c:pt>
                <c:pt idx="17">
                  <c:v>2.7157709319930041</c:v>
                </c:pt>
              </c:numCache>
            </c:numRef>
          </c:cat>
          <c:val>
            <c:numRef>
              <c:f>'Q2'!$AH$2:$AH$19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18</c:v>
                </c:pt>
                <c:pt idx="5">
                  <c:v>26</c:v>
                </c:pt>
                <c:pt idx="6">
                  <c:v>137</c:v>
                </c:pt>
                <c:pt idx="7">
                  <c:v>35</c:v>
                </c:pt>
                <c:pt idx="8">
                  <c:v>26</c:v>
                </c:pt>
                <c:pt idx="9">
                  <c:v>27</c:v>
                </c:pt>
                <c:pt idx="10">
                  <c:v>12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80192"/>
        <c:axId val="195081728"/>
      </c:barChart>
      <c:catAx>
        <c:axId val="19508019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1728"/>
        <c:crosses val="autoZero"/>
        <c:auto val="1"/>
        <c:lblAlgn val="ctr"/>
        <c:lblOffset val="100"/>
        <c:noMultiLvlLbl val="0"/>
      </c:catAx>
      <c:valAx>
        <c:axId val="1950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 Normal Probability Plot of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'Q2'!$S$1</c:f>
              <c:strCache>
                <c:ptCount val="1"/>
                <c:pt idx="0">
                  <c:v>Standard Z values</c:v>
                </c:pt>
              </c:strCache>
            </c:strRef>
          </c:tx>
          <c:spPr>
            <a:ln w="28575">
              <a:noFill/>
            </a:ln>
          </c:spPr>
          <c:xVal>
            <c:numRef>
              <c:f>'Q2'!$P$2:$P$326</c:f>
              <c:numCache>
                <c:formatCode>0.00</c:formatCode>
                <c:ptCount val="325"/>
                <c:pt idx="0">
                  <c:v>-2.7467068164956845</c:v>
                </c:pt>
                <c:pt idx="1">
                  <c:v>-2.1699624659079211</c:v>
                </c:pt>
                <c:pt idx="2">
                  <c:v>-2.1484428679811676</c:v>
                </c:pt>
                <c:pt idx="3">
                  <c:v>-2.0088630868842663</c:v>
                </c:pt>
                <c:pt idx="4">
                  <c:v>-1.9071633248713129</c:v>
                </c:pt>
                <c:pt idx="5">
                  <c:v>-1.8542486388218753</c:v>
                </c:pt>
                <c:pt idx="6">
                  <c:v>-1.7626457986764457</c:v>
                </c:pt>
                <c:pt idx="7">
                  <c:v>-1.735745592308543</c:v>
                </c:pt>
                <c:pt idx="8">
                  <c:v>-1.7130469160251962</c:v>
                </c:pt>
                <c:pt idx="9">
                  <c:v>-1.6797365345325086</c:v>
                </c:pt>
                <c:pt idx="10">
                  <c:v>-1.6730301718996523</c:v>
                </c:pt>
                <c:pt idx="11">
                  <c:v>-1.6600603099771245</c:v>
                </c:pt>
                <c:pt idx="12">
                  <c:v>-1.6422993787917437</c:v>
                </c:pt>
                <c:pt idx="13">
                  <c:v>-1.6346353694738864</c:v>
                </c:pt>
                <c:pt idx="14">
                  <c:v>-1.6280756826761433</c:v>
                </c:pt>
                <c:pt idx="15">
                  <c:v>-1.6219588592215841</c:v>
                </c:pt>
                <c:pt idx="16">
                  <c:v>-1.5646240472538433</c:v>
                </c:pt>
                <c:pt idx="17">
                  <c:v>-1.4978566084333553</c:v>
                </c:pt>
                <c:pt idx="18">
                  <c:v>-1.4240118636354613</c:v>
                </c:pt>
                <c:pt idx="19">
                  <c:v>-1.2839920550332204</c:v>
                </c:pt>
                <c:pt idx="20">
                  <c:v>-1.1763969012373008</c:v>
                </c:pt>
                <c:pt idx="21">
                  <c:v>-1.1629813401337434</c:v>
                </c:pt>
                <c:pt idx="22">
                  <c:v>-1.1612874784353322</c:v>
                </c:pt>
                <c:pt idx="23">
                  <c:v>-1.1167730167171617</c:v>
                </c:pt>
                <c:pt idx="24">
                  <c:v>-1.0861169794457319</c:v>
                </c:pt>
                <c:pt idx="25">
                  <c:v>-1.065997891547164</c:v>
                </c:pt>
                <c:pt idx="26">
                  <c:v>-1.0491946070467848</c:v>
                </c:pt>
                <c:pt idx="27">
                  <c:v>-1.0431525394287047</c:v>
                </c:pt>
                <c:pt idx="28">
                  <c:v>-1.0370357159741455</c:v>
                </c:pt>
                <c:pt idx="29">
                  <c:v>-1.0353418542757338</c:v>
                </c:pt>
                <c:pt idx="30">
                  <c:v>-1.0342346959177748</c:v>
                </c:pt>
                <c:pt idx="31">
                  <c:v>-1.0121255588127249</c:v>
                </c:pt>
                <c:pt idx="32">
                  <c:v>-0.99443938346382332</c:v>
                </c:pt>
                <c:pt idx="33">
                  <c:v>-0.98692204998107858</c:v>
                </c:pt>
                <c:pt idx="34">
                  <c:v>-0.96893968712410583</c:v>
                </c:pt>
                <c:pt idx="35">
                  <c:v>-0.95346499265327767</c:v>
                </c:pt>
                <c:pt idx="36">
                  <c:v>-0.9429252074425708</c:v>
                </c:pt>
                <c:pt idx="37">
                  <c:v>-0.87033429683774921</c:v>
                </c:pt>
                <c:pt idx="38">
                  <c:v>-0.84461600466428488</c:v>
                </c:pt>
                <c:pt idx="39">
                  <c:v>-0.83938490789609366</c:v>
                </c:pt>
                <c:pt idx="40">
                  <c:v>-0.82663364180731225</c:v>
                </c:pt>
                <c:pt idx="41">
                  <c:v>-0.82582267095742368</c:v>
                </c:pt>
                <c:pt idx="42">
                  <c:v>-0.82560123928583184</c:v>
                </c:pt>
                <c:pt idx="43">
                  <c:v>-0.81948441583127263</c:v>
                </c:pt>
                <c:pt idx="44">
                  <c:v>-0.81948441583127263</c:v>
                </c:pt>
                <c:pt idx="45">
                  <c:v>-0.80297731883896406</c:v>
                </c:pt>
                <c:pt idx="46">
                  <c:v>-0.77165698655275827</c:v>
                </c:pt>
                <c:pt idx="47">
                  <c:v>-0.76450776057671899</c:v>
                </c:pt>
                <c:pt idx="48">
                  <c:v>-0.73606320418336313</c:v>
                </c:pt>
                <c:pt idx="49">
                  <c:v>-0.73259788911221613</c:v>
                </c:pt>
                <c:pt idx="50">
                  <c:v>-0.71815276132502393</c:v>
                </c:pt>
                <c:pt idx="51">
                  <c:v>-0.70908824197898135</c:v>
                </c:pt>
                <c:pt idx="52">
                  <c:v>-0.698697968441232</c:v>
                </c:pt>
                <c:pt idx="53">
                  <c:v>-0.6972974584130468</c:v>
                </c:pt>
                <c:pt idx="54">
                  <c:v>-0.67585261632277238</c:v>
                </c:pt>
                <c:pt idx="55">
                  <c:v>-0.66848195867514082</c:v>
                </c:pt>
                <c:pt idx="56">
                  <c:v>-0.65344729170965188</c:v>
                </c:pt>
                <c:pt idx="57">
                  <c:v>-0.6222017152599254</c:v>
                </c:pt>
                <c:pt idx="58">
                  <c:v>-0.62094788106685272</c:v>
                </c:pt>
                <c:pt idx="59">
                  <c:v>-0.60267216653965427</c:v>
                </c:pt>
                <c:pt idx="60">
                  <c:v>-0.58852322626053288</c:v>
                </c:pt>
                <c:pt idx="61">
                  <c:v>-0.56877224586866981</c:v>
                </c:pt>
                <c:pt idx="62">
                  <c:v>-0.52558637418005072</c:v>
                </c:pt>
                <c:pt idx="63">
                  <c:v>-0.52322821746686377</c:v>
                </c:pt>
                <c:pt idx="64">
                  <c:v>-0.51821571653241916</c:v>
                </c:pt>
                <c:pt idx="65">
                  <c:v>-0.51276318809263555</c:v>
                </c:pt>
                <c:pt idx="66">
                  <c:v>-0.50598490546114572</c:v>
                </c:pt>
                <c:pt idx="67">
                  <c:v>-0.5050244229382993</c:v>
                </c:pt>
                <c:pt idx="68">
                  <c:v>-0.50310912956829612</c:v>
                </c:pt>
                <c:pt idx="69">
                  <c:v>-0.50229815871840722</c:v>
                </c:pt>
                <c:pt idx="70">
                  <c:v>-0.48925354095940027</c:v>
                </c:pt>
                <c:pt idx="71">
                  <c:v>-0.47930613076483508</c:v>
                </c:pt>
                <c:pt idx="72">
                  <c:v>-0.45660745448148882</c:v>
                </c:pt>
                <c:pt idx="73">
                  <c:v>-0.44356283672248131</c:v>
                </c:pt>
                <c:pt idx="74">
                  <c:v>-0.43884935913395301</c:v>
                </c:pt>
                <c:pt idx="75">
                  <c:v>-0.43346591485495806</c:v>
                </c:pt>
                <c:pt idx="76">
                  <c:v>-0.42005318958924631</c:v>
                </c:pt>
                <c:pt idx="77">
                  <c:v>-0.40848383769490337</c:v>
                </c:pt>
                <c:pt idx="78">
                  <c:v>-0.39418538574282419</c:v>
                </c:pt>
                <c:pt idx="79">
                  <c:v>-0.38740710311133419</c:v>
                </c:pt>
                <c:pt idx="80">
                  <c:v>-0.38512086639678123</c:v>
                </c:pt>
                <c:pt idx="81">
                  <c:v>-0.3839417880401878</c:v>
                </c:pt>
                <c:pt idx="82">
                  <c:v>-0.37605634705073837</c:v>
                </c:pt>
                <c:pt idx="83">
                  <c:v>-0.37369819033755164</c:v>
                </c:pt>
                <c:pt idx="84">
                  <c:v>-0.37369819033755164</c:v>
                </c:pt>
                <c:pt idx="85">
                  <c:v>-0.36986760359754517</c:v>
                </c:pt>
                <c:pt idx="86">
                  <c:v>-0.36809898606265523</c:v>
                </c:pt>
                <c:pt idx="87">
                  <c:v>-0.36581274934810232</c:v>
                </c:pt>
                <c:pt idx="88">
                  <c:v>-0.36463367099150867</c:v>
                </c:pt>
                <c:pt idx="89">
                  <c:v>-0.35792730835865277</c:v>
                </c:pt>
                <c:pt idx="90">
                  <c:v>-0.35792730835865277</c:v>
                </c:pt>
                <c:pt idx="91">
                  <c:v>-0.34967375986249855</c:v>
                </c:pt>
                <c:pt idx="92">
                  <c:v>-0.34532555394282943</c:v>
                </c:pt>
                <c:pt idx="93">
                  <c:v>-0.33861919130997353</c:v>
                </c:pt>
                <c:pt idx="94">
                  <c:v>-0.33633579043326584</c:v>
                </c:pt>
                <c:pt idx="95">
                  <c:v>-0.33449241706189647</c:v>
                </c:pt>
                <c:pt idx="96">
                  <c:v>-0.32837559360733726</c:v>
                </c:pt>
                <c:pt idx="97">
                  <c:v>-0.32837559360733726</c:v>
                </c:pt>
                <c:pt idx="98">
                  <c:v>-0.32778605442904063</c:v>
                </c:pt>
                <c:pt idx="99">
                  <c:v>-0.327196515250744</c:v>
                </c:pt>
                <c:pt idx="100">
                  <c:v>-0.32638554440085527</c:v>
                </c:pt>
                <c:pt idx="101">
                  <c:v>-0.32609219273062973</c:v>
                </c:pt>
                <c:pt idx="102">
                  <c:v>-0.32601743689415036</c:v>
                </c:pt>
                <c:pt idx="103">
                  <c:v>-0.32542789771585368</c:v>
                </c:pt>
                <c:pt idx="104">
                  <c:v>-0.32483835853755705</c:v>
                </c:pt>
                <c:pt idx="105">
                  <c:v>-0.31754245672640419</c:v>
                </c:pt>
                <c:pt idx="106">
                  <c:v>-0.31695291754810756</c:v>
                </c:pt>
                <c:pt idx="107">
                  <c:v>-0.31577383919151408</c:v>
                </c:pt>
                <c:pt idx="108">
                  <c:v>-0.3151843000132174</c:v>
                </c:pt>
                <c:pt idx="109">
                  <c:v>-0.31319425080673524</c:v>
                </c:pt>
                <c:pt idx="110">
                  <c:v>-0.31032131075173069</c:v>
                </c:pt>
                <c:pt idx="111">
                  <c:v>-0.30729885902376824</c:v>
                </c:pt>
                <c:pt idx="112">
                  <c:v>-0.30670931984547128</c:v>
                </c:pt>
                <c:pt idx="113">
                  <c:v>-0.30670931984547128</c:v>
                </c:pt>
                <c:pt idx="114">
                  <c:v>-0.3061197806671746</c:v>
                </c:pt>
                <c:pt idx="115">
                  <c:v>-0.30553024148887797</c:v>
                </c:pt>
                <c:pt idx="116">
                  <c:v>-0.30553024148887797</c:v>
                </c:pt>
                <c:pt idx="117">
                  <c:v>-0.29786623217102021</c:v>
                </c:pt>
                <c:pt idx="118">
                  <c:v>-0.29764480049942849</c:v>
                </c:pt>
                <c:pt idx="119">
                  <c:v>-0.2970552613211318</c:v>
                </c:pt>
                <c:pt idx="120">
                  <c:v>-0.2970552613211318</c:v>
                </c:pt>
                <c:pt idx="121">
                  <c:v>-0.2970552613211318</c:v>
                </c:pt>
                <c:pt idx="122">
                  <c:v>-0.2967619096509061</c:v>
                </c:pt>
                <c:pt idx="123">
                  <c:v>-0.29646572214283518</c:v>
                </c:pt>
                <c:pt idx="124">
                  <c:v>-0.28975935950997894</c:v>
                </c:pt>
                <c:pt idx="125">
                  <c:v>-0.28975935950997894</c:v>
                </c:pt>
                <c:pt idx="126">
                  <c:v>-0.28916982033168231</c:v>
                </c:pt>
                <c:pt idx="127">
                  <c:v>-0.287990741975089</c:v>
                </c:pt>
                <c:pt idx="128">
                  <c:v>-0.287990741975089</c:v>
                </c:pt>
                <c:pt idx="129">
                  <c:v>-0.28681166361849536</c:v>
                </c:pt>
                <c:pt idx="130">
                  <c:v>-0.28622212444019873</c:v>
                </c:pt>
                <c:pt idx="131">
                  <c:v>-0.27951576180734283</c:v>
                </c:pt>
                <c:pt idx="132">
                  <c:v>-0.27892622262904587</c:v>
                </c:pt>
                <c:pt idx="133">
                  <c:v>-0.27833668345074924</c:v>
                </c:pt>
                <c:pt idx="134">
                  <c:v>-0.27774714427245256</c:v>
                </c:pt>
                <c:pt idx="135">
                  <c:v>-0.27774714427245256</c:v>
                </c:pt>
                <c:pt idx="136">
                  <c:v>-0.27774714427245256</c:v>
                </c:pt>
                <c:pt idx="137">
                  <c:v>-0.27774714427245256</c:v>
                </c:pt>
                <c:pt idx="138">
                  <c:v>-0.27656806591585892</c:v>
                </c:pt>
                <c:pt idx="139">
                  <c:v>-0.27597852673756229</c:v>
                </c:pt>
                <c:pt idx="140">
                  <c:v>-0.27597852673756229</c:v>
                </c:pt>
                <c:pt idx="141">
                  <c:v>-0.2753142317227868</c:v>
                </c:pt>
                <c:pt idx="142">
                  <c:v>-0.26986170328300307</c:v>
                </c:pt>
                <c:pt idx="143">
                  <c:v>-0.26927216410470639</c:v>
                </c:pt>
                <c:pt idx="144">
                  <c:v>-0.26927216410470639</c:v>
                </c:pt>
                <c:pt idx="145">
                  <c:v>-0.26868262492640976</c:v>
                </c:pt>
                <c:pt idx="146">
                  <c:v>-0.26691400739151983</c:v>
                </c:pt>
                <c:pt idx="147">
                  <c:v>-0.2663244682132232</c:v>
                </c:pt>
                <c:pt idx="148">
                  <c:v>-0.26573492903492651</c:v>
                </c:pt>
                <c:pt idx="149">
                  <c:v>-0.26573492903492651</c:v>
                </c:pt>
                <c:pt idx="150">
                  <c:v>-0.26020764475866393</c:v>
                </c:pt>
                <c:pt idx="151">
                  <c:v>-0.25902856640207034</c:v>
                </c:pt>
                <c:pt idx="152">
                  <c:v>-0.25902856640207034</c:v>
                </c:pt>
                <c:pt idx="153">
                  <c:v>-0.25843902722377365</c:v>
                </c:pt>
                <c:pt idx="154">
                  <c:v>-0.25784948804547703</c:v>
                </c:pt>
                <c:pt idx="155">
                  <c:v>-0.25608087051058676</c:v>
                </c:pt>
                <c:pt idx="156">
                  <c:v>-0.25608087051058676</c:v>
                </c:pt>
                <c:pt idx="157">
                  <c:v>-0.25608087051058676</c:v>
                </c:pt>
                <c:pt idx="158">
                  <c:v>-0.24937450787773052</c:v>
                </c:pt>
                <c:pt idx="159">
                  <c:v>-0.24878496869943423</c:v>
                </c:pt>
                <c:pt idx="160">
                  <c:v>-0.24819542952113724</c:v>
                </c:pt>
                <c:pt idx="161">
                  <c:v>-0.24340436025828432</c:v>
                </c:pt>
                <c:pt idx="162">
                  <c:v>-0.2397204493533914</c:v>
                </c:pt>
                <c:pt idx="163">
                  <c:v>-0.23736229264020414</c:v>
                </c:pt>
                <c:pt idx="164">
                  <c:v>-0.23677275346190749</c:v>
                </c:pt>
                <c:pt idx="165">
                  <c:v>-0.23065593000734827</c:v>
                </c:pt>
                <c:pt idx="166">
                  <c:v>-0.23065593000734827</c:v>
                </c:pt>
                <c:pt idx="167">
                  <c:v>-0.22947685165075463</c:v>
                </c:pt>
                <c:pt idx="168">
                  <c:v>-0.22888731247245833</c:v>
                </c:pt>
                <c:pt idx="169">
                  <c:v>-0.22770823411586469</c:v>
                </c:pt>
                <c:pt idx="170">
                  <c:v>-0.22711869493756803</c:v>
                </c:pt>
                <c:pt idx="171">
                  <c:v>-0.22630772408767932</c:v>
                </c:pt>
                <c:pt idx="172">
                  <c:v>-0.22100187148300882</c:v>
                </c:pt>
                <c:pt idx="173">
                  <c:v>-0.22041233230471183</c:v>
                </c:pt>
                <c:pt idx="174">
                  <c:v>-0.21886514644141394</c:v>
                </c:pt>
                <c:pt idx="175">
                  <c:v>-0.21864371476982156</c:v>
                </c:pt>
                <c:pt idx="176">
                  <c:v>-0.21385264550696881</c:v>
                </c:pt>
                <c:pt idx="177">
                  <c:v>-0.21164116462889507</c:v>
                </c:pt>
                <c:pt idx="178">
                  <c:v>-0.20957919542377909</c:v>
                </c:pt>
                <c:pt idx="179">
                  <c:v>-0.20781057788888879</c:v>
                </c:pt>
                <c:pt idx="180">
                  <c:v>-0.2072210387105925</c:v>
                </c:pt>
                <c:pt idx="181">
                  <c:v>-0.20184043026944276</c:v>
                </c:pt>
                <c:pt idx="182">
                  <c:v>-0.19933559772114298</c:v>
                </c:pt>
                <c:pt idx="183">
                  <c:v>-0.19815651936454967</c:v>
                </c:pt>
                <c:pt idx="184">
                  <c:v>-0.19469120429340292</c:v>
                </c:pt>
                <c:pt idx="185">
                  <c:v>-0.19145015673169347</c:v>
                </c:pt>
                <c:pt idx="186">
                  <c:v>-0.18909200001850623</c:v>
                </c:pt>
                <c:pt idx="187">
                  <c:v>-0.18909200001850623</c:v>
                </c:pt>
                <c:pt idx="188">
                  <c:v>-0.18850246084020991</c:v>
                </c:pt>
                <c:pt idx="189">
                  <c:v>-0.18850246084020991</c:v>
                </c:pt>
                <c:pt idx="190">
                  <c:v>-0.17464687223131437</c:v>
                </c:pt>
                <c:pt idx="191">
                  <c:v>-0.16690810707697773</c:v>
                </c:pt>
                <c:pt idx="192">
                  <c:v>-0.16639332373515994</c:v>
                </c:pt>
                <c:pt idx="193">
                  <c:v>-0.1607193636237845</c:v>
                </c:pt>
                <c:pt idx="194">
                  <c:v>-0.1516548442777417</c:v>
                </c:pt>
                <c:pt idx="195">
                  <c:v>-0.14929668756455478</c:v>
                </c:pt>
                <c:pt idx="196">
                  <c:v>-0.13846355068362168</c:v>
                </c:pt>
                <c:pt idx="197">
                  <c:v>-0.13175718805076617</c:v>
                </c:pt>
                <c:pt idx="198">
                  <c:v>-0.13057810969417252</c:v>
                </c:pt>
                <c:pt idx="199">
                  <c:v>-0.12939903133757888</c:v>
                </c:pt>
                <c:pt idx="200">
                  <c:v>-0.11525009105845764</c:v>
                </c:pt>
                <c:pt idx="201">
                  <c:v>-0.11068045346719697</c:v>
                </c:pt>
                <c:pt idx="202">
                  <c:v>-0.109501375110603</c:v>
                </c:pt>
                <c:pt idx="203">
                  <c:v>-9.0486609732150128E-2</c:v>
                </c:pt>
                <c:pt idx="204">
                  <c:v>-5.260659064820114E-2</c:v>
                </c:pt>
                <c:pt idx="205">
                  <c:v>-4.5532120508640687E-2</c:v>
                </c:pt>
                <c:pt idx="206">
                  <c:v>-4.5089257165456892E-2</c:v>
                </c:pt>
                <c:pt idx="207">
                  <c:v>-3.8014787025896099E-2</c:v>
                </c:pt>
                <c:pt idx="208">
                  <c:v>-3.3447985272479649E-2</c:v>
                </c:pt>
                <c:pt idx="209">
                  <c:v>-2.6370679295074299E-2</c:v>
                </c:pt>
                <c:pt idx="210">
                  <c:v>-1.7677103293581308E-2</c:v>
                </c:pt>
                <c:pt idx="211">
                  <c:v>-1.4948003235844564E-2</c:v>
                </c:pt>
                <c:pt idx="212">
                  <c:v>-1.045312148106243E-2</c:v>
                </c:pt>
                <c:pt idx="213">
                  <c:v>4.5787096465815143E-3</c:v>
                </c:pt>
                <c:pt idx="214">
                  <c:v>6.9368663597681075E-3</c:v>
                </c:pt>
                <c:pt idx="215">
                  <c:v>1.7180464062404546E-2</c:v>
                </c:pt>
                <c:pt idx="216">
                  <c:v>2.9931730151185665E-2</c:v>
                </c:pt>
                <c:pt idx="217">
                  <c:v>4.6663094652931142E-2</c:v>
                </c:pt>
                <c:pt idx="218">
                  <c:v>4.9093171364752053E-2</c:v>
                </c:pt>
                <c:pt idx="219">
                  <c:v>6.2948759973647586E-2</c:v>
                </c:pt>
                <c:pt idx="220">
                  <c:v>8.3950738720737911E-2</c:v>
                </c:pt>
                <c:pt idx="221">
                  <c:v>9.928159319429801E-2</c:v>
                </c:pt>
                <c:pt idx="222">
                  <c:v>0.10038591571441209</c:v>
                </c:pt>
                <c:pt idx="223">
                  <c:v>0.10038591571441209</c:v>
                </c:pt>
                <c:pt idx="224">
                  <c:v>0.10436601412737645</c:v>
                </c:pt>
                <c:pt idx="225">
                  <c:v>0.1311167088223214</c:v>
                </c:pt>
                <c:pt idx="226">
                  <c:v>0.13178100383709693</c:v>
                </c:pt>
                <c:pt idx="227">
                  <c:v>0.13495013140017223</c:v>
                </c:pt>
                <c:pt idx="228">
                  <c:v>0.14202460153973304</c:v>
                </c:pt>
                <c:pt idx="229">
                  <c:v>0.15757405184703999</c:v>
                </c:pt>
                <c:pt idx="230">
                  <c:v>0.1649418736568265</c:v>
                </c:pt>
                <c:pt idx="231">
                  <c:v>0.17982986478720281</c:v>
                </c:pt>
                <c:pt idx="232">
                  <c:v>0.21085684540318242</c:v>
                </c:pt>
                <c:pt idx="233">
                  <c:v>0.26332866810943661</c:v>
                </c:pt>
                <c:pt idx="234">
                  <c:v>0.26546539315103163</c:v>
                </c:pt>
                <c:pt idx="235">
                  <c:v>0.29420613705245829</c:v>
                </c:pt>
                <c:pt idx="236">
                  <c:v>0.30253444138509122</c:v>
                </c:pt>
                <c:pt idx="237">
                  <c:v>0.31033945486237141</c:v>
                </c:pt>
                <c:pt idx="238">
                  <c:v>0.32420071514695709</c:v>
                </c:pt>
                <c:pt idx="239">
                  <c:v>0.33208615613640657</c:v>
                </c:pt>
                <c:pt idx="240">
                  <c:v>0.35618534244793854</c:v>
                </c:pt>
                <c:pt idx="241">
                  <c:v>0.35920212250021089</c:v>
                </c:pt>
                <c:pt idx="242">
                  <c:v>0.36849090935569101</c:v>
                </c:pt>
                <c:pt idx="243">
                  <c:v>0.38853524141778001</c:v>
                </c:pt>
                <c:pt idx="244">
                  <c:v>0.42118416373353701</c:v>
                </c:pt>
                <c:pt idx="245">
                  <c:v>0.4239851837899074</c:v>
                </c:pt>
                <c:pt idx="246">
                  <c:v>0.42435329129661237</c:v>
                </c:pt>
                <c:pt idx="247">
                  <c:v>0.43990274160391896</c:v>
                </c:pt>
                <c:pt idx="248">
                  <c:v>0.44159660330233003</c:v>
                </c:pt>
                <c:pt idx="249">
                  <c:v>0.45110398599155732</c:v>
                </c:pt>
                <c:pt idx="250">
                  <c:v>0.4583279678040757</c:v>
                </c:pt>
                <c:pt idx="251">
                  <c:v>0.47534984813820214</c:v>
                </c:pt>
                <c:pt idx="252">
                  <c:v>0.48942686841868938</c:v>
                </c:pt>
                <c:pt idx="253">
                  <c:v>0.49650133855825018</c:v>
                </c:pt>
                <c:pt idx="254">
                  <c:v>0.5116826813588522</c:v>
                </c:pt>
                <c:pt idx="255">
                  <c:v>0.51802093648500314</c:v>
                </c:pt>
                <c:pt idx="256">
                  <c:v>0.60520365071213023</c:v>
                </c:pt>
                <c:pt idx="257">
                  <c:v>0.62347936523932834</c:v>
                </c:pt>
                <c:pt idx="258">
                  <c:v>0.62487987526751398</c:v>
                </c:pt>
                <c:pt idx="259">
                  <c:v>0.64676758070097196</c:v>
                </c:pt>
                <c:pt idx="260">
                  <c:v>0.64912573741415891</c:v>
                </c:pt>
                <c:pt idx="261">
                  <c:v>0.69290114828107463</c:v>
                </c:pt>
                <c:pt idx="262">
                  <c:v>0.6945230899808521</c:v>
                </c:pt>
                <c:pt idx="263">
                  <c:v>0.72621152977376235</c:v>
                </c:pt>
                <c:pt idx="264">
                  <c:v>0.72775871563706085</c:v>
                </c:pt>
                <c:pt idx="265">
                  <c:v>0.73859185251799397</c:v>
                </c:pt>
                <c:pt idx="266">
                  <c:v>0.74736018435596552</c:v>
                </c:pt>
                <c:pt idx="267">
                  <c:v>0.75620610786826181</c:v>
                </c:pt>
                <c:pt idx="268">
                  <c:v>0.77507136157375722</c:v>
                </c:pt>
                <c:pt idx="269">
                  <c:v>0.77757619412205703</c:v>
                </c:pt>
                <c:pt idx="270">
                  <c:v>0.7786085966435371</c:v>
                </c:pt>
                <c:pt idx="271">
                  <c:v>0.78590449845469001</c:v>
                </c:pt>
                <c:pt idx="272">
                  <c:v>0.81236184147940893</c:v>
                </c:pt>
                <c:pt idx="273">
                  <c:v>0.81870009660555987</c:v>
                </c:pt>
                <c:pt idx="274">
                  <c:v>0.82474216422363988</c:v>
                </c:pt>
                <c:pt idx="275">
                  <c:v>0.8687390067621481</c:v>
                </c:pt>
                <c:pt idx="276">
                  <c:v>0.88178362452115489</c:v>
                </c:pt>
                <c:pt idx="277">
                  <c:v>0.89077338803071882</c:v>
                </c:pt>
                <c:pt idx="278">
                  <c:v>0.92393709368829324</c:v>
                </c:pt>
                <c:pt idx="279">
                  <c:v>0.93027534881444451</c:v>
                </c:pt>
                <c:pt idx="280">
                  <c:v>0.93204396634933484</c:v>
                </c:pt>
                <c:pt idx="281">
                  <c:v>0.94302377906538082</c:v>
                </c:pt>
                <c:pt idx="282">
                  <c:v>0.98326195486251633</c:v>
                </c:pt>
                <c:pt idx="283">
                  <c:v>0.98643108242559163</c:v>
                </c:pt>
                <c:pt idx="284">
                  <c:v>1.0198162197547582</c:v>
                </c:pt>
                <c:pt idx="285">
                  <c:v>1.0292488466075063</c:v>
                </c:pt>
                <c:pt idx="286">
                  <c:v>1.0437658943933323</c:v>
                </c:pt>
                <c:pt idx="287">
                  <c:v>1.0924790503582142</c:v>
                </c:pt>
                <c:pt idx="288">
                  <c:v>1.1305805011137542</c:v>
                </c:pt>
                <c:pt idx="289">
                  <c:v>1.1710401085824818</c:v>
                </c:pt>
                <c:pt idx="290">
                  <c:v>1.1777464712153376</c:v>
                </c:pt>
                <c:pt idx="291">
                  <c:v>1.2222580970956629</c:v>
                </c:pt>
                <c:pt idx="292">
                  <c:v>1.2940380368505959</c:v>
                </c:pt>
                <c:pt idx="293">
                  <c:v>1.3075974379514212</c:v>
                </c:pt>
                <c:pt idx="294">
                  <c:v>1.3159257422840538</c:v>
                </c:pt>
                <c:pt idx="295">
                  <c:v>1.3308856534130644</c:v>
                </c:pt>
                <c:pt idx="296">
                  <c:v>1.3327290267844334</c:v>
                </c:pt>
                <c:pt idx="297">
                  <c:v>1.4734131304014499</c:v>
                </c:pt>
                <c:pt idx="298">
                  <c:v>1.4874901506819371</c:v>
                </c:pt>
                <c:pt idx="299">
                  <c:v>1.4977309125467284</c:v>
                </c:pt>
                <c:pt idx="300">
                  <c:v>1.609087568921866</c:v>
                </c:pt>
                <c:pt idx="301">
                  <c:v>1.6303857351770277</c:v>
                </c:pt>
                <c:pt idx="302">
                  <c:v>1.7247148395423488</c:v>
                </c:pt>
                <c:pt idx="303">
                  <c:v>1.7260434295719009</c:v>
                </c:pt>
                <c:pt idx="304">
                  <c:v>1.7553737126516245</c:v>
                </c:pt>
                <c:pt idx="305">
                  <c:v>1.7882412308011284</c:v>
                </c:pt>
                <c:pt idx="306">
                  <c:v>1.8183105647321067</c:v>
                </c:pt>
                <c:pt idx="307">
                  <c:v>1.8276684357483748</c:v>
                </c:pt>
                <c:pt idx="308">
                  <c:v>1.8522824054017242</c:v>
                </c:pt>
                <c:pt idx="309">
                  <c:v>1.9584798850073049</c:v>
                </c:pt>
                <c:pt idx="310">
                  <c:v>2.0315855789539441</c:v>
                </c:pt>
                <c:pt idx="311">
                  <c:v>2.0787515490555273</c:v>
                </c:pt>
                <c:pt idx="312">
                  <c:v>2.295417122512033</c:v>
                </c:pt>
                <c:pt idx="313">
                  <c:v>2.3506871294368121</c:v>
                </c:pt>
                <c:pt idx="314">
                  <c:v>2.4053704330211398</c:v>
                </c:pt>
                <c:pt idx="315">
                  <c:v>2.4089824239273994</c:v>
                </c:pt>
                <c:pt idx="316">
                  <c:v>2.7297059161100452</c:v>
                </c:pt>
                <c:pt idx="317">
                  <c:v>3.0786553688522988</c:v>
                </c:pt>
                <c:pt idx="318">
                  <c:v>3.4069709503541676</c:v>
                </c:pt>
                <c:pt idx="319">
                  <c:v>3.4712335566263564</c:v>
                </c:pt>
                <c:pt idx="320">
                  <c:v>3.5436030355595864</c:v>
                </c:pt>
                <c:pt idx="321">
                  <c:v>3.8596102143158579</c:v>
                </c:pt>
                <c:pt idx="322">
                  <c:v>3.8955749400298028</c:v>
                </c:pt>
                <c:pt idx="323">
                  <c:v>4.5269997583640498</c:v>
                </c:pt>
              </c:numCache>
            </c:numRef>
          </c:xVal>
          <c:yVal>
            <c:numRef>
              <c:f>'Q2'!$S$2:$S$326</c:f>
              <c:numCache>
                <c:formatCode>0.00</c:formatCode>
                <c:ptCount val="325"/>
                <c:pt idx="0">
                  <c:v>-2.9589971305021736</c:v>
                </c:pt>
                <c:pt idx="1">
                  <c:v>-2.602330427657114</c:v>
                </c:pt>
                <c:pt idx="2">
                  <c:v>-2.4220765640772699</c:v>
                </c:pt>
                <c:pt idx="3">
                  <c:v>-2.2972425287569873</c:v>
                </c:pt>
                <c:pt idx="4">
                  <c:v>-2.2004105812100327</c:v>
                </c:pt>
                <c:pt idx="5">
                  <c:v>-2.1206577162506526</c:v>
                </c:pt>
                <c:pt idx="6">
                  <c:v>-2.0524756740906112</c:v>
                </c:pt>
                <c:pt idx="7">
                  <c:v>-1.992681847958627</c:v>
                </c:pt>
                <c:pt idx="8">
                  <c:v>-1.9392645282245178</c:v>
                </c:pt>
                <c:pt idx="9">
                  <c:v>-1.8908679381668227</c:v>
                </c:pt>
                <c:pt idx="10">
                  <c:v>-1.8465332589291996</c:v>
                </c:pt>
                <c:pt idx="11">
                  <c:v>-1.8055564251351777</c:v>
                </c:pt>
                <c:pt idx="12">
                  <c:v>-1.7674045958195865</c:v>
                </c:pt>
                <c:pt idx="13">
                  <c:v>-1.7316643961222451</c:v>
                </c:pt>
                <c:pt idx="14">
                  <c:v>-1.6980084190930924</c:v>
                </c:pt>
                <c:pt idx="15">
                  <c:v>-1.6661727474237049</c:v>
                </c:pt>
                <c:pt idx="16">
                  <c:v>-1.6359414022252219</c:v>
                </c:pt>
                <c:pt idx="17">
                  <c:v>-1.6071352991791945</c:v>
                </c:pt>
                <c:pt idx="18">
                  <c:v>-1.5796042259951362</c:v>
                </c:pt>
                <c:pt idx="19">
                  <c:v>-1.5532208980015314</c:v>
                </c:pt>
                <c:pt idx="20">
                  <c:v>-1.5278764758659344</c:v>
                </c:pt>
                <c:pt idx="21">
                  <c:v>-1.5034771328538787</c:v>
                </c:pt>
                <c:pt idx="22">
                  <c:v>-1.4799413890351922</c:v>
                </c:pt>
                <c:pt idx="23">
                  <c:v>-1.4571980149832937</c:v>
                </c:pt>
                <c:pt idx="24">
                  <c:v>-1.4351843645033879</c:v>
                </c:pt>
                <c:pt idx="25">
                  <c:v>-1.4138450348336926</c:v>
                </c:pt>
                <c:pt idx="26">
                  <c:v>-1.3931307798052255</c:v>
                </c:pt>
                <c:pt idx="27">
                  <c:v>-1.3729976205470478</c:v>
                </c:pt>
                <c:pt idx="28">
                  <c:v>-1.3534061120181988</c:v>
                </c:pt>
                <c:pt idx="29">
                  <c:v>-1.3343207335997975</c:v>
                </c:pt>
                <c:pt idx="30">
                  <c:v>-1.3157093793049512</c:v>
                </c:pt>
                <c:pt idx="31">
                  <c:v>-1.2975429286165541</c:v>
                </c:pt>
                <c:pt idx="32">
                  <c:v>-1.2797948830662214</c:v>
                </c:pt>
                <c:pt idx="33">
                  <c:v>-1.262441056786189</c:v>
                </c:pt>
                <c:pt idx="34">
                  <c:v>-1.2454593116582768</c:v>
                </c:pt>
                <c:pt idx="35">
                  <c:v>-1.2288293295354065</c:v>
                </c:pt>
                <c:pt idx="36">
                  <c:v>-1.2125324154553141</c:v>
                </c:pt>
                <c:pt idx="37">
                  <c:v>-1.1965513269015589</c:v>
                </c:pt>
                <c:pt idx="38">
                  <c:v>-1.1808701250657552</c:v>
                </c:pt>
                <c:pt idx="39">
                  <c:v>-1.165474044781587</c:v>
                </c:pt>
                <c:pt idx="40">
                  <c:v>-1.1503493803760083</c:v>
                </c:pt>
                <c:pt idx="41">
                  <c:v>-1.1354833851469421</c:v>
                </c:pt>
                <c:pt idx="42">
                  <c:v>-1.1208641825533934</c:v>
                </c:pt>
                <c:pt idx="43">
                  <c:v>-1.1064806875112083</c:v>
                </c:pt>
                <c:pt idx="44">
                  <c:v>-1.0923225364397855</c:v>
                </c:pt>
                <c:pt idx="45">
                  <c:v>-1.0783800249128348</c:v>
                </c:pt>
                <c:pt idx="46">
                  <c:v>-1.0646440519383884</c:v>
                </c:pt>
                <c:pt idx="47">
                  <c:v>-1.051106070036353</c:v>
                </c:pt>
                <c:pt idx="48">
                  <c:v>-1.0377580404015143</c:v>
                </c:pt>
                <c:pt idx="49">
                  <c:v>-1.024592392540099</c:v>
                </c:pt>
                <c:pt idx="50">
                  <c:v>-1.0116019878525415</c:v>
                </c:pt>
                <c:pt idx="51">
                  <c:v>-0.99878008670632701</c:v>
                </c:pt>
                <c:pt idx="52">
                  <c:v>-0.98612031860334781</c:v>
                </c:pt>
                <c:pt idx="53">
                  <c:v>-0.97361665509767736</c:v>
                </c:pt>
                <c:pt idx="54">
                  <c:v>-0.96126338516366172</c:v>
                </c:pt>
                <c:pt idx="55">
                  <c:v>-0.94905509275171163</c:v>
                </c:pt>
                <c:pt idx="56">
                  <c:v>-0.93698663630173162</c:v>
                </c:pt>
                <c:pt idx="57">
                  <c:v>-0.92505313001176803</c:v>
                </c:pt>
                <c:pt idx="58">
                  <c:v>-0.91324992668360727</c:v>
                </c:pt>
                <c:pt idx="59">
                  <c:v>-0.90157260198791511</c:v>
                </c:pt>
                <c:pt idx="60">
                  <c:v>-0.89001694000946863</c:v>
                </c:pt>
                <c:pt idx="61">
                  <c:v>-0.87857891994896997</c:v>
                </c:pt>
                <c:pt idx="62">
                  <c:v>-0.86725470387150438</c:v>
                </c:pt>
                <c:pt idx="63">
                  <c:v>-0.85604062540380821</c:v>
                </c:pt>
                <c:pt idx="64">
                  <c:v>-0.84493317929306311</c:v>
                </c:pt>
                <c:pt idx="65">
                  <c:v>-0.8339290117491216</c:v>
                </c:pt>
                <c:pt idx="66">
                  <c:v>-0.82302491150028279</c:v>
                </c:pt>
                <c:pt idx="67">
                  <c:v>-0.81221780149991241</c:v>
                </c:pt>
                <c:pt idx="68">
                  <c:v>-0.80150473122751287</c:v>
                </c:pt>
                <c:pt idx="69">
                  <c:v>-0.79088286953354514</c:v>
                </c:pt>
                <c:pt idx="70">
                  <c:v>-0.78034949798225017</c:v>
                </c:pt>
                <c:pt idx="71">
                  <c:v>-0.76990200465115433</c:v>
                </c:pt>
                <c:pt idx="72">
                  <c:v>-0.7595378783499297</c:v>
                </c:pt>
                <c:pt idx="73">
                  <c:v>-0.74925470322477605</c:v>
                </c:pt>
                <c:pt idx="74">
                  <c:v>-0.73905015371763338</c:v>
                </c:pt>
                <c:pt idx="75">
                  <c:v>-0.72892198985238821</c:v>
                </c:pt>
                <c:pt idx="76">
                  <c:v>-0.71886805282271549</c:v>
                </c:pt>
                <c:pt idx="77">
                  <c:v>-0.70888626085849327</c:v>
                </c:pt>
                <c:pt idx="78">
                  <c:v>-0.69897460534976219</c:v>
                </c:pt>
                <c:pt idx="79">
                  <c:v>-0.68913114720901447</c:v>
                </c:pt>
                <c:pt idx="80">
                  <c:v>-0.67935401345428215</c:v>
                </c:pt>
                <c:pt idx="81">
                  <c:v>-0.66964139399694422</c:v>
                </c:pt>
                <c:pt idx="82">
                  <c:v>-0.65999153861956106</c:v>
                </c:pt>
                <c:pt idx="83">
                  <c:v>-0.65040275413024085</c:v>
                </c:pt>
                <c:pt idx="84">
                  <c:v>-0.64087340168114471</c:v>
                </c:pt>
                <c:pt idx="85">
                  <c:v>-0.6314018942397609</c:v>
                </c:pt>
                <c:pt idx="86">
                  <c:v>-0.62198669420246666</c:v>
                </c:pt>
                <c:pt idx="87">
                  <c:v>-0.6126263111407354</c:v>
                </c:pt>
                <c:pt idx="88">
                  <c:v>-0.60331929967110121</c:v>
                </c:pt>
                <c:pt idx="89">
                  <c:v>-0.59406425744067426</c:v>
                </c:pt>
                <c:pt idx="90">
                  <c:v>-0.5848598232206309</c:v>
                </c:pt>
                <c:pt idx="91">
                  <c:v>-0.57570467510067669</c:v>
                </c:pt>
                <c:pt idx="92">
                  <c:v>-0.56659752877799296</c:v>
                </c:pt>
                <c:pt idx="93">
                  <c:v>-0.55753713593467702</c:v>
                </c:pt>
                <c:pt idx="94">
                  <c:v>-0.54852228269809788</c:v>
                </c:pt>
                <c:pt idx="95">
                  <c:v>-0.53955178817901761</c:v>
                </c:pt>
                <c:pt idx="96">
                  <c:v>-0.53062450308267717</c:v>
                </c:pt>
                <c:pt idx="97">
                  <c:v>-0.52173930838839988</c:v>
                </c:pt>
                <c:pt idx="98">
                  <c:v>-0.51289511409356581</c:v>
                </c:pt>
                <c:pt idx="99">
                  <c:v>-0.50409085801810416</c:v>
                </c:pt>
                <c:pt idx="100">
                  <c:v>-0.49532550466591335</c:v>
                </c:pt>
                <c:pt idx="101">
                  <c:v>-0.48659804413986268</c:v>
                </c:pt>
                <c:pt idx="102">
                  <c:v>-0.47790749110724934</c:v>
                </c:pt>
                <c:pt idx="103">
                  <c:v>-0.46925288381280222</c:v>
                </c:pt>
                <c:pt idx="104">
                  <c:v>-0.46063328313650215</c:v>
                </c:pt>
                <c:pt idx="105">
                  <c:v>-0.4520477716936801</c:v>
                </c:pt>
                <c:pt idx="106">
                  <c:v>-0.44349545297500625</c:v>
                </c:pt>
                <c:pt idx="107">
                  <c:v>-0.43497545052414344</c:v>
                </c:pt>
                <c:pt idx="108">
                  <c:v>-0.42648690715097165</c:v>
                </c:pt>
                <c:pt idx="109">
                  <c:v>-0.41802898417843259</c:v>
                </c:pt>
                <c:pt idx="110">
                  <c:v>-0.40960086072114915</c:v>
                </c:pt>
                <c:pt idx="111">
                  <c:v>-0.40120173299410067</c:v>
                </c:pt>
                <c:pt idx="112">
                  <c:v>-0.39283081364972938</c:v>
                </c:pt>
                <c:pt idx="113">
                  <c:v>-0.38448733114196121</c:v>
                </c:pt>
                <c:pt idx="114">
                  <c:v>-0.37617052911570042</c:v>
                </c:pt>
                <c:pt idx="115">
                  <c:v>-0.36787966582045717</c:v>
                </c:pt>
                <c:pt idx="116">
                  <c:v>-0.35961401354683331</c:v>
                </c:pt>
                <c:pt idx="117">
                  <c:v>-0.35137285808467206</c:v>
                </c:pt>
                <c:pt idx="118">
                  <c:v>-0.34315549820174124</c:v>
                </c:pt>
                <c:pt idx="119">
                  <c:v>-0.3349612451418858</c:v>
                </c:pt>
                <c:pt idx="120">
                  <c:v>-0.3267894221416438</c:v>
                </c:pt>
                <c:pt idx="121">
                  <c:v>-0.3186393639643752</c:v>
                </c:pt>
                <c:pt idx="122">
                  <c:v>-0.31051041645100474</c:v>
                </c:pt>
                <c:pt idx="123">
                  <c:v>-0.30240193608652793</c:v>
                </c:pt>
                <c:pt idx="124">
                  <c:v>-0.2943132895814769</c:v>
                </c:pt>
                <c:pt idx="125">
                  <c:v>-0.28624385346757997</c:v>
                </c:pt>
                <c:pt idx="126">
                  <c:v>-0.27819301370689625</c:v>
                </c:pt>
                <c:pt idx="127">
                  <c:v>-0.27016016531373438</c:v>
                </c:pt>
                <c:pt idx="128">
                  <c:v>-0.26214471198870642</c:v>
                </c:pt>
                <c:pt idx="129">
                  <c:v>-0.25414606576429688</c:v>
                </c:pt>
                <c:pt idx="130">
                  <c:v>-0.24616364666135951</c:v>
                </c:pt>
                <c:pt idx="131">
                  <c:v>-0.23819688235597897</c:v>
                </c:pt>
                <c:pt idx="132">
                  <c:v>-0.23024520785616628</c:v>
                </c:pt>
                <c:pt idx="133">
                  <c:v>-0.22230806518787752</c:v>
                </c:pt>
                <c:pt idx="134">
                  <c:v>-0.21438490308987274</c:v>
                </c:pt>
                <c:pt idx="135">
                  <c:v>-0.20647517671694945</c:v>
                </c:pt>
                <c:pt idx="136">
                  <c:v>-0.19857834735110991</c:v>
                </c:pt>
                <c:pt idx="137">
                  <c:v>-0.19069388212023722</c:v>
                </c:pt>
                <c:pt idx="138">
                  <c:v>-0.18282125372387678</c:v>
                </c:pt>
                <c:pt idx="139">
                  <c:v>-0.17495994016573252</c:v>
                </c:pt>
                <c:pt idx="140">
                  <c:v>-0.16710942449250663</c:v>
                </c:pt>
                <c:pt idx="141">
                  <c:v>-0.15926919453872346</c:v>
                </c:pt>
                <c:pt idx="142">
                  <c:v>-0.1514387426771959</c:v>
                </c:pt>
                <c:pt idx="143">
                  <c:v>-0.14361756557480015</c:v>
                </c:pt>
                <c:pt idx="144">
                  <c:v>-0.13580516395324144</c:v>
                </c:pt>
                <c:pt idx="145">
                  <c:v>-0.1280010423545018</c:v>
                </c:pt>
                <c:pt idx="146">
                  <c:v>-0.12020470891067397</c:v>
                </c:pt>
                <c:pt idx="147">
                  <c:v>-0.11241567511789108</c:v>
                </c:pt>
                <c:pt idx="148">
                  <c:v>-0.10463345561407539</c:v>
                </c:pt>
                <c:pt idx="149">
                  <c:v>-9.6857567960234259E-2</c:v>
                </c:pt>
                <c:pt idx="150">
                  <c:v>-8.9087532425041915E-2</c:v>
                </c:pt>
                <c:pt idx="151">
                  <c:v>-8.1322871772449484E-2</c:v>
                </c:pt>
                <c:pt idx="152">
                  <c:v>-7.3563111052075511E-2</c:v>
                </c:pt>
                <c:pt idx="153">
                  <c:v>-6.5807777392132338E-2</c:v>
                </c:pt>
                <c:pt idx="154">
                  <c:v>-5.8056399794652269E-2</c:v>
                </c:pt>
                <c:pt idx="155">
                  <c:v>-5.0308508932778037E-2</c:v>
                </c:pt>
                <c:pt idx="156">
                  <c:v>-4.256363694989055E-2</c:v>
                </c:pt>
                <c:pt idx="157">
                  <c:v>-3.4821317260347699E-2</c:v>
                </c:pt>
                <c:pt idx="158">
                  <c:v>-2.7081084351614475E-2</c:v>
                </c:pt>
                <c:pt idx="159">
                  <c:v>-1.9342473587563306E-2</c:v>
                </c:pt>
                <c:pt idx="160">
                  <c:v>-1.16050210127303E-2</c:v>
                </c:pt>
                <c:pt idx="161">
                  <c:v>-3.8682631573114666E-3</c:v>
                </c:pt>
                <c:pt idx="162">
                  <c:v>3.8682631573114666E-3</c:v>
                </c:pt>
                <c:pt idx="163">
                  <c:v>1.16050210127303E-2</c:v>
                </c:pt>
                <c:pt idx="164">
                  <c:v>1.9342473587563448E-2</c:v>
                </c:pt>
                <c:pt idx="165">
                  <c:v>2.7081084351614607E-2</c:v>
                </c:pt>
                <c:pt idx="166">
                  <c:v>3.482131726034756E-2</c:v>
                </c:pt>
                <c:pt idx="167">
                  <c:v>4.2563636949890418E-2</c:v>
                </c:pt>
                <c:pt idx="168">
                  <c:v>5.0308508932778037E-2</c:v>
                </c:pt>
                <c:pt idx="169">
                  <c:v>5.8056399794652269E-2</c:v>
                </c:pt>
                <c:pt idx="170">
                  <c:v>6.5807777392132338E-2</c:v>
                </c:pt>
                <c:pt idx="171">
                  <c:v>7.3563111052075511E-2</c:v>
                </c:pt>
                <c:pt idx="172">
                  <c:v>8.1322871772449609E-2</c:v>
                </c:pt>
                <c:pt idx="173">
                  <c:v>8.908753242504204E-2</c:v>
                </c:pt>
                <c:pt idx="174">
                  <c:v>9.685756796023412E-2</c:v>
                </c:pt>
                <c:pt idx="175">
                  <c:v>0.10463345561407525</c:v>
                </c:pt>
                <c:pt idx="176">
                  <c:v>0.11241567511789108</c:v>
                </c:pt>
                <c:pt idx="177">
                  <c:v>0.12020470891067397</c:v>
                </c:pt>
                <c:pt idx="178">
                  <c:v>0.1280010423545018</c:v>
                </c:pt>
                <c:pt idx="179">
                  <c:v>0.13580516395324144</c:v>
                </c:pt>
                <c:pt idx="180">
                  <c:v>0.14361756557480027</c:v>
                </c:pt>
                <c:pt idx="181">
                  <c:v>0.15143874267719604</c:v>
                </c:pt>
                <c:pt idx="182">
                  <c:v>0.15926919453872329</c:v>
                </c:pt>
                <c:pt idx="183">
                  <c:v>0.16710942449250649</c:v>
                </c:pt>
                <c:pt idx="184">
                  <c:v>0.17495994016573252</c:v>
                </c:pt>
                <c:pt idx="185">
                  <c:v>0.18282125372387678</c:v>
                </c:pt>
                <c:pt idx="186">
                  <c:v>0.19069388212023722</c:v>
                </c:pt>
                <c:pt idx="187">
                  <c:v>0.19857834735110991</c:v>
                </c:pt>
                <c:pt idx="188">
                  <c:v>0.20647517671694957</c:v>
                </c:pt>
                <c:pt idx="189">
                  <c:v>0.2143849030898729</c:v>
                </c:pt>
                <c:pt idx="190">
                  <c:v>0.22230806518787738</c:v>
                </c:pt>
                <c:pt idx="191">
                  <c:v>0.23024520785616617</c:v>
                </c:pt>
                <c:pt idx="192">
                  <c:v>0.23819688235597897</c:v>
                </c:pt>
                <c:pt idx="193">
                  <c:v>0.24616364666135951</c:v>
                </c:pt>
                <c:pt idx="194">
                  <c:v>0.25414606576429688</c:v>
                </c:pt>
                <c:pt idx="195">
                  <c:v>0.26214471198870642</c:v>
                </c:pt>
                <c:pt idx="196">
                  <c:v>0.27016016531373455</c:v>
                </c:pt>
                <c:pt idx="197">
                  <c:v>0.27819301370689642</c:v>
                </c:pt>
                <c:pt idx="198">
                  <c:v>0.2862438534675798</c:v>
                </c:pt>
                <c:pt idx="199">
                  <c:v>0.29431328958147673</c:v>
                </c:pt>
                <c:pt idx="200">
                  <c:v>0.30240193608652793</c:v>
                </c:pt>
                <c:pt idx="201">
                  <c:v>0.31051041645100474</c:v>
                </c:pt>
                <c:pt idx="202">
                  <c:v>0.3186393639643752</c:v>
                </c:pt>
                <c:pt idx="203">
                  <c:v>0.3267894221416438</c:v>
                </c:pt>
                <c:pt idx="204">
                  <c:v>0.3349612451418858</c:v>
                </c:pt>
                <c:pt idx="205">
                  <c:v>0.34315549820174135</c:v>
                </c:pt>
                <c:pt idx="206">
                  <c:v>0.35137285808467222</c:v>
                </c:pt>
                <c:pt idx="207">
                  <c:v>0.3596140135468332</c:v>
                </c:pt>
                <c:pt idx="208">
                  <c:v>0.36787966582045706</c:v>
                </c:pt>
                <c:pt idx="209">
                  <c:v>0.37617052911570042</c:v>
                </c:pt>
                <c:pt idx="210">
                  <c:v>0.38448733114196121</c:v>
                </c:pt>
                <c:pt idx="211">
                  <c:v>0.39283081364972938</c:v>
                </c:pt>
                <c:pt idx="212">
                  <c:v>0.40120173299410067</c:v>
                </c:pt>
                <c:pt idx="213">
                  <c:v>0.40960086072114926</c:v>
                </c:pt>
                <c:pt idx="214">
                  <c:v>0.41802898417843265</c:v>
                </c:pt>
                <c:pt idx="215">
                  <c:v>0.42648690715097148</c:v>
                </c:pt>
                <c:pt idx="216">
                  <c:v>0.43497545052414327</c:v>
                </c:pt>
                <c:pt idx="217">
                  <c:v>0.44349545297500625</c:v>
                </c:pt>
                <c:pt idx="218">
                  <c:v>0.4520477716936801</c:v>
                </c:pt>
                <c:pt idx="219">
                  <c:v>0.46063328313650215</c:v>
                </c:pt>
                <c:pt idx="220">
                  <c:v>0.46925288381280222</c:v>
                </c:pt>
                <c:pt idx="221">
                  <c:v>0.47790749110724945</c:v>
                </c:pt>
                <c:pt idx="222">
                  <c:v>0.4865980441398628</c:v>
                </c:pt>
                <c:pt idx="223">
                  <c:v>0.49532550466591324</c:v>
                </c:pt>
                <c:pt idx="224">
                  <c:v>0.50409085801810383</c:v>
                </c:pt>
                <c:pt idx="225">
                  <c:v>0.51289511409356581</c:v>
                </c:pt>
                <c:pt idx="226">
                  <c:v>0.52173930838839988</c:v>
                </c:pt>
                <c:pt idx="227">
                  <c:v>0.53062450308267717</c:v>
                </c:pt>
                <c:pt idx="228">
                  <c:v>0.53955178817901761</c:v>
                </c:pt>
                <c:pt idx="229">
                  <c:v>0.54852228269809822</c:v>
                </c:pt>
                <c:pt idx="230">
                  <c:v>0.55753713593467713</c:v>
                </c:pt>
                <c:pt idx="231">
                  <c:v>0.56659752877799285</c:v>
                </c:pt>
                <c:pt idx="232">
                  <c:v>0.57570467510067624</c:v>
                </c:pt>
                <c:pt idx="233">
                  <c:v>0.5848598232206309</c:v>
                </c:pt>
                <c:pt idx="234">
                  <c:v>0.59406425744067426</c:v>
                </c:pt>
                <c:pt idx="235">
                  <c:v>0.60331929967110121</c:v>
                </c:pt>
                <c:pt idx="236">
                  <c:v>0.6126263111407354</c:v>
                </c:pt>
                <c:pt idx="237">
                  <c:v>0.62198669420246666</c:v>
                </c:pt>
                <c:pt idx="238">
                  <c:v>0.63140189423976112</c:v>
                </c:pt>
                <c:pt idx="239">
                  <c:v>0.64087340168114471</c:v>
                </c:pt>
                <c:pt idx="240">
                  <c:v>0.65040275413024096</c:v>
                </c:pt>
                <c:pt idx="241">
                  <c:v>0.65999153861956106</c:v>
                </c:pt>
                <c:pt idx="242">
                  <c:v>0.66964139399694422</c:v>
                </c:pt>
                <c:pt idx="243">
                  <c:v>0.67935401345428215</c:v>
                </c:pt>
                <c:pt idx="244">
                  <c:v>0.68913114720901447</c:v>
                </c:pt>
                <c:pt idx="245">
                  <c:v>0.69897460534976219</c:v>
                </c:pt>
                <c:pt idx="246">
                  <c:v>0.70888626085849371</c:v>
                </c:pt>
                <c:pt idx="247">
                  <c:v>0.71886805282271604</c:v>
                </c:pt>
                <c:pt idx="248">
                  <c:v>0.72892198985238821</c:v>
                </c:pt>
                <c:pt idx="249">
                  <c:v>0.73905015371763338</c:v>
                </c:pt>
                <c:pt idx="250">
                  <c:v>0.74925470322477605</c:v>
                </c:pt>
                <c:pt idx="251">
                  <c:v>0.7595378783499297</c:v>
                </c:pt>
                <c:pt idx="252">
                  <c:v>0.76990200465115433</c:v>
                </c:pt>
                <c:pt idx="253">
                  <c:v>0.78034949798225017</c:v>
                </c:pt>
                <c:pt idx="254">
                  <c:v>0.7908828695335457</c:v>
                </c:pt>
                <c:pt idx="255">
                  <c:v>0.8015047312275122</c:v>
                </c:pt>
                <c:pt idx="256">
                  <c:v>0.81221780149991241</c:v>
                </c:pt>
                <c:pt idx="257">
                  <c:v>0.82302491150028279</c:v>
                </c:pt>
                <c:pt idx="258">
                  <c:v>0.8339290117491216</c:v>
                </c:pt>
                <c:pt idx="259">
                  <c:v>0.84493317929306311</c:v>
                </c:pt>
                <c:pt idx="260">
                  <c:v>0.85604062540380821</c:v>
                </c:pt>
                <c:pt idx="261">
                  <c:v>0.86725470387150438</c:v>
                </c:pt>
                <c:pt idx="262">
                  <c:v>0.87857891994897086</c:v>
                </c:pt>
                <c:pt idx="263">
                  <c:v>0.89001694000946796</c:v>
                </c:pt>
                <c:pt idx="264">
                  <c:v>0.90157260198791511</c:v>
                </c:pt>
                <c:pt idx="265">
                  <c:v>0.91324992668360727</c:v>
                </c:pt>
                <c:pt idx="266">
                  <c:v>0.92505313001176803</c:v>
                </c:pt>
                <c:pt idx="267">
                  <c:v>0.93698663630173162</c:v>
                </c:pt>
                <c:pt idx="268">
                  <c:v>0.94905509275171163</c:v>
                </c:pt>
                <c:pt idx="269">
                  <c:v>0.96126338516366172</c:v>
                </c:pt>
                <c:pt idx="270">
                  <c:v>0.97361665509767759</c:v>
                </c:pt>
                <c:pt idx="271">
                  <c:v>0.98612031860334659</c:v>
                </c:pt>
                <c:pt idx="272">
                  <c:v>0.99878008670632701</c:v>
                </c:pt>
                <c:pt idx="273">
                  <c:v>1.0116019878525415</c:v>
                </c:pt>
                <c:pt idx="274">
                  <c:v>1.024592392540099</c:v>
                </c:pt>
                <c:pt idx="275">
                  <c:v>1.0377580404015143</c:v>
                </c:pt>
                <c:pt idx="276">
                  <c:v>1.051106070036353</c:v>
                </c:pt>
                <c:pt idx="277">
                  <c:v>1.0646440519383884</c:v>
                </c:pt>
                <c:pt idx="278">
                  <c:v>1.0783800249128352</c:v>
                </c:pt>
                <c:pt idx="279">
                  <c:v>1.0923225364397848</c:v>
                </c:pt>
                <c:pt idx="280">
                  <c:v>1.1064806875112083</c:v>
                </c:pt>
                <c:pt idx="281">
                  <c:v>1.1208641825533934</c:v>
                </c:pt>
                <c:pt idx="282">
                  <c:v>1.1354833851469421</c:v>
                </c:pt>
                <c:pt idx="283">
                  <c:v>1.1503493803760083</c:v>
                </c:pt>
                <c:pt idx="284">
                  <c:v>1.165474044781587</c:v>
                </c:pt>
                <c:pt idx="285">
                  <c:v>1.1808701250657552</c:v>
                </c:pt>
                <c:pt idx="286">
                  <c:v>1.1965513269015595</c:v>
                </c:pt>
                <c:pt idx="287">
                  <c:v>1.2125324154553145</c:v>
                </c:pt>
                <c:pt idx="288">
                  <c:v>1.2288293295354051</c:v>
                </c:pt>
                <c:pt idx="289">
                  <c:v>1.2454593116582768</c:v>
                </c:pt>
                <c:pt idx="290">
                  <c:v>1.262441056786189</c:v>
                </c:pt>
                <c:pt idx="291">
                  <c:v>1.2797948830662214</c:v>
                </c:pt>
                <c:pt idx="292">
                  <c:v>1.2975429286165541</c:v>
                </c:pt>
                <c:pt idx="293">
                  <c:v>1.3157093793049512</c:v>
                </c:pt>
                <c:pt idx="294">
                  <c:v>1.334320733599796</c:v>
                </c:pt>
                <c:pt idx="295">
                  <c:v>1.3534061120181982</c:v>
                </c:pt>
                <c:pt idx="296">
                  <c:v>1.3729976205470491</c:v>
                </c:pt>
                <c:pt idx="297">
                  <c:v>1.3931307798052255</c:v>
                </c:pt>
                <c:pt idx="298">
                  <c:v>1.4138450348336926</c:v>
                </c:pt>
                <c:pt idx="299">
                  <c:v>1.4351843645033879</c:v>
                </c:pt>
                <c:pt idx="300">
                  <c:v>1.4571980149832944</c:v>
                </c:pt>
                <c:pt idx="301">
                  <c:v>1.4799413890351927</c:v>
                </c:pt>
                <c:pt idx="302">
                  <c:v>1.5034771328538792</c:v>
                </c:pt>
                <c:pt idx="303">
                  <c:v>1.5278764758659351</c:v>
                </c:pt>
                <c:pt idx="304">
                  <c:v>1.553220898001531</c:v>
                </c:pt>
                <c:pt idx="305">
                  <c:v>1.5796042259951355</c:v>
                </c:pt>
                <c:pt idx="306">
                  <c:v>1.6071352991791941</c:v>
                </c:pt>
                <c:pt idx="307">
                  <c:v>1.6359414022252217</c:v>
                </c:pt>
                <c:pt idx="308">
                  <c:v>1.6661727474237049</c:v>
                </c:pt>
                <c:pt idx="309">
                  <c:v>1.6980084190930924</c:v>
                </c:pt>
                <c:pt idx="310">
                  <c:v>1.7316643961222455</c:v>
                </c:pt>
                <c:pt idx="311">
                  <c:v>1.7674045958195872</c:v>
                </c:pt>
                <c:pt idx="312">
                  <c:v>1.8055564251351772</c:v>
                </c:pt>
                <c:pt idx="313">
                  <c:v>1.846533258929199</c:v>
                </c:pt>
                <c:pt idx="314">
                  <c:v>1.8908679381668227</c:v>
                </c:pt>
                <c:pt idx="315">
                  <c:v>1.9392645282245171</c:v>
                </c:pt>
                <c:pt idx="316">
                  <c:v>1.992681847958627</c:v>
                </c:pt>
                <c:pt idx="317">
                  <c:v>2.0524756740906112</c:v>
                </c:pt>
                <c:pt idx="318">
                  <c:v>2.1206577162506539</c:v>
                </c:pt>
                <c:pt idx="319">
                  <c:v>2.2004105812100336</c:v>
                </c:pt>
                <c:pt idx="320">
                  <c:v>2.2972425287569864</c:v>
                </c:pt>
                <c:pt idx="321">
                  <c:v>2.4220765640772677</c:v>
                </c:pt>
                <c:pt idx="322">
                  <c:v>2.6023304276571122</c:v>
                </c:pt>
                <c:pt idx="323">
                  <c:v>2.9589971305021723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5264"/>
        <c:axId val="201353472"/>
      </c:scatterChart>
      <c:valAx>
        <c:axId val="201355264"/>
        <c:scaling>
          <c:orientation val="minMax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crossAx val="201353472"/>
        <c:crosses val="autoZero"/>
        <c:crossBetween val="midCat"/>
      </c:valAx>
      <c:valAx>
        <c:axId val="20135347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0135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1545165</xdr:colOff>
      <xdr:row>7</xdr:row>
      <xdr:rowOff>57149</xdr:rowOff>
    </xdr:from>
    <xdr:to>
      <xdr:col>7</xdr:col>
      <xdr:colOff>2446867</xdr:colOff>
      <xdr:row>27</xdr:row>
      <xdr:rowOff>16934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E41379C-0AC5-4056-8251-804BC6FA9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83608</xdr:colOff>
      <xdr:row>2</xdr:row>
      <xdr:rowOff>12702</xdr:rowOff>
    </xdr:from>
    <xdr:to>
      <xdr:col>22</xdr:col>
      <xdr:colOff>334027</xdr:colOff>
      <xdr:row>15</xdr:row>
      <xdr:rowOff>114822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3314B60-BE43-471F-82C4-89DCD2A3A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33867</xdr:colOff>
      <xdr:row>17</xdr:row>
      <xdr:rowOff>116416</xdr:rowOff>
    </xdr:from>
    <xdr:to>
      <xdr:col>22</xdr:col>
      <xdr:colOff>365342</xdr:colOff>
      <xdr:row>30</xdr:row>
      <xdr:rowOff>156575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34D04DC-71FE-4366-9FB4-B16640427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873124</xdr:colOff>
      <xdr:row>10</xdr:row>
      <xdr:rowOff>152401</xdr:rowOff>
    </xdr:from>
    <xdr:to>
      <xdr:col>29</xdr:col>
      <xdr:colOff>52918</xdr:colOff>
      <xdr:row>25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CE3B6BD-CFE3-4542-8E94-CB7DD590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1239498</xdr:colOff>
      <xdr:row>9</xdr:row>
      <xdr:rowOff>104384</xdr:rowOff>
    </xdr:from>
    <xdr:to>
      <xdr:col>13</xdr:col>
      <xdr:colOff>3048001</xdr:colOff>
      <xdr:row>29</xdr:row>
      <xdr:rowOff>79954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"/>
  <sheetViews>
    <sheetView zoomScale="90" zoomScaleNormal="90" workbookViewId="0">
      <selection activeCell="C719" sqref="C719"/>
    </sheetView>
  </sheetViews>
  <sheetFormatPr defaultRowHeight="14.4" x14ac:dyDescent="0.3"/>
  <cols>
    <col min="1" max="1" width="40" customWidth="1"/>
    <col min="2" max="2" width="60.5546875" customWidth="1"/>
    <col min="3" max="11" width="15.33203125" customWidth="1"/>
  </cols>
  <sheetData>
    <row r="1" spans="1:11" ht="15" x14ac:dyDescent="0.25">
      <c r="A1" s="34" t="s">
        <v>817</v>
      </c>
      <c r="B1" s="1" t="s">
        <v>0</v>
      </c>
      <c r="C1" s="3" t="s">
        <v>1</v>
      </c>
      <c r="D1" s="5" t="s">
        <v>2</v>
      </c>
      <c r="E1" s="6" t="s">
        <v>3</v>
      </c>
      <c r="F1" s="38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 ht="15" x14ac:dyDescent="0.25">
      <c r="A2" s="1" t="s">
        <v>767</v>
      </c>
      <c r="B2" s="1" t="s">
        <v>11</v>
      </c>
      <c r="C2" s="3">
        <v>8640</v>
      </c>
      <c r="D2" s="5">
        <v>4.0999999999999996</v>
      </c>
      <c r="E2" s="6">
        <v>0.92900000000000005</v>
      </c>
      <c r="F2" s="38">
        <v>0.63</v>
      </c>
      <c r="G2" s="4">
        <v>119.55</v>
      </c>
      <c r="H2" s="3">
        <v>248670</v>
      </c>
      <c r="I2" s="5">
        <v>2</v>
      </c>
      <c r="J2" s="4" t="s">
        <v>10</v>
      </c>
      <c r="K2" s="3" t="s">
        <v>10</v>
      </c>
    </row>
    <row r="3" spans="1:11" ht="15" x14ac:dyDescent="0.25">
      <c r="A3" s="1" t="s">
        <v>767</v>
      </c>
      <c r="B3" s="1" t="s">
        <v>12</v>
      </c>
      <c r="C3" s="3">
        <v>150300</v>
      </c>
      <c r="D3" s="5">
        <v>1.4</v>
      </c>
      <c r="E3" s="6">
        <v>16.157</v>
      </c>
      <c r="F3" s="38">
        <v>1.04</v>
      </c>
      <c r="G3" s="4">
        <v>80.040000000000006</v>
      </c>
      <c r="H3" s="3">
        <v>166470</v>
      </c>
      <c r="I3" s="5">
        <v>0.9</v>
      </c>
      <c r="J3" s="4">
        <v>68.010000000000005</v>
      </c>
      <c r="K3" s="3">
        <v>141460</v>
      </c>
    </row>
    <row r="4" spans="1:11" ht="15" x14ac:dyDescent="0.25">
      <c r="A4" s="1" t="s">
        <v>767</v>
      </c>
      <c r="B4" s="1" t="s">
        <v>13</v>
      </c>
      <c r="C4" s="3">
        <v>3060</v>
      </c>
      <c r="D4" s="5">
        <v>6.3</v>
      </c>
      <c r="E4" s="6">
        <v>0.32900000000000001</v>
      </c>
      <c r="F4" s="38">
        <v>0.91</v>
      </c>
      <c r="G4" s="4" t="s">
        <v>14</v>
      </c>
      <c r="H4" s="3">
        <v>63050</v>
      </c>
      <c r="I4" s="5">
        <v>4.9000000000000004</v>
      </c>
      <c r="J4" s="4" t="s">
        <v>14</v>
      </c>
      <c r="K4" s="3">
        <v>64050</v>
      </c>
    </row>
    <row r="5" spans="1:11" ht="15" x14ac:dyDescent="0.25">
      <c r="A5" s="1" t="s">
        <v>767</v>
      </c>
      <c r="B5" s="1" t="s">
        <v>15</v>
      </c>
      <c r="C5" s="3">
        <v>5940</v>
      </c>
      <c r="D5" s="5">
        <v>5.9</v>
      </c>
      <c r="E5" s="6">
        <v>0.63900000000000001</v>
      </c>
      <c r="F5" s="38">
        <v>3.24</v>
      </c>
      <c r="G5" s="4">
        <v>83.98</v>
      </c>
      <c r="H5" s="3">
        <v>174680</v>
      </c>
      <c r="I5" s="5">
        <v>2.4</v>
      </c>
      <c r="J5" s="4">
        <v>75.900000000000006</v>
      </c>
      <c r="K5" s="3">
        <v>157870</v>
      </c>
    </row>
    <row r="6" spans="1:11" ht="15" x14ac:dyDescent="0.25">
      <c r="A6" s="1" t="s">
        <v>767</v>
      </c>
      <c r="B6" s="1" t="s">
        <v>16</v>
      </c>
      <c r="C6" s="3">
        <v>23200</v>
      </c>
      <c r="D6" s="5">
        <v>3.1</v>
      </c>
      <c r="E6" s="6">
        <v>2.4929999999999999</v>
      </c>
      <c r="F6" s="38">
        <v>1.62</v>
      </c>
      <c r="G6" s="4">
        <v>92.53</v>
      </c>
      <c r="H6" s="3">
        <v>192460</v>
      </c>
      <c r="I6" s="5">
        <v>1.1000000000000001</v>
      </c>
      <c r="J6" s="4">
        <v>84.87</v>
      </c>
      <c r="K6" s="3">
        <v>176520</v>
      </c>
    </row>
    <row r="7" spans="1:11" ht="15" x14ac:dyDescent="0.25">
      <c r="A7" s="1" t="s">
        <v>767</v>
      </c>
      <c r="B7" s="1" t="s">
        <v>17</v>
      </c>
      <c r="C7" s="3">
        <v>27270</v>
      </c>
      <c r="D7" s="5">
        <v>2.2000000000000002</v>
      </c>
      <c r="E7" s="6">
        <v>2.931</v>
      </c>
      <c r="F7" s="38">
        <v>1.1299999999999999</v>
      </c>
      <c r="G7" s="4">
        <v>93.78</v>
      </c>
      <c r="H7" s="3">
        <v>195060</v>
      </c>
      <c r="I7" s="5">
        <v>1.2</v>
      </c>
      <c r="J7" s="4">
        <v>84.92</v>
      </c>
      <c r="K7" s="3">
        <v>176640</v>
      </c>
    </row>
    <row r="8" spans="1:11" ht="15" x14ac:dyDescent="0.25">
      <c r="A8" s="1" t="s">
        <v>767</v>
      </c>
      <c r="B8" s="1" t="s">
        <v>18</v>
      </c>
      <c r="C8" s="3">
        <v>6360</v>
      </c>
      <c r="D8" s="5">
        <v>4.7</v>
      </c>
      <c r="E8" s="6">
        <v>0.68400000000000005</v>
      </c>
      <c r="F8" s="38">
        <v>1.45</v>
      </c>
      <c r="G8" s="4">
        <v>83.31</v>
      </c>
      <c r="H8" s="3">
        <v>173290</v>
      </c>
      <c r="I8" s="5">
        <v>2.4</v>
      </c>
      <c r="J8" s="4">
        <v>73.77</v>
      </c>
      <c r="K8" s="3">
        <v>153440</v>
      </c>
    </row>
    <row r="9" spans="1:11" ht="15" x14ac:dyDescent="0.25">
      <c r="A9" s="1" t="s">
        <v>767</v>
      </c>
      <c r="B9" s="1" t="s">
        <v>19</v>
      </c>
      <c r="C9" s="3">
        <v>21100</v>
      </c>
      <c r="D9" s="5">
        <v>1.8</v>
      </c>
      <c r="E9" s="6">
        <v>2.2679999999999998</v>
      </c>
      <c r="F9" s="38">
        <v>1.2</v>
      </c>
      <c r="G9" s="4">
        <v>66.28</v>
      </c>
      <c r="H9" s="3">
        <v>137870</v>
      </c>
      <c r="I9" s="5">
        <v>0.8</v>
      </c>
      <c r="J9" s="4">
        <v>60.41</v>
      </c>
      <c r="K9" s="3">
        <v>125650</v>
      </c>
    </row>
    <row r="10" spans="1:11" ht="15" x14ac:dyDescent="0.25">
      <c r="A10" s="1" t="s">
        <v>767</v>
      </c>
      <c r="B10" s="1" t="s">
        <v>20</v>
      </c>
      <c r="C10" s="3">
        <v>32100</v>
      </c>
      <c r="D10" s="5">
        <v>2.9</v>
      </c>
      <c r="E10" s="6">
        <v>3.4510000000000001</v>
      </c>
      <c r="F10" s="38">
        <v>1.35</v>
      </c>
      <c r="G10" s="4">
        <v>93.44</v>
      </c>
      <c r="H10" s="3">
        <v>194350</v>
      </c>
      <c r="I10" s="5">
        <v>1.6</v>
      </c>
      <c r="J10" s="4">
        <v>84.46</v>
      </c>
      <c r="K10" s="3">
        <v>175670</v>
      </c>
    </row>
    <row r="11" spans="1:11" ht="15" x14ac:dyDescent="0.25">
      <c r="A11" s="1" t="s">
        <v>767</v>
      </c>
      <c r="B11" s="1" t="s">
        <v>21</v>
      </c>
      <c r="C11" s="3">
        <v>50090</v>
      </c>
      <c r="D11" s="5">
        <v>2.1</v>
      </c>
      <c r="E11" s="6">
        <v>5.3840000000000003</v>
      </c>
      <c r="F11" s="38">
        <v>1.35</v>
      </c>
      <c r="G11" s="4">
        <v>98.11</v>
      </c>
      <c r="H11" s="3">
        <v>204070</v>
      </c>
      <c r="I11" s="5">
        <v>1.3</v>
      </c>
      <c r="J11" s="4">
        <v>90.28</v>
      </c>
      <c r="K11" s="3">
        <v>187780</v>
      </c>
    </row>
    <row r="12" spans="1:11" ht="15" x14ac:dyDescent="0.25">
      <c r="A12" s="1" t="s">
        <v>767</v>
      </c>
      <c r="B12" s="1" t="s">
        <v>22</v>
      </c>
      <c r="C12" s="3">
        <v>5900</v>
      </c>
      <c r="D12" s="5">
        <v>3.1</v>
      </c>
      <c r="E12" s="6">
        <v>0.63400000000000001</v>
      </c>
      <c r="F12" s="38">
        <v>0.53</v>
      </c>
      <c r="G12" s="4">
        <v>66.650000000000006</v>
      </c>
      <c r="H12" s="3">
        <v>138620</v>
      </c>
      <c r="I12" s="5">
        <v>1.4</v>
      </c>
      <c r="J12" s="4">
        <v>59.86</v>
      </c>
      <c r="K12" s="3">
        <v>124500</v>
      </c>
    </row>
    <row r="13" spans="1:11" ht="15" x14ac:dyDescent="0.25">
      <c r="A13" s="1" t="s">
        <v>767</v>
      </c>
      <c r="B13" s="1" t="s">
        <v>23</v>
      </c>
      <c r="C13" s="3">
        <v>4020</v>
      </c>
      <c r="D13" s="5">
        <v>3.6</v>
      </c>
      <c r="E13" s="6">
        <v>0.432</v>
      </c>
      <c r="F13" s="38">
        <v>0.88</v>
      </c>
      <c r="G13" s="4">
        <v>76.06</v>
      </c>
      <c r="H13" s="3">
        <v>158210</v>
      </c>
      <c r="I13" s="5">
        <v>1.5</v>
      </c>
      <c r="J13" s="4">
        <v>70.13</v>
      </c>
      <c r="K13" s="3">
        <v>145870</v>
      </c>
    </row>
    <row r="14" spans="1:11" ht="15" x14ac:dyDescent="0.25">
      <c r="A14" s="1" t="s">
        <v>767</v>
      </c>
      <c r="B14" s="1" t="s">
        <v>24</v>
      </c>
      <c r="C14" s="3">
        <v>6400</v>
      </c>
      <c r="D14" s="5">
        <v>3.4</v>
      </c>
      <c r="E14" s="6">
        <v>0.68799999999999994</v>
      </c>
      <c r="F14" s="38">
        <v>0.83</v>
      </c>
      <c r="G14" s="4">
        <v>58.4</v>
      </c>
      <c r="H14" s="3">
        <v>121480</v>
      </c>
      <c r="I14" s="5">
        <v>1.2</v>
      </c>
      <c r="J14" s="4">
        <v>53.53</v>
      </c>
      <c r="K14" s="3">
        <v>111350</v>
      </c>
    </row>
    <row r="15" spans="1:11" ht="15" x14ac:dyDescent="0.25">
      <c r="A15" s="1" t="s">
        <v>767</v>
      </c>
      <c r="B15" s="1" t="s">
        <v>25</v>
      </c>
      <c r="C15" s="3">
        <v>1540</v>
      </c>
      <c r="D15" s="5">
        <v>4.5</v>
      </c>
      <c r="E15" s="6">
        <v>0.16600000000000001</v>
      </c>
      <c r="F15" s="38">
        <v>1.52</v>
      </c>
      <c r="G15" s="4">
        <v>78.989999999999995</v>
      </c>
      <c r="H15" s="3">
        <v>164300</v>
      </c>
      <c r="I15" s="5">
        <v>3.3</v>
      </c>
      <c r="J15" s="4">
        <v>71.06</v>
      </c>
      <c r="K15" s="3">
        <v>147810</v>
      </c>
    </row>
    <row r="16" spans="1:11" ht="15" x14ac:dyDescent="0.25">
      <c r="A16" s="1" t="s">
        <v>767</v>
      </c>
      <c r="B16" s="1" t="s">
        <v>26</v>
      </c>
      <c r="C16" s="3">
        <v>10990</v>
      </c>
      <c r="D16" s="5">
        <v>2</v>
      </c>
      <c r="E16" s="6">
        <v>1.1819999999999999</v>
      </c>
      <c r="F16" s="38">
        <v>1.24</v>
      </c>
      <c r="G16" s="4">
        <v>74.16</v>
      </c>
      <c r="H16" s="3">
        <v>154250</v>
      </c>
      <c r="I16" s="5">
        <v>2.9</v>
      </c>
      <c r="J16" s="4">
        <v>65.459999999999994</v>
      </c>
      <c r="K16" s="3">
        <v>136150</v>
      </c>
    </row>
    <row r="17" spans="1:11" ht="15" x14ac:dyDescent="0.25">
      <c r="A17" s="1" t="s">
        <v>767</v>
      </c>
      <c r="B17" s="1" t="s">
        <v>27</v>
      </c>
      <c r="C17" s="3">
        <v>3510</v>
      </c>
      <c r="D17" s="5">
        <v>4.4000000000000004</v>
      </c>
      <c r="E17" s="6">
        <v>0.377</v>
      </c>
      <c r="F17" s="38">
        <v>1.56</v>
      </c>
      <c r="G17" s="4">
        <v>73.180000000000007</v>
      </c>
      <c r="H17" s="3">
        <v>152220</v>
      </c>
      <c r="I17" s="5">
        <v>1.4</v>
      </c>
      <c r="J17" s="4">
        <v>68.72</v>
      </c>
      <c r="K17" s="3">
        <v>142940</v>
      </c>
    </row>
    <row r="18" spans="1:11" ht="15" x14ac:dyDescent="0.25">
      <c r="A18" s="1" t="s">
        <v>767</v>
      </c>
      <c r="B18" s="1" t="s">
        <v>28</v>
      </c>
      <c r="C18" s="3">
        <v>60</v>
      </c>
      <c r="D18" s="5">
        <v>23.6</v>
      </c>
      <c r="E18" s="6">
        <v>7.0000000000000001E-3</v>
      </c>
      <c r="F18" s="38">
        <v>0.2</v>
      </c>
      <c r="G18" s="4">
        <v>37.47</v>
      </c>
      <c r="H18" s="3">
        <v>77940</v>
      </c>
      <c r="I18" s="5">
        <v>9.3000000000000007</v>
      </c>
      <c r="J18" s="4">
        <v>39.43</v>
      </c>
      <c r="K18" s="3">
        <v>82020</v>
      </c>
    </row>
    <row r="19" spans="1:11" ht="15" x14ac:dyDescent="0.25">
      <c r="A19" s="1" t="s">
        <v>767</v>
      </c>
      <c r="B19" s="1" t="s">
        <v>29</v>
      </c>
      <c r="C19" s="3">
        <v>13510</v>
      </c>
      <c r="D19" s="5">
        <v>3.9</v>
      </c>
      <c r="E19" s="6">
        <v>1.452</v>
      </c>
      <c r="F19" s="38">
        <v>0.79</v>
      </c>
      <c r="G19" s="4">
        <v>63.71</v>
      </c>
      <c r="H19" s="3">
        <v>132520</v>
      </c>
      <c r="I19" s="5">
        <v>2.2999999999999998</v>
      </c>
      <c r="J19" s="4">
        <v>59.79</v>
      </c>
      <c r="K19" s="3">
        <v>124360</v>
      </c>
    </row>
    <row r="20" spans="1:11" ht="15" x14ac:dyDescent="0.25">
      <c r="A20" s="1" t="s">
        <v>767</v>
      </c>
      <c r="B20" s="1" t="s">
        <v>30</v>
      </c>
      <c r="C20" s="3">
        <v>4740</v>
      </c>
      <c r="D20" s="5">
        <v>6.4</v>
      </c>
      <c r="E20" s="6">
        <v>0.50900000000000001</v>
      </c>
      <c r="F20" s="38">
        <v>1.48</v>
      </c>
      <c r="G20" s="4">
        <v>34.96</v>
      </c>
      <c r="H20" s="3">
        <v>72720</v>
      </c>
      <c r="I20" s="5">
        <v>3.7</v>
      </c>
      <c r="J20" s="4">
        <v>31.6</v>
      </c>
      <c r="K20" s="3">
        <v>65730</v>
      </c>
    </row>
    <row r="21" spans="1:11" ht="15" x14ac:dyDescent="0.25">
      <c r="A21" s="1" t="s">
        <v>767</v>
      </c>
      <c r="B21" s="1" t="s">
        <v>31</v>
      </c>
      <c r="C21" s="3">
        <v>20880</v>
      </c>
      <c r="D21" s="5">
        <v>5.4</v>
      </c>
      <c r="E21" s="6">
        <v>2.2440000000000002</v>
      </c>
      <c r="F21" s="38">
        <v>1.28</v>
      </c>
      <c r="G21" s="4" t="s">
        <v>14</v>
      </c>
      <c r="H21" s="3">
        <v>132860</v>
      </c>
      <c r="I21" s="5">
        <v>2.4</v>
      </c>
      <c r="J21" s="4" t="s">
        <v>14</v>
      </c>
      <c r="K21" s="3">
        <v>131120</v>
      </c>
    </row>
    <row r="22" spans="1:11" ht="15" x14ac:dyDescent="0.25">
      <c r="A22" s="1" t="s">
        <v>767</v>
      </c>
      <c r="B22" s="1" t="s">
        <v>32</v>
      </c>
      <c r="C22" s="3">
        <v>8900</v>
      </c>
      <c r="D22" s="5">
        <v>8.5</v>
      </c>
      <c r="E22" s="6">
        <v>0.95599999999999996</v>
      </c>
      <c r="F22" s="38">
        <v>0.96</v>
      </c>
      <c r="G22" s="4">
        <v>60.29</v>
      </c>
      <c r="H22" s="3">
        <v>125390</v>
      </c>
      <c r="I22" s="5">
        <v>2.2999999999999998</v>
      </c>
      <c r="J22" s="4">
        <v>51.65</v>
      </c>
      <c r="K22" s="3">
        <v>107430</v>
      </c>
    </row>
    <row r="23" spans="1:11" ht="15" x14ac:dyDescent="0.25">
      <c r="A23" s="1" t="s">
        <v>767</v>
      </c>
      <c r="B23" s="1" t="s">
        <v>33</v>
      </c>
      <c r="C23" s="3">
        <v>1710</v>
      </c>
      <c r="D23" s="5">
        <v>8.1</v>
      </c>
      <c r="E23" s="6">
        <v>0.184</v>
      </c>
      <c r="F23" s="38">
        <v>0.72</v>
      </c>
      <c r="G23" s="4">
        <v>49.68</v>
      </c>
      <c r="H23" s="3">
        <v>103330</v>
      </c>
      <c r="I23" s="5">
        <v>3.1</v>
      </c>
      <c r="J23" s="4">
        <v>45.79</v>
      </c>
      <c r="K23" s="3">
        <v>95240</v>
      </c>
    </row>
    <row r="24" spans="1:11" ht="15" x14ac:dyDescent="0.25">
      <c r="A24" s="1" t="s">
        <v>767</v>
      </c>
      <c r="B24" s="1" t="s">
        <v>34</v>
      </c>
      <c r="C24" s="3">
        <v>7000</v>
      </c>
      <c r="D24" s="5">
        <v>4</v>
      </c>
      <c r="E24" s="6">
        <v>0.753</v>
      </c>
      <c r="F24" s="38">
        <v>0.6</v>
      </c>
      <c r="G24" s="4">
        <v>80.069999999999993</v>
      </c>
      <c r="H24" s="3">
        <v>166540</v>
      </c>
      <c r="I24" s="5">
        <v>1.4</v>
      </c>
      <c r="J24" s="4">
        <v>74.98</v>
      </c>
      <c r="K24" s="3">
        <v>155960</v>
      </c>
    </row>
    <row r="25" spans="1:11" ht="15" x14ac:dyDescent="0.25">
      <c r="A25" s="1" t="s">
        <v>767</v>
      </c>
      <c r="B25" s="1" t="s">
        <v>35</v>
      </c>
      <c r="C25" s="3">
        <v>7580</v>
      </c>
      <c r="D25" s="5">
        <v>8.1</v>
      </c>
      <c r="E25" s="6">
        <v>0.81499999999999995</v>
      </c>
      <c r="F25" s="38">
        <v>0.56000000000000005</v>
      </c>
      <c r="G25" s="4">
        <v>37.72</v>
      </c>
      <c r="H25" s="3">
        <v>78450</v>
      </c>
      <c r="I25" s="5">
        <v>2</v>
      </c>
      <c r="J25" s="4">
        <v>35.9</v>
      </c>
      <c r="K25" s="3">
        <v>74670</v>
      </c>
    </row>
    <row r="26" spans="1:11" ht="15" x14ac:dyDescent="0.25">
      <c r="A26" s="1" t="s">
        <v>767</v>
      </c>
      <c r="B26" s="1" t="s">
        <v>36</v>
      </c>
      <c r="C26" s="3">
        <v>530</v>
      </c>
      <c r="D26" s="5">
        <v>18.100000000000001</v>
      </c>
      <c r="E26" s="6">
        <v>5.7000000000000002E-2</v>
      </c>
      <c r="F26" s="38">
        <v>0.98</v>
      </c>
      <c r="G26" s="4">
        <v>62.63</v>
      </c>
      <c r="H26" s="3">
        <v>130280</v>
      </c>
      <c r="I26" s="5">
        <v>14.8</v>
      </c>
      <c r="J26" s="4">
        <v>53.3</v>
      </c>
      <c r="K26" s="3">
        <v>110860</v>
      </c>
    </row>
    <row r="27" spans="1:11" ht="15" x14ac:dyDescent="0.25">
      <c r="A27" s="1" t="s">
        <v>767</v>
      </c>
      <c r="B27" s="1" t="s">
        <v>37</v>
      </c>
      <c r="C27" s="3">
        <v>620</v>
      </c>
      <c r="D27" s="5">
        <v>19.899999999999999</v>
      </c>
      <c r="E27" s="6">
        <v>6.7000000000000004E-2</v>
      </c>
      <c r="F27" s="38">
        <v>0.26</v>
      </c>
      <c r="G27" s="4">
        <v>42.19</v>
      </c>
      <c r="H27" s="3">
        <v>87750</v>
      </c>
      <c r="I27" s="5">
        <v>4.0999999999999996</v>
      </c>
      <c r="J27" s="4">
        <v>37.53</v>
      </c>
      <c r="K27" s="3">
        <v>78050</v>
      </c>
    </row>
    <row r="28" spans="1:11" ht="15" x14ac:dyDescent="0.25">
      <c r="A28" s="1" t="s">
        <v>767</v>
      </c>
      <c r="B28" s="1" t="s">
        <v>38</v>
      </c>
      <c r="C28" s="3">
        <v>27330</v>
      </c>
      <c r="D28" s="5">
        <v>1.9</v>
      </c>
      <c r="E28" s="6">
        <v>2.9369999999999998</v>
      </c>
      <c r="F28" s="38">
        <v>1.21</v>
      </c>
      <c r="G28" s="4">
        <v>66.44</v>
      </c>
      <c r="H28" s="3">
        <v>138190</v>
      </c>
      <c r="I28" s="5">
        <v>1.6</v>
      </c>
      <c r="J28" s="4">
        <v>58.69</v>
      </c>
      <c r="K28" s="3">
        <v>122080</v>
      </c>
    </row>
    <row r="29" spans="1:11" x14ac:dyDescent="0.3">
      <c r="A29" s="1" t="s">
        <v>767</v>
      </c>
      <c r="B29" s="1" t="s">
        <v>39</v>
      </c>
      <c r="C29" s="3">
        <v>620</v>
      </c>
      <c r="D29" s="5">
        <v>0</v>
      </c>
      <c r="E29" s="6">
        <v>6.7000000000000004E-2</v>
      </c>
      <c r="F29" s="38">
        <v>0.68</v>
      </c>
      <c r="G29" s="4">
        <v>39.08</v>
      </c>
      <c r="H29" s="3">
        <v>81280</v>
      </c>
      <c r="I29" s="5">
        <v>0.9</v>
      </c>
      <c r="J29" s="4">
        <v>38.69</v>
      </c>
      <c r="K29" s="3">
        <v>80480</v>
      </c>
    </row>
    <row r="30" spans="1:11" x14ac:dyDescent="0.3">
      <c r="A30" s="1" t="s">
        <v>767</v>
      </c>
      <c r="B30" s="1" t="s">
        <v>40</v>
      </c>
      <c r="C30" s="3">
        <v>9690</v>
      </c>
      <c r="D30" s="5">
        <v>5.7</v>
      </c>
      <c r="E30" s="6">
        <v>1.042</v>
      </c>
      <c r="F30" s="38">
        <v>0.8</v>
      </c>
      <c r="G30" s="4">
        <v>50.96</v>
      </c>
      <c r="H30" s="3">
        <v>106010</v>
      </c>
      <c r="I30" s="5">
        <v>3.3</v>
      </c>
      <c r="J30" s="4">
        <v>42.14</v>
      </c>
      <c r="K30" s="3">
        <v>87660</v>
      </c>
    </row>
    <row r="31" spans="1:11" x14ac:dyDescent="0.3">
      <c r="A31" s="1" t="s">
        <v>767</v>
      </c>
      <c r="B31" s="1" t="s">
        <v>41</v>
      </c>
      <c r="C31" s="3">
        <v>10700</v>
      </c>
      <c r="D31" s="5">
        <v>3.2</v>
      </c>
      <c r="E31" s="6">
        <v>1.1499999999999999</v>
      </c>
      <c r="F31" s="38">
        <v>1.1599999999999999</v>
      </c>
      <c r="G31" s="4">
        <v>44.08</v>
      </c>
      <c r="H31" s="3">
        <v>91690</v>
      </c>
      <c r="I31" s="5">
        <v>1.1000000000000001</v>
      </c>
      <c r="J31" s="4">
        <v>41.83</v>
      </c>
      <c r="K31" s="3">
        <v>87000</v>
      </c>
    </row>
    <row r="32" spans="1:11" x14ac:dyDescent="0.3">
      <c r="A32" s="1" t="s">
        <v>767</v>
      </c>
      <c r="B32" s="1" t="s">
        <v>42</v>
      </c>
      <c r="C32" s="3">
        <v>520</v>
      </c>
      <c r="D32" s="5">
        <v>5.7</v>
      </c>
      <c r="E32" s="6">
        <v>5.6000000000000001E-2</v>
      </c>
      <c r="F32" s="38">
        <v>0.84</v>
      </c>
      <c r="G32" s="4">
        <v>53.52</v>
      </c>
      <c r="H32" s="3">
        <v>111320</v>
      </c>
      <c r="I32" s="5">
        <v>3.1</v>
      </c>
      <c r="J32" s="4">
        <v>50.51</v>
      </c>
      <c r="K32" s="3">
        <v>105060</v>
      </c>
    </row>
    <row r="33" spans="1:11" x14ac:dyDescent="0.3">
      <c r="A33" s="1" t="s">
        <v>767</v>
      </c>
      <c r="B33" s="1" t="s">
        <v>43</v>
      </c>
      <c r="C33" s="3">
        <v>24890</v>
      </c>
      <c r="D33" s="5">
        <v>2.6</v>
      </c>
      <c r="E33" s="6">
        <v>2.6749999999999998</v>
      </c>
      <c r="F33" s="38">
        <v>0.89</v>
      </c>
      <c r="G33" s="4">
        <v>67.52</v>
      </c>
      <c r="H33" s="3">
        <v>140450</v>
      </c>
      <c r="I33" s="5">
        <v>1.3</v>
      </c>
      <c r="J33" s="4">
        <v>61.74</v>
      </c>
      <c r="K33" s="3">
        <v>128430</v>
      </c>
    </row>
    <row r="34" spans="1:11" x14ac:dyDescent="0.3">
      <c r="A34" s="1" t="s">
        <v>767</v>
      </c>
      <c r="B34" s="1" t="s">
        <v>44</v>
      </c>
      <c r="C34" s="3">
        <v>3250</v>
      </c>
      <c r="D34" s="5">
        <v>8.6</v>
      </c>
      <c r="E34" s="6">
        <v>0.35</v>
      </c>
      <c r="F34" s="38">
        <v>3.23</v>
      </c>
      <c r="G34" s="4">
        <v>49.06</v>
      </c>
      <c r="H34" s="3">
        <v>102040</v>
      </c>
      <c r="I34" s="5">
        <v>7.6</v>
      </c>
      <c r="J34" s="4">
        <v>36.82</v>
      </c>
      <c r="K34" s="3">
        <v>76580</v>
      </c>
    </row>
    <row r="35" spans="1:11" x14ac:dyDescent="0.3">
      <c r="A35" s="1" t="s">
        <v>767</v>
      </c>
      <c r="B35" s="1" t="s">
        <v>45</v>
      </c>
      <c r="C35" s="3">
        <v>23150</v>
      </c>
      <c r="D35" s="5">
        <v>2.7</v>
      </c>
      <c r="E35" s="6">
        <v>2.4889999999999999</v>
      </c>
      <c r="F35" s="38">
        <v>0.86</v>
      </c>
      <c r="G35" s="4">
        <v>37.33</v>
      </c>
      <c r="H35" s="3">
        <v>77640</v>
      </c>
      <c r="I35" s="5">
        <v>1.2</v>
      </c>
      <c r="J35" s="4">
        <v>34.630000000000003</v>
      </c>
      <c r="K35" s="3">
        <v>72030</v>
      </c>
    </row>
    <row r="36" spans="1:11" x14ac:dyDescent="0.3">
      <c r="A36" s="1" t="s">
        <v>767</v>
      </c>
      <c r="B36" s="1" t="s">
        <v>46</v>
      </c>
      <c r="C36" s="3">
        <v>20400</v>
      </c>
      <c r="D36" s="5">
        <v>5.4</v>
      </c>
      <c r="E36" s="6">
        <v>2.1930000000000001</v>
      </c>
      <c r="F36" s="38">
        <v>1.1100000000000001</v>
      </c>
      <c r="G36" s="4">
        <v>35.22</v>
      </c>
      <c r="H36" s="3">
        <v>73270</v>
      </c>
      <c r="I36" s="5">
        <v>1.5</v>
      </c>
      <c r="J36" s="4">
        <v>34.67</v>
      </c>
      <c r="K36" s="3">
        <v>72110</v>
      </c>
    </row>
    <row r="37" spans="1:11" x14ac:dyDescent="0.3">
      <c r="A37" s="1" t="s">
        <v>767</v>
      </c>
      <c r="B37" s="1" t="s">
        <v>47</v>
      </c>
      <c r="C37" s="3">
        <v>1250</v>
      </c>
      <c r="D37" s="5">
        <v>23.9</v>
      </c>
      <c r="E37" s="6">
        <v>0.13400000000000001</v>
      </c>
      <c r="F37" s="38">
        <v>1.18</v>
      </c>
      <c r="G37" s="4">
        <v>32.950000000000003</v>
      </c>
      <c r="H37" s="3">
        <v>68550</v>
      </c>
      <c r="I37" s="5">
        <v>3.8</v>
      </c>
      <c r="J37" s="4">
        <v>31.55</v>
      </c>
      <c r="K37" s="3">
        <v>65630</v>
      </c>
    </row>
    <row r="38" spans="1:11" x14ac:dyDescent="0.3">
      <c r="A38" s="1" t="s">
        <v>767</v>
      </c>
      <c r="B38" s="1" t="s">
        <v>48</v>
      </c>
      <c r="C38" s="3">
        <v>21480</v>
      </c>
      <c r="D38" s="5">
        <v>2.1</v>
      </c>
      <c r="E38" s="6">
        <v>2.3090000000000002</v>
      </c>
      <c r="F38" s="38">
        <v>1.1499999999999999</v>
      </c>
      <c r="G38" s="4">
        <v>39.17</v>
      </c>
      <c r="H38" s="3">
        <v>81470</v>
      </c>
      <c r="I38" s="5">
        <v>0.9</v>
      </c>
      <c r="J38" s="4">
        <v>37.46</v>
      </c>
      <c r="K38" s="3">
        <v>77920</v>
      </c>
    </row>
    <row r="39" spans="1:11" x14ac:dyDescent="0.3">
      <c r="A39" s="1" t="s">
        <v>767</v>
      </c>
      <c r="B39" s="1" t="s">
        <v>49</v>
      </c>
      <c r="C39" s="3">
        <v>10240</v>
      </c>
      <c r="D39" s="5">
        <v>4.5</v>
      </c>
      <c r="E39" s="6">
        <v>1.101</v>
      </c>
      <c r="F39" s="38">
        <v>0.74</v>
      </c>
      <c r="G39" s="4">
        <v>37.54</v>
      </c>
      <c r="H39" s="3">
        <v>78070</v>
      </c>
      <c r="I39" s="5">
        <v>2</v>
      </c>
      <c r="J39" s="4">
        <v>33.83</v>
      </c>
      <c r="K39" s="3">
        <v>70360</v>
      </c>
    </row>
    <row r="40" spans="1:11" x14ac:dyDescent="0.3">
      <c r="A40" s="1" t="s">
        <v>767</v>
      </c>
      <c r="B40" s="1" t="s">
        <v>50</v>
      </c>
      <c r="C40" s="3">
        <v>38220</v>
      </c>
      <c r="D40" s="5">
        <v>2.5</v>
      </c>
      <c r="E40" s="6">
        <v>4.109</v>
      </c>
      <c r="F40" s="38">
        <v>1.06</v>
      </c>
      <c r="G40" s="4">
        <v>37.86</v>
      </c>
      <c r="H40" s="3">
        <v>78760</v>
      </c>
      <c r="I40" s="5">
        <v>1.1000000000000001</v>
      </c>
      <c r="J40" s="4">
        <v>34.33</v>
      </c>
      <c r="K40" s="3">
        <v>71400</v>
      </c>
    </row>
    <row r="41" spans="1:11" x14ac:dyDescent="0.3">
      <c r="A41" s="1" t="s">
        <v>767</v>
      </c>
      <c r="B41" s="1" t="s">
        <v>51</v>
      </c>
      <c r="C41" s="3">
        <v>7750</v>
      </c>
      <c r="D41" s="5">
        <v>8.9</v>
      </c>
      <c r="E41" s="6">
        <v>0.83299999999999996</v>
      </c>
      <c r="F41" s="38">
        <v>1.51</v>
      </c>
      <c r="G41" s="4">
        <v>41.9</v>
      </c>
      <c r="H41" s="3">
        <v>87160</v>
      </c>
      <c r="I41" s="5">
        <v>5.2</v>
      </c>
      <c r="J41" s="4">
        <v>35.76</v>
      </c>
      <c r="K41" s="3">
        <v>74380</v>
      </c>
    </row>
    <row r="42" spans="1:11" x14ac:dyDescent="0.3">
      <c r="A42" s="1" t="s">
        <v>767</v>
      </c>
      <c r="B42" s="1" t="s">
        <v>52</v>
      </c>
      <c r="C42" s="3">
        <v>7430</v>
      </c>
      <c r="D42" s="5">
        <v>4.4000000000000004</v>
      </c>
      <c r="E42" s="6">
        <v>0.79900000000000004</v>
      </c>
      <c r="F42" s="38">
        <v>0.71</v>
      </c>
      <c r="G42" s="4">
        <v>40.51</v>
      </c>
      <c r="H42" s="3">
        <v>84250</v>
      </c>
      <c r="I42" s="5">
        <v>1.2</v>
      </c>
      <c r="J42" s="4">
        <v>37.81</v>
      </c>
      <c r="K42" s="3">
        <v>78650</v>
      </c>
    </row>
    <row r="43" spans="1:11" x14ac:dyDescent="0.3">
      <c r="A43" s="1" t="s">
        <v>767</v>
      </c>
      <c r="B43" s="1" t="s">
        <v>53</v>
      </c>
      <c r="C43" s="3">
        <v>44260</v>
      </c>
      <c r="D43" s="5">
        <v>2.8</v>
      </c>
      <c r="E43" s="6">
        <v>4.758</v>
      </c>
      <c r="F43" s="38">
        <v>1.03</v>
      </c>
      <c r="G43" s="4">
        <v>55.55</v>
      </c>
      <c r="H43" s="3">
        <v>115530</v>
      </c>
      <c r="I43" s="5">
        <v>1.9</v>
      </c>
      <c r="J43" s="4">
        <v>48.52</v>
      </c>
      <c r="K43" s="3">
        <v>100910</v>
      </c>
    </row>
    <row r="44" spans="1:11" x14ac:dyDescent="0.3">
      <c r="A44" s="1" t="s">
        <v>767</v>
      </c>
      <c r="B44" s="1" t="s">
        <v>54</v>
      </c>
      <c r="C44" s="3">
        <v>10290</v>
      </c>
      <c r="D44" s="5">
        <v>7.3</v>
      </c>
      <c r="E44" s="6">
        <v>1.1060000000000001</v>
      </c>
      <c r="F44" s="38">
        <v>1.54</v>
      </c>
      <c r="G44" s="4">
        <v>32.22</v>
      </c>
      <c r="H44" s="3">
        <v>67010</v>
      </c>
      <c r="I44" s="5">
        <v>3.7</v>
      </c>
      <c r="J44" s="4">
        <v>28.47</v>
      </c>
      <c r="K44" s="3">
        <v>59220</v>
      </c>
    </row>
    <row r="45" spans="1:11" x14ac:dyDescent="0.3">
      <c r="A45" s="1" t="s">
        <v>767</v>
      </c>
      <c r="B45" s="1" t="s">
        <v>55</v>
      </c>
      <c r="C45" s="3">
        <v>6100</v>
      </c>
      <c r="D45" s="5">
        <v>7.2</v>
      </c>
      <c r="E45" s="6">
        <v>0.65600000000000003</v>
      </c>
      <c r="F45" s="38">
        <v>1.28</v>
      </c>
      <c r="G45" s="4">
        <v>32.450000000000003</v>
      </c>
      <c r="H45" s="3">
        <v>67490</v>
      </c>
      <c r="I45" s="5">
        <v>2.2999999999999998</v>
      </c>
      <c r="J45" s="4">
        <v>30.35</v>
      </c>
      <c r="K45" s="3">
        <v>63120</v>
      </c>
    </row>
    <row r="46" spans="1:11" x14ac:dyDescent="0.3">
      <c r="A46" s="1" t="s">
        <v>767</v>
      </c>
      <c r="B46" s="1" t="s">
        <v>56</v>
      </c>
      <c r="C46" s="3">
        <v>7880</v>
      </c>
      <c r="D46" s="5">
        <v>2.9</v>
      </c>
      <c r="E46" s="6">
        <v>0.84699999999999998</v>
      </c>
      <c r="F46" s="38">
        <v>1.5</v>
      </c>
      <c r="G46" s="4">
        <v>38.85</v>
      </c>
      <c r="H46" s="3">
        <v>80820</v>
      </c>
      <c r="I46" s="5">
        <v>1.3</v>
      </c>
      <c r="J46" s="4">
        <v>37.159999999999997</v>
      </c>
      <c r="K46" s="3">
        <v>77300</v>
      </c>
    </row>
    <row r="47" spans="1:11" x14ac:dyDescent="0.3">
      <c r="A47" s="1" t="s">
        <v>767</v>
      </c>
      <c r="B47" s="1" t="s">
        <v>57</v>
      </c>
      <c r="C47" s="3">
        <v>19820</v>
      </c>
      <c r="D47" s="5">
        <v>2.8</v>
      </c>
      <c r="E47" s="6">
        <v>2.13</v>
      </c>
      <c r="F47" s="38">
        <v>1.08</v>
      </c>
      <c r="G47" s="4">
        <v>35.380000000000003</v>
      </c>
      <c r="H47" s="3">
        <v>73580</v>
      </c>
      <c r="I47" s="5">
        <v>1.8</v>
      </c>
      <c r="J47" s="4">
        <v>33.229999999999997</v>
      </c>
      <c r="K47" s="3">
        <v>69120</v>
      </c>
    </row>
    <row r="48" spans="1:11" x14ac:dyDescent="0.3">
      <c r="A48" s="1" t="s">
        <v>767</v>
      </c>
      <c r="B48" s="1" t="s">
        <v>58</v>
      </c>
      <c r="C48" s="3">
        <v>64630</v>
      </c>
      <c r="D48" s="5">
        <v>2.4</v>
      </c>
      <c r="E48" s="6">
        <v>6.9480000000000004</v>
      </c>
      <c r="F48" s="38">
        <v>1.66</v>
      </c>
      <c r="G48" s="4">
        <v>39.25</v>
      </c>
      <c r="H48" s="3">
        <v>81630</v>
      </c>
      <c r="I48" s="5">
        <v>1</v>
      </c>
      <c r="J48" s="4">
        <v>36.03</v>
      </c>
      <c r="K48" s="3">
        <v>74940</v>
      </c>
    </row>
    <row r="49" spans="1:11" x14ac:dyDescent="0.3">
      <c r="A49" s="1" t="s">
        <v>767</v>
      </c>
      <c r="B49" s="1" t="s">
        <v>59</v>
      </c>
      <c r="C49" s="3">
        <v>48550</v>
      </c>
      <c r="D49" s="5">
        <v>1.9</v>
      </c>
      <c r="E49" s="6">
        <v>5.2190000000000003</v>
      </c>
      <c r="F49" s="38">
        <v>0.74</v>
      </c>
      <c r="G49" s="4">
        <v>39.119999999999997</v>
      </c>
      <c r="H49" s="3">
        <v>81370</v>
      </c>
      <c r="I49" s="5">
        <v>0.8</v>
      </c>
      <c r="J49" s="4">
        <v>36.53</v>
      </c>
      <c r="K49" s="3">
        <v>75970</v>
      </c>
    </row>
    <row r="50" spans="1:11" x14ac:dyDescent="0.3">
      <c r="A50" s="1" t="s">
        <v>767</v>
      </c>
      <c r="B50" s="1" t="s">
        <v>60</v>
      </c>
      <c r="C50" s="3">
        <v>115210</v>
      </c>
      <c r="D50" s="5">
        <v>4.2</v>
      </c>
      <c r="E50" s="6">
        <v>12.385</v>
      </c>
      <c r="F50" s="38">
        <v>1.42</v>
      </c>
      <c r="G50" s="4">
        <v>47.66</v>
      </c>
      <c r="H50" s="3">
        <v>99140</v>
      </c>
      <c r="I50" s="5">
        <v>1.3</v>
      </c>
      <c r="J50" s="4">
        <v>41.56</v>
      </c>
      <c r="K50" s="3">
        <v>86450</v>
      </c>
    </row>
    <row r="51" spans="1:11" x14ac:dyDescent="0.3">
      <c r="A51" s="1" t="s">
        <v>767</v>
      </c>
      <c r="B51" s="1" t="s">
        <v>61</v>
      </c>
      <c r="C51" s="3">
        <v>2150</v>
      </c>
      <c r="D51" s="5">
        <v>16.100000000000001</v>
      </c>
      <c r="E51" s="6">
        <v>0.23100000000000001</v>
      </c>
      <c r="F51" s="38">
        <v>0.56000000000000005</v>
      </c>
      <c r="G51" s="4">
        <v>37.340000000000003</v>
      </c>
      <c r="H51" s="3">
        <v>77670</v>
      </c>
      <c r="I51" s="5">
        <v>6.6</v>
      </c>
      <c r="J51" s="4">
        <v>34.08</v>
      </c>
      <c r="K51" s="3">
        <v>70880</v>
      </c>
    </row>
    <row r="52" spans="1:11" x14ac:dyDescent="0.3">
      <c r="A52" s="1" t="s">
        <v>767</v>
      </c>
      <c r="B52" s="1" t="s">
        <v>62</v>
      </c>
      <c r="C52" s="3">
        <v>3400</v>
      </c>
      <c r="D52" s="5">
        <v>4.8</v>
      </c>
      <c r="E52" s="6">
        <v>0.36599999999999999</v>
      </c>
      <c r="F52" s="38">
        <v>0.96</v>
      </c>
      <c r="G52" s="4">
        <v>39.979999999999997</v>
      </c>
      <c r="H52" s="3">
        <v>83170</v>
      </c>
      <c r="I52" s="5">
        <v>1.3</v>
      </c>
      <c r="J52" s="4">
        <v>38.119999999999997</v>
      </c>
      <c r="K52" s="3">
        <v>79290</v>
      </c>
    </row>
    <row r="53" spans="1:11" x14ac:dyDescent="0.3">
      <c r="A53" s="1" t="s">
        <v>767</v>
      </c>
      <c r="B53" s="1" t="s">
        <v>63</v>
      </c>
      <c r="C53" s="3">
        <v>8730</v>
      </c>
      <c r="D53" s="5">
        <v>5.3</v>
      </c>
      <c r="E53" s="6">
        <v>0.93799999999999994</v>
      </c>
      <c r="F53" s="38">
        <v>1.79</v>
      </c>
      <c r="G53" s="4">
        <v>57.02</v>
      </c>
      <c r="H53" s="3">
        <v>118610</v>
      </c>
      <c r="I53" s="5">
        <v>2.5</v>
      </c>
      <c r="J53" s="4">
        <v>49.4</v>
      </c>
      <c r="K53" s="3">
        <v>102760</v>
      </c>
    </row>
    <row r="54" spans="1:11" x14ac:dyDescent="0.3">
      <c r="A54" s="1" t="s">
        <v>767</v>
      </c>
      <c r="B54" s="1" t="s">
        <v>64</v>
      </c>
      <c r="C54" s="3">
        <v>55900</v>
      </c>
      <c r="D54" s="5">
        <v>4.5999999999999996</v>
      </c>
      <c r="E54" s="6">
        <v>6.0090000000000003</v>
      </c>
      <c r="F54" s="38">
        <v>2.91</v>
      </c>
      <c r="G54" s="4">
        <v>64.959999999999994</v>
      </c>
      <c r="H54" s="3">
        <v>135110</v>
      </c>
      <c r="I54" s="5">
        <v>2.1</v>
      </c>
      <c r="J54" s="4">
        <v>52.91</v>
      </c>
      <c r="K54" s="3">
        <v>110060</v>
      </c>
    </row>
    <row r="55" spans="1:11" x14ac:dyDescent="0.3">
      <c r="A55" s="1" t="s">
        <v>767</v>
      </c>
      <c r="B55" s="1" t="s">
        <v>65</v>
      </c>
      <c r="C55" s="3">
        <v>29880</v>
      </c>
      <c r="D55" s="5">
        <v>4.0999999999999996</v>
      </c>
      <c r="E55" s="6">
        <v>3.2120000000000002</v>
      </c>
      <c r="F55" s="38">
        <v>2.2799999999999998</v>
      </c>
      <c r="G55" s="4">
        <v>78.709999999999994</v>
      </c>
      <c r="H55" s="3">
        <v>163710</v>
      </c>
      <c r="I55" s="5">
        <v>2.7</v>
      </c>
      <c r="J55" s="4">
        <v>66.83</v>
      </c>
      <c r="K55" s="3">
        <v>139010</v>
      </c>
    </row>
    <row r="56" spans="1:11" x14ac:dyDescent="0.3">
      <c r="A56" s="1" t="s">
        <v>767</v>
      </c>
      <c r="B56" s="1" t="s">
        <v>66</v>
      </c>
      <c r="C56" s="3">
        <v>7830</v>
      </c>
      <c r="D56" s="5">
        <v>7.8</v>
      </c>
      <c r="E56" s="6">
        <v>0.84199999999999997</v>
      </c>
      <c r="F56" s="38">
        <v>1.33</v>
      </c>
      <c r="G56" s="4">
        <v>48.71</v>
      </c>
      <c r="H56" s="3">
        <v>101320</v>
      </c>
      <c r="I56" s="5">
        <v>3.4</v>
      </c>
      <c r="J56" s="4">
        <v>41.53</v>
      </c>
      <c r="K56" s="3">
        <v>86390</v>
      </c>
    </row>
    <row r="57" spans="1:11" x14ac:dyDescent="0.3">
      <c r="A57" s="1" t="s">
        <v>767</v>
      </c>
      <c r="B57" s="1" t="s">
        <v>67</v>
      </c>
      <c r="C57" s="3">
        <v>7440</v>
      </c>
      <c r="D57" s="5">
        <v>3.8</v>
      </c>
      <c r="E57" s="6">
        <v>0.8</v>
      </c>
      <c r="F57" s="38">
        <v>2.17</v>
      </c>
      <c r="G57" s="4">
        <v>56.82</v>
      </c>
      <c r="H57" s="3">
        <v>118190</v>
      </c>
      <c r="I57" s="5">
        <v>3</v>
      </c>
      <c r="J57" s="4">
        <v>51.19</v>
      </c>
      <c r="K57" s="3">
        <v>106480</v>
      </c>
    </row>
    <row r="58" spans="1:11" x14ac:dyDescent="0.3">
      <c r="A58" s="1" t="s">
        <v>767</v>
      </c>
      <c r="B58" s="1" t="s">
        <v>68</v>
      </c>
      <c r="C58" s="3">
        <v>1950</v>
      </c>
      <c r="D58" s="5">
        <v>9.1</v>
      </c>
      <c r="E58" s="6">
        <v>0.21</v>
      </c>
      <c r="F58" s="38">
        <v>0.83</v>
      </c>
      <c r="G58" s="4">
        <v>28.44</v>
      </c>
      <c r="H58" s="3">
        <v>59150</v>
      </c>
      <c r="I58" s="5">
        <v>1.7</v>
      </c>
      <c r="J58" s="4">
        <v>25.45</v>
      </c>
      <c r="K58" s="3">
        <v>52940</v>
      </c>
    </row>
    <row r="59" spans="1:11" x14ac:dyDescent="0.3">
      <c r="A59" s="1" t="s">
        <v>767</v>
      </c>
      <c r="B59" s="1" t="s">
        <v>69</v>
      </c>
      <c r="C59" s="3">
        <v>12870</v>
      </c>
      <c r="D59" s="5">
        <v>4.5</v>
      </c>
      <c r="E59" s="6">
        <v>1.3839999999999999</v>
      </c>
      <c r="F59" s="38">
        <v>0.64</v>
      </c>
      <c r="G59" s="4">
        <v>54.26</v>
      </c>
      <c r="H59" s="3">
        <v>112860</v>
      </c>
      <c r="I59" s="5">
        <v>4.4000000000000004</v>
      </c>
      <c r="J59" s="4">
        <v>43.6</v>
      </c>
      <c r="K59" s="3">
        <v>90680</v>
      </c>
    </row>
    <row r="60" spans="1:11" x14ac:dyDescent="0.3">
      <c r="A60" s="1" t="s">
        <v>767</v>
      </c>
      <c r="B60" s="1" t="s">
        <v>70</v>
      </c>
      <c r="C60" s="3">
        <v>3590</v>
      </c>
      <c r="D60" s="5">
        <v>0.8</v>
      </c>
      <c r="E60" s="6">
        <v>0.38600000000000001</v>
      </c>
      <c r="F60" s="38">
        <v>0.97</v>
      </c>
      <c r="G60" s="4">
        <v>36.659999999999997</v>
      </c>
      <c r="H60" s="3">
        <v>76250</v>
      </c>
      <c r="I60" s="5">
        <v>0.9</v>
      </c>
      <c r="J60" s="4">
        <v>34.11</v>
      </c>
      <c r="K60" s="3">
        <v>70950</v>
      </c>
    </row>
    <row r="61" spans="1:11" x14ac:dyDescent="0.3">
      <c r="A61" s="1" t="s">
        <v>767</v>
      </c>
      <c r="B61" s="1" t="s">
        <v>71</v>
      </c>
      <c r="C61" s="3">
        <v>2860</v>
      </c>
      <c r="D61" s="5">
        <v>17.2</v>
      </c>
      <c r="E61" s="6">
        <v>0.307</v>
      </c>
      <c r="F61" s="38">
        <v>0.64</v>
      </c>
      <c r="G61" s="4">
        <v>27.19</v>
      </c>
      <c r="H61" s="3">
        <v>56550</v>
      </c>
      <c r="I61" s="5">
        <v>8.6</v>
      </c>
      <c r="J61" s="4">
        <v>23.05</v>
      </c>
      <c r="K61" s="3">
        <v>47950</v>
      </c>
    </row>
    <row r="62" spans="1:11" x14ac:dyDescent="0.3">
      <c r="A62" s="1" t="s">
        <v>767</v>
      </c>
      <c r="B62" s="1" t="s">
        <v>72</v>
      </c>
      <c r="C62" s="3">
        <v>7080</v>
      </c>
      <c r="D62" s="5">
        <v>4.0999999999999996</v>
      </c>
      <c r="E62" s="6">
        <v>0.76100000000000001</v>
      </c>
      <c r="F62" s="38">
        <v>0.86</v>
      </c>
      <c r="G62" s="4">
        <v>46.51</v>
      </c>
      <c r="H62" s="3">
        <v>96730</v>
      </c>
      <c r="I62" s="5">
        <v>2.7</v>
      </c>
      <c r="J62" s="4">
        <v>40.71</v>
      </c>
      <c r="K62" s="3">
        <v>84680</v>
      </c>
    </row>
    <row r="63" spans="1:11" x14ac:dyDescent="0.3">
      <c r="A63" s="1" t="s">
        <v>767</v>
      </c>
      <c r="B63" s="1" t="s">
        <v>73</v>
      </c>
      <c r="C63" s="3">
        <v>1740</v>
      </c>
      <c r="D63" s="5">
        <v>17.899999999999999</v>
      </c>
      <c r="E63" s="6">
        <v>0.187</v>
      </c>
      <c r="F63" s="38">
        <v>0.95</v>
      </c>
      <c r="G63" s="4">
        <v>64.92</v>
      </c>
      <c r="H63" s="3">
        <v>135030</v>
      </c>
      <c r="I63" s="5">
        <v>2.8</v>
      </c>
      <c r="J63" s="4">
        <v>61.98</v>
      </c>
      <c r="K63" s="3">
        <v>128910</v>
      </c>
    </row>
    <row r="64" spans="1:11" x14ac:dyDescent="0.3">
      <c r="A64" s="1" t="s">
        <v>767</v>
      </c>
      <c r="B64" s="1" t="s">
        <v>74</v>
      </c>
      <c r="C64" s="3">
        <v>41600</v>
      </c>
      <c r="D64" s="5">
        <v>5.5</v>
      </c>
      <c r="E64" s="6">
        <v>4.4720000000000004</v>
      </c>
      <c r="F64" s="38">
        <v>1.1000000000000001</v>
      </c>
      <c r="G64" s="4">
        <v>53.37</v>
      </c>
      <c r="H64" s="3">
        <v>111010</v>
      </c>
      <c r="I64" s="5">
        <v>1.4</v>
      </c>
      <c r="J64" s="4">
        <v>49.75</v>
      </c>
      <c r="K64" s="3">
        <v>103490</v>
      </c>
    </row>
    <row r="65" spans="1:11" x14ac:dyDescent="0.3">
      <c r="A65" s="1" t="s">
        <v>767</v>
      </c>
      <c r="B65" s="1" t="s">
        <v>75</v>
      </c>
      <c r="C65" s="3">
        <v>7380</v>
      </c>
      <c r="D65" s="5">
        <v>5.4</v>
      </c>
      <c r="E65" s="6">
        <v>0.79400000000000004</v>
      </c>
      <c r="F65" s="38">
        <v>1.07</v>
      </c>
      <c r="G65" s="4">
        <v>60.37</v>
      </c>
      <c r="H65" s="3">
        <v>125570</v>
      </c>
      <c r="I65" s="5">
        <v>1.5</v>
      </c>
      <c r="J65" s="4">
        <v>57.65</v>
      </c>
      <c r="K65" s="3">
        <v>119920</v>
      </c>
    </row>
    <row r="66" spans="1:11" x14ac:dyDescent="0.3">
      <c r="A66" s="1" t="s">
        <v>767</v>
      </c>
      <c r="B66" s="1" t="s">
        <v>76</v>
      </c>
      <c r="C66" s="3">
        <v>18980</v>
      </c>
      <c r="D66" s="5">
        <v>6.3</v>
      </c>
      <c r="E66" s="6">
        <v>2.04</v>
      </c>
      <c r="F66" s="38">
        <v>1.17</v>
      </c>
      <c r="G66" s="4">
        <v>45.66</v>
      </c>
      <c r="H66" s="3">
        <v>94970</v>
      </c>
      <c r="I66" s="5">
        <v>2.1</v>
      </c>
      <c r="J66" s="4">
        <v>40.69</v>
      </c>
      <c r="K66" s="3">
        <v>84630</v>
      </c>
    </row>
    <row r="67" spans="1:11" x14ac:dyDescent="0.3">
      <c r="A67" s="1" t="s">
        <v>767</v>
      </c>
      <c r="B67" s="1" t="s">
        <v>77</v>
      </c>
      <c r="C67" s="3">
        <v>73510</v>
      </c>
      <c r="D67" s="5">
        <v>2.9</v>
      </c>
      <c r="E67" s="6">
        <v>7.9020000000000001</v>
      </c>
      <c r="F67" s="38">
        <v>1.33</v>
      </c>
      <c r="G67" s="4">
        <v>55.89</v>
      </c>
      <c r="H67" s="3">
        <v>116260</v>
      </c>
      <c r="I67" s="5">
        <v>1.1000000000000001</v>
      </c>
      <c r="J67" s="4">
        <v>53.32</v>
      </c>
      <c r="K67" s="3">
        <v>110900</v>
      </c>
    </row>
    <row r="68" spans="1:11" x14ac:dyDescent="0.3">
      <c r="A68" s="1" t="s">
        <v>767</v>
      </c>
      <c r="B68" s="1" t="s">
        <v>78</v>
      </c>
      <c r="C68" s="3">
        <v>21570</v>
      </c>
      <c r="D68" s="5">
        <v>5.0999999999999996</v>
      </c>
      <c r="E68" s="6">
        <v>2.319</v>
      </c>
      <c r="F68" s="38">
        <v>0.84</v>
      </c>
      <c r="G68" s="4">
        <v>57.88</v>
      </c>
      <c r="H68" s="3">
        <v>120380</v>
      </c>
      <c r="I68" s="5">
        <v>1.1000000000000001</v>
      </c>
      <c r="J68" s="4">
        <v>56.88</v>
      </c>
      <c r="K68" s="3">
        <v>118310</v>
      </c>
    </row>
    <row r="69" spans="1:11" x14ac:dyDescent="0.3">
      <c r="A69" s="1" t="s">
        <v>767</v>
      </c>
      <c r="B69" s="1" t="s">
        <v>79</v>
      </c>
      <c r="C69" s="3">
        <v>11960</v>
      </c>
      <c r="D69" s="5">
        <v>4.2</v>
      </c>
      <c r="E69" s="6">
        <v>1.286</v>
      </c>
      <c r="F69" s="38">
        <v>1.46</v>
      </c>
      <c r="G69" s="4">
        <v>40.82</v>
      </c>
      <c r="H69" s="3">
        <v>84910</v>
      </c>
      <c r="I69" s="5">
        <v>1.7</v>
      </c>
      <c r="J69" s="4">
        <v>37.130000000000003</v>
      </c>
      <c r="K69" s="3">
        <v>77220</v>
      </c>
    </row>
    <row r="70" spans="1:11" x14ac:dyDescent="0.3">
      <c r="A70" s="1" t="s">
        <v>767</v>
      </c>
      <c r="B70" s="1" t="s">
        <v>80</v>
      </c>
      <c r="C70" s="3">
        <v>8530</v>
      </c>
      <c r="D70" s="5">
        <v>3.9</v>
      </c>
      <c r="E70" s="6">
        <v>0.91700000000000004</v>
      </c>
      <c r="F70" s="38">
        <v>1.1499999999999999</v>
      </c>
      <c r="G70" s="4">
        <v>49.1</v>
      </c>
      <c r="H70" s="3">
        <v>102120</v>
      </c>
      <c r="I70" s="5">
        <v>1.2</v>
      </c>
      <c r="J70" s="4">
        <v>47.13</v>
      </c>
      <c r="K70" s="3">
        <v>98030</v>
      </c>
    </row>
    <row r="71" spans="1:11" x14ac:dyDescent="0.3">
      <c r="A71" s="1" t="s">
        <v>767</v>
      </c>
      <c r="B71" s="1" t="s">
        <v>81</v>
      </c>
      <c r="C71" s="3">
        <v>27720</v>
      </c>
      <c r="D71" s="5">
        <v>2.5</v>
      </c>
      <c r="E71" s="6">
        <v>2.9790000000000001</v>
      </c>
      <c r="F71" s="38">
        <v>1.1299999999999999</v>
      </c>
      <c r="G71" s="4">
        <v>48.44</v>
      </c>
      <c r="H71" s="3">
        <v>100750</v>
      </c>
      <c r="I71" s="5">
        <v>0.8</v>
      </c>
      <c r="J71" s="4">
        <v>46.35</v>
      </c>
      <c r="K71" s="3">
        <v>96410</v>
      </c>
    </row>
    <row r="72" spans="1:11" x14ac:dyDescent="0.3">
      <c r="A72" s="1" t="s">
        <v>767</v>
      </c>
      <c r="B72" s="1" t="s">
        <v>82</v>
      </c>
      <c r="C72" s="3">
        <v>10930</v>
      </c>
      <c r="D72" s="5">
        <v>6.7</v>
      </c>
      <c r="E72" s="6">
        <v>1.175</v>
      </c>
      <c r="F72" s="38">
        <v>1.06</v>
      </c>
      <c r="G72" s="4">
        <v>58.37</v>
      </c>
      <c r="H72" s="3">
        <v>121400</v>
      </c>
      <c r="I72" s="5">
        <v>3.1</v>
      </c>
      <c r="J72" s="4">
        <v>57.4</v>
      </c>
      <c r="K72" s="3">
        <v>119400</v>
      </c>
    </row>
    <row r="73" spans="1:11" x14ac:dyDescent="0.3">
      <c r="A73" s="1" t="s">
        <v>767</v>
      </c>
      <c r="B73" s="1" t="s">
        <v>83</v>
      </c>
      <c r="C73" s="3">
        <v>40040</v>
      </c>
      <c r="D73" s="5">
        <v>3.5</v>
      </c>
      <c r="E73" s="6">
        <v>4.3040000000000003</v>
      </c>
      <c r="F73" s="38">
        <v>1</v>
      </c>
      <c r="G73" s="4">
        <v>30.44</v>
      </c>
      <c r="H73" s="3">
        <v>63310</v>
      </c>
      <c r="I73" s="5">
        <v>1.1000000000000001</v>
      </c>
      <c r="J73" s="4">
        <v>28.22</v>
      </c>
      <c r="K73" s="3">
        <v>58700</v>
      </c>
    </row>
    <row r="74" spans="1:11" x14ac:dyDescent="0.3">
      <c r="A74" s="1" t="s">
        <v>767</v>
      </c>
      <c r="B74" s="1" t="s">
        <v>84</v>
      </c>
      <c r="C74" s="3">
        <v>14240</v>
      </c>
      <c r="D74" s="5">
        <v>7.9</v>
      </c>
      <c r="E74" s="6">
        <v>1.5309999999999999</v>
      </c>
      <c r="F74" s="38">
        <v>1.17</v>
      </c>
      <c r="G74" s="4">
        <v>39.72</v>
      </c>
      <c r="H74" s="3">
        <v>82620</v>
      </c>
      <c r="I74" s="5">
        <v>1.4</v>
      </c>
      <c r="J74" s="4">
        <v>37.1</v>
      </c>
      <c r="K74" s="3">
        <v>77170</v>
      </c>
    </row>
    <row r="75" spans="1:11" x14ac:dyDescent="0.3">
      <c r="A75" s="1" t="s">
        <v>767</v>
      </c>
      <c r="B75" s="1" t="s">
        <v>85</v>
      </c>
      <c r="C75" s="3">
        <v>9940</v>
      </c>
      <c r="D75" s="5">
        <v>3.9</v>
      </c>
      <c r="E75" s="6">
        <v>1.069</v>
      </c>
      <c r="F75" s="38">
        <v>0.48</v>
      </c>
      <c r="G75" s="4">
        <v>47.65</v>
      </c>
      <c r="H75" s="3">
        <v>99100</v>
      </c>
      <c r="I75" s="5">
        <v>4</v>
      </c>
      <c r="J75" s="4">
        <v>47.16</v>
      </c>
      <c r="K75" s="3">
        <v>98090</v>
      </c>
    </row>
    <row r="76" spans="1:11" x14ac:dyDescent="0.3">
      <c r="A76" s="1" t="s">
        <v>767</v>
      </c>
      <c r="B76" s="1" t="s">
        <v>86</v>
      </c>
      <c r="C76" s="3">
        <v>2400</v>
      </c>
      <c r="D76" s="5">
        <v>9.1</v>
      </c>
      <c r="E76" s="6">
        <v>0.25800000000000001</v>
      </c>
      <c r="F76" s="38">
        <v>1.92</v>
      </c>
      <c r="G76" s="4">
        <v>68.52</v>
      </c>
      <c r="H76" s="3">
        <v>142510</v>
      </c>
      <c r="I76" s="5">
        <v>4.9000000000000004</v>
      </c>
      <c r="J76" s="4">
        <v>58.71</v>
      </c>
      <c r="K76" s="3">
        <v>122120</v>
      </c>
    </row>
    <row r="77" spans="1:11" x14ac:dyDescent="0.3">
      <c r="A77" s="1" t="s">
        <v>767</v>
      </c>
      <c r="B77" s="1" t="s">
        <v>87</v>
      </c>
      <c r="C77" s="3">
        <v>120</v>
      </c>
      <c r="D77" s="5">
        <v>11.6</v>
      </c>
      <c r="E77" s="6">
        <v>1.2999999999999999E-2</v>
      </c>
      <c r="F77" s="38">
        <v>0.66</v>
      </c>
      <c r="G77" s="4">
        <v>48.72</v>
      </c>
      <c r="H77" s="3">
        <v>101340</v>
      </c>
      <c r="I77" s="5">
        <v>4.2</v>
      </c>
      <c r="J77" s="4">
        <v>44.85</v>
      </c>
      <c r="K77" s="3">
        <v>93280</v>
      </c>
    </row>
    <row r="78" spans="1:11" x14ac:dyDescent="0.3">
      <c r="A78" s="1" t="s">
        <v>767</v>
      </c>
      <c r="B78" s="1" t="s">
        <v>88</v>
      </c>
      <c r="C78" s="3">
        <v>6300</v>
      </c>
      <c r="D78" s="5">
        <v>6.2</v>
      </c>
      <c r="E78" s="6">
        <v>0.67700000000000005</v>
      </c>
      <c r="F78" s="38">
        <v>0.91</v>
      </c>
      <c r="G78" s="4">
        <v>51.81</v>
      </c>
      <c r="H78" s="3">
        <v>107770</v>
      </c>
      <c r="I78" s="5">
        <v>2.5</v>
      </c>
      <c r="J78" s="4">
        <v>48.02</v>
      </c>
      <c r="K78" s="3">
        <v>99870</v>
      </c>
    </row>
    <row r="79" spans="1:11" x14ac:dyDescent="0.3">
      <c r="A79" s="1" t="s">
        <v>767</v>
      </c>
      <c r="B79" s="1" t="s">
        <v>89</v>
      </c>
      <c r="C79" s="3">
        <v>1360</v>
      </c>
      <c r="D79" s="5">
        <v>11.2</v>
      </c>
      <c r="E79" s="6">
        <v>0.14599999999999999</v>
      </c>
      <c r="F79" s="38">
        <v>0.56999999999999995</v>
      </c>
      <c r="G79" s="4">
        <v>52.37</v>
      </c>
      <c r="H79" s="3">
        <v>108930</v>
      </c>
      <c r="I79" s="5">
        <v>2.7</v>
      </c>
      <c r="J79" s="4">
        <v>48.76</v>
      </c>
      <c r="K79" s="3">
        <v>101410</v>
      </c>
    </row>
    <row r="80" spans="1:11" x14ac:dyDescent="0.3">
      <c r="A80" s="1" t="s">
        <v>767</v>
      </c>
      <c r="B80" s="1" t="s">
        <v>752</v>
      </c>
      <c r="C80" s="3">
        <v>170</v>
      </c>
      <c r="D80" s="5">
        <v>21.7</v>
      </c>
      <c r="E80" s="6">
        <v>1.9E-2</v>
      </c>
      <c r="F80" s="38">
        <v>1.33</v>
      </c>
      <c r="G80" s="4">
        <v>51.79</v>
      </c>
      <c r="H80" s="3">
        <v>107730</v>
      </c>
      <c r="I80" s="5">
        <v>9.8000000000000007</v>
      </c>
      <c r="J80" s="4">
        <v>43.88</v>
      </c>
      <c r="K80" s="3">
        <v>91280</v>
      </c>
    </row>
    <row r="81" spans="1:11" x14ac:dyDescent="0.3">
      <c r="A81" s="1" t="s">
        <v>767</v>
      </c>
      <c r="B81" s="1" t="s">
        <v>90</v>
      </c>
      <c r="C81" s="3">
        <v>12630</v>
      </c>
      <c r="D81" s="5">
        <v>4.9000000000000004</v>
      </c>
      <c r="E81" s="6">
        <v>1.357</v>
      </c>
      <c r="F81" s="38">
        <v>1.88</v>
      </c>
      <c r="G81" s="4">
        <v>48.49</v>
      </c>
      <c r="H81" s="3">
        <v>100860</v>
      </c>
      <c r="I81" s="5">
        <v>4</v>
      </c>
      <c r="J81" s="4">
        <v>39.93</v>
      </c>
      <c r="K81" s="3">
        <v>83050</v>
      </c>
    </row>
    <row r="82" spans="1:11" x14ac:dyDescent="0.3">
      <c r="A82" s="1" t="s">
        <v>767</v>
      </c>
      <c r="B82" s="1" t="s">
        <v>91</v>
      </c>
      <c r="C82" s="3">
        <v>1180</v>
      </c>
      <c r="D82" s="5">
        <v>27.4</v>
      </c>
      <c r="E82" s="6">
        <v>0.127</v>
      </c>
      <c r="F82" s="38">
        <v>0.95</v>
      </c>
      <c r="G82" s="4">
        <v>37.840000000000003</v>
      </c>
      <c r="H82" s="3">
        <v>78720</v>
      </c>
      <c r="I82" s="5">
        <v>5.4</v>
      </c>
      <c r="J82" s="4">
        <v>36.450000000000003</v>
      </c>
      <c r="K82" s="3">
        <v>75810</v>
      </c>
    </row>
    <row r="83" spans="1:11" x14ac:dyDescent="0.3">
      <c r="A83" s="1" t="s">
        <v>767</v>
      </c>
      <c r="B83" s="1" t="s">
        <v>92</v>
      </c>
      <c r="C83" s="3">
        <v>140</v>
      </c>
      <c r="D83" s="5">
        <v>21.6</v>
      </c>
      <c r="E83" s="6">
        <v>1.4999999999999999E-2</v>
      </c>
      <c r="F83" s="38">
        <v>0.18</v>
      </c>
      <c r="G83" s="4">
        <v>34.32</v>
      </c>
      <c r="H83" s="3">
        <v>71390</v>
      </c>
      <c r="I83" s="5">
        <v>10.4</v>
      </c>
      <c r="J83" s="4">
        <v>33.090000000000003</v>
      </c>
      <c r="K83" s="3">
        <v>68830</v>
      </c>
    </row>
    <row r="84" spans="1:11" x14ac:dyDescent="0.3">
      <c r="A84" s="1" t="s">
        <v>767</v>
      </c>
      <c r="B84" s="1" t="s">
        <v>93</v>
      </c>
      <c r="C84" s="3">
        <v>2190</v>
      </c>
      <c r="D84" s="5">
        <v>22.1</v>
      </c>
      <c r="E84" s="6">
        <v>0.23599999999999999</v>
      </c>
      <c r="F84" s="38">
        <v>0.77</v>
      </c>
      <c r="G84" s="4">
        <v>35.659999999999997</v>
      </c>
      <c r="H84" s="3">
        <v>74180</v>
      </c>
      <c r="I84" s="5">
        <v>3.8</v>
      </c>
      <c r="J84" s="4">
        <v>33.83</v>
      </c>
      <c r="K84" s="3">
        <v>70360</v>
      </c>
    </row>
    <row r="85" spans="1:11" x14ac:dyDescent="0.3">
      <c r="A85" s="1" t="s">
        <v>767</v>
      </c>
      <c r="B85" s="1" t="s">
        <v>94</v>
      </c>
      <c r="C85" s="3">
        <v>400</v>
      </c>
      <c r="D85" s="5">
        <v>24</v>
      </c>
      <c r="E85" s="6">
        <v>4.2999999999999997E-2</v>
      </c>
      <c r="F85" s="38">
        <v>0.09</v>
      </c>
      <c r="G85" s="4">
        <v>51.14</v>
      </c>
      <c r="H85" s="3">
        <v>106370</v>
      </c>
      <c r="I85" s="5">
        <v>4.3</v>
      </c>
      <c r="J85" s="4">
        <v>50.9</v>
      </c>
      <c r="K85" s="3">
        <v>105880</v>
      </c>
    </row>
    <row r="86" spans="1:11" x14ac:dyDescent="0.3">
      <c r="A86" s="1" t="s">
        <v>767</v>
      </c>
      <c r="B86" s="1" t="s">
        <v>95</v>
      </c>
      <c r="C86" s="3">
        <v>360</v>
      </c>
      <c r="D86" s="5">
        <v>12</v>
      </c>
      <c r="E86" s="6">
        <v>3.9E-2</v>
      </c>
      <c r="F86" s="38">
        <v>0.27</v>
      </c>
      <c r="G86" s="4">
        <v>51.55</v>
      </c>
      <c r="H86" s="3">
        <v>107220</v>
      </c>
      <c r="I86" s="5">
        <v>3.9</v>
      </c>
      <c r="J86" s="4">
        <v>45.6</v>
      </c>
      <c r="K86" s="3">
        <v>94850</v>
      </c>
    </row>
    <row r="87" spans="1:11" x14ac:dyDescent="0.3">
      <c r="A87" s="1" t="s">
        <v>767</v>
      </c>
      <c r="B87" s="1" t="s">
        <v>96</v>
      </c>
      <c r="C87" s="3">
        <v>950</v>
      </c>
      <c r="D87" s="5">
        <v>10.9</v>
      </c>
      <c r="E87" s="6">
        <v>0.10199999999999999</v>
      </c>
      <c r="F87" s="38">
        <v>0.43</v>
      </c>
      <c r="G87" s="4">
        <v>48.68</v>
      </c>
      <c r="H87" s="3">
        <v>101250</v>
      </c>
      <c r="I87" s="5">
        <v>2.4</v>
      </c>
      <c r="J87" s="4">
        <v>46.79</v>
      </c>
      <c r="K87" s="3">
        <v>97320</v>
      </c>
    </row>
    <row r="88" spans="1:11" x14ac:dyDescent="0.3">
      <c r="A88" s="1" t="s">
        <v>767</v>
      </c>
      <c r="B88" s="1" t="s">
        <v>97</v>
      </c>
      <c r="C88" s="3">
        <v>15870</v>
      </c>
      <c r="D88" s="5">
        <v>4</v>
      </c>
      <c r="E88" s="6">
        <v>1.706</v>
      </c>
      <c r="F88" s="38">
        <v>0.81</v>
      </c>
      <c r="G88" s="4">
        <v>48.49</v>
      </c>
      <c r="H88" s="3">
        <v>100850</v>
      </c>
      <c r="I88" s="5">
        <v>1.4</v>
      </c>
      <c r="J88" s="4">
        <v>45.13</v>
      </c>
      <c r="K88" s="3">
        <v>93870</v>
      </c>
    </row>
    <row r="89" spans="1:11" x14ac:dyDescent="0.3">
      <c r="A89" s="1" t="s">
        <v>767</v>
      </c>
      <c r="B89" s="1" t="s">
        <v>99</v>
      </c>
      <c r="C89" s="3">
        <v>9080</v>
      </c>
      <c r="D89" s="5">
        <v>7.9</v>
      </c>
      <c r="E89" s="6">
        <v>0.97599999999999998</v>
      </c>
      <c r="F89" s="38">
        <v>0.76</v>
      </c>
      <c r="G89" s="4">
        <v>50.82</v>
      </c>
      <c r="H89" s="3">
        <v>105700</v>
      </c>
      <c r="I89" s="5">
        <v>1.4</v>
      </c>
      <c r="J89" s="4">
        <v>49.25</v>
      </c>
      <c r="K89" s="3">
        <v>102430</v>
      </c>
    </row>
    <row r="90" spans="1:11" x14ac:dyDescent="0.3">
      <c r="A90" s="1" t="s">
        <v>767</v>
      </c>
      <c r="B90" s="1" t="s">
        <v>100</v>
      </c>
      <c r="C90" s="3">
        <v>3940</v>
      </c>
      <c r="D90" s="5">
        <v>7.2</v>
      </c>
      <c r="E90" s="6">
        <v>0.42399999999999999</v>
      </c>
      <c r="F90" s="38">
        <v>0.45</v>
      </c>
      <c r="G90" s="4">
        <v>50.5</v>
      </c>
      <c r="H90" s="3">
        <v>105030</v>
      </c>
      <c r="I90" s="5">
        <v>1.6</v>
      </c>
      <c r="J90" s="4">
        <v>49.69</v>
      </c>
      <c r="K90" s="3">
        <v>103360</v>
      </c>
    </row>
    <row r="91" spans="1:11" x14ac:dyDescent="0.3">
      <c r="A91" s="1" t="s">
        <v>767</v>
      </c>
      <c r="B91" s="1" t="s">
        <v>101</v>
      </c>
      <c r="C91" s="3">
        <v>2500</v>
      </c>
      <c r="D91" s="5">
        <v>8.6999999999999993</v>
      </c>
      <c r="E91" s="6">
        <v>0.26900000000000002</v>
      </c>
      <c r="F91" s="38">
        <v>0.73</v>
      </c>
      <c r="G91" s="4">
        <v>46.34</v>
      </c>
      <c r="H91" s="3">
        <v>96390</v>
      </c>
      <c r="I91" s="5">
        <v>2.4</v>
      </c>
      <c r="J91" s="4">
        <v>44.59</v>
      </c>
      <c r="K91" s="3">
        <v>92740</v>
      </c>
    </row>
    <row r="92" spans="1:11" x14ac:dyDescent="0.3">
      <c r="A92" s="1" t="s">
        <v>767</v>
      </c>
      <c r="B92" s="1" t="s">
        <v>102</v>
      </c>
      <c r="C92" s="3">
        <v>1580</v>
      </c>
      <c r="D92" s="5">
        <v>12.7</v>
      </c>
      <c r="E92" s="6">
        <v>0.17</v>
      </c>
      <c r="F92" s="38">
        <v>0.93</v>
      </c>
      <c r="G92" s="4">
        <v>47.84</v>
      </c>
      <c r="H92" s="3">
        <v>99500</v>
      </c>
      <c r="I92" s="5">
        <v>2.9</v>
      </c>
      <c r="J92" s="4">
        <v>46.8</v>
      </c>
      <c r="K92" s="3">
        <v>97340</v>
      </c>
    </row>
    <row r="93" spans="1:11" x14ac:dyDescent="0.3">
      <c r="A93" s="1" t="s">
        <v>767</v>
      </c>
      <c r="B93" s="1" t="s">
        <v>103</v>
      </c>
      <c r="C93" s="3">
        <v>7210</v>
      </c>
      <c r="D93" s="5">
        <v>6.2</v>
      </c>
      <c r="E93" s="6">
        <v>0.77500000000000002</v>
      </c>
      <c r="F93" s="38">
        <v>0.42</v>
      </c>
      <c r="G93" s="4">
        <v>48.12</v>
      </c>
      <c r="H93" s="3">
        <v>100100</v>
      </c>
      <c r="I93" s="5">
        <v>4.7</v>
      </c>
      <c r="J93" s="4">
        <v>44.22</v>
      </c>
      <c r="K93" s="3">
        <v>91970</v>
      </c>
    </row>
    <row r="94" spans="1:11" x14ac:dyDescent="0.3">
      <c r="A94" s="1" t="s">
        <v>767</v>
      </c>
      <c r="B94" s="1" t="s">
        <v>105</v>
      </c>
      <c r="C94" s="3">
        <v>740</v>
      </c>
      <c r="D94" s="5">
        <v>26.6</v>
      </c>
      <c r="E94" s="6">
        <v>0.08</v>
      </c>
      <c r="F94" s="38">
        <v>0.42</v>
      </c>
      <c r="G94" s="4">
        <v>47.24</v>
      </c>
      <c r="H94" s="3">
        <v>98250</v>
      </c>
      <c r="I94" s="5">
        <v>2.5</v>
      </c>
      <c r="J94" s="4">
        <v>46.57</v>
      </c>
      <c r="K94" s="3">
        <v>96860</v>
      </c>
    </row>
    <row r="95" spans="1:11" x14ac:dyDescent="0.3">
      <c r="A95" s="1" t="s">
        <v>767</v>
      </c>
      <c r="B95" s="1" t="s">
        <v>107</v>
      </c>
      <c r="C95" s="3">
        <v>90</v>
      </c>
      <c r="D95" s="5">
        <v>30.6</v>
      </c>
      <c r="E95" s="6">
        <v>0.01</v>
      </c>
      <c r="F95" s="38">
        <v>0.22</v>
      </c>
      <c r="G95" s="4">
        <v>43.44</v>
      </c>
      <c r="H95" s="3">
        <v>90350</v>
      </c>
      <c r="I95" s="5">
        <v>3</v>
      </c>
      <c r="J95" s="4">
        <v>39.57</v>
      </c>
      <c r="K95" s="3">
        <v>82310</v>
      </c>
    </row>
    <row r="96" spans="1:11" x14ac:dyDescent="0.3">
      <c r="A96" s="1" t="s">
        <v>767</v>
      </c>
      <c r="B96" s="1" t="s">
        <v>741</v>
      </c>
      <c r="C96" s="3">
        <v>200</v>
      </c>
      <c r="D96" s="5">
        <v>10.4</v>
      </c>
      <c r="E96" s="6">
        <v>2.1000000000000001E-2</v>
      </c>
      <c r="F96" s="38">
        <v>0.18</v>
      </c>
      <c r="G96" s="4">
        <v>58.17</v>
      </c>
      <c r="H96" s="3">
        <v>120990</v>
      </c>
      <c r="I96" s="5">
        <v>2.5</v>
      </c>
      <c r="J96" s="4">
        <v>59.05</v>
      </c>
      <c r="K96" s="3">
        <v>122830</v>
      </c>
    </row>
    <row r="97" spans="1:11" x14ac:dyDescent="0.3">
      <c r="A97" s="1" t="s">
        <v>767</v>
      </c>
      <c r="B97" s="1" t="s">
        <v>108</v>
      </c>
      <c r="C97" s="3">
        <v>110</v>
      </c>
      <c r="D97" s="5">
        <v>48.6</v>
      </c>
      <c r="E97" s="6">
        <v>1.2E-2</v>
      </c>
      <c r="F97" s="38">
        <v>0.05</v>
      </c>
      <c r="G97" s="4">
        <v>93.25</v>
      </c>
      <c r="H97" s="3">
        <v>193950</v>
      </c>
      <c r="I97" s="5">
        <v>6.4</v>
      </c>
      <c r="J97" s="4">
        <v>83.87</v>
      </c>
      <c r="K97" s="3">
        <v>174460</v>
      </c>
    </row>
    <row r="98" spans="1:11" x14ac:dyDescent="0.3">
      <c r="A98" s="1" t="s">
        <v>767</v>
      </c>
      <c r="B98" s="1" t="s">
        <v>109</v>
      </c>
      <c r="C98" s="3">
        <v>4570</v>
      </c>
      <c r="D98" s="5">
        <v>6.4</v>
      </c>
      <c r="E98" s="6">
        <v>0.49099999999999999</v>
      </c>
      <c r="F98" s="38">
        <v>0.53</v>
      </c>
      <c r="G98" s="4">
        <v>50.7</v>
      </c>
      <c r="H98" s="3">
        <v>105450</v>
      </c>
      <c r="I98" s="5">
        <v>1.9</v>
      </c>
      <c r="J98" s="4">
        <v>51.44</v>
      </c>
      <c r="K98" s="3">
        <v>107000</v>
      </c>
    </row>
    <row r="99" spans="1:11" x14ac:dyDescent="0.3">
      <c r="A99" s="1" t="s">
        <v>767</v>
      </c>
      <c r="B99" s="1" t="s">
        <v>110</v>
      </c>
      <c r="C99" s="3">
        <v>6180</v>
      </c>
      <c r="D99" s="5">
        <v>11.6</v>
      </c>
      <c r="E99" s="6">
        <v>0.66400000000000003</v>
      </c>
      <c r="F99" s="38">
        <v>0.99</v>
      </c>
      <c r="G99" s="4">
        <v>27.8</v>
      </c>
      <c r="H99" s="3">
        <v>57820</v>
      </c>
      <c r="I99" s="5">
        <v>1.8</v>
      </c>
      <c r="J99" s="4">
        <v>26.94</v>
      </c>
      <c r="K99" s="3">
        <v>56040</v>
      </c>
    </row>
    <row r="100" spans="1:11" x14ac:dyDescent="0.3">
      <c r="A100" s="1" t="s">
        <v>767</v>
      </c>
      <c r="B100" s="1" t="s">
        <v>111</v>
      </c>
      <c r="C100" s="3">
        <v>1460</v>
      </c>
      <c r="D100" s="5">
        <v>17.3</v>
      </c>
      <c r="E100" s="6">
        <v>0.157</v>
      </c>
      <c r="F100" s="38">
        <v>0.86</v>
      </c>
      <c r="G100" s="4">
        <v>33.369999999999997</v>
      </c>
      <c r="H100" s="3">
        <v>69420</v>
      </c>
      <c r="I100" s="5">
        <v>7.5</v>
      </c>
      <c r="J100" s="4">
        <v>33.56</v>
      </c>
      <c r="K100" s="3">
        <v>69800</v>
      </c>
    </row>
    <row r="101" spans="1:11" x14ac:dyDescent="0.3">
      <c r="A101" s="1" t="s">
        <v>767</v>
      </c>
      <c r="B101" s="1" t="s">
        <v>112</v>
      </c>
      <c r="C101" s="3">
        <v>2550</v>
      </c>
      <c r="D101" s="5">
        <v>9</v>
      </c>
      <c r="E101" s="6">
        <v>0.27400000000000002</v>
      </c>
      <c r="F101" s="38">
        <v>0.67</v>
      </c>
      <c r="G101" s="4">
        <v>31.73</v>
      </c>
      <c r="H101" s="3">
        <v>66000</v>
      </c>
      <c r="I101" s="5">
        <v>3.6</v>
      </c>
      <c r="J101" s="4">
        <v>30.62</v>
      </c>
      <c r="K101" s="3">
        <v>63690</v>
      </c>
    </row>
    <row r="102" spans="1:11" x14ac:dyDescent="0.3">
      <c r="A102" s="1" t="s">
        <v>767</v>
      </c>
      <c r="B102" s="1" t="s">
        <v>113</v>
      </c>
      <c r="C102" s="3">
        <v>630</v>
      </c>
      <c r="D102" s="5">
        <v>12.8</v>
      </c>
      <c r="E102" s="6">
        <v>6.8000000000000005E-2</v>
      </c>
      <c r="F102" s="38">
        <v>0.63</v>
      </c>
      <c r="G102" s="4">
        <v>31.12</v>
      </c>
      <c r="H102" s="3">
        <v>64730</v>
      </c>
      <c r="I102" s="5">
        <v>3.8</v>
      </c>
      <c r="J102" s="4">
        <v>28.48</v>
      </c>
      <c r="K102" s="3">
        <v>59240</v>
      </c>
    </row>
    <row r="103" spans="1:11" x14ac:dyDescent="0.3">
      <c r="A103" s="1" t="s">
        <v>767</v>
      </c>
      <c r="B103" s="1" t="s">
        <v>115</v>
      </c>
      <c r="C103" s="3">
        <v>1640</v>
      </c>
      <c r="D103" s="5">
        <v>12.3</v>
      </c>
      <c r="E103" s="6">
        <v>0.17599999999999999</v>
      </c>
      <c r="F103" s="38">
        <v>0.35</v>
      </c>
      <c r="G103" s="4" t="s">
        <v>14</v>
      </c>
      <c r="H103" s="3" t="s">
        <v>14</v>
      </c>
      <c r="I103" s="5" t="s">
        <v>14</v>
      </c>
      <c r="J103" s="4" t="s">
        <v>14</v>
      </c>
      <c r="K103" s="3" t="s">
        <v>14</v>
      </c>
    </row>
    <row r="104" spans="1:11" x14ac:dyDescent="0.3">
      <c r="A104" s="1" t="s">
        <v>767</v>
      </c>
      <c r="B104" s="1" t="s">
        <v>117</v>
      </c>
      <c r="C104" s="3">
        <v>300</v>
      </c>
      <c r="D104" s="5">
        <v>16.5</v>
      </c>
      <c r="E104" s="6">
        <v>3.3000000000000002E-2</v>
      </c>
      <c r="F104" s="38">
        <v>0.36</v>
      </c>
      <c r="G104" s="4">
        <v>31.11</v>
      </c>
      <c r="H104" s="3">
        <v>64710</v>
      </c>
      <c r="I104" s="5">
        <v>6.5</v>
      </c>
      <c r="J104" s="4">
        <v>30.24</v>
      </c>
      <c r="K104" s="3">
        <v>62900</v>
      </c>
    </row>
    <row r="105" spans="1:11" x14ac:dyDescent="0.3">
      <c r="A105" s="1" t="s">
        <v>767</v>
      </c>
      <c r="B105" s="1" t="s">
        <v>118</v>
      </c>
      <c r="C105" s="3">
        <v>680</v>
      </c>
      <c r="D105" s="5">
        <v>21</v>
      </c>
      <c r="E105" s="6">
        <v>7.2999999999999995E-2</v>
      </c>
      <c r="F105" s="38">
        <v>0.59</v>
      </c>
      <c r="G105" s="4">
        <v>29.17</v>
      </c>
      <c r="H105" s="3">
        <v>60670</v>
      </c>
      <c r="I105" s="5">
        <v>5</v>
      </c>
      <c r="J105" s="4">
        <v>27.84</v>
      </c>
      <c r="K105" s="3">
        <v>57910</v>
      </c>
    </row>
    <row r="106" spans="1:11" x14ac:dyDescent="0.3">
      <c r="A106" s="1" t="s">
        <v>767</v>
      </c>
      <c r="B106" s="1" t="s">
        <v>119</v>
      </c>
      <c r="C106" s="3">
        <v>1460</v>
      </c>
      <c r="D106" s="5">
        <v>21.7</v>
      </c>
      <c r="E106" s="6">
        <v>0.157</v>
      </c>
      <c r="F106" s="38">
        <v>0.34</v>
      </c>
      <c r="G106" s="4">
        <v>28.78</v>
      </c>
      <c r="H106" s="3">
        <v>59860</v>
      </c>
      <c r="I106" s="5">
        <v>2.9</v>
      </c>
      <c r="J106" s="4">
        <v>27.78</v>
      </c>
      <c r="K106" s="3">
        <v>57790</v>
      </c>
    </row>
    <row r="107" spans="1:11" x14ac:dyDescent="0.3">
      <c r="A107" s="1" t="s">
        <v>767</v>
      </c>
      <c r="B107" s="1" t="s">
        <v>120</v>
      </c>
      <c r="C107" s="3">
        <v>810</v>
      </c>
      <c r="D107" s="5">
        <v>14.4</v>
      </c>
      <c r="E107" s="6">
        <v>8.6999999999999994E-2</v>
      </c>
      <c r="F107" s="38">
        <v>0.28999999999999998</v>
      </c>
      <c r="G107" s="4">
        <v>29.69</v>
      </c>
      <c r="H107" s="3">
        <v>61750</v>
      </c>
      <c r="I107" s="5">
        <v>4.8</v>
      </c>
      <c r="J107" s="4">
        <v>29.14</v>
      </c>
      <c r="K107" s="3">
        <v>60620</v>
      </c>
    </row>
    <row r="108" spans="1:11" x14ac:dyDescent="0.3">
      <c r="A108" s="1" t="s">
        <v>767</v>
      </c>
      <c r="B108" s="1" t="s">
        <v>121</v>
      </c>
      <c r="C108" s="3">
        <v>1610</v>
      </c>
      <c r="D108" s="5">
        <v>16.5</v>
      </c>
      <c r="E108" s="6">
        <v>0.17399999999999999</v>
      </c>
      <c r="F108" s="38">
        <v>0.32</v>
      </c>
      <c r="G108" s="4">
        <v>33.19</v>
      </c>
      <c r="H108" s="3">
        <v>69030</v>
      </c>
      <c r="I108" s="5">
        <v>2.9</v>
      </c>
      <c r="J108" s="4">
        <v>30.77</v>
      </c>
      <c r="K108" s="3">
        <v>64000</v>
      </c>
    </row>
    <row r="109" spans="1:11" x14ac:dyDescent="0.3">
      <c r="A109" s="1" t="s">
        <v>767</v>
      </c>
      <c r="B109" s="1" t="s">
        <v>122</v>
      </c>
      <c r="C109" s="3">
        <v>1130</v>
      </c>
      <c r="D109" s="5">
        <v>35.9</v>
      </c>
      <c r="E109" s="6">
        <v>0.122</v>
      </c>
      <c r="F109" s="38">
        <v>0.33</v>
      </c>
      <c r="G109" s="4">
        <v>26.28</v>
      </c>
      <c r="H109" s="3">
        <v>54670</v>
      </c>
      <c r="I109" s="5">
        <v>3</v>
      </c>
      <c r="J109" s="4">
        <v>24.7</v>
      </c>
      <c r="K109" s="3">
        <v>51380</v>
      </c>
    </row>
    <row r="110" spans="1:11" x14ac:dyDescent="0.3">
      <c r="A110" s="1" t="s">
        <v>767</v>
      </c>
      <c r="B110" s="1" t="s">
        <v>124</v>
      </c>
      <c r="C110" s="3">
        <v>1070</v>
      </c>
      <c r="D110" s="5">
        <v>12.4</v>
      </c>
      <c r="E110" s="6">
        <v>0.115</v>
      </c>
      <c r="F110" s="38">
        <v>1.1000000000000001</v>
      </c>
      <c r="G110" s="4">
        <v>38.15</v>
      </c>
      <c r="H110" s="3">
        <v>79340</v>
      </c>
      <c r="I110" s="5">
        <v>4.7</v>
      </c>
      <c r="J110" s="4">
        <v>34.25</v>
      </c>
      <c r="K110" s="3">
        <v>71240</v>
      </c>
    </row>
    <row r="111" spans="1:11" x14ac:dyDescent="0.3">
      <c r="A111" s="1" t="s">
        <v>767</v>
      </c>
      <c r="B111" s="1" t="s">
        <v>125</v>
      </c>
      <c r="C111" s="3">
        <v>100</v>
      </c>
      <c r="D111" s="5">
        <v>18.600000000000001</v>
      </c>
      <c r="E111" s="6">
        <v>1.0999999999999999E-2</v>
      </c>
      <c r="F111" s="38">
        <v>0.11</v>
      </c>
      <c r="G111" s="4">
        <v>33.83</v>
      </c>
      <c r="H111" s="3">
        <v>70380</v>
      </c>
      <c r="I111" s="5">
        <v>6.4</v>
      </c>
      <c r="J111" s="4">
        <v>32.57</v>
      </c>
      <c r="K111" s="3">
        <v>67740</v>
      </c>
    </row>
    <row r="112" spans="1:11" x14ac:dyDescent="0.3">
      <c r="A112" s="1" t="s">
        <v>767</v>
      </c>
      <c r="B112" s="1" t="s">
        <v>126</v>
      </c>
      <c r="C112" s="3">
        <v>5610</v>
      </c>
      <c r="D112" s="5">
        <v>15.9</v>
      </c>
      <c r="E112" s="6">
        <v>0.60299999999999998</v>
      </c>
      <c r="F112" s="38">
        <v>3.14</v>
      </c>
      <c r="G112" s="4">
        <v>67.09</v>
      </c>
      <c r="H112" s="3">
        <v>139550</v>
      </c>
      <c r="I112" s="5">
        <v>7.9</v>
      </c>
      <c r="J112" s="4">
        <v>59.64</v>
      </c>
      <c r="K112" s="3">
        <v>124060</v>
      </c>
    </row>
    <row r="113" spans="1:11" x14ac:dyDescent="0.3">
      <c r="A113" s="1" t="s">
        <v>767</v>
      </c>
      <c r="B113" s="1" t="s">
        <v>127</v>
      </c>
      <c r="C113" s="3">
        <v>990</v>
      </c>
      <c r="D113" s="5">
        <v>10.1</v>
      </c>
      <c r="E113" s="6">
        <v>0.106</v>
      </c>
      <c r="F113" s="38">
        <v>0.69</v>
      </c>
      <c r="G113" s="4">
        <v>36.96</v>
      </c>
      <c r="H113" s="3">
        <v>76880</v>
      </c>
      <c r="I113" s="5">
        <v>2.7</v>
      </c>
      <c r="J113" s="4">
        <v>34.17</v>
      </c>
      <c r="K113" s="3">
        <v>71060</v>
      </c>
    </row>
    <row r="114" spans="1:11" x14ac:dyDescent="0.3">
      <c r="A114" s="1" t="s">
        <v>767</v>
      </c>
      <c r="B114" s="1" t="s">
        <v>128</v>
      </c>
      <c r="C114" s="3">
        <v>200</v>
      </c>
      <c r="D114" s="5">
        <v>9.4</v>
      </c>
      <c r="E114" s="6">
        <v>2.1000000000000001E-2</v>
      </c>
      <c r="F114" s="38">
        <v>0.17</v>
      </c>
      <c r="G114" s="4">
        <v>36.65</v>
      </c>
      <c r="H114" s="3">
        <v>76230</v>
      </c>
      <c r="I114" s="5">
        <v>2.1</v>
      </c>
      <c r="J114" s="4">
        <v>35.840000000000003</v>
      </c>
      <c r="K114" s="3">
        <v>74550</v>
      </c>
    </row>
    <row r="115" spans="1:11" x14ac:dyDescent="0.3">
      <c r="A115" s="1" t="s">
        <v>767</v>
      </c>
      <c r="B115" s="1" t="s">
        <v>129</v>
      </c>
      <c r="C115" s="3">
        <v>620</v>
      </c>
      <c r="D115" s="5">
        <v>4.5</v>
      </c>
      <c r="E115" s="6">
        <v>6.7000000000000004E-2</v>
      </c>
      <c r="F115" s="38">
        <v>0.25</v>
      </c>
      <c r="G115" s="4">
        <v>42.02</v>
      </c>
      <c r="H115" s="3">
        <v>87390</v>
      </c>
      <c r="I115" s="5">
        <v>1.9</v>
      </c>
      <c r="J115" s="4">
        <v>44.84</v>
      </c>
      <c r="K115" s="3">
        <v>93270</v>
      </c>
    </row>
    <row r="116" spans="1:11" x14ac:dyDescent="0.3">
      <c r="A116" s="1" t="s">
        <v>767</v>
      </c>
      <c r="B116" s="1" t="s">
        <v>130</v>
      </c>
      <c r="C116" s="3">
        <v>480</v>
      </c>
      <c r="D116" s="5">
        <v>30</v>
      </c>
      <c r="E116" s="6">
        <v>5.1999999999999998E-2</v>
      </c>
      <c r="F116" s="38">
        <v>0.34</v>
      </c>
      <c r="G116" s="4" t="s">
        <v>14</v>
      </c>
      <c r="H116" s="3" t="s">
        <v>14</v>
      </c>
      <c r="I116" s="5" t="s">
        <v>14</v>
      </c>
      <c r="J116" s="4" t="s">
        <v>14</v>
      </c>
      <c r="K116" s="3" t="s">
        <v>14</v>
      </c>
    </row>
    <row r="117" spans="1:11" x14ac:dyDescent="0.3">
      <c r="A117" s="1" t="s">
        <v>767</v>
      </c>
      <c r="B117" s="1" t="s">
        <v>131</v>
      </c>
      <c r="C117" s="3">
        <v>90</v>
      </c>
      <c r="D117" s="5">
        <v>9.6999999999999993</v>
      </c>
      <c r="E117" s="6">
        <v>0.01</v>
      </c>
      <c r="F117" s="38">
        <v>0.16</v>
      </c>
      <c r="G117" s="4">
        <v>32.369999999999997</v>
      </c>
      <c r="H117" s="3">
        <v>67340</v>
      </c>
      <c r="I117" s="5">
        <v>4.5999999999999996</v>
      </c>
      <c r="J117" s="4">
        <v>29.81</v>
      </c>
      <c r="K117" s="3">
        <v>62010</v>
      </c>
    </row>
    <row r="118" spans="1:11" x14ac:dyDescent="0.3">
      <c r="A118" s="1" t="s">
        <v>767</v>
      </c>
      <c r="B118" s="1" t="s">
        <v>132</v>
      </c>
      <c r="C118" s="3">
        <v>220</v>
      </c>
      <c r="D118" s="5">
        <v>16.5</v>
      </c>
      <c r="E118" s="6">
        <v>2.4E-2</v>
      </c>
      <c r="F118" s="38">
        <v>0.5</v>
      </c>
      <c r="G118" s="4">
        <v>44.54</v>
      </c>
      <c r="H118" s="3">
        <v>92650</v>
      </c>
      <c r="I118" s="5">
        <v>5.4</v>
      </c>
      <c r="J118" s="4">
        <v>40.89</v>
      </c>
      <c r="K118" s="3">
        <v>85040</v>
      </c>
    </row>
    <row r="119" spans="1:11" x14ac:dyDescent="0.3">
      <c r="A119" s="1" t="s">
        <v>767</v>
      </c>
      <c r="B119" s="1" t="s">
        <v>133</v>
      </c>
      <c r="C119" s="3">
        <v>8530</v>
      </c>
      <c r="D119" s="5">
        <v>10.3</v>
      </c>
      <c r="E119" s="6">
        <v>0.91700000000000004</v>
      </c>
      <c r="F119" s="38">
        <v>1.17</v>
      </c>
      <c r="G119" s="4">
        <v>48.71</v>
      </c>
      <c r="H119" s="3">
        <v>101320</v>
      </c>
      <c r="I119" s="5">
        <v>4.3</v>
      </c>
      <c r="J119" s="4">
        <v>38.6</v>
      </c>
      <c r="K119" s="3">
        <v>80280</v>
      </c>
    </row>
    <row r="120" spans="1:11" x14ac:dyDescent="0.3">
      <c r="A120" s="1" t="s">
        <v>767</v>
      </c>
      <c r="B120" s="1" t="s">
        <v>134</v>
      </c>
      <c r="C120" s="3">
        <v>260</v>
      </c>
      <c r="D120" s="5">
        <v>11.6</v>
      </c>
      <c r="E120" s="6">
        <v>2.8000000000000001E-2</v>
      </c>
      <c r="F120" s="38">
        <v>0.55000000000000004</v>
      </c>
      <c r="G120" s="4">
        <v>42.05</v>
      </c>
      <c r="H120" s="3">
        <v>87460</v>
      </c>
      <c r="I120" s="5">
        <v>7.3</v>
      </c>
      <c r="J120" s="4">
        <v>36.71</v>
      </c>
      <c r="K120" s="3">
        <v>76360</v>
      </c>
    </row>
    <row r="121" spans="1:11" x14ac:dyDescent="0.3">
      <c r="A121" s="1" t="s">
        <v>767</v>
      </c>
      <c r="B121" s="1" t="s">
        <v>135</v>
      </c>
      <c r="C121" s="3">
        <v>1080</v>
      </c>
      <c r="D121" s="5">
        <v>9.8000000000000007</v>
      </c>
      <c r="E121" s="6">
        <v>0.11600000000000001</v>
      </c>
      <c r="F121" s="38">
        <v>0.99</v>
      </c>
      <c r="G121" s="4">
        <v>68.180000000000007</v>
      </c>
      <c r="H121" s="3">
        <v>141810</v>
      </c>
      <c r="I121" s="5">
        <v>6.3</v>
      </c>
      <c r="J121" s="4">
        <v>62.04</v>
      </c>
      <c r="K121" s="3">
        <v>129030</v>
      </c>
    </row>
    <row r="122" spans="1:11" x14ac:dyDescent="0.3">
      <c r="A122" s="1" t="s">
        <v>767</v>
      </c>
      <c r="B122" s="1" t="s">
        <v>136</v>
      </c>
      <c r="C122" s="3">
        <v>250</v>
      </c>
      <c r="D122" s="5">
        <v>23.6</v>
      </c>
      <c r="E122" s="6">
        <v>2.7E-2</v>
      </c>
      <c r="F122" s="38">
        <v>0.43</v>
      </c>
      <c r="G122" s="4">
        <v>48.9</v>
      </c>
      <c r="H122" s="3">
        <v>101710</v>
      </c>
      <c r="I122" s="5">
        <v>4.8</v>
      </c>
      <c r="J122" s="4">
        <v>47.48</v>
      </c>
      <c r="K122" s="3">
        <v>98760</v>
      </c>
    </row>
    <row r="123" spans="1:11" x14ac:dyDescent="0.3">
      <c r="A123" s="1" t="s">
        <v>767</v>
      </c>
      <c r="B123" s="1" t="s">
        <v>137</v>
      </c>
      <c r="C123" s="3">
        <v>8050</v>
      </c>
      <c r="D123" s="5">
        <v>6.4</v>
      </c>
      <c r="E123" s="6">
        <v>0.86599999999999999</v>
      </c>
      <c r="F123" s="38">
        <v>1.46</v>
      </c>
      <c r="G123" s="4">
        <v>42.64</v>
      </c>
      <c r="H123" s="3">
        <v>88700</v>
      </c>
      <c r="I123" s="5">
        <v>2</v>
      </c>
      <c r="J123" s="4">
        <v>38.47</v>
      </c>
      <c r="K123" s="3">
        <v>80010</v>
      </c>
    </row>
    <row r="124" spans="1:11" x14ac:dyDescent="0.3">
      <c r="A124" s="1" t="s">
        <v>767</v>
      </c>
      <c r="B124" s="1" t="s">
        <v>138</v>
      </c>
      <c r="C124" s="3">
        <v>340</v>
      </c>
      <c r="D124" s="5">
        <v>13.5</v>
      </c>
      <c r="E124" s="6">
        <v>3.5999999999999997E-2</v>
      </c>
      <c r="F124" s="38">
        <v>0.69</v>
      </c>
      <c r="G124" s="4">
        <v>50.06</v>
      </c>
      <c r="H124" s="3">
        <v>104120</v>
      </c>
      <c r="I124" s="5">
        <v>3.8</v>
      </c>
      <c r="J124" s="4">
        <v>50.5</v>
      </c>
      <c r="K124" s="3">
        <v>105030</v>
      </c>
    </row>
    <row r="125" spans="1:11" x14ac:dyDescent="0.3">
      <c r="A125" s="1" t="s">
        <v>767</v>
      </c>
      <c r="B125" s="1" t="s">
        <v>139</v>
      </c>
      <c r="C125" s="3">
        <v>4190</v>
      </c>
      <c r="D125" s="5">
        <v>7.7</v>
      </c>
      <c r="E125" s="6">
        <v>0.45</v>
      </c>
      <c r="F125" s="38">
        <v>0.78</v>
      </c>
      <c r="G125" s="4">
        <v>41.62</v>
      </c>
      <c r="H125" s="3">
        <v>86580</v>
      </c>
      <c r="I125" s="5">
        <v>2.8</v>
      </c>
      <c r="J125" s="4">
        <v>37.770000000000003</v>
      </c>
      <c r="K125" s="3">
        <v>78560</v>
      </c>
    </row>
    <row r="126" spans="1:11" x14ac:dyDescent="0.3">
      <c r="A126" s="1" t="s">
        <v>767</v>
      </c>
      <c r="B126" s="1" t="s">
        <v>140</v>
      </c>
      <c r="C126" s="3">
        <v>570</v>
      </c>
      <c r="D126" s="5">
        <v>23.5</v>
      </c>
      <c r="E126" s="6">
        <v>6.2E-2</v>
      </c>
      <c r="F126" s="38">
        <v>0.31</v>
      </c>
      <c r="G126" s="4">
        <v>38.96</v>
      </c>
      <c r="H126" s="3">
        <v>81040</v>
      </c>
      <c r="I126" s="5">
        <v>4.0999999999999996</v>
      </c>
      <c r="J126" s="4">
        <v>35.840000000000003</v>
      </c>
      <c r="K126" s="3">
        <v>74550</v>
      </c>
    </row>
    <row r="127" spans="1:11" x14ac:dyDescent="0.3">
      <c r="A127" s="1" t="s">
        <v>767</v>
      </c>
      <c r="B127" s="1" t="s">
        <v>141</v>
      </c>
      <c r="C127" s="3">
        <v>170</v>
      </c>
      <c r="D127" s="5">
        <v>21.8</v>
      </c>
      <c r="E127" s="6">
        <v>1.7999999999999999E-2</v>
      </c>
      <c r="F127" s="38">
        <v>0.4</v>
      </c>
      <c r="G127" s="4">
        <v>40.96</v>
      </c>
      <c r="H127" s="3">
        <v>85200</v>
      </c>
      <c r="I127" s="5">
        <v>3.6</v>
      </c>
      <c r="J127" s="4">
        <v>39.380000000000003</v>
      </c>
      <c r="K127" s="3">
        <v>81920</v>
      </c>
    </row>
    <row r="128" spans="1:11" x14ac:dyDescent="0.3">
      <c r="A128" s="1" t="s">
        <v>767</v>
      </c>
      <c r="B128" s="1" t="s">
        <v>142</v>
      </c>
      <c r="C128" s="3">
        <v>660</v>
      </c>
      <c r="D128" s="5">
        <v>2.2000000000000002</v>
      </c>
      <c r="E128" s="6">
        <v>7.0999999999999994E-2</v>
      </c>
      <c r="F128" s="38">
        <v>0.57999999999999996</v>
      </c>
      <c r="G128" s="4">
        <v>47.01</v>
      </c>
      <c r="H128" s="3">
        <v>97770</v>
      </c>
      <c r="I128" s="5">
        <v>2.7</v>
      </c>
      <c r="J128" s="4">
        <v>48.03</v>
      </c>
      <c r="K128" s="3">
        <v>99890</v>
      </c>
    </row>
    <row r="129" spans="1:11" x14ac:dyDescent="0.3">
      <c r="A129" s="1" t="s">
        <v>767</v>
      </c>
      <c r="B129" s="1" t="s">
        <v>143</v>
      </c>
      <c r="C129" s="3">
        <v>600</v>
      </c>
      <c r="D129" s="5">
        <v>14.6</v>
      </c>
      <c r="E129" s="6">
        <v>6.4000000000000001E-2</v>
      </c>
      <c r="F129" s="38">
        <v>0.47</v>
      </c>
      <c r="G129" s="4">
        <v>66.44</v>
      </c>
      <c r="H129" s="3">
        <v>138200</v>
      </c>
      <c r="I129" s="5">
        <v>3.9</v>
      </c>
      <c r="J129" s="4">
        <v>53.11</v>
      </c>
      <c r="K129" s="3">
        <v>110460</v>
      </c>
    </row>
    <row r="130" spans="1:11" x14ac:dyDescent="0.3">
      <c r="A130" s="1" t="s">
        <v>767</v>
      </c>
      <c r="B130" s="1" t="s">
        <v>144</v>
      </c>
      <c r="C130" s="3">
        <v>810</v>
      </c>
      <c r="D130" s="5">
        <v>18.600000000000001</v>
      </c>
      <c r="E130" s="6">
        <v>8.6999999999999994E-2</v>
      </c>
      <c r="F130" s="38">
        <v>1.0900000000000001</v>
      </c>
      <c r="G130" s="4">
        <v>29.63</v>
      </c>
      <c r="H130" s="3">
        <v>61640</v>
      </c>
      <c r="I130" s="5">
        <v>3.2</v>
      </c>
      <c r="J130" s="4">
        <v>28.65</v>
      </c>
      <c r="K130" s="3">
        <v>59600</v>
      </c>
    </row>
    <row r="131" spans="1:11" x14ac:dyDescent="0.3">
      <c r="A131" s="1" t="s">
        <v>767</v>
      </c>
      <c r="B131" s="1" t="s">
        <v>145</v>
      </c>
      <c r="C131" s="3">
        <v>10530</v>
      </c>
      <c r="D131" s="5">
        <v>6.3</v>
      </c>
      <c r="E131" s="6">
        <v>1.131</v>
      </c>
      <c r="F131" s="38">
        <v>1.49</v>
      </c>
      <c r="G131" s="4">
        <v>46.54</v>
      </c>
      <c r="H131" s="3">
        <v>96790</v>
      </c>
      <c r="I131" s="5">
        <v>2.8</v>
      </c>
      <c r="J131" s="4">
        <v>43.92</v>
      </c>
      <c r="K131" s="3">
        <v>91350</v>
      </c>
    </row>
    <row r="132" spans="1:11" x14ac:dyDescent="0.3">
      <c r="A132" s="1" t="s">
        <v>767</v>
      </c>
      <c r="B132" s="1" t="s">
        <v>146</v>
      </c>
      <c r="C132" s="3">
        <v>390</v>
      </c>
      <c r="D132" s="5">
        <v>8.1</v>
      </c>
      <c r="E132" s="6">
        <v>4.2000000000000003E-2</v>
      </c>
      <c r="F132" s="38">
        <v>0.47</v>
      </c>
      <c r="G132" s="4">
        <v>47.96</v>
      </c>
      <c r="H132" s="3">
        <v>99750</v>
      </c>
      <c r="I132" s="5">
        <v>2</v>
      </c>
      <c r="J132" s="4">
        <v>53.32</v>
      </c>
      <c r="K132" s="3">
        <v>110910</v>
      </c>
    </row>
    <row r="133" spans="1:11" x14ac:dyDescent="0.3">
      <c r="A133" s="1" t="s">
        <v>767</v>
      </c>
      <c r="B133" s="1" t="s">
        <v>147</v>
      </c>
      <c r="C133" s="3">
        <v>300</v>
      </c>
      <c r="D133" s="5">
        <v>20.8</v>
      </c>
      <c r="E133" s="6">
        <v>3.2000000000000001E-2</v>
      </c>
      <c r="F133" s="38">
        <v>1.65</v>
      </c>
      <c r="G133" s="4">
        <v>34.92</v>
      </c>
      <c r="H133" s="3">
        <v>72620</v>
      </c>
      <c r="I133" s="5">
        <v>7.8</v>
      </c>
      <c r="J133" s="4">
        <v>32.19</v>
      </c>
      <c r="K133" s="3">
        <v>66950</v>
      </c>
    </row>
    <row r="134" spans="1:11" x14ac:dyDescent="0.3">
      <c r="A134" s="1" t="s">
        <v>767</v>
      </c>
      <c r="B134" s="1" t="s">
        <v>148</v>
      </c>
      <c r="C134" s="3">
        <v>1300</v>
      </c>
      <c r="D134" s="5">
        <v>6.6</v>
      </c>
      <c r="E134" s="6">
        <v>0.14000000000000001</v>
      </c>
      <c r="F134" s="38">
        <v>0.56999999999999995</v>
      </c>
      <c r="G134" s="4">
        <v>39.43</v>
      </c>
      <c r="H134" s="3">
        <v>82020</v>
      </c>
      <c r="I134" s="5">
        <v>3.8</v>
      </c>
      <c r="J134" s="4">
        <v>36.4</v>
      </c>
      <c r="K134" s="3">
        <v>75710</v>
      </c>
    </row>
    <row r="135" spans="1:11" x14ac:dyDescent="0.3">
      <c r="A135" s="1" t="s">
        <v>767</v>
      </c>
      <c r="B135" s="1" t="s">
        <v>150</v>
      </c>
      <c r="C135" s="3">
        <v>140</v>
      </c>
      <c r="D135" s="5">
        <v>20.6</v>
      </c>
      <c r="E135" s="6">
        <v>1.4999999999999999E-2</v>
      </c>
      <c r="F135" s="38">
        <v>0.69</v>
      </c>
      <c r="G135" s="4">
        <v>31.35</v>
      </c>
      <c r="H135" s="3">
        <v>65200</v>
      </c>
      <c r="I135" s="5">
        <v>3.9</v>
      </c>
      <c r="J135" s="4">
        <v>32.72</v>
      </c>
      <c r="K135" s="3">
        <v>68060</v>
      </c>
    </row>
    <row r="136" spans="1:11" x14ac:dyDescent="0.3">
      <c r="A136" s="1" t="s">
        <v>767</v>
      </c>
      <c r="B136" s="1" t="s">
        <v>753</v>
      </c>
      <c r="C136" s="3">
        <v>90</v>
      </c>
      <c r="D136" s="5">
        <v>8.9</v>
      </c>
      <c r="E136" s="6">
        <v>0.01</v>
      </c>
      <c r="F136" s="38">
        <v>0.22</v>
      </c>
      <c r="G136" s="4">
        <v>58.56</v>
      </c>
      <c r="H136" s="3">
        <v>121800</v>
      </c>
      <c r="I136" s="5">
        <v>3.2</v>
      </c>
      <c r="J136" s="4">
        <v>58.9</v>
      </c>
      <c r="K136" s="3">
        <v>122500</v>
      </c>
    </row>
    <row r="137" spans="1:11" x14ac:dyDescent="0.3">
      <c r="A137" s="1" t="s">
        <v>767</v>
      </c>
      <c r="B137" s="1" t="s">
        <v>151</v>
      </c>
      <c r="C137" s="3">
        <v>1890</v>
      </c>
      <c r="D137" s="5">
        <v>5.5</v>
      </c>
      <c r="E137" s="6">
        <v>0.20300000000000001</v>
      </c>
      <c r="F137" s="38">
        <v>0.82</v>
      </c>
      <c r="G137" s="4">
        <v>40.82</v>
      </c>
      <c r="H137" s="3">
        <v>84910</v>
      </c>
      <c r="I137" s="5">
        <v>2.5</v>
      </c>
      <c r="J137" s="4">
        <v>40.35</v>
      </c>
      <c r="K137" s="3">
        <v>83920</v>
      </c>
    </row>
    <row r="138" spans="1:11" x14ac:dyDescent="0.3">
      <c r="A138" s="1" t="s">
        <v>767</v>
      </c>
      <c r="B138" s="1" t="s">
        <v>152</v>
      </c>
      <c r="C138" s="3">
        <v>260</v>
      </c>
      <c r="D138" s="5">
        <v>21.1</v>
      </c>
      <c r="E138" s="6">
        <v>2.8000000000000001E-2</v>
      </c>
      <c r="F138" s="38">
        <v>0.19</v>
      </c>
      <c r="G138" s="4">
        <v>26.79</v>
      </c>
      <c r="H138" s="3">
        <v>55720</v>
      </c>
      <c r="I138" s="5">
        <v>6.8</v>
      </c>
      <c r="J138" s="4">
        <v>26.04</v>
      </c>
      <c r="K138" s="3">
        <v>54160</v>
      </c>
    </row>
    <row r="139" spans="1:11" x14ac:dyDescent="0.3">
      <c r="A139" s="1" t="s">
        <v>767</v>
      </c>
      <c r="B139" s="1" t="s">
        <v>153</v>
      </c>
      <c r="C139" s="3">
        <v>2250</v>
      </c>
      <c r="D139" s="5">
        <v>14.8</v>
      </c>
      <c r="E139" s="6">
        <v>0.24199999999999999</v>
      </c>
      <c r="F139" s="38">
        <v>0.46</v>
      </c>
      <c r="G139" s="4">
        <v>24.47</v>
      </c>
      <c r="H139" s="3">
        <v>50900</v>
      </c>
      <c r="I139" s="5">
        <v>1.8</v>
      </c>
      <c r="J139" s="4">
        <v>23.22</v>
      </c>
      <c r="K139" s="3">
        <v>48290</v>
      </c>
    </row>
    <row r="140" spans="1:11" x14ac:dyDescent="0.3">
      <c r="A140" s="1" t="s">
        <v>767</v>
      </c>
      <c r="B140" s="1" t="s">
        <v>154</v>
      </c>
      <c r="C140" s="3">
        <v>4640</v>
      </c>
      <c r="D140" s="5">
        <v>11.7</v>
      </c>
      <c r="E140" s="6">
        <v>0.499</v>
      </c>
      <c r="F140" s="38">
        <v>1.1000000000000001</v>
      </c>
      <c r="G140" s="4">
        <v>29.6</v>
      </c>
      <c r="H140" s="3">
        <v>61580</v>
      </c>
      <c r="I140" s="5">
        <v>7.4</v>
      </c>
      <c r="J140" s="4">
        <v>24.55</v>
      </c>
      <c r="K140" s="3">
        <v>51070</v>
      </c>
    </row>
    <row r="141" spans="1:11" x14ac:dyDescent="0.3">
      <c r="A141" s="1" t="s">
        <v>767</v>
      </c>
      <c r="B141" s="1" t="s">
        <v>155</v>
      </c>
      <c r="C141" s="3">
        <v>40</v>
      </c>
      <c r="D141" s="5">
        <v>34.9</v>
      </c>
      <c r="E141" s="6">
        <v>4.0000000000000001E-3</v>
      </c>
      <c r="F141" s="38">
        <v>0.04</v>
      </c>
      <c r="G141" s="4">
        <v>33.44</v>
      </c>
      <c r="H141" s="3">
        <v>69550</v>
      </c>
      <c r="I141" s="5">
        <v>13.8</v>
      </c>
      <c r="J141" s="4">
        <v>30.92</v>
      </c>
      <c r="K141" s="3">
        <v>64320</v>
      </c>
    </row>
    <row r="142" spans="1:11" x14ac:dyDescent="0.3">
      <c r="A142" s="1" t="s">
        <v>767</v>
      </c>
      <c r="B142" s="1" t="s">
        <v>763</v>
      </c>
      <c r="C142" s="3">
        <v>110</v>
      </c>
      <c r="D142" s="5">
        <v>28.3</v>
      </c>
      <c r="E142" s="6">
        <v>1.0999999999999999E-2</v>
      </c>
      <c r="F142" s="38">
        <v>0.24</v>
      </c>
      <c r="G142" s="4">
        <v>53.26</v>
      </c>
      <c r="H142" s="3">
        <v>110790</v>
      </c>
      <c r="I142" s="5">
        <v>3</v>
      </c>
      <c r="J142" s="4">
        <v>56.24</v>
      </c>
      <c r="K142" s="3">
        <v>116990</v>
      </c>
    </row>
    <row r="143" spans="1:11" x14ac:dyDescent="0.3">
      <c r="A143" s="1" t="s">
        <v>767</v>
      </c>
      <c r="B143" s="1" t="s">
        <v>156</v>
      </c>
      <c r="C143" s="3">
        <v>3550</v>
      </c>
      <c r="D143" s="5">
        <v>12.9</v>
      </c>
      <c r="E143" s="6">
        <v>0.38100000000000001</v>
      </c>
      <c r="F143" s="38">
        <v>1.73</v>
      </c>
      <c r="G143" s="4">
        <v>27.72</v>
      </c>
      <c r="H143" s="3">
        <v>57650</v>
      </c>
      <c r="I143" s="5">
        <v>2.1</v>
      </c>
      <c r="J143" s="4">
        <v>26.19</v>
      </c>
      <c r="K143" s="3">
        <v>54470</v>
      </c>
    </row>
    <row r="144" spans="1:11" x14ac:dyDescent="0.3">
      <c r="A144" s="1" t="s">
        <v>767</v>
      </c>
      <c r="B144" s="1" t="s">
        <v>157</v>
      </c>
      <c r="C144" s="3">
        <v>2050</v>
      </c>
      <c r="D144" s="5">
        <v>17</v>
      </c>
      <c r="E144" s="6">
        <v>0.221</v>
      </c>
      <c r="F144" s="38">
        <v>0.96</v>
      </c>
      <c r="G144" s="4">
        <v>26.96</v>
      </c>
      <c r="H144" s="3">
        <v>56090</v>
      </c>
      <c r="I144" s="5">
        <v>2.8</v>
      </c>
      <c r="J144" s="4">
        <v>25.15</v>
      </c>
      <c r="K144" s="3">
        <v>52320</v>
      </c>
    </row>
    <row r="145" spans="1:11" x14ac:dyDescent="0.3">
      <c r="A145" s="1" t="s">
        <v>767</v>
      </c>
      <c r="B145" s="1" t="s">
        <v>158</v>
      </c>
      <c r="C145" s="3">
        <v>510</v>
      </c>
      <c r="D145" s="5">
        <v>0.3</v>
      </c>
      <c r="E145" s="6">
        <v>5.5E-2</v>
      </c>
      <c r="F145" s="38">
        <v>0.52</v>
      </c>
      <c r="G145" s="4">
        <v>32.75</v>
      </c>
      <c r="H145" s="3">
        <v>68110</v>
      </c>
      <c r="I145" s="5">
        <v>1.8</v>
      </c>
      <c r="J145" s="4">
        <v>32.65</v>
      </c>
      <c r="K145" s="3">
        <v>67910</v>
      </c>
    </row>
    <row r="146" spans="1:11" x14ac:dyDescent="0.3">
      <c r="A146" s="1" t="s">
        <v>767</v>
      </c>
      <c r="B146" s="1" t="s">
        <v>160</v>
      </c>
      <c r="C146" s="3">
        <v>5460</v>
      </c>
      <c r="D146" s="5">
        <v>10.7</v>
      </c>
      <c r="E146" s="6">
        <v>0.58599999999999997</v>
      </c>
      <c r="F146" s="38">
        <v>1.25</v>
      </c>
      <c r="G146" s="4">
        <v>27.56</v>
      </c>
      <c r="H146" s="3">
        <v>57320</v>
      </c>
      <c r="I146" s="5">
        <v>2.4</v>
      </c>
      <c r="J146" s="4">
        <v>26.05</v>
      </c>
      <c r="K146" s="3">
        <v>54170</v>
      </c>
    </row>
    <row r="147" spans="1:11" x14ac:dyDescent="0.3">
      <c r="A147" s="1" t="s">
        <v>767</v>
      </c>
      <c r="B147" s="1" t="s">
        <v>161</v>
      </c>
      <c r="C147" s="3">
        <v>19270</v>
      </c>
      <c r="D147" s="5">
        <v>3.6</v>
      </c>
      <c r="E147" s="6">
        <v>2.0710000000000002</v>
      </c>
      <c r="F147" s="38">
        <v>1.0900000000000001</v>
      </c>
      <c r="G147" s="4">
        <v>34.71</v>
      </c>
      <c r="H147" s="3">
        <v>72200</v>
      </c>
      <c r="I147" s="5">
        <v>3.3</v>
      </c>
      <c r="J147" s="4">
        <v>32.409999999999997</v>
      </c>
      <c r="K147" s="3">
        <v>67410</v>
      </c>
    </row>
    <row r="148" spans="1:11" x14ac:dyDescent="0.3">
      <c r="A148" s="1" t="s">
        <v>767</v>
      </c>
      <c r="B148" s="1" t="s">
        <v>162</v>
      </c>
      <c r="C148" s="3">
        <v>3340</v>
      </c>
      <c r="D148" s="5">
        <v>6.1</v>
      </c>
      <c r="E148" s="6">
        <v>0.35899999999999999</v>
      </c>
      <c r="F148" s="38">
        <v>1.19</v>
      </c>
      <c r="G148" s="4">
        <v>33.130000000000003</v>
      </c>
      <c r="H148" s="3">
        <v>68910</v>
      </c>
      <c r="I148" s="5">
        <v>2.4</v>
      </c>
      <c r="J148" s="4">
        <v>33.68</v>
      </c>
      <c r="K148" s="3">
        <v>70050</v>
      </c>
    </row>
    <row r="149" spans="1:11" x14ac:dyDescent="0.3">
      <c r="A149" s="1" t="s">
        <v>767</v>
      </c>
      <c r="B149" s="1" t="s">
        <v>163</v>
      </c>
      <c r="C149" s="3">
        <v>5200</v>
      </c>
      <c r="D149" s="5">
        <v>9.6999999999999993</v>
      </c>
      <c r="E149" s="6">
        <v>0.55900000000000005</v>
      </c>
      <c r="F149" s="38">
        <v>0.77</v>
      </c>
      <c r="G149" s="4">
        <v>19.72</v>
      </c>
      <c r="H149" s="3">
        <v>41010</v>
      </c>
      <c r="I149" s="5">
        <v>2.9</v>
      </c>
      <c r="J149" s="4">
        <v>17.5</v>
      </c>
      <c r="K149" s="3">
        <v>36390</v>
      </c>
    </row>
    <row r="150" spans="1:11" x14ac:dyDescent="0.3">
      <c r="A150" s="1" t="s">
        <v>767</v>
      </c>
      <c r="B150" s="1" t="s">
        <v>164</v>
      </c>
      <c r="C150" s="3">
        <v>14130</v>
      </c>
      <c r="D150" s="5">
        <v>5.2</v>
      </c>
      <c r="E150" s="6">
        <v>1.5189999999999999</v>
      </c>
      <c r="F150" s="38">
        <v>0.9</v>
      </c>
      <c r="G150" s="4">
        <v>25.46</v>
      </c>
      <c r="H150" s="3">
        <v>52960</v>
      </c>
      <c r="I150" s="5">
        <v>1.7</v>
      </c>
      <c r="J150" s="4">
        <v>24.29</v>
      </c>
      <c r="K150" s="3">
        <v>50530</v>
      </c>
    </row>
    <row r="151" spans="1:11" x14ac:dyDescent="0.3">
      <c r="A151" s="1" t="s">
        <v>767</v>
      </c>
      <c r="B151" s="1" t="s">
        <v>165</v>
      </c>
      <c r="C151" s="3">
        <v>1010</v>
      </c>
      <c r="D151" s="5">
        <v>10.9</v>
      </c>
      <c r="E151" s="6">
        <v>0.108</v>
      </c>
      <c r="F151" s="38">
        <v>0.56999999999999995</v>
      </c>
      <c r="G151" s="4">
        <v>28.51</v>
      </c>
      <c r="H151" s="3">
        <v>59300</v>
      </c>
      <c r="I151" s="5">
        <v>3.3</v>
      </c>
      <c r="J151" s="4">
        <v>26.59</v>
      </c>
      <c r="K151" s="3">
        <v>55300</v>
      </c>
    </row>
    <row r="152" spans="1:11" x14ac:dyDescent="0.3">
      <c r="A152" s="1" t="s">
        <v>767</v>
      </c>
      <c r="B152" s="1" t="s">
        <v>166</v>
      </c>
      <c r="C152" s="3">
        <v>22330</v>
      </c>
      <c r="D152" s="5">
        <v>5.8</v>
      </c>
      <c r="E152" s="6">
        <v>2.4</v>
      </c>
      <c r="F152" s="38">
        <v>1.1200000000000001</v>
      </c>
      <c r="G152" s="4">
        <v>29.01</v>
      </c>
      <c r="H152" s="3">
        <v>60330</v>
      </c>
      <c r="I152" s="5">
        <v>3</v>
      </c>
      <c r="J152" s="4">
        <v>26.51</v>
      </c>
      <c r="K152" s="3">
        <v>55150</v>
      </c>
    </row>
    <row r="153" spans="1:11" x14ac:dyDescent="0.3">
      <c r="A153" s="1" t="s">
        <v>767</v>
      </c>
      <c r="B153" s="1" t="s">
        <v>167</v>
      </c>
      <c r="C153" s="3">
        <v>11110</v>
      </c>
      <c r="D153" s="5">
        <v>5.7</v>
      </c>
      <c r="E153" s="6">
        <v>1.194</v>
      </c>
      <c r="F153" s="38">
        <v>1.01</v>
      </c>
      <c r="G153" s="4">
        <v>31.03</v>
      </c>
      <c r="H153" s="3">
        <v>64530</v>
      </c>
      <c r="I153" s="5">
        <v>1.2</v>
      </c>
      <c r="J153" s="4">
        <v>30.81</v>
      </c>
      <c r="K153" s="3">
        <v>64080</v>
      </c>
    </row>
    <row r="154" spans="1:11" x14ac:dyDescent="0.3">
      <c r="A154" s="1" t="s">
        <v>767</v>
      </c>
      <c r="B154" s="1" t="s">
        <v>168</v>
      </c>
      <c r="C154" s="3">
        <v>7990</v>
      </c>
      <c r="D154" s="5">
        <v>5.6</v>
      </c>
      <c r="E154" s="6">
        <v>0.85899999999999999</v>
      </c>
      <c r="F154" s="38">
        <v>1.0900000000000001</v>
      </c>
      <c r="G154" s="4">
        <v>31.07</v>
      </c>
      <c r="H154" s="3">
        <v>64630</v>
      </c>
      <c r="I154" s="5">
        <v>3.1</v>
      </c>
      <c r="J154" s="4">
        <v>29.19</v>
      </c>
      <c r="K154" s="3">
        <v>60710</v>
      </c>
    </row>
    <row r="155" spans="1:11" x14ac:dyDescent="0.3">
      <c r="A155" s="1" t="s">
        <v>767</v>
      </c>
      <c r="B155" s="1" t="s">
        <v>169</v>
      </c>
      <c r="C155" s="3">
        <v>4840</v>
      </c>
      <c r="D155" s="5">
        <v>3.2</v>
      </c>
      <c r="E155" s="6">
        <v>0.52</v>
      </c>
      <c r="F155" s="38">
        <v>1.27</v>
      </c>
      <c r="G155" s="4">
        <v>33.17</v>
      </c>
      <c r="H155" s="3">
        <v>68990</v>
      </c>
      <c r="I155" s="5">
        <v>1.6</v>
      </c>
      <c r="J155" s="4">
        <v>33.43</v>
      </c>
      <c r="K155" s="3">
        <v>69520</v>
      </c>
    </row>
    <row r="156" spans="1:11" x14ac:dyDescent="0.3">
      <c r="A156" s="1" t="s">
        <v>767</v>
      </c>
      <c r="B156" s="1" t="s">
        <v>170</v>
      </c>
      <c r="C156" s="3">
        <v>3580</v>
      </c>
      <c r="D156" s="5">
        <v>11</v>
      </c>
      <c r="E156" s="6">
        <v>0.38500000000000001</v>
      </c>
      <c r="F156" s="38">
        <v>0.95</v>
      </c>
      <c r="G156" s="4">
        <v>28.07</v>
      </c>
      <c r="H156" s="3">
        <v>58380</v>
      </c>
      <c r="I156" s="5">
        <v>3.9</v>
      </c>
      <c r="J156" s="4">
        <v>26.11</v>
      </c>
      <c r="K156" s="3">
        <v>54300</v>
      </c>
    </row>
    <row r="157" spans="1:11" x14ac:dyDescent="0.3">
      <c r="A157" s="1" t="s">
        <v>767</v>
      </c>
      <c r="B157" s="1" t="s">
        <v>171</v>
      </c>
      <c r="C157" s="3">
        <v>3740</v>
      </c>
      <c r="D157" s="5">
        <v>1.3</v>
      </c>
      <c r="E157" s="6">
        <v>0.40200000000000002</v>
      </c>
      <c r="F157" s="38">
        <v>0.65</v>
      </c>
      <c r="G157" s="4">
        <v>35.840000000000003</v>
      </c>
      <c r="H157" s="3">
        <v>74550</v>
      </c>
      <c r="I157" s="5">
        <v>1.2</v>
      </c>
      <c r="J157" s="4">
        <v>35.590000000000003</v>
      </c>
      <c r="K157" s="3">
        <v>74030</v>
      </c>
    </row>
    <row r="158" spans="1:11" x14ac:dyDescent="0.3">
      <c r="A158" s="1" t="s">
        <v>767</v>
      </c>
      <c r="B158" s="1" t="s">
        <v>172</v>
      </c>
      <c r="C158" s="3">
        <v>37760</v>
      </c>
      <c r="D158" s="5">
        <v>3.3</v>
      </c>
      <c r="E158" s="6">
        <v>4.0590000000000002</v>
      </c>
      <c r="F158" s="38">
        <v>1.51</v>
      </c>
      <c r="G158" s="4">
        <v>17.600000000000001</v>
      </c>
      <c r="H158" s="3">
        <v>36600</v>
      </c>
      <c r="I158" s="5">
        <v>1.1000000000000001</v>
      </c>
      <c r="J158" s="4">
        <v>16.829999999999998</v>
      </c>
      <c r="K158" s="3">
        <v>35010</v>
      </c>
    </row>
    <row r="159" spans="1:11" x14ac:dyDescent="0.3">
      <c r="A159" s="1" t="s">
        <v>767</v>
      </c>
      <c r="B159" s="1" t="s">
        <v>173</v>
      </c>
      <c r="C159" s="3">
        <v>4410</v>
      </c>
      <c r="D159" s="5">
        <v>9.1999999999999993</v>
      </c>
      <c r="E159" s="6">
        <v>0.47499999999999998</v>
      </c>
      <c r="F159" s="38">
        <v>1.24</v>
      </c>
      <c r="G159" s="4">
        <v>22.68</v>
      </c>
      <c r="H159" s="3">
        <v>47180</v>
      </c>
      <c r="I159" s="5">
        <v>3.2</v>
      </c>
      <c r="J159" s="4">
        <v>20.46</v>
      </c>
      <c r="K159" s="3">
        <v>42560</v>
      </c>
    </row>
    <row r="160" spans="1:11" x14ac:dyDescent="0.3">
      <c r="A160" s="1" t="s">
        <v>767</v>
      </c>
      <c r="B160" s="1" t="s">
        <v>174</v>
      </c>
      <c r="C160" s="3">
        <v>13420</v>
      </c>
      <c r="D160" s="5">
        <v>3.3</v>
      </c>
      <c r="E160" s="6">
        <v>1.4419999999999999</v>
      </c>
      <c r="F160" s="38">
        <v>2.0299999999999998</v>
      </c>
      <c r="G160" s="4">
        <v>26.43</v>
      </c>
      <c r="H160" s="3">
        <v>54970</v>
      </c>
      <c r="I160" s="5">
        <v>2.2999999999999998</v>
      </c>
      <c r="J160" s="4">
        <v>24.21</v>
      </c>
      <c r="K160" s="3">
        <v>50360</v>
      </c>
    </row>
    <row r="161" spans="1:11" x14ac:dyDescent="0.3">
      <c r="A161" s="1" t="s">
        <v>767</v>
      </c>
      <c r="B161" s="1" t="s">
        <v>175</v>
      </c>
      <c r="C161" s="3">
        <v>6030</v>
      </c>
      <c r="D161" s="5">
        <v>8.5</v>
      </c>
      <c r="E161" s="6">
        <v>0.64900000000000002</v>
      </c>
      <c r="F161" s="38">
        <v>1.86</v>
      </c>
      <c r="G161" s="4">
        <v>27.23</v>
      </c>
      <c r="H161" s="3">
        <v>56630</v>
      </c>
      <c r="I161" s="5">
        <v>4.5999999999999996</v>
      </c>
      <c r="J161" s="4">
        <v>22.28</v>
      </c>
      <c r="K161" s="3">
        <v>46340</v>
      </c>
    </row>
    <row r="162" spans="1:11" x14ac:dyDescent="0.3">
      <c r="A162" s="1" t="s">
        <v>767</v>
      </c>
      <c r="B162" s="1" t="s">
        <v>176</v>
      </c>
      <c r="C162" s="3">
        <v>2970</v>
      </c>
      <c r="D162" s="5">
        <v>8.4</v>
      </c>
      <c r="E162" s="6">
        <v>0.31900000000000001</v>
      </c>
      <c r="F162" s="38">
        <v>2.12</v>
      </c>
      <c r="G162" s="4">
        <v>22.09</v>
      </c>
      <c r="H162" s="3">
        <v>45950</v>
      </c>
      <c r="I162" s="5">
        <v>5.9</v>
      </c>
      <c r="J162" s="4">
        <v>20.61</v>
      </c>
      <c r="K162" s="3">
        <v>42860</v>
      </c>
    </row>
    <row r="163" spans="1:11" x14ac:dyDescent="0.3">
      <c r="A163" s="1" t="s">
        <v>767</v>
      </c>
      <c r="B163" s="1" t="s">
        <v>177</v>
      </c>
      <c r="C163" s="3">
        <v>770</v>
      </c>
      <c r="D163" s="5">
        <v>25</v>
      </c>
      <c r="E163" s="6">
        <v>8.3000000000000004E-2</v>
      </c>
      <c r="F163" s="38">
        <v>1.43</v>
      </c>
      <c r="G163" s="4">
        <v>16.11</v>
      </c>
      <c r="H163" s="3">
        <v>33500</v>
      </c>
      <c r="I163" s="5">
        <v>9.9</v>
      </c>
      <c r="J163" s="4">
        <v>11.89</v>
      </c>
      <c r="K163" s="3">
        <v>24740</v>
      </c>
    </row>
    <row r="164" spans="1:11" x14ac:dyDescent="0.3">
      <c r="A164" s="1" t="s">
        <v>767</v>
      </c>
      <c r="B164" s="1" t="s">
        <v>178</v>
      </c>
      <c r="C164" s="3">
        <v>77010</v>
      </c>
      <c r="D164" s="5">
        <v>2.5</v>
      </c>
      <c r="E164" s="6">
        <v>8.2780000000000005</v>
      </c>
      <c r="F164" s="38">
        <v>1.88</v>
      </c>
      <c r="G164" s="4">
        <v>81.98</v>
      </c>
      <c r="H164" s="3">
        <v>170530</v>
      </c>
      <c r="I164" s="5">
        <v>2.2999999999999998</v>
      </c>
      <c r="J164" s="4">
        <v>71.95</v>
      </c>
      <c r="K164" s="3">
        <v>149650</v>
      </c>
    </row>
    <row r="165" spans="1:11" x14ac:dyDescent="0.3">
      <c r="A165" s="1" t="s">
        <v>767</v>
      </c>
      <c r="B165" s="1" t="s">
        <v>179</v>
      </c>
      <c r="C165" s="3">
        <v>540</v>
      </c>
      <c r="D165" s="5">
        <v>1.5</v>
      </c>
      <c r="E165" s="6">
        <v>5.8000000000000003E-2</v>
      </c>
      <c r="F165" s="38">
        <v>0.55000000000000004</v>
      </c>
      <c r="G165" s="4">
        <v>32.520000000000003</v>
      </c>
      <c r="H165" s="3">
        <v>67640</v>
      </c>
      <c r="I165" s="5">
        <v>1.9</v>
      </c>
      <c r="J165" s="4">
        <v>23.3</v>
      </c>
      <c r="K165" s="3">
        <v>48460</v>
      </c>
    </row>
    <row r="166" spans="1:11" x14ac:dyDescent="0.3">
      <c r="A166" s="1" t="s">
        <v>767</v>
      </c>
      <c r="B166" s="1" t="s">
        <v>742</v>
      </c>
      <c r="C166" s="3">
        <v>1280</v>
      </c>
      <c r="D166" s="5">
        <v>0.2</v>
      </c>
      <c r="E166" s="6">
        <v>0.13700000000000001</v>
      </c>
      <c r="F166" s="38">
        <v>1.35</v>
      </c>
      <c r="G166" s="4">
        <v>47.58</v>
      </c>
      <c r="H166" s="3">
        <v>98960</v>
      </c>
      <c r="I166" s="5">
        <v>1.6</v>
      </c>
      <c r="J166" s="4">
        <v>45.47</v>
      </c>
      <c r="K166" s="3">
        <v>94580</v>
      </c>
    </row>
    <row r="167" spans="1:11" x14ac:dyDescent="0.3">
      <c r="A167" s="1" t="s">
        <v>767</v>
      </c>
      <c r="B167" s="1" t="s">
        <v>180</v>
      </c>
      <c r="C167" s="3">
        <v>290</v>
      </c>
      <c r="D167" s="5">
        <v>14.4</v>
      </c>
      <c r="E167" s="6">
        <v>3.1E-2</v>
      </c>
      <c r="F167" s="38">
        <v>0.73</v>
      </c>
      <c r="G167" s="4">
        <v>41.82</v>
      </c>
      <c r="H167" s="3">
        <v>86980</v>
      </c>
      <c r="I167" s="5">
        <v>6.2</v>
      </c>
      <c r="J167" s="4">
        <v>41.48</v>
      </c>
      <c r="K167" s="3">
        <v>86280</v>
      </c>
    </row>
    <row r="168" spans="1:11" x14ac:dyDescent="0.3">
      <c r="A168" s="1" t="s">
        <v>767</v>
      </c>
      <c r="B168" s="1" t="s">
        <v>181</v>
      </c>
      <c r="C168" s="3">
        <v>1620</v>
      </c>
      <c r="D168" s="5">
        <v>2.2999999999999998</v>
      </c>
      <c r="E168" s="6">
        <v>0.17399999999999999</v>
      </c>
      <c r="F168" s="38">
        <v>0.87</v>
      </c>
      <c r="G168" s="4">
        <v>75.849999999999994</v>
      </c>
      <c r="H168" s="3">
        <v>157770</v>
      </c>
      <c r="I168" s="5">
        <v>1.4</v>
      </c>
      <c r="J168" s="4">
        <v>80.64</v>
      </c>
      <c r="K168" s="3">
        <v>167730</v>
      </c>
    </row>
    <row r="169" spans="1:11" x14ac:dyDescent="0.3">
      <c r="A169" s="1" t="s">
        <v>767</v>
      </c>
      <c r="B169" s="1" t="s">
        <v>182</v>
      </c>
      <c r="C169" s="3">
        <v>24810</v>
      </c>
      <c r="D169" s="5">
        <v>6.2</v>
      </c>
      <c r="E169" s="6">
        <v>2.6659999999999999</v>
      </c>
      <c r="F169" s="38">
        <v>1.31</v>
      </c>
      <c r="G169" s="4">
        <v>29.38</v>
      </c>
      <c r="H169" s="3">
        <v>61110</v>
      </c>
      <c r="I169" s="5">
        <v>1.7</v>
      </c>
      <c r="J169" s="4">
        <v>27.18</v>
      </c>
      <c r="K169" s="3">
        <v>56540</v>
      </c>
    </row>
    <row r="170" spans="1:11" x14ac:dyDescent="0.3">
      <c r="A170" s="1" t="s">
        <v>767</v>
      </c>
      <c r="B170" s="1" t="s">
        <v>183</v>
      </c>
      <c r="C170" s="3">
        <v>1130</v>
      </c>
      <c r="D170" s="5">
        <v>10.8</v>
      </c>
      <c r="E170" s="6">
        <v>0.121</v>
      </c>
      <c r="F170" s="38">
        <v>1.1399999999999999</v>
      </c>
      <c r="G170" s="4">
        <v>40.01</v>
      </c>
      <c r="H170" s="3">
        <v>83220</v>
      </c>
      <c r="I170" s="5">
        <v>5.0999999999999996</v>
      </c>
      <c r="J170" s="4">
        <v>41.34</v>
      </c>
      <c r="K170" s="3">
        <v>85990</v>
      </c>
    </row>
    <row r="171" spans="1:11" x14ac:dyDescent="0.3">
      <c r="A171" s="1" t="s">
        <v>767</v>
      </c>
      <c r="B171" s="1" t="s">
        <v>184</v>
      </c>
      <c r="C171" s="3">
        <v>4090</v>
      </c>
      <c r="D171" s="5">
        <v>23.9</v>
      </c>
      <c r="E171" s="6">
        <v>0.44</v>
      </c>
      <c r="F171" s="38">
        <v>1.18</v>
      </c>
      <c r="G171" s="4">
        <v>26.14</v>
      </c>
      <c r="H171" s="3">
        <v>54370</v>
      </c>
      <c r="I171" s="5">
        <v>4.3</v>
      </c>
      <c r="J171" s="4">
        <v>26.88</v>
      </c>
      <c r="K171" s="3">
        <v>55910</v>
      </c>
    </row>
    <row r="172" spans="1:11" x14ac:dyDescent="0.3">
      <c r="A172" s="1" t="s">
        <v>767</v>
      </c>
      <c r="B172" s="1" t="s">
        <v>185</v>
      </c>
      <c r="C172" s="3">
        <v>2260</v>
      </c>
      <c r="D172" s="5">
        <v>5.9</v>
      </c>
      <c r="E172" s="6">
        <v>0.24299999999999999</v>
      </c>
      <c r="F172" s="38">
        <v>0.78</v>
      </c>
      <c r="G172" s="4">
        <v>31.02</v>
      </c>
      <c r="H172" s="3">
        <v>64530</v>
      </c>
      <c r="I172" s="5">
        <v>4.8</v>
      </c>
      <c r="J172" s="4">
        <v>28.12</v>
      </c>
      <c r="K172" s="3">
        <v>58490</v>
      </c>
    </row>
    <row r="173" spans="1:11" x14ac:dyDescent="0.3">
      <c r="A173" s="1" t="s">
        <v>767</v>
      </c>
      <c r="B173" s="1" t="s">
        <v>186</v>
      </c>
      <c r="C173" s="3">
        <v>7030</v>
      </c>
      <c r="D173" s="5">
        <v>4.8</v>
      </c>
      <c r="E173" s="6">
        <v>0.755</v>
      </c>
      <c r="F173" s="38">
        <v>1.28</v>
      </c>
      <c r="G173" s="4" t="s">
        <v>14</v>
      </c>
      <c r="H173" s="3">
        <v>110210</v>
      </c>
      <c r="I173" s="5">
        <v>4.7</v>
      </c>
      <c r="J173" s="4" t="s">
        <v>14</v>
      </c>
      <c r="K173" s="3">
        <v>86580</v>
      </c>
    </row>
    <row r="174" spans="1:11" x14ac:dyDescent="0.3">
      <c r="A174" s="1" t="s">
        <v>767</v>
      </c>
      <c r="B174" s="1" t="s">
        <v>187</v>
      </c>
      <c r="C174" s="3">
        <v>2890</v>
      </c>
      <c r="D174" s="5">
        <v>3.7</v>
      </c>
      <c r="E174" s="6">
        <v>0.311</v>
      </c>
      <c r="F174" s="38">
        <v>1.38</v>
      </c>
      <c r="G174" s="4" t="s">
        <v>14</v>
      </c>
      <c r="H174" s="3">
        <v>105490</v>
      </c>
      <c r="I174" s="5">
        <v>2.6</v>
      </c>
      <c r="J174" s="4" t="s">
        <v>14</v>
      </c>
      <c r="K174" s="3">
        <v>93450</v>
      </c>
    </row>
    <row r="175" spans="1:11" x14ac:dyDescent="0.3">
      <c r="A175" s="1" t="s">
        <v>767</v>
      </c>
      <c r="B175" s="1" t="s">
        <v>188</v>
      </c>
      <c r="C175" s="3">
        <v>4180</v>
      </c>
      <c r="D175" s="5">
        <v>4.5999999999999996</v>
      </c>
      <c r="E175" s="6">
        <v>0.45</v>
      </c>
      <c r="F175" s="38">
        <v>1.26</v>
      </c>
      <c r="G175" s="4" t="s">
        <v>14</v>
      </c>
      <c r="H175" s="3">
        <v>105300</v>
      </c>
      <c r="I175" s="5">
        <v>3.6</v>
      </c>
      <c r="J175" s="4" t="s">
        <v>14</v>
      </c>
      <c r="K175" s="3">
        <v>88220</v>
      </c>
    </row>
    <row r="176" spans="1:11" x14ac:dyDescent="0.3">
      <c r="A176" s="1" t="s">
        <v>767</v>
      </c>
      <c r="B176" s="1" t="s">
        <v>190</v>
      </c>
      <c r="C176" s="3">
        <v>2260</v>
      </c>
      <c r="D176" s="5">
        <v>9.6</v>
      </c>
      <c r="E176" s="6">
        <v>0.24299999999999999</v>
      </c>
      <c r="F176" s="38">
        <v>0.92</v>
      </c>
      <c r="G176" s="4" t="s">
        <v>14</v>
      </c>
      <c r="H176" s="3">
        <v>125470</v>
      </c>
      <c r="I176" s="5">
        <v>3.9</v>
      </c>
      <c r="J176" s="4" t="s">
        <v>14</v>
      </c>
      <c r="K176" s="3">
        <v>113620</v>
      </c>
    </row>
    <row r="177" spans="1:11" x14ac:dyDescent="0.3">
      <c r="A177" s="1" t="s">
        <v>767</v>
      </c>
      <c r="B177" s="1" t="s">
        <v>754</v>
      </c>
      <c r="C177" s="3">
        <v>80</v>
      </c>
      <c r="D177" s="5">
        <v>14.7</v>
      </c>
      <c r="E177" s="6">
        <v>8.0000000000000002E-3</v>
      </c>
      <c r="F177" s="38">
        <v>0.11</v>
      </c>
      <c r="G177" s="4" t="s">
        <v>14</v>
      </c>
      <c r="H177" s="3">
        <v>84780</v>
      </c>
      <c r="I177" s="5">
        <v>3.8</v>
      </c>
      <c r="J177" s="4" t="s">
        <v>14</v>
      </c>
      <c r="K177" s="3">
        <v>81820</v>
      </c>
    </row>
    <row r="178" spans="1:11" x14ac:dyDescent="0.3">
      <c r="A178" s="1" t="s">
        <v>767</v>
      </c>
      <c r="B178" s="1" t="s">
        <v>191</v>
      </c>
      <c r="C178" s="3">
        <v>3790</v>
      </c>
      <c r="D178" s="5">
        <v>6.4</v>
      </c>
      <c r="E178" s="6">
        <v>0.40799999999999997</v>
      </c>
      <c r="F178" s="38">
        <v>1.1599999999999999</v>
      </c>
      <c r="G178" s="4" t="s">
        <v>14</v>
      </c>
      <c r="H178" s="3">
        <v>100650</v>
      </c>
      <c r="I178" s="5">
        <v>3.6</v>
      </c>
      <c r="J178" s="4" t="s">
        <v>14</v>
      </c>
      <c r="K178" s="3">
        <v>85780</v>
      </c>
    </row>
    <row r="179" spans="1:11" x14ac:dyDescent="0.3">
      <c r="A179" s="1" t="s">
        <v>767</v>
      </c>
      <c r="B179" s="1" t="s">
        <v>192</v>
      </c>
      <c r="C179" s="3">
        <v>550</v>
      </c>
      <c r="D179" s="5">
        <v>4.4000000000000004</v>
      </c>
      <c r="E179" s="6">
        <v>5.8999999999999997E-2</v>
      </c>
      <c r="F179" s="38">
        <v>0.78</v>
      </c>
      <c r="G179" s="4" t="s">
        <v>14</v>
      </c>
      <c r="H179" s="3">
        <v>107520</v>
      </c>
      <c r="I179" s="5">
        <v>3</v>
      </c>
      <c r="J179" s="4" t="s">
        <v>14</v>
      </c>
      <c r="K179" s="3">
        <v>98830</v>
      </c>
    </row>
    <row r="180" spans="1:11" x14ac:dyDescent="0.3">
      <c r="A180" s="1" t="s">
        <v>767</v>
      </c>
      <c r="B180" s="1" t="s">
        <v>193</v>
      </c>
      <c r="C180" s="3">
        <v>1810</v>
      </c>
      <c r="D180" s="5">
        <v>6.2</v>
      </c>
      <c r="E180" s="6">
        <v>0.19500000000000001</v>
      </c>
      <c r="F180" s="38">
        <v>1.32</v>
      </c>
      <c r="G180" s="4" t="s">
        <v>14</v>
      </c>
      <c r="H180" s="3">
        <v>105650</v>
      </c>
      <c r="I180" s="5">
        <v>2.5</v>
      </c>
      <c r="J180" s="4" t="s">
        <v>14</v>
      </c>
      <c r="K180" s="3">
        <v>94530</v>
      </c>
    </row>
    <row r="181" spans="1:11" x14ac:dyDescent="0.3">
      <c r="A181" s="1" t="s">
        <v>767</v>
      </c>
      <c r="B181" s="1" t="s">
        <v>194</v>
      </c>
      <c r="C181" s="3">
        <v>710</v>
      </c>
      <c r="D181" s="5">
        <v>3.5</v>
      </c>
      <c r="E181" s="6">
        <v>7.5999999999999998E-2</v>
      </c>
      <c r="F181" s="38">
        <v>1.81</v>
      </c>
      <c r="G181" s="4" t="s">
        <v>14</v>
      </c>
      <c r="H181" s="3">
        <v>106470</v>
      </c>
      <c r="I181" s="5">
        <v>4.3</v>
      </c>
      <c r="J181" s="4" t="s">
        <v>14</v>
      </c>
      <c r="K181" s="3">
        <v>95510</v>
      </c>
    </row>
    <row r="182" spans="1:11" x14ac:dyDescent="0.3">
      <c r="A182" s="1" t="s">
        <v>767</v>
      </c>
      <c r="B182" s="1" t="s">
        <v>195</v>
      </c>
      <c r="C182" s="3">
        <v>1130</v>
      </c>
      <c r="D182" s="5">
        <v>5.5</v>
      </c>
      <c r="E182" s="6">
        <v>0.121</v>
      </c>
      <c r="F182" s="38">
        <v>1.26</v>
      </c>
      <c r="G182" s="4" t="s">
        <v>14</v>
      </c>
      <c r="H182" s="3">
        <v>115170</v>
      </c>
      <c r="I182" s="5">
        <v>2.8</v>
      </c>
      <c r="J182" s="4" t="s">
        <v>14</v>
      </c>
      <c r="K182" s="3">
        <v>107660</v>
      </c>
    </row>
    <row r="183" spans="1:11" x14ac:dyDescent="0.3">
      <c r="A183" s="1" t="s">
        <v>767</v>
      </c>
      <c r="B183" s="1" t="s">
        <v>196</v>
      </c>
      <c r="C183" s="3">
        <v>840</v>
      </c>
      <c r="D183" s="5">
        <v>5.7</v>
      </c>
      <c r="E183" s="6">
        <v>9.0999999999999998E-2</v>
      </c>
      <c r="F183" s="38">
        <v>2.2400000000000002</v>
      </c>
      <c r="G183" s="4" t="s">
        <v>14</v>
      </c>
      <c r="H183" s="3">
        <v>119000</v>
      </c>
      <c r="I183" s="5">
        <v>4.0999999999999996</v>
      </c>
      <c r="J183" s="4" t="s">
        <v>14</v>
      </c>
      <c r="K183" s="3">
        <v>114350</v>
      </c>
    </row>
    <row r="184" spans="1:11" x14ac:dyDescent="0.3">
      <c r="A184" s="1" t="s">
        <v>767</v>
      </c>
      <c r="B184" s="1" t="s">
        <v>197</v>
      </c>
      <c r="C184" s="3">
        <v>950</v>
      </c>
      <c r="D184" s="5">
        <v>9.8000000000000007</v>
      </c>
      <c r="E184" s="6">
        <v>0.10199999999999999</v>
      </c>
      <c r="F184" s="38">
        <v>1.48</v>
      </c>
      <c r="G184" s="4" t="s">
        <v>14</v>
      </c>
      <c r="H184" s="3">
        <v>103110</v>
      </c>
      <c r="I184" s="5">
        <v>7.4</v>
      </c>
      <c r="J184" s="4" t="s">
        <v>14</v>
      </c>
      <c r="K184" s="3">
        <v>86270</v>
      </c>
    </row>
    <row r="185" spans="1:11" x14ac:dyDescent="0.3">
      <c r="A185" s="1" t="s">
        <v>767</v>
      </c>
      <c r="B185" s="1" t="s">
        <v>198</v>
      </c>
      <c r="C185" s="3">
        <v>1120</v>
      </c>
      <c r="D185" s="5">
        <v>6.9</v>
      </c>
      <c r="E185" s="6">
        <v>0.121</v>
      </c>
      <c r="F185" s="38">
        <v>1.35</v>
      </c>
      <c r="G185" s="4" t="s">
        <v>14</v>
      </c>
      <c r="H185" s="3">
        <v>126390</v>
      </c>
      <c r="I185" s="5">
        <v>5.4</v>
      </c>
      <c r="J185" s="4" t="s">
        <v>14</v>
      </c>
      <c r="K185" s="3">
        <v>109420</v>
      </c>
    </row>
    <row r="186" spans="1:11" x14ac:dyDescent="0.3">
      <c r="A186" s="1" t="s">
        <v>767</v>
      </c>
      <c r="B186" s="1" t="s">
        <v>199</v>
      </c>
      <c r="C186" s="3">
        <v>140</v>
      </c>
      <c r="D186" s="5">
        <v>14.9</v>
      </c>
      <c r="E186" s="6">
        <v>1.4999999999999999E-2</v>
      </c>
      <c r="F186" s="38">
        <v>0.52</v>
      </c>
      <c r="G186" s="4" t="s">
        <v>14</v>
      </c>
      <c r="H186" s="3">
        <v>95700</v>
      </c>
      <c r="I186" s="5">
        <v>10.6</v>
      </c>
      <c r="J186" s="4" t="s">
        <v>14</v>
      </c>
      <c r="K186" s="3">
        <v>89200</v>
      </c>
    </row>
    <row r="187" spans="1:11" x14ac:dyDescent="0.3">
      <c r="A187" s="1" t="s">
        <v>767</v>
      </c>
      <c r="B187" s="1" t="s">
        <v>200</v>
      </c>
      <c r="C187" s="3">
        <v>1570</v>
      </c>
      <c r="D187" s="5">
        <v>5</v>
      </c>
      <c r="E187" s="6">
        <v>0.16900000000000001</v>
      </c>
      <c r="F187" s="38">
        <v>1.48</v>
      </c>
      <c r="G187" s="4" t="s">
        <v>14</v>
      </c>
      <c r="H187" s="3">
        <v>117170</v>
      </c>
      <c r="I187" s="5">
        <v>9.1</v>
      </c>
      <c r="J187" s="4" t="s">
        <v>14</v>
      </c>
      <c r="K187" s="3">
        <v>95960</v>
      </c>
    </row>
    <row r="188" spans="1:11" x14ac:dyDescent="0.3">
      <c r="A188" s="1" t="s">
        <v>767</v>
      </c>
      <c r="B188" s="1" t="s">
        <v>201</v>
      </c>
      <c r="C188" s="3">
        <v>4030</v>
      </c>
      <c r="D188" s="5">
        <v>6.5</v>
      </c>
      <c r="E188" s="6">
        <v>0.433</v>
      </c>
      <c r="F188" s="38">
        <v>1.66</v>
      </c>
      <c r="G188" s="4" t="s">
        <v>14</v>
      </c>
      <c r="H188" s="3">
        <v>101870</v>
      </c>
      <c r="I188" s="5">
        <v>4.2</v>
      </c>
      <c r="J188" s="4" t="s">
        <v>14</v>
      </c>
      <c r="K188" s="3">
        <v>87420</v>
      </c>
    </row>
    <row r="189" spans="1:11" x14ac:dyDescent="0.3">
      <c r="A189" s="1" t="s">
        <v>767</v>
      </c>
      <c r="B189" s="1" t="s">
        <v>202</v>
      </c>
      <c r="C189" s="3">
        <v>1140</v>
      </c>
      <c r="D189" s="5">
        <v>3.7</v>
      </c>
      <c r="E189" s="6">
        <v>0.123</v>
      </c>
      <c r="F189" s="38">
        <v>1.29</v>
      </c>
      <c r="G189" s="4" t="s">
        <v>14</v>
      </c>
      <c r="H189" s="3">
        <v>94070</v>
      </c>
      <c r="I189" s="5">
        <v>4.2</v>
      </c>
      <c r="J189" s="4" t="s">
        <v>14</v>
      </c>
      <c r="K189" s="3">
        <v>78220</v>
      </c>
    </row>
    <row r="190" spans="1:11" x14ac:dyDescent="0.3">
      <c r="A190" s="1" t="s">
        <v>767</v>
      </c>
      <c r="B190" s="1" t="s">
        <v>203</v>
      </c>
      <c r="C190" s="3">
        <v>2050</v>
      </c>
      <c r="D190" s="5">
        <v>6.2</v>
      </c>
      <c r="E190" s="6">
        <v>0.22</v>
      </c>
      <c r="F190" s="38">
        <v>1.89</v>
      </c>
      <c r="G190" s="4" t="s">
        <v>14</v>
      </c>
      <c r="H190" s="3">
        <v>105690</v>
      </c>
      <c r="I190" s="5">
        <v>3.2</v>
      </c>
      <c r="J190" s="4" t="s">
        <v>14</v>
      </c>
      <c r="K190" s="3">
        <v>89870</v>
      </c>
    </row>
    <row r="191" spans="1:11" x14ac:dyDescent="0.3">
      <c r="A191" s="1" t="s">
        <v>767</v>
      </c>
      <c r="B191" s="1" t="s">
        <v>204</v>
      </c>
      <c r="C191" s="3">
        <v>17190</v>
      </c>
      <c r="D191" s="5">
        <v>10.1</v>
      </c>
      <c r="E191" s="6">
        <v>1.847</v>
      </c>
      <c r="F191" s="38">
        <v>1.35</v>
      </c>
      <c r="G191" s="4" t="s">
        <v>14</v>
      </c>
      <c r="H191" s="3">
        <v>119350</v>
      </c>
      <c r="I191" s="5">
        <v>3.1</v>
      </c>
      <c r="J191" s="4" t="s">
        <v>14</v>
      </c>
      <c r="K191" s="3">
        <v>102390</v>
      </c>
    </row>
    <row r="192" spans="1:11" x14ac:dyDescent="0.3">
      <c r="A192" s="1" t="s">
        <v>767</v>
      </c>
      <c r="B192" s="1" t="s">
        <v>205</v>
      </c>
      <c r="C192" s="3">
        <v>4010</v>
      </c>
      <c r="D192" s="5">
        <v>4.9000000000000004</v>
      </c>
      <c r="E192" s="6">
        <v>0.43099999999999999</v>
      </c>
      <c r="F192" s="38">
        <v>1.1000000000000001</v>
      </c>
      <c r="G192" s="4" t="s">
        <v>14</v>
      </c>
      <c r="H192" s="3">
        <v>102030</v>
      </c>
      <c r="I192" s="5">
        <v>2</v>
      </c>
      <c r="J192" s="4" t="s">
        <v>14</v>
      </c>
      <c r="K192" s="3">
        <v>98610</v>
      </c>
    </row>
    <row r="193" spans="1:11" x14ac:dyDescent="0.3">
      <c r="A193" s="1" t="s">
        <v>767</v>
      </c>
      <c r="B193" s="1" t="s">
        <v>206</v>
      </c>
      <c r="C193" s="3">
        <v>4350</v>
      </c>
      <c r="D193" s="5">
        <v>8.9</v>
      </c>
      <c r="E193" s="6">
        <v>0.46800000000000003</v>
      </c>
      <c r="F193" s="38">
        <v>1.1000000000000001</v>
      </c>
      <c r="G193" s="4" t="s">
        <v>14</v>
      </c>
      <c r="H193" s="3">
        <v>90630</v>
      </c>
      <c r="I193" s="5">
        <v>4.9000000000000004</v>
      </c>
      <c r="J193" s="4" t="s">
        <v>14</v>
      </c>
      <c r="K193" s="3">
        <v>79520</v>
      </c>
    </row>
    <row r="194" spans="1:11" x14ac:dyDescent="0.3">
      <c r="A194" s="1" t="s">
        <v>767</v>
      </c>
      <c r="B194" s="1" t="s">
        <v>764</v>
      </c>
      <c r="C194" s="3">
        <v>570</v>
      </c>
      <c r="D194" s="5">
        <v>10</v>
      </c>
      <c r="E194" s="6">
        <v>6.0999999999999999E-2</v>
      </c>
      <c r="F194" s="38">
        <v>1.73</v>
      </c>
      <c r="G194" s="4" t="s">
        <v>14</v>
      </c>
      <c r="H194" s="3">
        <v>81660</v>
      </c>
      <c r="I194" s="5">
        <v>1.8</v>
      </c>
      <c r="J194" s="4" t="s">
        <v>14</v>
      </c>
      <c r="K194" s="3">
        <v>79740</v>
      </c>
    </row>
    <row r="195" spans="1:11" x14ac:dyDescent="0.3">
      <c r="A195" s="1" t="s">
        <v>767</v>
      </c>
      <c r="B195" s="1" t="s">
        <v>207</v>
      </c>
      <c r="C195" s="3">
        <v>1310</v>
      </c>
      <c r="D195" s="5">
        <v>27.2</v>
      </c>
      <c r="E195" s="6">
        <v>0.14099999999999999</v>
      </c>
      <c r="F195" s="38">
        <v>1.41</v>
      </c>
      <c r="G195" s="4" t="s">
        <v>14</v>
      </c>
      <c r="H195" s="3">
        <v>68900</v>
      </c>
      <c r="I195" s="5">
        <v>7.6</v>
      </c>
      <c r="J195" s="4" t="s">
        <v>14</v>
      </c>
      <c r="K195" s="3">
        <v>56440</v>
      </c>
    </row>
    <row r="196" spans="1:11" x14ac:dyDescent="0.3">
      <c r="A196" s="1" t="s">
        <v>767</v>
      </c>
      <c r="B196" s="1" t="s">
        <v>208</v>
      </c>
      <c r="C196" s="3">
        <v>2590</v>
      </c>
      <c r="D196" s="5">
        <v>18.5</v>
      </c>
      <c r="E196" s="6">
        <v>0.27900000000000003</v>
      </c>
      <c r="F196" s="38">
        <v>2.35</v>
      </c>
      <c r="G196" s="4" t="s">
        <v>14</v>
      </c>
      <c r="H196" s="3">
        <v>136640</v>
      </c>
      <c r="I196" s="5">
        <v>7.4</v>
      </c>
      <c r="J196" s="4" t="s">
        <v>14</v>
      </c>
      <c r="K196" s="3">
        <v>103580</v>
      </c>
    </row>
    <row r="197" spans="1:11" x14ac:dyDescent="0.3">
      <c r="A197" s="1" t="s">
        <v>767</v>
      </c>
      <c r="B197" s="1" t="s">
        <v>755</v>
      </c>
      <c r="C197" s="3">
        <v>2060</v>
      </c>
      <c r="D197" s="5">
        <v>13.3</v>
      </c>
      <c r="E197" s="6">
        <v>0.221</v>
      </c>
      <c r="F197" s="38">
        <v>2.54</v>
      </c>
      <c r="G197" s="4" t="s">
        <v>14</v>
      </c>
      <c r="H197" s="3">
        <v>91960</v>
      </c>
      <c r="I197" s="5">
        <v>6.3</v>
      </c>
      <c r="J197" s="4" t="s">
        <v>14</v>
      </c>
      <c r="K197" s="3">
        <v>77600</v>
      </c>
    </row>
    <row r="198" spans="1:11" x14ac:dyDescent="0.3">
      <c r="A198" s="1" t="s">
        <v>767</v>
      </c>
      <c r="B198" s="1" t="s">
        <v>209</v>
      </c>
      <c r="C198" s="3">
        <v>9240</v>
      </c>
      <c r="D198" s="5">
        <v>4.7</v>
      </c>
      <c r="E198" s="6">
        <v>0.99399999999999999</v>
      </c>
      <c r="F198" s="38">
        <v>1.49</v>
      </c>
      <c r="G198" s="4" t="s">
        <v>14</v>
      </c>
      <c r="H198" s="3">
        <v>96430</v>
      </c>
      <c r="I198" s="5">
        <v>4.8</v>
      </c>
      <c r="J198" s="4" t="s">
        <v>14</v>
      </c>
      <c r="K198" s="3">
        <v>77650</v>
      </c>
    </row>
    <row r="199" spans="1:11" x14ac:dyDescent="0.3">
      <c r="A199" s="1" t="s">
        <v>767</v>
      </c>
      <c r="B199" s="1" t="s">
        <v>210</v>
      </c>
      <c r="C199" s="3">
        <v>3070</v>
      </c>
      <c r="D199" s="5">
        <v>4.2</v>
      </c>
      <c r="E199" s="6">
        <v>0.33</v>
      </c>
      <c r="F199" s="38">
        <v>1.64</v>
      </c>
      <c r="G199" s="4" t="s">
        <v>14</v>
      </c>
      <c r="H199" s="3">
        <v>93740</v>
      </c>
      <c r="I199" s="5">
        <v>4.9000000000000004</v>
      </c>
      <c r="J199" s="4" t="s">
        <v>14</v>
      </c>
      <c r="K199" s="3">
        <v>77990</v>
      </c>
    </row>
    <row r="200" spans="1:11" x14ac:dyDescent="0.3">
      <c r="A200" s="1" t="s">
        <v>767</v>
      </c>
      <c r="B200" s="1" t="s">
        <v>211</v>
      </c>
      <c r="C200" s="3">
        <v>7190</v>
      </c>
      <c r="D200" s="5">
        <v>3.8</v>
      </c>
      <c r="E200" s="6">
        <v>0.77300000000000002</v>
      </c>
      <c r="F200" s="38">
        <v>1.59</v>
      </c>
      <c r="G200" s="4" t="s">
        <v>14</v>
      </c>
      <c r="H200" s="3">
        <v>93840</v>
      </c>
      <c r="I200" s="5">
        <v>2.9</v>
      </c>
      <c r="J200" s="4" t="s">
        <v>14</v>
      </c>
      <c r="K200" s="3">
        <v>81210</v>
      </c>
    </row>
    <row r="201" spans="1:11" x14ac:dyDescent="0.3">
      <c r="A201" s="1" t="s">
        <v>767</v>
      </c>
      <c r="B201" s="1" t="s">
        <v>212</v>
      </c>
      <c r="C201" s="3">
        <v>2700</v>
      </c>
      <c r="D201" s="5">
        <v>5.4</v>
      </c>
      <c r="E201" s="6">
        <v>0.28999999999999998</v>
      </c>
      <c r="F201" s="38">
        <v>1.52</v>
      </c>
      <c r="G201" s="4" t="s">
        <v>14</v>
      </c>
      <c r="H201" s="3">
        <v>91280</v>
      </c>
      <c r="I201" s="5">
        <v>3.4</v>
      </c>
      <c r="J201" s="4" t="s">
        <v>14</v>
      </c>
      <c r="K201" s="3">
        <v>75900</v>
      </c>
    </row>
    <row r="202" spans="1:11" x14ac:dyDescent="0.3">
      <c r="A202" s="1" t="s">
        <v>767</v>
      </c>
      <c r="B202" s="1" t="s">
        <v>213</v>
      </c>
      <c r="C202" s="3">
        <v>1730</v>
      </c>
      <c r="D202" s="5">
        <v>6.5</v>
      </c>
      <c r="E202" s="6">
        <v>0.186</v>
      </c>
      <c r="F202" s="38">
        <v>1.25</v>
      </c>
      <c r="G202" s="4" t="s">
        <v>14</v>
      </c>
      <c r="H202" s="3">
        <v>94050</v>
      </c>
      <c r="I202" s="5">
        <v>3.1</v>
      </c>
      <c r="J202" s="4" t="s">
        <v>14</v>
      </c>
      <c r="K202" s="3">
        <v>81820</v>
      </c>
    </row>
    <row r="203" spans="1:11" x14ac:dyDescent="0.3">
      <c r="A203" s="1" t="s">
        <v>767</v>
      </c>
      <c r="B203" s="1" t="s">
        <v>214</v>
      </c>
      <c r="C203" s="3">
        <v>2450</v>
      </c>
      <c r="D203" s="5">
        <v>7.3</v>
      </c>
      <c r="E203" s="6">
        <v>0.26400000000000001</v>
      </c>
      <c r="F203" s="38">
        <v>1.64</v>
      </c>
      <c r="G203" s="4" t="s">
        <v>14</v>
      </c>
      <c r="H203" s="3">
        <v>83520</v>
      </c>
      <c r="I203" s="5">
        <v>2.9</v>
      </c>
      <c r="J203" s="4" t="s">
        <v>14</v>
      </c>
      <c r="K203" s="3">
        <v>70460</v>
      </c>
    </row>
    <row r="204" spans="1:11" x14ac:dyDescent="0.3">
      <c r="A204" s="1" t="s">
        <v>767</v>
      </c>
      <c r="B204" s="1" t="s">
        <v>215</v>
      </c>
      <c r="C204" s="3">
        <v>8940</v>
      </c>
      <c r="D204" s="5">
        <v>15.2</v>
      </c>
      <c r="E204" s="6">
        <v>0.96099999999999997</v>
      </c>
      <c r="F204" s="38">
        <v>1</v>
      </c>
      <c r="G204" s="4" t="s">
        <v>14</v>
      </c>
      <c r="H204" s="3">
        <v>40680</v>
      </c>
      <c r="I204" s="5">
        <v>5.2</v>
      </c>
      <c r="J204" s="4" t="s">
        <v>14</v>
      </c>
      <c r="K204" s="3">
        <v>37200</v>
      </c>
    </row>
    <row r="205" spans="1:11" x14ac:dyDescent="0.3">
      <c r="A205" s="1" t="s">
        <v>767</v>
      </c>
      <c r="B205" s="1" t="s">
        <v>216</v>
      </c>
      <c r="C205" s="3">
        <v>870</v>
      </c>
      <c r="D205" s="5">
        <v>7.2</v>
      </c>
      <c r="E205" s="6">
        <v>9.2999999999999999E-2</v>
      </c>
      <c r="F205" s="38">
        <v>0.8</v>
      </c>
      <c r="G205" s="4" t="s">
        <v>14</v>
      </c>
      <c r="H205" s="3">
        <v>89400</v>
      </c>
      <c r="I205" s="5">
        <v>4.5</v>
      </c>
      <c r="J205" s="4" t="s">
        <v>14</v>
      </c>
      <c r="K205" s="3">
        <v>75820</v>
      </c>
    </row>
    <row r="206" spans="1:11" x14ac:dyDescent="0.3">
      <c r="A206" s="1" t="s">
        <v>767</v>
      </c>
      <c r="B206" s="1" t="s">
        <v>217</v>
      </c>
      <c r="C206" s="3">
        <v>4080</v>
      </c>
      <c r="D206" s="5">
        <v>6.8</v>
      </c>
      <c r="E206" s="6">
        <v>0.439</v>
      </c>
      <c r="F206" s="38">
        <v>0.55000000000000004</v>
      </c>
      <c r="G206" s="4">
        <v>31.35</v>
      </c>
      <c r="H206" s="3">
        <v>65210</v>
      </c>
      <c r="I206" s="5">
        <v>3.1</v>
      </c>
      <c r="J206" s="4">
        <v>29.44</v>
      </c>
      <c r="K206" s="3">
        <v>61240</v>
      </c>
    </row>
    <row r="207" spans="1:11" x14ac:dyDescent="0.3">
      <c r="A207" s="1" t="s">
        <v>767</v>
      </c>
      <c r="B207" s="1" t="s">
        <v>218</v>
      </c>
      <c r="C207" s="3">
        <v>37090</v>
      </c>
      <c r="D207" s="5">
        <v>4</v>
      </c>
      <c r="E207" s="6">
        <v>3.9870000000000001</v>
      </c>
      <c r="F207" s="38">
        <v>1.39</v>
      </c>
      <c r="G207" s="4">
        <v>22.08</v>
      </c>
      <c r="H207" s="3">
        <v>45930</v>
      </c>
      <c r="I207" s="5">
        <v>9.6</v>
      </c>
      <c r="J207" s="4">
        <v>17.84</v>
      </c>
      <c r="K207" s="3">
        <v>37100</v>
      </c>
    </row>
    <row r="208" spans="1:11" x14ac:dyDescent="0.3">
      <c r="A208" s="1" t="s">
        <v>767</v>
      </c>
      <c r="B208" s="1" t="s">
        <v>219</v>
      </c>
      <c r="C208" s="3">
        <v>7500</v>
      </c>
      <c r="D208" s="5">
        <v>6.1</v>
      </c>
      <c r="E208" s="6">
        <v>0.80600000000000005</v>
      </c>
      <c r="F208" s="38">
        <v>0.82</v>
      </c>
      <c r="G208" s="4" t="s">
        <v>14</v>
      </c>
      <c r="H208" s="3">
        <v>77520</v>
      </c>
      <c r="I208" s="5">
        <v>2</v>
      </c>
      <c r="J208" s="4" t="s">
        <v>14</v>
      </c>
      <c r="K208" s="3">
        <v>71090</v>
      </c>
    </row>
    <row r="209" spans="1:11" x14ac:dyDescent="0.3">
      <c r="A209" s="1" t="s">
        <v>767</v>
      </c>
      <c r="B209" s="1" t="s">
        <v>220</v>
      </c>
      <c r="C209" s="3">
        <v>85940</v>
      </c>
      <c r="D209" s="5">
        <v>4</v>
      </c>
      <c r="E209" s="6">
        <v>9.2379999999999995</v>
      </c>
      <c r="F209" s="38">
        <v>0.93</v>
      </c>
      <c r="G209" s="4" t="s">
        <v>14</v>
      </c>
      <c r="H209" s="3">
        <v>81760</v>
      </c>
      <c r="I209" s="5">
        <v>1.9</v>
      </c>
      <c r="J209" s="4" t="s">
        <v>14</v>
      </c>
      <c r="K209" s="3">
        <v>78500</v>
      </c>
    </row>
    <row r="210" spans="1:11" x14ac:dyDescent="0.3">
      <c r="A210" s="1" t="s">
        <v>767</v>
      </c>
      <c r="B210" s="1" t="s">
        <v>221</v>
      </c>
      <c r="C210" s="3">
        <v>44040</v>
      </c>
      <c r="D210" s="5">
        <v>4.3</v>
      </c>
      <c r="E210" s="6">
        <v>4.734</v>
      </c>
      <c r="F210" s="38">
        <v>1.08</v>
      </c>
      <c r="G210" s="4" t="s">
        <v>14</v>
      </c>
      <c r="H210" s="3">
        <v>81360</v>
      </c>
      <c r="I210" s="5">
        <v>1.3</v>
      </c>
      <c r="J210" s="4" t="s">
        <v>14</v>
      </c>
      <c r="K210" s="3">
        <v>78660</v>
      </c>
    </row>
    <row r="211" spans="1:11" x14ac:dyDescent="0.3">
      <c r="A211" s="1" t="s">
        <v>767</v>
      </c>
      <c r="B211" s="1" t="s">
        <v>743</v>
      </c>
      <c r="C211" s="3">
        <v>1030</v>
      </c>
      <c r="D211" s="5">
        <v>25</v>
      </c>
      <c r="E211" s="6">
        <v>0.11</v>
      </c>
      <c r="F211" s="38">
        <v>1.31</v>
      </c>
      <c r="G211" s="4" t="s">
        <v>14</v>
      </c>
      <c r="H211" s="3">
        <v>85110</v>
      </c>
      <c r="I211" s="5">
        <v>4.9000000000000004</v>
      </c>
      <c r="J211" s="4" t="s">
        <v>14</v>
      </c>
      <c r="K211" s="3">
        <v>81350</v>
      </c>
    </row>
    <row r="212" spans="1:11" x14ac:dyDescent="0.3">
      <c r="A212" s="1" t="s">
        <v>767</v>
      </c>
      <c r="B212" s="1" t="s">
        <v>222</v>
      </c>
      <c r="C212" s="3">
        <v>66110</v>
      </c>
      <c r="D212" s="5">
        <v>4.4000000000000004</v>
      </c>
      <c r="E212" s="6">
        <v>7.1059999999999999</v>
      </c>
      <c r="F212" s="38">
        <v>0.99</v>
      </c>
      <c r="G212" s="4" t="s">
        <v>14</v>
      </c>
      <c r="H212" s="3">
        <v>87260</v>
      </c>
      <c r="I212" s="5">
        <v>1.8</v>
      </c>
      <c r="J212" s="4" t="s">
        <v>14</v>
      </c>
      <c r="K212" s="3">
        <v>85010</v>
      </c>
    </row>
    <row r="213" spans="1:11" x14ac:dyDescent="0.3">
      <c r="A213" s="1" t="s">
        <v>767</v>
      </c>
      <c r="B213" s="1" t="s">
        <v>223</v>
      </c>
      <c r="C213" s="3">
        <v>3270</v>
      </c>
      <c r="D213" s="5">
        <v>26.6</v>
      </c>
      <c r="E213" s="6">
        <v>0.35099999999999998</v>
      </c>
      <c r="F213" s="38">
        <v>0.64</v>
      </c>
      <c r="G213" s="4" t="s">
        <v>14</v>
      </c>
      <c r="H213" s="3">
        <v>77120</v>
      </c>
      <c r="I213" s="5">
        <v>4.9000000000000004</v>
      </c>
      <c r="J213" s="4" t="s">
        <v>14</v>
      </c>
      <c r="K213" s="3">
        <v>73070</v>
      </c>
    </row>
    <row r="214" spans="1:11" x14ac:dyDescent="0.3">
      <c r="A214" s="1" t="s">
        <v>767</v>
      </c>
      <c r="B214" s="1" t="s">
        <v>224</v>
      </c>
      <c r="C214" s="3">
        <v>3970</v>
      </c>
      <c r="D214" s="5">
        <v>13.3</v>
      </c>
      <c r="E214" s="6">
        <v>0.42699999999999999</v>
      </c>
      <c r="F214" s="38">
        <v>2.13</v>
      </c>
      <c r="G214" s="4" t="s">
        <v>14</v>
      </c>
      <c r="H214" s="3">
        <v>78860</v>
      </c>
      <c r="I214" s="5">
        <v>8.1999999999999993</v>
      </c>
      <c r="J214" s="4" t="s">
        <v>14</v>
      </c>
      <c r="K214" s="3">
        <v>64810</v>
      </c>
    </row>
    <row r="215" spans="1:11" x14ac:dyDescent="0.3">
      <c r="A215" s="1" t="s">
        <v>767</v>
      </c>
      <c r="B215" s="1" t="s">
        <v>225</v>
      </c>
      <c r="C215" s="3">
        <v>21920</v>
      </c>
      <c r="D215" s="5">
        <v>4.8</v>
      </c>
      <c r="E215" s="6">
        <v>2.3559999999999999</v>
      </c>
      <c r="F215" s="38">
        <v>1.82</v>
      </c>
      <c r="G215" s="4" t="s">
        <v>14</v>
      </c>
      <c r="H215" s="3">
        <v>76820</v>
      </c>
      <c r="I215" s="5">
        <v>1.7</v>
      </c>
      <c r="J215" s="4" t="s">
        <v>14</v>
      </c>
      <c r="K215" s="3">
        <v>71750</v>
      </c>
    </row>
    <row r="216" spans="1:11" x14ac:dyDescent="0.3">
      <c r="A216" s="1" t="s">
        <v>767</v>
      </c>
      <c r="B216" s="1" t="s">
        <v>226</v>
      </c>
      <c r="C216" s="3">
        <v>12790</v>
      </c>
      <c r="D216" s="5">
        <v>4.9000000000000004</v>
      </c>
      <c r="E216" s="6">
        <v>1.375</v>
      </c>
      <c r="F216" s="38">
        <v>2.2400000000000002</v>
      </c>
      <c r="G216" s="4" t="s">
        <v>14</v>
      </c>
      <c r="H216" s="3">
        <v>79370</v>
      </c>
      <c r="I216" s="5">
        <v>1.5</v>
      </c>
      <c r="J216" s="4" t="s">
        <v>14</v>
      </c>
      <c r="K216" s="3">
        <v>75610</v>
      </c>
    </row>
    <row r="217" spans="1:11" x14ac:dyDescent="0.3">
      <c r="A217" s="1" t="s">
        <v>767</v>
      </c>
      <c r="B217" s="1" t="s">
        <v>227</v>
      </c>
      <c r="C217" s="3">
        <v>16430</v>
      </c>
      <c r="D217" s="5">
        <v>6.3</v>
      </c>
      <c r="E217" s="6">
        <v>1.766</v>
      </c>
      <c r="F217" s="38">
        <v>1.85</v>
      </c>
      <c r="G217" s="4" t="s">
        <v>14</v>
      </c>
      <c r="H217" s="3">
        <v>88450</v>
      </c>
      <c r="I217" s="5">
        <v>3.2</v>
      </c>
      <c r="J217" s="4" t="s">
        <v>14</v>
      </c>
      <c r="K217" s="3">
        <v>80860</v>
      </c>
    </row>
    <row r="218" spans="1:11" x14ac:dyDescent="0.3">
      <c r="A218" s="1" t="s">
        <v>767</v>
      </c>
      <c r="B218" s="1" t="s">
        <v>229</v>
      </c>
      <c r="C218" s="3">
        <v>3990</v>
      </c>
      <c r="D218" s="5">
        <v>8.4</v>
      </c>
      <c r="E218" s="6">
        <v>0.42899999999999999</v>
      </c>
      <c r="F218" s="38">
        <v>1.01</v>
      </c>
      <c r="G218" s="4">
        <v>35.31</v>
      </c>
      <c r="H218" s="3">
        <v>73430</v>
      </c>
      <c r="I218" s="5">
        <v>4.3</v>
      </c>
      <c r="J218" s="4">
        <v>33.89</v>
      </c>
      <c r="K218" s="3">
        <v>70490</v>
      </c>
    </row>
    <row r="219" spans="1:11" x14ac:dyDescent="0.3">
      <c r="A219" s="1" t="s">
        <v>767</v>
      </c>
      <c r="B219" s="1" t="s">
        <v>230</v>
      </c>
      <c r="C219" s="3">
        <v>32350</v>
      </c>
      <c r="D219" s="5">
        <v>4.5999999999999996</v>
      </c>
      <c r="E219" s="6">
        <v>3.4780000000000002</v>
      </c>
      <c r="F219" s="38">
        <v>2.08</v>
      </c>
      <c r="G219" s="4">
        <v>28.74</v>
      </c>
      <c r="H219" s="3">
        <v>59770</v>
      </c>
      <c r="I219" s="5">
        <v>2.9</v>
      </c>
      <c r="J219" s="4">
        <v>24.19</v>
      </c>
      <c r="K219" s="3">
        <v>50310</v>
      </c>
    </row>
    <row r="220" spans="1:11" x14ac:dyDescent="0.3">
      <c r="A220" s="1" t="s">
        <v>767</v>
      </c>
      <c r="B220" s="1" t="s">
        <v>231</v>
      </c>
      <c r="C220" s="3">
        <v>18250</v>
      </c>
      <c r="D220" s="5">
        <v>7.1</v>
      </c>
      <c r="E220" s="6">
        <v>1.962</v>
      </c>
      <c r="F220" s="38">
        <v>0.95</v>
      </c>
      <c r="G220" s="4" t="s">
        <v>14</v>
      </c>
      <c r="H220" s="3">
        <v>52330</v>
      </c>
      <c r="I220" s="5">
        <v>4.7</v>
      </c>
      <c r="J220" s="4" t="s">
        <v>14</v>
      </c>
      <c r="K220" s="3">
        <v>37350</v>
      </c>
    </row>
    <row r="221" spans="1:11" x14ac:dyDescent="0.3">
      <c r="A221" s="1" t="s">
        <v>767</v>
      </c>
      <c r="B221" s="1" t="s">
        <v>232</v>
      </c>
      <c r="C221" s="3">
        <v>34970</v>
      </c>
      <c r="D221" s="5">
        <v>5.2</v>
      </c>
      <c r="E221" s="6">
        <v>3.7589999999999999</v>
      </c>
      <c r="F221" s="38">
        <v>0.88</v>
      </c>
      <c r="G221" s="4">
        <v>18.28</v>
      </c>
      <c r="H221" s="3">
        <v>38030</v>
      </c>
      <c r="I221" s="5">
        <v>8.6999999999999993</v>
      </c>
      <c r="J221" s="4">
        <v>15.13</v>
      </c>
      <c r="K221" s="3">
        <v>31480</v>
      </c>
    </row>
    <row r="222" spans="1:11" x14ac:dyDescent="0.3">
      <c r="A222" s="1" t="s">
        <v>767</v>
      </c>
      <c r="B222" s="1" t="s">
        <v>233</v>
      </c>
      <c r="C222" s="3">
        <v>1120</v>
      </c>
      <c r="D222" s="5">
        <v>26.7</v>
      </c>
      <c r="E222" s="6">
        <v>0.12</v>
      </c>
      <c r="F222" s="38">
        <v>2.82</v>
      </c>
      <c r="G222" s="4">
        <v>26.69</v>
      </c>
      <c r="H222" s="3">
        <v>55520</v>
      </c>
      <c r="I222" s="5">
        <v>3</v>
      </c>
      <c r="J222" s="4">
        <v>24.39</v>
      </c>
      <c r="K222" s="3">
        <v>50740</v>
      </c>
    </row>
    <row r="223" spans="1:11" x14ac:dyDescent="0.3">
      <c r="A223" s="1" t="s">
        <v>767</v>
      </c>
      <c r="B223" s="1" t="s">
        <v>234</v>
      </c>
      <c r="C223" s="3">
        <v>1190</v>
      </c>
      <c r="D223" s="5">
        <v>18.3</v>
      </c>
      <c r="E223" s="6">
        <v>0.128</v>
      </c>
      <c r="F223" s="38">
        <v>1.58</v>
      </c>
      <c r="G223" s="4">
        <v>38.36</v>
      </c>
      <c r="H223" s="3">
        <v>79790</v>
      </c>
      <c r="I223" s="5">
        <v>3.5</v>
      </c>
      <c r="J223" s="4">
        <v>33.92</v>
      </c>
      <c r="K223" s="3">
        <v>70550</v>
      </c>
    </row>
    <row r="224" spans="1:11" x14ac:dyDescent="0.3">
      <c r="A224" s="1" t="s">
        <v>767</v>
      </c>
      <c r="B224" s="1" t="s">
        <v>235</v>
      </c>
      <c r="C224" s="3">
        <v>900</v>
      </c>
      <c r="D224" s="5">
        <v>13.6</v>
      </c>
      <c r="E224" s="6">
        <v>9.6000000000000002E-2</v>
      </c>
      <c r="F224" s="38">
        <v>1.1200000000000001</v>
      </c>
      <c r="G224" s="4">
        <v>29.6</v>
      </c>
      <c r="H224" s="3">
        <v>61560</v>
      </c>
      <c r="I224" s="5">
        <v>4</v>
      </c>
      <c r="J224" s="4">
        <v>27.99</v>
      </c>
      <c r="K224" s="3">
        <v>58210</v>
      </c>
    </row>
    <row r="225" spans="1:11" x14ac:dyDescent="0.3">
      <c r="A225" s="1" t="s">
        <v>767</v>
      </c>
      <c r="B225" s="1" t="s">
        <v>236</v>
      </c>
      <c r="C225" s="3">
        <v>11820</v>
      </c>
      <c r="D225" s="5">
        <v>6.9</v>
      </c>
      <c r="E225" s="6">
        <v>1.2709999999999999</v>
      </c>
      <c r="F225" s="38">
        <v>1.43</v>
      </c>
      <c r="G225" s="4">
        <v>33.92</v>
      </c>
      <c r="H225" s="3">
        <v>70550</v>
      </c>
      <c r="I225" s="5">
        <v>0.9</v>
      </c>
      <c r="J225" s="4">
        <v>31.97</v>
      </c>
      <c r="K225" s="3">
        <v>66510</v>
      </c>
    </row>
    <row r="226" spans="1:11" x14ac:dyDescent="0.3">
      <c r="A226" s="1" t="s">
        <v>767</v>
      </c>
      <c r="B226" s="1" t="s">
        <v>237</v>
      </c>
      <c r="C226" s="3">
        <v>7440</v>
      </c>
      <c r="D226" s="5">
        <v>9.4</v>
      </c>
      <c r="E226" s="6">
        <v>0.8</v>
      </c>
      <c r="F226" s="38">
        <v>1.27</v>
      </c>
      <c r="G226" s="4">
        <v>17.23</v>
      </c>
      <c r="H226" s="3">
        <v>35840</v>
      </c>
      <c r="I226" s="5">
        <v>1.9</v>
      </c>
      <c r="J226" s="4">
        <v>16.23</v>
      </c>
      <c r="K226" s="3">
        <v>33760</v>
      </c>
    </row>
    <row r="227" spans="1:11" x14ac:dyDescent="0.3">
      <c r="A227" s="1" t="s">
        <v>767</v>
      </c>
      <c r="B227" s="1" t="s">
        <v>238</v>
      </c>
      <c r="C227" s="3">
        <v>340</v>
      </c>
      <c r="D227" s="5">
        <v>8.6999999999999993</v>
      </c>
      <c r="E227" s="6">
        <v>3.5999999999999997E-2</v>
      </c>
      <c r="F227" s="38">
        <v>0.5</v>
      </c>
      <c r="G227" s="4">
        <v>32.020000000000003</v>
      </c>
      <c r="H227" s="3">
        <v>66600</v>
      </c>
      <c r="I227" s="5">
        <v>3.8</v>
      </c>
      <c r="J227" s="4">
        <v>30.18</v>
      </c>
      <c r="K227" s="3">
        <v>62780</v>
      </c>
    </row>
    <row r="228" spans="1:11" x14ac:dyDescent="0.3">
      <c r="A228" s="1" t="s">
        <v>767</v>
      </c>
      <c r="B228" s="1" t="s">
        <v>756</v>
      </c>
      <c r="C228" s="3">
        <v>190</v>
      </c>
      <c r="D228" s="5">
        <v>44.4</v>
      </c>
      <c r="E228" s="6">
        <v>0.02</v>
      </c>
      <c r="F228" s="38">
        <v>0.34</v>
      </c>
      <c r="G228" s="4">
        <v>27.98</v>
      </c>
      <c r="H228" s="3">
        <v>58190</v>
      </c>
      <c r="I228" s="5">
        <v>11.9</v>
      </c>
      <c r="J228" s="4">
        <v>24.52</v>
      </c>
      <c r="K228" s="3">
        <v>51000</v>
      </c>
    </row>
    <row r="229" spans="1:11" x14ac:dyDescent="0.3">
      <c r="A229" s="1" t="s">
        <v>767</v>
      </c>
      <c r="B229" s="1" t="s">
        <v>239</v>
      </c>
      <c r="C229" s="3">
        <v>10330</v>
      </c>
      <c r="D229" s="5">
        <v>8.5</v>
      </c>
      <c r="E229" s="6">
        <v>1.111</v>
      </c>
      <c r="F229" s="38">
        <v>1.01</v>
      </c>
      <c r="G229" s="4">
        <v>35.33</v>
      </c>
      <c r="H229" s="3">
        <v>73490</v>
      </c>
      <c r="I229" s="5">
        <v>3</v>
      </c>
      <c r="J229" s="4">
        <v>31.6</v>
      </c>
      <c r="K229" s="3">
        <v>65730</v>
      </c>
    </row>
    <row r="230" spans="1:11" x14ac:dyDescent="0.3">
      <c r="A230" s="1" t="s">
        <v>767</v>
      </c>
      <c r="B230" s="1" t="s">
        <v>240</v>
      </c>
      <c r="C230" s="3">
        <v>123540</v>
      </c>
      <c r="D230" s="5">
        <v>2.5</v>
      </c>
      <c r="E230" s="6">
        <v>13.28</v>
      </c>
      <c r="F230" s="38">
        <v>1.46</v>
      </c>
      <c r="G230" s="4" t="s">
        <v>14</v>
      </c>
      <c r="H230" s="3">
        <v>30350</v>
      </c>
      <c r="I230" s="5">
        <v>1.4</v>
      </c>
      <c r="J230" s="4" t="s">
        <v>14</v>
      </c>
      <c r="K230" s="3">
        <v>28820</v>
      </c>
    </row>
    <row r="231" spans="1:11" x14ac:dyDescent="0.3">
      <c r="A231" s="1" t="s">
        <v>767</v>
      </c>
      <c r="B231" s="1" t="s">
        <v>241</v>
      </c>
      <c r="C231" s="3">
        <v>3520</v>
      </c>
      <c r="D231" s="5">
        <v>9.3000000000000007</v>
      </c>
      <c r="E231" s="6">
        <v>0.379</v>
      </c>
      <c r="F231" s="38">
        <v>0.54</v>
      </c>
      <c r="G231" s="4">
        <v>25.49</v>
      </c>
      <c r="H231" s="3">
        <v>53020</v>
      </c>
      <c r="I231" s="5">
        <v>5.9</v>
      </c>
      <c r="J231" s="4">
        <v>24.09</v>
      </c>
      <c r="K231" s="3">
        <v>50110</v>
      </c>
    </row>
    <row r="232" spans="1:11" x14ac:dyDescent="0.3">
      <c r="A232" s="1" t="s">
        <v>767</v>
      </c>
      <c r="B232" s="1" t="s">
        <v>242</v>
      </c>
      <c r="C232" s="3">
        <v>7990</v>
      </c>
      <c r="D232" s="5">
        <v>6.3</v>
      </c>
      <c r="E232" s="6">
        <v>0.85899999999999999</v>
      </c>
      <c r="F232" s="38">
        <v>3.21</v>
      </c>
      <c r="G232" s="4">
        <v>60.94</v>
      </c>
      <c r="H232" s="3">
        <v>126760</v>
      </c>
      <c r="I232" s="5">
        <v>1.3</v>
      </c>
      <c r="J232" s="4">
        <v>53.37</v>
      </c>
      <c r="K232" s="3">
        <v>111010</v>
      </c>
    </row>
    <row r="233" spans="1:11" x14ac:dyDescent="0.3">
      <c r="A233" s="1" t="s">
        <v>767</v>
      </c>
      <c r="B233" s="1" t="s">
        <v>243</v>
      </c>
      <c r="C233" s="3">
        <v>220</v>
      </c>
      <c r="D233" s="5">
        <v>27.4</v>
      </c>
      <c r="E233" s="6">
        <v>2.3E-2</v>
      </c>
      <c r="F233" s="38">
        <v>0.71</v>
      </c>
      <c r="G233" s="4">
        <v>28.27</v>
      </c>
      <c r="H233" s="3">
        <v>58810</v>
      </c>
      <c r="I233" s="5">
        <v>7.1</v>
      </c>
      <c r="J233" s="4">
        <v>23.79</v>
      </c>
      <c r="K233" s="3">
        <v>49480</v>
      </c>
    </row>
    <row r="234" spans="1:11" x14ac:dyDescent="0.3">
      <c r="A234" s="1" t="s">
        <v>767</v>
      </c>
      <c r="B234" s="1" t="s">
        <v>244</v>
      </c>
      <c r="C234" s="3">
        <v>1340</v>
      </c>
      <c r="D234" s="5">
        <v>20</v>
      </c>
      <c r="E234" s="6">
        <v>0.14399999999999999</v>
      </c>
      <c r="F234" s="38">
        <v>1.83</v>
      </c>
      <c r="G234" s="4">
        <v>33.81</v>
      </c>
      <c r="H234" s="3">
        <v>70320</v>
      </c>
      <c r="I234" s="5">
        <v>6.4</v>
      </c>
      <c r="J234" s="4">
        <v>28.76</v>
      </c>
      <c r="K234" s="3">
        <v>59830</v>
      </c>
    </row>
    <row r="235" spans="1:11" x14ac:dyDescent="0.3">
      <c r="A235" s="1" t="s">
        <v>767</v>
      </c>
      <c r="B235" s="1" t="s">
        <v>245</v>
      </c>
      <c r="C235" s="3">
        <v>1910</v>
      </c>
      <c r="D235" s="5">
        <v>13.3</v>
      </c>
      <c r="E235" s="6">
        <v>0.20499999999999999</v>
      </c>
      <c r="F235" s="38">
        <v>0.98</v>
      </c>
      <c r="G235" s="4">
        <v>38.729999999999997</v>
      </c>
      <c r="H235" s="3">
        <v>80550</v>
      </c>
      <c r="I235" s="5">
        <v>4.7</v>
      </c>
      <c r="J235" s="4">
        <v>35.26</v>
      </c>
      <c r="K235" s="3">
        <v>73350</v>
      </c>
    </row>
    <row r="236" spans="1:11" x14ac:dyDescent="0.3">
      <c r="A236" s="1" t="s">
        <v>767</v>
      </c>
      <c r="B236" s="1" t="s">
        <v>247</v>
      </c>
      <c r="C236" s="3">
        <v>2730</v>
      </c>
      <c r="D236" s="5">
        <v>12.1</v>
      </c>
      <c r="E236" s="6">
        <v>0.29399999999999998</v>
      </c>
      <c r="F236" s="38">
        <v>1.34</v>
      </c>
      <c r="G236" s="4">
        <v>37.71</v>
      </c>
      <c r="H236" s="3">
        <v>78440</v>
      </c>
      <c r="I236" s="5">
        <v>6.4</v>
      </c>
      <c r="J236" s="4">
        <v>34.03</v>
      </c>
      <c r="K236" s="3">
        <v>70780</v>
      </c>
    </row>
    <row r="237" spans="1:11" x14ac:dyDescent="0.3">
      <c r="A237" s="1" t="s">
        <v>767</v>
      </c>
      <c r="B237" s="1" t="s">
        <v>248</v>
      </c>
      <c r="C237" s="3">
        <v>6740</v>
      </c>
      <c r="D237" s="5">
        <v>6.6</v>
      </c>
      <c r="E237" s="6">
        <v>0.72399999999999998</v>
      </c>
      <c r="F237" s="38">
        <v>5.45</v>
      </c>
      <c r="G237" s="4">
        <v>42.59</v>
      </c>
      <c r="H237" s="3">
        <v>88580</v>
      </c>
      <c r="I237" s="5">
        <v>2.6</v>
      </c>
      <c r="J237" s="4">
        <v>36.99</v>
      </c>
      <c r="K237" s="3">
        <v>76940</v>
      </c>
    </row>
    <row r="238" spans="1:11" x14ac:dyDescent="0.3">
      <c r="A238" s="1" t="s">
        <v>767</v>
      </c>
      <c r="B238" s="1" t="s">
        <v>249</v>
      </c>
      <c r="C238" s="3">
        <v>2200</v>
      </c>
      <c r="D238" s="5">
        <v>15.3</v>
      </c>
      <c r="E238" s="6">
        <v>0.23599999999999999</v>
      </c>
      <c r="F238" s="38">
        <v>0.78</v>
      </c>
      <c r="G238" s="4">
        <v>16.34</v>
      </c>
      <c r="H238" s="3">
        <v>33990</v>
      </c>
      <c r="I238" s="5">
        <v>6.1</v>
      </c>
      <c r="J238" s="4">
        <v>15.93</v>
      </c>
      <c r="K238" s="3">
        <v>33120</v>
      </c>
    </row>
    <row r="239" spans="1:11" x14ac:dyDescent="0.3">
      <c r="A239" s="1" t="s">
        <v>767</v>
      </c>
      <c r="B239" s="1" t="s">
        <v>250</v>
      </c>
      <c r="C239" s="3">
        <v>22050</v>
      </c>
      <c r="D239" s="5">
        <v>3.6</v>
      </c>
      <c r="E239" s="6">
        <v>2.37</v>
      </c>
      <c r="F239" s="38">
        <v>1.56</v>
      </c>
      <c r="G239" s="4">
        <v>31.72</v>
      </c>
      <c r="H239" s="3">
        <v>65970</v>
      </c>
      <c r="I239" s="5">
        <v>1.6</v>
      </c>
      <c r="J239" s="4">
        <v>29.24</v>
      </c>
      <c r="K239" s="3">
        <v>60820</v>
      </c>
    </row>
    <row r="240" spans="1:11" x14ac:dyDescent="0.3">
      <c r="A240" s="1" t="s">
        <v>767</v>
      </c>
      <c r="B240" s="1" t="s">
        <v>251</v>
      </c>
      <c r="C240" s="3">
        <v>4720</v>
      </c>
      <c r="D240" s="5">
        <v>10.3</v>
      </c>
      <c r="E240" s="6">
        <v>0.50700000000000001</v>
      </c>
      <c r="F240" s="38">
        <v>1.29</v>
      </c>
      <c r="G240" s="4">
        <v>31.34</v>
      </c>
      <c r="H240" s="3">
        <v>65180</v>
      </c>
      <c r="I240" s="5">
        <v>3.7</v>
      </c>
      <c r="J240" s="4">
        <v>30.07</v>
      </c>
      <c r="K240" s="3">
        <v>62540</v>
      </c>
    </row>
    <row r="241" spans="1:11" x14ac:dyDescent="0.3">
      <c r="A241" s="1" t="s">
        <v>767</v>
      </c>
      <c r="B241" s="1" t="s">
        <v>252</v>
      </c>
      <c r="C241" s="3">
        <v>6790</v>
      </c>
      <c r="D241" s="5">
        <v>7.9</v>
      </c>
      <c r="E241" s="6">
        <v>0.73</v>
      </c>
      <c r="F241" s="38">
        <v>0.86</v>
      </c>
      <c r="G241" s="4">
        <v>16.75</v>
      </c>
      <c r="H241" s="3">
        <v>34840</v>
      </c>
      <c r="I241" s="5">
        <v>2.6</v>
      </c>
      <c r="J241" s="4">
        <v>14.43</v>
      </c>
      <c r="K241" s="3">
        <v>30010</v>
      </c>
    </row>
    <row r="242" spans="1:11" x14ac:dyDescent="0.3">
      <c r="A242" s="1" t="s">
        <v>767</v>
      </c>
      <c r="B242" s="1" t="s">
        <v>253</v>
      </c>
      <c r="C242" s="3">
        <v>1530</v>
      </c>
      <c r="D242" s="5">
        <v>11.9</v>
      </c>
      <c r="E242" s="6">
        <v>0.16400000000000001</v>
      </c>
      <c r="F242" s="38">
        <v>2.04</v>
      </c>
      <c r="G242" s="4">
        <v>37.35</v>
      </c>
      <c r="H242" s="3">
        <v>77690</v>
      </c>
      <c r="I242" s="5">
        <v>3.5</v>
      </c>
      <c r="J242" s="4">
        <v>33.64</v>
      </c>
      <c r="K242" s="3">
        <v>69970</v>
      </c>
    </row>
    <row r="243" spans="1:11" x14ac:dyDescent="0.3">
      <c r="A243" s="1" t="s">
        <v>767</v>
      </c>
      <c r="B243" s="1" t="s">
        <v>254</v>
      </c>
      <c r="C243" s="3">
        <v>480</v>
      </c>
      <c r="D243" s="5">
        <v>17.899999999999999</v>
      </c>
      <c r="E243" s="6">
        <v>5.1999999999999998E-2</v>
      </c>
      <c r="F243" s="38">
        <v>0.95</v>
      </c>
      <c r="G243" s="4">
        <v>35.15</v>
      </c>
      <c r="H243" s="3">
        <v>73110</v>
      </c>
      <c r="I243" s="5">
        <v>5.6</v>
      </c>
      <c r="J243" s="4">
        <v>31</v>
      </c>
      <c r="K243" s="3">
        <v>64490</v>
      </c>
    </row>
    <row r="244" spans="1:11" x14ac:dyDescent="0.3">
      <c r="A244" s="1" t="s">
        <v>767</v>
      </c>
      <c r="B244" s="1" t="s">
        <v>255</v>
      </c>
      <c r="C244" s="3">
        <v>6400</v>
      </c>
      <c r="D244" s="5">
        <v>17.8</v>
      </c>
      <c r="E244" s="6">
        <v>0.68799999999999994</v>
      </c>
      <c r="F244" s="38">
        <v>2.25</v>
      </c>
      <c r="G244" s="4" t="s">
        <v>14</v>
      </c>
      <c r="H244" s="3" t="s">
        <v>14</v>
      </c>
      <c r="I244" s="5" t="s">
        <v>14</v>
      </c>
      <c r="J244" s="4" t="s">
        <v>14</v>
      </c>
      <c r="K244" s="3" t="s">
        <v>14</v>
      </c>
    </row>
    <row r="245" spans="1:11" x14ac:dyDescent="0.3">
      <c r="A245" s="1" t="s">
        <v>767</v>
      </c>
      <c r="B245" s="1" t="s">
        <v>256</v>
      </c>
      <c r="C245" s="3">
        <v>21470</v>
      </c>
      <c r="D245" s="5">
        <v>5.0999999999999996</v>
      </c>
      <c r="E245" s="6">
        <v>2.3079999999999998</v>
      </c>
      <c r="F245" s="38">
        <v>2.8</v>
      </c>
      <c r="G245" s="4">
        <v>57.35</v>
      </c>
      <c r="H245" s="3">
        <v>119280</v>
      </c>
      <c r="I245" s="5">
        <v>2.5</v>
      </c>
      <c r="J245" s="4">
        <v>47.74</v>
      </c>
      <c r="K245" s="3">
        <v>99300</v>
      </c>
    </row>
    <row r="246" spans="1:11" x14ac:dyDescent="0.3">
      <c r="A246" s="1" t="s">
        <v>767</v>
      </c>
      <c r="B246" s="1" t="s">
        <v>257</v>
      </c>
      <c r="C246" s="3">
        <v>310</v>
      </c>
      <c r="D246" s="5">
        <v>13.4</v>
      </c>
      <c r="E246" s="6">
        <v>3.4000000000000002E-2</v>
      </c>
      <c r="F246" s="38">
        <v>0.43</v>
      </c>
      <c r="G246" s="4" t="s">
        <v>14</v>
      </c>
      <c r="H246" s="3">
        <v>95340</v>
      </c>
      <c r="I246" s="5">
        <v>14.6</v>
      </c>
      <c r="J246" s="4" t="s">
        <v>14</v>
      </c>
      <c r="K246" s="3">
        <v>65720</v>
      </c>
    </row>
    <row r="247" spans="1:11" x14ac:dyDescent="0.3">
      <c r="A247" s="1" t="s">
        <v>767</v>
      </c>
      <c r="B247" s="1" t="s">
        <v>258</v>
      </c>
      <c r="C247" s="3">
        <v>11750</v>
      </c>
      <c r="D247" s="5">
        <v>9.5</v>
      </c>
      <c r="E247" s="6">
        <v>1.2629999999999999</v>
      </c>
      <c r="F247" s="38">
        <v>0.77</v>
      </c>
      <c r="G247" s="4" t="s">
        <v>14</v>
      </c>
      <c r="H247" s="3">
        <v>56870</v>
      </c>
      <c r="I247" s="5">
        <v>4.3</v>
      </c>
      <c r="J247" s="4" t="s">
        <v>14</v>
      </c>
      <c r="K247" s="3">
        <v>50010</v>
      </c>
    </row>
    <row r="248" spans="1:11" x14ac:dyDescent="0.3">
      <c r="A248" s="1" t="s">
        <v>767</v>
      </c>
      <c r="B248" s="1" t="s">
        <v>259</v>
      </c>
      <c r="C248" s="3">
        <v>1330</v>
      </c>
      <c r="D248" s="5">
        <v>37.5</v>
      </c>
      <c r="E248" s="6">
        <v>0.14299999999999999</v>
      </c>
      <c r="F248" s="38">
        <v>1.0900000000000001</v>
      </c>
      <c r="G248" s="4" t="s">
        <v>14</v>
      </c>
      <c r="H248" s="3" t="s">
        <v>14</v>
      </c>
      <c r="I248" s="5" t="s">
        <v>14</v>
      </c>
      <c r="J248" s="4" t="s">
        <v>14</v>
      </c>
      <c r="K248" s="3" t="s">
        <v>14</v>
      </c>
    </row>
    <row r="249" spans="1:11" x14ac:dyDescent="0.3">
      <c r="A249" s="1" t="s">
        <v>767</v>
      </c>
      <c r="B249" s="1" t="s">
        <v>260</v>
      </c>
      <c r="C249" s="3">
        <v>790</v>
      </c>
      <c r="D249" s="5">
        <v>25.1</v>
      </c>
      <c r="E249" s="6">
        <v>8.5000000000000006E-2</v>
      </c>
      <c r="F249" s="38">
        <v>1.23</v>
      </c>
      <c r="G249" s="4">
        <v>24.84</v>
      </c>
      <c r="H249" s="3" t="s">
        <v>14</v>
      </c>
      <c r="I249" s="5">
        <v>14.1</v>
      </c>
      <c r="J249" s="4">
        <v>19.88</v>
      </c>
      <c r="K249" s="3" t="s">
        <v>14</v>
      </c>
    </row>
    <row r="250" spans="1:11" x14ac:dyDescent="0.3">
      <c r="A250" s="1" t="s">
        <v>767</v>
      </c>
      <c r="B250" s="1" t="s">
        <v>261</v>
      </c>
      <c r="C250" s="3">
        <v>50</v>
      </c>
      <c r="D250" s="5">
        <v>33.299999999999997</v>
      </c>
      <c r="E250" s="6">
        <v>5.0000000000000001E-3</v>
      </c>
      <c r="F250" s="38">
        <v>0.14000000000000001</v>
      </c>
      <c r="G250" s="4">
        <v>42.58</v>
      </c>
      <c r="H250" s="3">
        <v>88570</v>
      </c>
      <c r="I250" s="5">
        <v>11.6</v>
      </c>
      <c r="J250" s="4">
        <v>29.91</v>
      </c>
      <c r="K250" s="3">
        <v>62210</v>
      </c>
    </row>
    <row r="251" spans="1:11" x14ac:dyDescent="0.3">
      <c r="A251" s="1" t="s">
        <v>767</v>
      </c>
      <c r="B251" s="1" t="s">
        <v>262</v>
      </c>
      <c r="C251" s="3">
        <v>2060</v>
      </c>
      <c r="D251" s="5">
        <v>14.6</v>
      </c>
      <c r="E251" s="6">
        <v>0.221</v>
      </c>
      <c r="F251" s="38">
        <v>2.0499999999999998</v>
      </c>
      <c r="G251" s="4">
        <v>44.12</v>
      </c>
      <c r="H251" s="3">
        <v>91760</v>
      </c>
      <c r="I251" s="5">
        <v>10.3</v>
      </c>
      <c r="J251" s="4">
        <v>31.56</v>
      </c>
      <c r="K251" s="3">
        <v>65650</v>
      </c>
    </row>
    <row r="252" spans="1:11" x14ac:dyDescent="0.3">
      <c r="A252" s="1" t="s">
        <v>767</v>
      </c>
      <c r="B252" s="1" t="s">
        <v>263</v>
      </c>
      <c r="C252" s="3">
        <v>6830</v>
      </c>
      <c r="D252" s="5">
        <v>9.1</v>
      </c>
      <c r="E252" s="6">
        <v>0.73399999999999999</v>
      </c>
      <c r="F252" s="38">
        <v>2.6</v>
      </c>
      <c r="G252" s="4">
        <v>46.69</v>
      </c>
      <c r="H252" s="3" t="s">
        <v>14</v>
      </c>
      <c r="I252" s="5">
        <v>7.5</v>
      </c>
      <c r="J252" s="4">
        <v>37.21</v>
      </c>
      <c r="K252" s="3" t="s">
        <v>14</v>
      </c>
    </row>
    <row r="253" spans="1:11" x14ac:dyDescent="0.3">
      <c r="A253" s="1" t="s">
        <v>767</v>
      </c>
      <c r="B253" s="1" t="s">
        <v>264</v>
      </c>
      <c r="C253" s="3">
        <v>480</v>
      </c>
      <c r="D253" s="5">
        <v>21.4</v>
      </c>
      <c r="E253" s="6">
        <v>5.0999999999999997E-2</v>
      </c>
      <c r="F253" s="38">
        <v>0.64</v>
      </c>
      <c r="G253" s="4">
        <v>23.69</v>
      </c>
      <c r="H253" s="3" t="s">
        <v>14</v>
      </c>
      <c r="I253" s="5">
        <v>8.5</v>
      </c>
      <c r="J253" s="4">
        <v>18.03</v>
      </c>
      <c r="K253" s="3" t="s">
        <v>14</v>
      </c>
    </row>
    <row r="254" spans="1:11" x14ac:dyDescent="0.3">
      <c r="A254" s="1" t="s">
        <v>767</v>
      </c>
      <c r="B254" s="1" t="s">
        <v>265</v>
      </c>
      <c r="C254" s="3">
        <v>1100</v>
      </c>
      <c r="D254" s="5">
        <v>13.7</v>
      </c>
      <c r="E254" s="6">
        <v>0.11799999999999999</v>
      </c>
      <c r="F254" s="38">
        <v>0.59</v>
      </c>
      <c r="G254" s="4">
        <v>42.04</v>
      </c>
      <c r="H254" s="3">
        <v>87450</v>
      </c>
      <c r="I254" s="5">
        <v>12.8</v>
      </c>
      <c r="J254" s="4">
        <v>23.95</v>
      </c>
      <c r="K254" s="3">
        <v>49810</v>
      </c>
    </row>
    <row r="255" spans="1:11" x14ac:dyDescent="0.3">
      <c r="A255" s="1" t="s">
        <v>767</v>
      </c>
      <c r="B255" s="1" t="s">
        <v>266</v>
      </c>
      <c r="C255" s="3">
        <v>550</v>
      </c>
      <c r="D255" s="5">
        <v>24.8</v>
      </c>
      <c r="E255" s="6">
        <v>5.8999999999999997E-2</v>
      </c>
      <c r="F255" s="38">
        <v>1.06</v>
      </c>
      <c r="G255" s="4">
        <v>24.37</v>
      </c>
      <c r="H255" s="3">
        <v>50690</v>
      </c>
      <c r="I255" s="5">
        <v>12.3</v>
      </c>
      <c r="J255" s="4">
        <v>15.27</v>
      </c>
      <c r="K255" s="3">
        <v>31760</v>
      </c>
    </row>
    <row r="256" spans="1:11" x14ac:dyDescent="0.3">
      <c r="A256" s="1" t="s">
        <v>767</v>
      </c>
      <c r="B256" s="1" t="s">
        <v>267</v>
      </c>
      <c r="C256" s="3">
        <v>1230</v>
      </c>
      <c r="D256" s="5">
        <v>28.9</v>
      </c>
      <c r="E256" s="6">
        <v>0.13200000000000001</v>
      </c>
      <c r="F256" s="38">
        <v>3.3</v>
      </c>
      <c r="G256" s="4">
        <v>41.29</v>
      </c>
      <c r="H256" s="3">
        <v>85890</v>
      </c>
      <c r="I256" s="5">
        <v>10.8</v>
      </c>
      <c r="J256" s="4">
        <v>26.74</v>
      </c>
      <c r="K256" s="3">
        <v>55630</v>
      </c>
    </row>
    <row r="257" spans="1:11" x14ac:dyDescent="0.3">
      <c r="A257" s="1" t="s">
        <v>767</v>
      </c>
      <c r="B257" s="1" t="s">
        <v>268</v>
      </c>
      <c r="C257" s="3">
        <v>4200</v>
      </c>
      <c r="D257" s="5">
        <v>14.1</v>
      </c>
      <c r="E257" s="6">
        <v>0.45100000000000001</v>
      </c>
      <c r="F257" s="38">
        <v>1.66</v>
      </c>
      <c r="G257" s="4">
        <v>36.5</v>
      </c>
      <c r="H257" s="3">
        <v>75920</v>
      </c>
      <c r="I257" s="5">
        <v>5.4</v>
      </c>
      <c r="J257" s="4">
        <v>30.89</v>
      </c>
      <c r="K257" s="3">
        <v>64260</v>
      </c>
    </row>
    <row r="258" spans="1:11" x14ac:dyDescent="0.3">
      <c r="A258" s="1" t="s">
        <v>767</v>
      </c>
      <c r="B258" s="1" t="s">
        <v>269</v>
      </c>
      <c r="C258" s="3">
        <v>23180</v>
      </c>
      <c r="D258" s="5">
        <v>4.8</v>
      </c>
      <c r="E258" s="6">
        <v>2.4910000000000001</v>
      </c>
      <c r="F258" s="38">
        <v>1.52</v>
      </c>
      <c r="G258" s="4">
        <v>35.89</v>
      </c>
      <c r="H258" s="3">
        <v>74640</v>
      </c>
      <c r="I258" s="5">
        <v>1.8</v>
      </c>
      <c r="J258" s="4">
        <v>31.33</v>
      </c>
      <c r="K258" s="3">
        <v>65170</v>
      </c>
    </row>
    <row r="259" spans="1:11" x14ac:dyDescent="0.3">
      <c r="A259" s="1" t="s">
        <v>767</v>
      </c>
      <c r="B259" s="1" t="s">
        <v>270</v>
      </c>
      <c r="C259" s="3">
        <v>19340</v>
      </c>
      <c r="D259" s="5">
        <v>4.5</v>
      </c>
      <c r="E259" s="6">
        <v>2.0790000000000002</v>
      </c>
      <c r="F259" s="38">
        <v>3.06</v>
      </c>
      <c r="G259" s="4">
        <v>40.090000000000003</v>
      </c>
      <c r="H259" s="3">
        <v>83380</v>
      </c>
      <c r="I259" s="5">
        <v>1.5</v>
      </c>
      <c r="J259" s="4">
        <v>33.92</v>
      </c>
      <c r="K259" s="3">
        <v>70560</v>
      </c>
    </row>
    <row r="260" spans="1:11" x14ac:dyDescent="0.3">
      <c r="A260" s="1" t="s">
        <v>767</v>
      </c>
      <c r="B260" s="1" t="s">
        <v>271</v>
      </c>
      <c r="C260" s="3">
        <v>3390</v>
      </c>
      <c r="D260" s="5">
        <v>17.3</v>
      </c>
      <c r="E260" s="6">
        <v>0.36399999999999999</v>
      </c>
      <c r="F260" s="38">
        <v>1.04</v>
      </c>
      <c r="G260" s="4">
        <v>39.72</v>
      </c>
      <c r="H260" s="3">
        <v>82610</v>
      </c>
      <c r="I260" s="5">
        <v>3.7</v>
      </c>
      <c r="J260" s="4">
        <v>37.409999999999997</v>
      </c>
      <c r="K260" s="3">
        <v>77810</v>
      </c>
    </row>
    <row r="261" spans="1:11" x14ac:dyDescent="0.3">
      <c r="A261" s="1" t="s">
        <v>767</v>
      </c>
      <c r="B261" s="1" t="s">
        <v>272</v>
      </c>
      <c r="C261" s="3">
        <v>7310</v>
      </c>
      <c r="D261" s="5">
        <v>5.8</v>
      </c>
      <c r="E261" s="6">
        <v>0.78600000000000003</v>
      </c>
      <c r="F261" s="38">
        <v>2.4700000000000002</v>
      </c>
      <c r="G261" s="4">
        <v>42.42</v>
      </c>
      <c r="H261" s="3">
        <v>88230</v>
      </c>
      <c r="I261" s="5">
        <v>2.5</v>
      </c>
      <c r="J261" s="4">
        <v>36.11</v>
      </c>
      <c r="K261" s="3">
        <v>75100</v>
      </c>
    </row>
    <row r="262" spans="1:11" x14ac:dyDescent="0.3">
      <c r="A262" s="1" t="s">
        <v>767</v>
      </c>
      <c r="B262" s="1" t="s">
        <v>273</v>
      </c>
      <c r="C262" s="3">
        <v>2280</v>
      </c>
      <c r="D262" s="5">
        <v>6.9</v>
      </c>
      <c r="E262" s="6">
        <v>0.245</v>
      </c>
      <c r="F262" s="38">
        <v>0.66</v>
      </c>
      <c r="G262" s="4">
        <v>35.44</v>
      </c>
      <c r="H262" s="3">
        <v>73710</v>
      </c>
      <c r="I262" s="5">
        <v>3.7</v>
      </c>
      <c r="J262" s="4">
        <v>32.340000000000003</v>
      </c>
      <c r="K262" s="3">
        <v>67260</v>
      </c>
    </row>
    <row r="263" spans="1:11" x14ac:dyDescent="0.3">
      <c r="A263" s="1" t="s">
        <v>767</v>
      </c>
      <c r="B263" s="1" t="s">
        <v>274</v>
      </c>
      <c r="C263" s="3">
        <v>730</v>
      </c>
      <c r="D263" s="5">
        <v>18.7</v>
      </c>
      <c r="E263" s="6">
        <v>7.8E-2</v>
      </c>
      <c r="F263" s="38">
        <v>0.52</v>
      </c>
      <c r="G263" s="4">
        <v>27.48</v>
      </c>
      <c r="H263" s="3">
        <v>57150</v>
      </c>
      <c r="I263" s="5">
        <v>6</v>
      </c>
      <c r="J263" s="4">
        <v>22.1</v>
      </c>
      <c r="K263" s="3">
        <v>45960</v>
      </c>
    </row>
    <row r="264" spans="1:11" x14ac:dyDescent="0.3">
      <c r="A264" s="1" t="s">
        <v>767</v>
      </c>
      <c r="B264" s="1" t="s">
        <v>275</v>
      </c>
      <c r="C264" s="3">
        <v>6560</v>
      </c>
      <c r="D264" s="5">
        <v>10.3</v>
      </c>
      <c r="E264" s="6">
        <v>0.70499999999999996</v>
      </c>
      <c r="F264" s="38">
        <v>1.38</v>
      </c>
      <c r="G264" s="4">
        <v>26.8</v>
      </c>
      <c r="H264" s="3">
        <v>55730</v>
      </c>
      <c r="I264" s="5">
        <v>2</v>
      </c>
      <c r="J264" s="4">
        <v>24.88</v>
      </c>
      <c r="K264" s="3">
        <v>51750</v>
      </c>
    </row>
    <row r="265" spans="1:11" x14ac:dyDescent="0.3">
      <c r="A265" s="1" t="s">
        <v>767</v>
      </c>
      <c r="B265" s="1" t="s">
        <v>276</v>
      </c>
      <c r="C265" s="3">
        <v>4320</v>
      </c>
      <c r="D265" s="5">
        <v>29.8</v>
      </c>
      <c r="E265" s="6">
        <v>0.46400000000000002</v>
      </c>
      <c r="F265" s="38">
        <v>2.1800000000000002</v>
      </c>
      <c r="G265" s="4">
        <v>28.63</v>
      </c>
      <c r="H265" s="3">
        <v>59560</v>
      </c>
      <c r="I265" s="5">
        <v>4</v>
      </c>
      <c r="J265" s="4">
        <v>27.69</v>
      </c>
      <c r="K265" s="3">
        <v>57590</v>
      </c>
    </row>
    <row r="266" spans="1:11" x14ac:dyDescent="0.3">
      <c r="A266" s="1" t="s">
        <v>767</v>
      </c>
      <c r="B266" s="1" t="s">
        <v>757</v>
      </c>
      <c r="C266" s="3">
        <v>40</v>
      </c>
      <c r="D266" s="5">
        <v>1.9</v>
      </c>
      <c r="E266" s="6">
        <v>4.0000000000000001E-3</v>
      </c>
      <c r="F266" s="38">
        <v>0.75</v>
      </c>
      <c r="G266" s="4">
        <v>32.79</v>
      </c>
      <c r="H266" s="3">
        <v>68210</v>
      </c>
      <c r="I266" s="5">
        <v>2.8</v>
      </c>
      <c r="J266" s="4">
        <v>31.68</v>
      </c>
      <c r="K266" s="3">
        <v>65890</v>
      </c>
    </row>
    <row r="267" spans="1:11" x14ac:dyDescent="0.3">
      <c r="A267" s="1" t="s">
        <v>767</v>
      </c>
      <c r="B267" s="1" t="s">
        <v>277</v>
      </c>
      <c r="C267" s="3">
        <v>1710</v>
      </c>
      <c r="D267" s="5">
        <v>9.1</v>
      </c>
      <c r="E267" s="6">
        <v>0.184</v>
      </c>
      <c r="F267" s="38">
        <v>1.96</v>
      </c>
      <c r="G267" s="4">
        <v>37.43</v>
      </c>
      <c r="H267" s="3">
        <v>77850</v>
      </c>
      <c r="I267" s="5">
        <v>3.9</v>
      </c>
      <c r="J267" s="4">
        <v>32.07</v>
      </c>
      <c r="K267" s="3">
        <v>66710</v>
      </c>
    </row>
    <row r="268" spans="1:11" x14ac:dyDescent="0.3">
      <c r="A268" s="1" t="s">
        <v>767</v>
      </c>
      <c r="B268" s="1" t="s">
        <v>279</v>
      </c>
      <c r="C268" s="3">
        <v>1410</v>
      </c>
      <c r="D268" s="5">
        <v>9</v>
      </c>
      <c r="E268" s="6">
        <v>0.151</v>
      </c>
      <c r="F268" s="38">
        <v>1.03</v>
      </c>
      <c r="G268" s="4">
        <v>40.29</v>
      </c>
      <c r="H268" s="3">
        <v>83800</v>
      </c>
      <c r="I268" s="5">
        <v>4.0999999999999996</v>
      </c>
      <c r="J268" s="4">
        <v>36.729999999999997</v>
      </c>
      <c r="K268" s="3">
        <v>76390</v>
      </c>
    </row>
    <row r="269" spans="1:11" x14ac:dyDescent="0.3">
      <c r="A269" s="1" t="s">
        <v>767</v>
      </c>
      <c r="B269" s="1" t="s">
        <v>280</v>
      </c>
      <c r="C269" s="3">
        <v>4310</v>
      </c>
      <c r="D269" s="5">
        <v>16.2</v>
      </c>
      <c r="E269" s="6">
        <v>0.46300000000000002</v>
      </c>
      <c r="F269" s="38">
        <v>2.14</v>
      </c>
      <c r="G269" s="4">
        <v>40.9</v>
      </c>
      <c r="H269" s="3">
        <v>85080</v>
      </c>
      <c r="I269" s="5">
        <v>3.1</v>
      </c>
      <c r="J269" s="4">
        <v>35.22</v>
      </c>
      <c r="K269" s="3">
        <v>73250</v>
      </c>
    </row>
    <row r="270" spans="1:11" x14ac:dyDescent="0.3">
      <c r="A270" s="1" t="s">
        <v>767</v>
      </c>
      <c r="B270" s="1" t="s">
        <v>281</v>
      </c>
      <c r="C270" s="3">
        <v>660</v>
      </c>
      <c r="D270" s="5">
        <v>12.6</v>
      </c>
      <c r="E270" s="6">
        <v>7.0999999999999994E-2</v>
      </c>
      <c r="F270" s="38">
        <v>0.53</v>
      </c>
      <c r="G270" s="4">
        <v>29.61</v>
      </c>
      <c r="H270" s="3">
        <v>61580</v>
      </c>
      <c r="I270" s="5">
        <v>6.9</v>
      </c>
      <c r="J270" s="4">
        <v>25.66</v>
      </c>
      <c r="K270" s="3">
        <v>53360</v>
      </c>
    </row>
    <row r="271" spans="1:11" x14ac:dyDescent="0.3">
      <c r="A271" s="1" t="s">
        <v>767</v>
      </c>
      <c r="B271" s="1" t="s">
        <v>283</v>
      </c>
      <c r="C271" s="3">
        <v>9350</v>
      </c>
      <c r="D271" s="5">
        <v>7</v>
      </c>
      <c r="E271" s="6">
        <v>1.0049999999999999</v>
      </c>
      <c r="F271" s="38">
        <v>1.3</v>
      </c>
      <c r="G271" s="4">
        <v>79.14</v>
      </c>
      <c r="H271" s="3">
        <v>164610</v>
      </c>
      <c r="I271" s="5">
        <v>5</v>
      </c>
      <c r="J271" s="4">
        <v>62.04</v>
      </c>
      <c r="K271" s="3">
        <v>129030</v>
      </c>
    </row>
    <row r="272" spans="1:11" x14ac:dyDescent="0.3">
      <c r="A272" s="1" t="s">
        <v>767</v>
      </c>
      <c r="B272" s="1" t="s">
        <v>285</v>
      </c>
      <c r="C272" s="3">
        <v>200</v>
      </c>
      <c r="D272" s="5">
        <v>29.2</v>
      </c>
      <c r="E272" s="6">
        <v>2.1000000000000001E-2</v>
      </c>
      <c r="F272" s="38">
        <v>0.59</v>
      </c>
      <c r="G272" s="4">
        <v>115.28</v>
      </c>
      <c r="H272" s="3">
        <v>239770</v>
      </c>
      <c r="I272" s="5">
        <v>11.8</v>
      </c>
      <c r="J272" s="4" t="s">
        <v>10</v>
      </c>
      <c r="K272" s="3" t="s">
        <v>10</v>
      </c>
    </row>
    <row r="273" spans="1:11" x14ac:dyDescent="0.3">
      <c r="A273" s="1" t="s">
        <v>767</v>
      </c>
      <c r="B273" s="1" t="s">
        <v>286</v>
      </c>
      <c r="C273" s="3">
        <v>410</v>
      </c>
      <c r="D273" s="5">
        <v>40.5</v>
      </c>
      <c r="E273" s="6">
        <v>4.3999999999999997E-2</v>
      </c>
      <c r="F273" s="38">
        <v>1.38</v>
      </c>
      <c r="G273" s="4">
        <v>94.1</v>
      </c>
      <c r="H273" s="3">
        <v>195720</v>
      </c>
      <c r="I273" s="5">
        <v>15.1</v>
      </c>
      <c r="J273" s="4">
        <v>85.84</v>
      </c>
      <c r="K273" s="3">
        <v>178550</v>
      </c>
    </row>
    <row r="274" spans="1:11" x14ac:dyDescent="0.3">
      <c r="A274" s="1" t="s">
        <v>767</v>
      </c>
      <c r="B274" s="1" t="s">
        <v>287</v>
      </c>
      <c r="C274" s="3">
        <v>4680</v>
      </c>
      <c r="D274" s="5">
        <v>4.8</v>
      </c>
      <c r="E274" s="6">
        <v>0.503</v>
      </c>
      <c r="F274" s="38">
        <v>1.1399999999999999</v>
      </c>
      <c r="G274" s="4">
        <v>32.94</v>
      </c>
      <c r="H274" s="3">
        <v>68520</v>
      </c>
      <c r="I274" s="5">
        <v>0.9</v>
      </c>
      <c r="J274" s="4">
        <v>32.119999999999997</v>
      </c>
      <c r="K274" s="3">
        <v>66800</v>
      </c>
    </row>
    <row r="275" spans="1:11" x14ac:dyDescent="0.3">
      <c r="A275" s="1" t="s">
        <v>767</v>
      </c>
      <c r="B275" s="1" t="s">
        <v>288</v>
      </c>
      <c r="C275" s="3">
        <v>2600</v>
      </c>
      <c r="D275" s="5">
        <v>14.2</v>
      </c>
      <c r="E275" s="6">
        <v>0.28000000000000003</v>
      </c>
      <c r="F275" s="38">
        <v>1.07</v>
      </c>
      <c r="G275" s="4">
        <v>55.89</v>
      </c>
      <c r="H275" s="3">
        <v>116260</v>
      </c>
      <c r="I275" s="5">
        <v>2.9</v>
      </c>
      <c r="J275" s="4">
        <v>56.92</v>
      </c>
      <c r="K275" s="3">
        <v>118390</v>
      </c>
    </row>
    <row r="276" spans="1:11" x14ac:dyDescent="0.3">
      <c r="A276" s="1" t="s">
        <v>767</v>
      </c>
      <c r="B276" s="1" t="s">
        <v>289</v>
      </c>
      <c r="C276" s="3">
        <v>22460</v>
      </c>
      <c r="D276" s="5">
        <v>5.7</v>
      </c>
      <c r="E276" s="6">
        <v>2.415</v>
      </c>
      <c r="F276" s="38">
        <v>1.1100000000000001</v>
      </c>
      <c r="G276" s="4">
        <v>56.79</v>
      </c>
      <c r="H276" s="3">
        <v>118120</v>
      </c>
      <c r="I276" s="5">
        <v>1.6</v>
      </c>
      <c r="J276" s="4">
        <v>57.53</v>
      </c>
      <c r="K276" s="3">
        <v>119670</v>
      </c>
    </row>
    <row r="277" spans="1:11" x14ac:dyDescent="0.3">
      <c r="A277" s="1" t="s">
        <v>767</v>
      </c>
      <c r="B277" s="1" t="s">
        <v>290</v>
      </c>
      <c r="C277" s="3">
        <v>1310</v>
      </c>
      <c r="D277" s="5">
        <v>16.7</v>
      </c>
      <c r="E277" s="6">
        <v>0.14000000000000001</v>
      </c>
      <c r="F277" s="38">
        <v>0.65</v>
      </c>
      <c r="G277" s="4">
        <v>126.7</v>
      </c>
      <c r="H277" s="3">
        <v>263530</v>
      </c>
      <c r="I277" s="5">
        <v>8.6999999999999993</v>
      </c>
      <c r="J277" s="4" t="s">
        <v>10</v>
      </c>
      <c r="K277" s="3" t="s">
        <v>10</v>
      </c>
    </row>
    <row r="278" spans="1:11" x14ac:dyDescent="0.3">
      <c r="A278" s="1" t="s">
        <v>767</v>
      </c>
      <c r="B278" s="1" t="s">
        <v>291</v>
      </c>
      <c r="C278" s="3">
        <v>2310</v>
      </c>
      <c r="D278" s="5">
        <v>10</v>
      </c>
      <c r="E278" s="6">
        <v>0.248</v>
      </c>
      <c r="F278" s="38">
        <v>0.28000000000000003</v>
      </c>
      <c r="G278" s="4">
        <v>96.71</v>
      </c>
      <c r="H278" s="3">
        <v>201160</v>
      </c>
      <c r="I278" s="5">
        <v>3.6</v>
      </c>
      <c r="J278" s="4">
        <v>85.45</v>
      </c>
      <c r="K278" s="3">
        <v>177740</v>
      </c>
    </row>
    <row r="279" spans="1:11" x14ac:dyDescent="0.3">
      <c r="A279" s="1" t="s">
        <v>767</v>
      </c>
      <c r="B279" s="1" t="s">
        <v>292</v>
      </c>
      <c r="C279" s="3">
        <v>2860</v>
      </c>
      <c r="D279" s="5">
        <v>11.5</v>
      </c>
      <c r="E279" s="6">
        <v>0.308</v>
      </c>
      <c r="F279" s="38">
        <v>1.04</v>
      </c>
      <c r="G279" s="4">
        <v>94.6</v>
      </c>
      <c r="H279" s="3">
        <v>196770</v>
      </c>
      <c r="I279" s="5">
        <v>7.2</v>
      </c>
      <c r="J279" s="4">
        <v>90.21</v>
      </c>
      <c r="K279" s="3">
        <v>187630</v>
      </c>
    </row>
    <row r="280" spans="1:11" x14ac:dyDescent="0.3">
      <c r="A280" s="1" t="s">
        <v>767</v>
      </c>
      <c r="B280" s="1" t="s">
        <v>293</v>
      </c>
      <c r="C280" s="3">
        <v>1360</v>
      </c>
      <c r="D280" s="5">
        <v>13.3</v>
      </c>
      <c r="E280" s="6">
        <v>0.14599999999999999</v>
      </c>
      <c r="F280" s="38">
        <v>1.1100000000000001</v>
      </c>
      <c r="G280" s="4">
        <v>106.76</v>
      </c>
      <c r="H280" s="3">
        <v>222050</v>
      </c>
      <c r="I280" s="5">
        <v>3.5</v>
      </c>
      <c r="J280" s="4" t="s">
        <v>10</v>
      </c>
      <c r="K280" s="3" t="s">
        <v>10</v>
      </c>
    </row>
    <row r="281" spans="1:11" x14ac:dyDescent="0.3">
      <c r="A281" s="1" t="s">
        <v>767</v>
      </c>
      <c r="B281" s="1" t="s">
        <v>294</v>
      </c>
      <c r="C281" s="3">
        <v>2590</v>
      </c>
      <c r="D281" s="5">
        <v>10.9</v>
      </c>
      <c r="E281" s="6">
        <v>0.27800000000000002</v>
      </c>
      <c r="F281" s="38">
        <v>1.37</v>
      </c>
      <c r="G281" s="4">
        <v>85.03</v>
      </c>
      <c r="H281" s="3">
        <v>176860</v>
      </c>
      <c r="I281" s="5">
        <v>3</v>
      </c>
      <c r="J281" s="4">
        <v>78.19</v>
      </c>
      <c r="K281" s="3">
        <v>162630</v>
      </c>
    </row>
    <row r="282" spans="1:11" x14ac:dyDescent="0.3">
      <c r="A282" s="1" t="s">
        <v>767</v>
      </c>
      <c r="B282" s="1" t="s">
        <v>295</v>
      </c>
      <c r="C282" s="3">
        <v>3830</v>
      </c>
      <c r="D282" s="5">
        <v>10</v>
      </c>
      <c r="E282" s="6">
        <v>0.41099999999999998</v>
      </c>
      <c r="F282" s="38">
        <v>2.3199999999999998</v>
      </c>
      <c r="G282" s="4">
        <v>100.47</v>
      </c>
      <c r="H282" s="3">
        <v>208970</v>
      </c>
      <c r="I282" s="5">
        <v>4.5999999999999996</v>
      </c>
      <c r="J282" s="4">
        <v>93.54</v>
      </c>
      <c r="K282" s="3">
        <v>194560</v>
      </c>
    </row>
    <row r="283" spans="1:11" x14ac:dyDescent="0.3">
      <c r="A283" s="1" t="s">
        <v>767</v>
      </c>
      <c r="B283" s="1" t="s">
        <v>296</v>
      </c>
      <c r="C283" s="3">
        <v>2400</v>
      </c>
      <c r="D283" s="5">
        <v>10.9</v>
      </c>
      <c r="E283" s="6">
        <v>0.25800000000000001</v>
      </c>
      <c r="F283" s="38">
        <v>0.95</v>
      </c>
      <c r="G283" s="4">
        <v>125.14</v>
      </c>
      <c r="H283" s="3">
        <v>260290</v>
      </c>
      <c r="I283" s="5">
        <v>4</v>
      </c>
      <c r="J283" s="4" t="s">
        <v>10</v>
      </c>
      <c r="K283" s="3" t="s">
        <v>10</v>
      </c>
    </row>
    <row r="284" spans="1:11" x14ac:dyDescent="0.3">
      <c r="A284" s="1" t="s">
        <v>767</v>
      </c>
      <c r="B284" s="1" t="s">
        <v>297</v>
      </c>
      <c r="C284" s="3">
        <v>48040</v>
      </c>
      <c r="D284" s="5">
        <v>3.5</v>
      </c>
      <c r="E284" s="6">
        <v>5.1639999999999997</v>
      </c>
      <c r="F284" s="38">
        <v>2.0699999999999998</v>
      </c>
      <c r="G284" s="4">
        <v>86.12</v>
      </c>
      <c r="H284" s="3">
        <v>179130</v>
      </c>
      <c r="I284" s="5">
        <v>3.2</v>
      </c>
      <c r="J284" s="4">
        <v>80.81</v>
      </c>
      <c r="K284" s="3">
        <v>168070</v>
      </c>
    </row>
    <row r="285" spans="1:11" x14ac:dyDescent="0.3">
      <c r="A285" s="1" t="s">
        <v>767</v>
      </c>
      <c r="B285" s="1" t="s">
        <v>298</v>
      </c>
      <c r="C285" s="3">
        <v>10490</v>
      </c>
      <c r="D285" s="5">
        <v>3.6</v>
      </c>
      <c r="E285" s="6">
        <v>1.127</v>
      </c>
      <c r="F285" s="38">
        <v>1.47</v>
      </c>
      <c r="G285" s="4">
        <v>55.67</v>
      </c>
      <c r="H285" s="3">
        <v>115800</v>
      </c>
      <c r="I285" s="5">
        <v>0.8</v>
      </c>
      <c r="J285" s="4">
        <v>55.65</v>
      </c>
      <c r="K285" s="3">
        <v>115760</v>
      </c>
    </row>
    <row r="286" spans="1:11" x14ac:dyDescent="0.3">
      <c r="A286" s="1" t="s">
        <v>767</v>
      </c>
      <c r="B286" s="1" t="s">
        <v>299</v>
      </c>
      <c r="C286" s="3">
        <v>1400</v>
      </c>
      <c r="D286" s="5">
        <v>10.6</v>
      </c>
      <c r="E286" s="6">
        <v>0.151</v>
      </c>
      <c r="F286" s="38">
        <v>2.2200000000000002</v>
      </c>
      <c r="G286" s="4">
        <v>76.099999999999994</v>
      </c>
      <c r="H286" s="3">
        <v>158280</v>
      </c>
      <c r="I286" s="5">
        <v>5.9</v>
      </c>
      <c r="J286" s="4">
        <v>62.49</v>
      </c>
      <c r="K286" s="3">
        <v>129980</v>
      </c>
    </row>
    <row r="287" spans="1:11" x14ac:dyDescent="0.3">
      <c r="A287" s="1" t="s">
        <v>767</v>
      </c>
      <c r="B287" s="1" t="s">
        <v>300</v>
      </c>
      <c r="C287" s="3">
        <v>9580</v>
      </c>
      <c r="D287" s="5">
        <v>5.8</v>
      </c>
      <c r="E287" s="6">
        <v>1.0289999999999999</v>
      </c>
      <c r="F287" s="38">
        <v>1.1599999999999999</v>
      </c>
      <c r="G287" s="4">
        <v>45.77</v>
      </c>
      <c r="H287" s="3">
        <v>95210</v>
      </c>
      <c r="I287" s="5">
        <v>1.8</v>
      </c>
      <c r="J287" s="4">
        <v>44.82</v>
      </c>
      <c r="K287" s="3">
        <v>93230</v>
      </c>
    </row>
    <row r="288" spans="1:11" x14ac:dyDescent="0.3">
      <c r="A288" s="1" t="s">
        <v>767</v>
      </c>
      <c r="B288" s="1" t="s">
        <v>301</v>
      </c>
      <c r="C288" s="3">
        <v>15700</v>
      </c>
      <c r="D288" s="5">
        <v>3.6</v>
      </c>
      <c r="E288" s="6">
        <v>1.6870000000000001</v>
      </c>
      <c r="F288" s="38">
        <v>1.07</v>
      </c>
      <c r="G288" s="4">
        <v>44.44</v>
      </c>
      <c r="H288" s="3">
        <v>92440</v>
      </c>
      <c r="I288" s="5">
        <v>1.2</v>
      </c>
      <c r="J288" s="4">
        <v>43.92</v>
      </c>
      <c r="K288" s="3">
        <v>91350</v>
      </c>
    </row>
    <row r="289" spans="1:11" x14ac:dyDescent="0.3">
      <c r="A289" s="1" t="s">
        <v>767</v>
      </c>
      <c r="B289" s="1" t="s">
        <v>302</v>
      </c>
      <c r="C289" s="3">
        <v>1100</v>
      </c>
      <c r="D289" s="5">
        <v>16.600000000000001</v>
      </c>
      <c r="E289" s="6">
        <v>0.11799999999999999</v>
      </c>
      <c r="F289" s="38">
        <v>0.98</v>
      </c>
      <c r="G289" s="4">
        <v>51.07</v>
      </c>
      <c r="H289" s="3">
        <v>106220</v>
      </c>
      <c r="I289" s="5">
        <v>1.6</v>
      </c>
      <c r="J289" s="4">
        <v>50.26</v>
      </c>
      <c r="K289" s="3">
        <v>104550</v>
      </c>
    </row>
    <row r="290" spans="1:11" x14ac:dyDescent="0.3">
      <c r="A290" s="1" t="s">
        <v>767</v>
      </c>
      <c r="B290" s="1" t="s">
        <v>303</v>
      </c>
      <c r="C290" s="3">
        <v>1410</v>
      </c>
      <c r="D290" s="5">
        <v>5.0999999999999996</v>
      </c>
      <c r="E290" s="6">
        <v>0.152</v>
      </c>
      <c r="F290" s="38">
        <v>1.17</v>
      </c>
      <c r="G290" s="4">
        <v>26.92</v>
      </c>
      <c r="H290" s="3">
        <v>56000</v>
      </c>
      <c r="I290" s="5">
        <v>1.3</v>
      </c>
      <c r="J290" s="4">
        <v>26.36</v>
      </c>
      <c r="K290" s="3">
        <v>54820</v>
      </c>
    </row>
    <row r="291" spans="1:11" x14ac:dyDescent="0.3">
      <c r="A291" s="1" t="s">
        <v>767</v>
      </c>
      <c r="B291" s="1" t="s">
        <v>304</v>
      </c>
      <c r="C291" s="3">
        <v>5730</v>
      </c>
      <c r="D291" s="5">
        <v>3.1</v>
      </c>
      <c r="E291" s="6">
        <v>0.61599999999999999</v>
      </c>
      <c r="F291" s="38">
        <v>0.68</v>
      </c>
      <c r="G291" s="4">
        <v>37.369999999999997</v>
      </c>
      <c r="H291" s="3">
        <v>77720</v>
      </c>
      <c r="I291" s="5">
        <v>0.6</v>
      </c>
      <c r="J291" s="4">
        <v>37.06</v>
      </c>
      <c r="K291" s="3">
        <v>77080</v>
      </c>
    </row>
    <row r="292" spans="1:11" x14ac:dyDescent="0.3">
      <c r="A292" s="1" t="s">
        <v>767</v>
      </c>
      <c r="B292" s="1" t="s">
        <v>305</v>
      </c>
      <c r="C292" s="3">
        <v>12600</v>
      </c>
      <c r="D292" s="5">
        <v>4.4000000000000004</v>
      </c>
      <c r="E292" s="6">
        <v>1.3540000000000001</v>
      </c>
      <c r="F292" s="38">
        <v>1.36</v>
      </c>
      <c r="G292" s="4">
        <v>44.78</v>
      </c>
      <c r="H292" s="3">
        <v>93130</v>
      </c>
      <c r="I292" s="5">
        <v>2.5</v>
      </c>
      <c r="J292" s="4">
        <v>41.8</v>
      </c>
      <c r="K292" s="3">
        <v>86950</v>
      </c>
    </row>
    <row r="293" spans="1:11" x14ac:dyDescent="0.3">
      <c r="A293" s="1" t="s">
        <v>767</v>
      </c>
      <c r="B293" s="1" t="s">
        <v>306</v>
      </c>
      <c r="C293" s="3">
        <v>280</v>
      </c>
      <c r="D293" s="5">
        <v>14.6</v>
      </c>
      <c r="E293" s="6">
        <v>0.03</v>
      </c>
      <c r="F293" s="38">
        <v>0.69</v>
      </c>
      <c r="G293" s="4">
        <v>31.55</v>
      </c>
      <c r="H293" s="3">
        <v>65630</v>
      </c>
      <c r="I293" s="5">
        <v>9.4</v>
      </c>
      <c r="J293" s="4">
        <v>28.77</v>
      </c>
      <c r="K293" s="3">
        <v>59840</v>
      </c>
    </row>
    <row r="294" spans="1:11" x14ac:dyDescent="0.3">
      <c r="A294" s="1" t="s">
        <v>767</v>
      </c>
      <c r="B294" s="1" t="s">
        <v>307</v>
      </c>
      <c r="C294" s="3">
        <v>510</v>
      </c>
      <c r="D294" s="5">
        <v>12</v>
      </c>
      <c r="E294" s="6">
        <v>5.5E-2</v>
      </c>
      <c r="F294" s="38">
        <v>0.65</v>
      </c>
      <c r="G294" s="4">
        <v>35.81</v>
      </c>
      <c r="H294" s="3">
        <v>74490</v>
      </c>
      <c r="I294" s="5">
        <v>7.6</v>
      </c>
      <c r="J294" s="4">
        <v>30.4</v>
      </c>
      <c r="K294" s="3">
        <v>63230</v>
      </c>
    </row>
    <row r="295" spans="1:11" x14ac:dyDescent="0.3">
      <c r="A295" s="1" t="s">
        <v>767</v>
      </c>
      <c r="B295" s="1" t="s">
        <v>308</v>
      </c>
      <c r="C295" s="3">
        <v>3240</v>
      </c>
      <c r="D295" s="5">
        <v>9.5</v>
      </c>
      <c r="E295" s="6">
        <v>0.34899999999999998</v>
      </c>
      <c r="F295" s="38">
        <v>0.72</v>
      </c>
      <c r="G295" s="4">
        <v>61.15</v>
      </c>
      <c r="H295" s="3">
        <v>127200</v>
      </c>
      <c r="I295" s="5">
        <v>4.0999999999999996</v>
      </c>
      <c r="J295" s="4">
        <v>55.2</v>
      </c>
      <c r="K295" s="3">
        <v>114810</v>
      </c>
    </row>
    <row r="296" spans="1:11" x14ac:dyDescent="0.3">
      <c r="A296" s="1" t="s">
        <v>767</v>
      </c>
      <c r="B296" s="1" t="s">
        <v>309</v>
      </c>
      <c r="C296" s="3">
        <v>176770</v>
      </c>
      <c r="D296" s="5">
        <v>2.1</v>
      </c>
      <c r="E296" s="6">
        <v>19.001999999999999</v>
      </c>
      <c r="F296" s="38">
        <v>0.93</v>
      </c>
      <c r="G296" s="4">
        <v>42.98</v>
      </c>
      <c r="H296" s="3">
        <v>89400</v>
      </c>
      <c r="I296" s="5">
        <v>0.8</v>
      </c>
      <c r="J296" s="4">
        <v>43.29</v>
      </c>
      <c r="K296" s="3">
        <v>90050</v>
      </c>
    </row>
    <row r="297" spans="1:11" x14ac:dyDescent="0.3">
      <c r="A297" s="1" t="s">
        <v>767</v>
      </c>
      <c r="B297" s="1" t="s">
        <v>310</v>
      </c>
      <c r="C297" s="3">
        <v>1040</v>
      </c>
      <c r="D297" s="5">
        <v>11.5</v>
      </c>
      <c r="E297" s="6">
        <v>0.111</v>
      </c>
      <c r="F297" s="38">
        <v>0.37</v>
      </c>
      <c r="G297" s="4">
        <v>89.06</v>
      </c>
      <c r="H297" s="3">
        <v>185240</v>
      </c>
      <c r="I297" s="5">
        <v>3.7</v>
      </c>
      <c r="J297" s="4">
        <v>80.760000000000005</v>
      </c>
      <c r="K297" s="3">
        <v>167990</v>
      </c>
    </row>
    <row r="298" spans="1:11" x14ac:dyDescent="0.3">
      <c r="A298" s="1" t="s">
        <v>767</v>
      </c>
      <c r="B298" s="1" t="s">
        <v>311</v>
      </c>
      <c r="C298" s="3">
        <v>440</v>
      </c>
      <c r="D298" s="5">
        <v>7</v>
      </c>
      <c r="E298" s="6">
        <v>4.8000000000000001E-2</v>
      </c>
      <c r="F298" s="38">
        <v>1.04</v>
      </c>
      <c r="G298" s="4">
        <v>52.11</v>
      </c>
      <c r="H298" s="3">
        <v>108390</v>
      </c>
      <c r="I298" s="5">
        <v>2</v>
      </c>
      <c r="J298" s="4">
        <v>52.42</v>
      </c>
      <c r="K298" s="3">
        <v>109030</v>
      </c>
    </row>
    <row r="299" spans="1:11" x14ac:dyDescent="0.3">
      <c r="A299" s="1" t="s">
        <v>767</v>
      </c>
      <c r="B299" s="1" t="s">
        <v>312</v>
      </c>
      <c r="C299" s="3">
        <v>12600</v>
      </c>
      <c r="D299" s="5">
        <v>6.3</v>
      </c>
      <c r="E299" s="6">
        <v>1.355</v>
      </c>
      <c r="F299" s="38">
        <v>1.1599999999999999</v>
      </c>
      <c r="G299" s="4">
        <v>59.06</v>
      </c>
      <c r="H299" s="3">
        <v>122850</v>
      </c>
      <c r="I299" s="5">
        <v>2.5</v>
      </c>
      <c r="J299" s="4">
        <v>57.79</v>
      </c>
      <c r="K299" s="3">
        <v>120210</v>
      </c>
    </row>
    <row r="300" spans="1:11" x14ac:dyDescent="0.3">
      <c r="A300" s="1" t="s">
        <v>767</v>
      </c>
      <c r="B300" s="1" t="s">
        <v>313</v>
      </c>
      <c r="C300" s="3">
        <v>800</v>
      </c>
      <c r="D300" s="5">
        <v>19.5</v>
      </c>
      <c r="E300" s="6">
        <v>8.6999999999999994E-2</v>
      </c>
      <c r="F300" s="38">
        <v>1.03</v>
      </c>
      <c r="G300" s="4">
        <v>42.86</v>
      </c>
      <c r="H300" s="3">
        <v>89140</v>
      </c>
      <c r="I300" s="5">
        <v>2.6</v>
      </c>
      <c r="J300" s="4">
        <v>42.5</v>
      </c>
      <c r="K300" s="3">
        <v>88410</v>
      </c>
    </row>
    <row r="301" spans="1:11" x14ac:dyDescent="0.3">
      <c r="A301" s="1" t="s">
        <v>767</v>
      </c>
      <c r="B301" s="1" t="s">
        <v>314</v>
      </c>
      <c r="C301" s="3">
        <v>2380</v>
      </c>
      <c r="D301" s="5">
        <v>12.9</v>
      </c>
      <c r="E301" s="6">
        <v>0.255</v>
      </c>
      <c r="F301" s="38">
        <v>1.01</v>
      </c>
      <c r="G301" s="4">
        <v>39.93</v>
      </c>
      <c r="H301" s="3">
        <v>83060</v>
      </c>
      <c r="I301" s="5">
        <v>4</v>
      </c>
      <c r="J301" s="4">
        <v>35.58</v>
      </c>
      <c r="K301" s="3">
        <v>74010</v>
      </c>
    </row>
    <row r="302" spans="1:11" x14ac:dyDescent="0.3">
      <c r="A302" s="1" t="s">
        <v>767</v>
      </c>
      <c r="B302" s="1" t="s">
        <v>315</v>
      </c>
      <c r="C302" s="3">
        <v>17820</v>
      </c>
      <c r="D302" s="5">
        <v>3.6</v>
      </c>
      <c r="E302" s="6">
        <v>1.915</v>
      </c>
      <c r="F302" s="38">
        <v>0.85</v>
      </c>
      <c r="G302" s="4">
        <v>31.45</v>
      </c>
      <c r="H302" s="3">
        <v>65410</v>
      </c>
      <c r="I302" s="5">
        <v>1.1000000000000001</v>
      </c>
      <c r="J302" s="4">
        <v>31.98</v>
      </c>
      <c r="K302" s="3">
        <v>66520</v>
      </c>
    </row>
    <row r="303" spans="1:11" x14ac:dyDescent="0.3">
      <c r="A303" s="1" t="s">
        <v>767</v>
      </c>
      <c r="B303" s="1" t="s">
        <v>316</v>
      </c>
      <c r="C303" s="3">
        <v>10980</v>
      </c>
      <c r="D303" s="5">
        <v>6.8</v>
      </c>
      <c r="E303" s="6">
        <v>1.18</v>
      </c>
      <c r="F303" s="38">
        <v>0.8</v>
      </c>
      <c r="G303" s="4">
        <v>41.74</v>
      </c>
      <c r="H303" s="3">
        <v>86820</v>
      </c>
      <c r="I303" s="5">
        <v>1.3</v>
      </c>
      <c r="J303" s="4">
        <v>42.87</v>
      </c>
      <c r="K303" s="3">
        <v>89170</v>
      </c>
    </row>
    <row r="304" spans="1:11" x14ac:dyDescent="0.3">
      <c r="A304" s="1" t="s">
        <v>767</v>
      </c>
      <c r="B304" s="1" t="s">
        <v>317</v>
      </c>
      <c r="C304" s="3">
        <v>2650</v>
      </c>
      <c r="D304" s="5">
        <v>5.6</v>
      </c>
      <c r="E304" s="6">
        <v>0.28499999999999998</v>
      </c>
      <c r="F304" s="38">
        <v>0.72</v>
      </c>
      <c r="G304" s="4">
        <v>31.32</v>
      </c>
      <c r="H304" s="3">
        <v>65140</v>
      </c>
      <c r="I304" s="5">
        <v>1.3</v>
      </c>
      <c r="J304" s="4">
        <v>31.75</v>
      </c>
      <c r="K304" s="3">
        <v>66050</v>
      </c>
    </row>
    <row r="305" spans="1:11" x14ac:dyDescent="0.3">
      <c r="A305" s="1" t="s">
        <v>767</v>
      </c>
      <c r="B305" s="1" t="s">
        <v>318</v>
      </c>
      <c r="C305" s="3">
        <v>5310</v>
      </c>
      <c r="D305" s="5">
        <v>5.8</v>
      </c>
      <c r="E305" s="6">
        <v>0.57099999999999995</v>
      </c>
      <c r="F305" s="38">
        <v>1.18</v>
      </c>
      <c r="G305" s="4">
        <v>36.44</v>
      </c>
      <c r="H305" s="3">
        <v>75800</v>
      </c>
      <c r="I305" s="5">
        <v>1.2</v>
      </c>
      <c r="J305" s="4">
        <v>36.200000000000003</v>
      </c>
      <c r="K305" s="3">
        <v>75300</v>
      </c>
    </row>
    <row r="306" spans="1:11" x14ac:dyDescent="0.3">
      <c r="A306" s="1" t="s">
        <v>767</v>
      </c>
      <c r="B306" s="1" t="s">
        <v>319</v>
      </c>
      <c r="C306" s="3">
        <v>1140</v>
      </c>
      <c r="D306" s="5">
        <v>8</v>
      </c>
      <c r="E306" s="6">
        <v>0.123</v>
      </c>
      <c r="F306" s="38">
        <v>0.92</v>
      </c>
      <c r="G306" s="4">
        <v>43.6</v>
      </c>
      <c r="H306" s="3">
        <v>90690</v>
      </c>
      <c r="I306" s="5">
        <v>1.6</v>
      </c>
      <c r="J306" s="4">
        <v>43.49</v>
      </c>
      <c r="K306" s="3">
        <v>90450</v>
      </c>
    </row>
    <row r="307" spans="1:11" x14ac:dyDescent="0.3">
      <c r="A307" s="1" t="s">
        <v>767</v>
      </c>
      <c r="B307" s="1" t="s">
        <v>320</v>
      </c>
      <c r="C307" s="3">
        <v>12440</v>
      </c>
      <c r="D307" s="5">
        <v>4</v>
      </c>
      <c r="E307" s="6">
        <v>1.337</v>
      </c>
      <c r="F307" s="38">
        <v>0.95</v>
      </c>
      <c r="G307" s="4">
        <v>34.33</v>
      </c>
      <c r="H307" s="3">
        <v>71410</v>
      </c>
      <c r="I307" s="5">
        <v>1.1000000000000001</v>
      </c>
      <c r="J307" s="4">
        <v>34.369999999999997</v>
      </c>
      <c r="K307" s="3">
        <v>71480</v>
      </c>
    </row>
    <row r="308" spans="1:11" x14ac:dyDescent="0.3">
      <c r="A308" s="1" t="s">
        <v>767</v>
      </c>
      <c r="B308" s="1" t="s">
        <v>321</v>
      </c>
      <c r="C308" s="3">
        <v>2400</v>
      </c>
      <c r="D308" s="5">
        <v>9.1</v>
      </c>
      <c r="E308" s="6">
        <v>0.25800000000000001</v>
      </c>
      <c r="F308" s="38">
        <v>0.98</v>
      </c>
      <c r="G308" s="4">
        <v>39.840000000000003</v>
      </c>
      <c r="H308" s="3">
        <v>82870</v>
      </c>
      <c r="I308" s="5">
        <v>1.1000000000000001</v>
      </c>
      <c r="J308" s="4">
        <v>39.89</v>
      </c>
      <c r="K308" s="3">
        <v>82980</v>
      </c>
    </row>
    <row r="309" spans="1:11" x14ac:dyDescent="0.3">
      <c r="A309" s="1" t="s">
        <v>767</v>
      </c>
      <c r="B309" s="1" t="s">
        <v>323</v>
      </c>
      <c r="C309" s="3">
        <v>850</v>
      </c>
      <c r="D309" s="5">
        <v>9.3000000000000007</v>
      </c>
      <c r="E309" s="6">
        <v>9.0999999999999998E-2</v>
      </c>
      <c r="F309" s="38">
        <v>0.39</v>
      </c>
      <c r="G309" s="4">
        <v>20.22</v>
      </c>
      <c r="H309" s="3">
        <v>42060</v>
      </c>
      <c r="I309" s="5">
        <v>1.2</v>
      </c>
      <c r="J309" s="4">
        <v>20.7</v>
      </c>
      <c r="K309" s="3">
        <v>43060</v>
      </c>
    </row>
    <row r="310" spans="1:11" x14ac:dyDescent="0.3">
      <c r="A310" s="1" t="s">
        <v>767</v>
      </c>
      <c r="B310" s="1" t="s">
        <v>324</v>
      </c>
      <c r="C310" s="3">
        <v>19360</v>
      </c>
      <c r="D310" s="5">
        <v>4.4000000000000004</v>
      </c>
      <c r="E310" s="6">
        <v>2.081</v>
      </c>
      <c r="F310" s="38">
        <v>0.71</v>
      </c>
      <c r="G310" s="4">
        <v>16.559999999999999</v>
      </c>
      <c r="H310" s="3">
        <v>34450</v>
      </c>
      <c r="I310" s="5">
        <v>2</v>
      </c>
      <c r="J310" s="4">
        <v>15.42</v>
      </c>
      <c r="K310" s="3">
        <v>32070</v>
      </c>
    </row>
    <row r="311" spans="1:11" x14ac:dyDescent="0.3">
      <c r="A311" s="1" t="s">
        <v>767</v>
      </c>
      <c r="B311" s="1" t="s">
        <v>325</v>
      </c>
      <c r="C311" s="3">
        <v>1390</v>
      </c>
      <c r="D311" s="5">
        <v>7.6</v>
      </c>
      <c r="E311" s="6">
        <v>0.15</v>
      </c>
      <c r="F311" s="38">
        <v>0.32</v>
      </c>
      <c r="G311" s="4">
        <v>21.71</v>
      </c>
      <c r="H311" s="3">
        <v>45150</v>
      </c>
      <c r="I311" s="5">
        <v>1.7</v>
      </c>
      <c r="J311" s="4">
        <v>21.43</v>
      </c>
      <c r="K311" s="3">
        <v>44580</v>
      </c>
    </row>
    <row r="312" spans="1:11" x14ac:dyDescent="0.3">
      <c r="A312" s="1" t="s">
        <v>767</v>
      </c>
      <c r="B312" s="1" t="s">
        <v>326</v>
      </c>
      <c r="C312" s="3">
        <v>240</v>
      </c>
      <c r="D312" s="5">
        <v>9.1999999999999993</v>
      </c>
      <c r="E312" s="6">
        <v>2.5000000000000001E-2</v>
      </c>
      <c r="F312" s="38">
        <v>0.38</v>
      </c>
      <c r="G312" s="4">
        <v>30.43</v>
      </c>
      <c r="H312" s="3">
        <v>63290</v>
      </c>
      <c r="I312" s="5">
        <v>2.2999999999999998</v>
      </c>
      <c r="J312" s="4">
        <v>32.22</v>
      </c>
      <c r="K312" s="3">
        <v>67020</v>
      </c>
    </row>
    <row r="313" spans="1:11" x14ac:dyDescent="0.3">
      <c r="A313" s="1" t="s">
        <v>767</v>
      </c>
      <c r="B313" s="1" t="s">
        <v>327</v>
      </c>
      <c r="C313" s="3">
        <v>5560</v>
      </c>
      <c r="D313" s="5">
        <v>4.0999999999999996</v>
      </c>
      <c r="E313" s="6">
        <v>0.59799999999999998</v>
      </c>
      <c r="F313" s="38">
        <v>0.8</v>
      </c>
      <c r="G313" s="4">
        <v>27.02</v>
      </c>
      <c r="H313" s="3">
        <v>56190</v>
      </c>
      <c r="I313" s="5">
        <v>1</v>
      </c>
      <c r="J313" s="4">
        <v>26.41</v>
      </c>
      <c r="K313" s="3">
        <v>54930</v>
      </c>
    </row>
    <row r="314" spans="1:11" x14ac:dyDescent="0.3">
      <c r="A314" s="1" t="s">
        <v>767</v>
      </c>
      <c r="B314" s="1" t="s">
        <v>328</v>
      </c>
      <c r="C314" s="3">
        <v>4510</v>
      </c>
      <c r="D314" s="5">
        <v>6.7</v>
      </c>
      <c r="E314" s="6">
        <v>0.48499999999999999</v>
      </c>
      <c r="F314" s="38">
        <v>0.67</v>
      </c>
      <c r="G314" s="4">
        <v>20.41</v>
      </c>
      <c r="H314" s="3">
        <v>42440</v>
      </c>
      <c r="I314" s="5">
        <v>2.9</v>
      </c>
      <c r="J314" s="4">
        <v>19.829999999999998</v>
      </c>
      <c r="K314" s="3">
        <v>41260</v>
      </c>
    </row>
    <row r="315" spans="1:11" x14ac:dyDescent="0.3">
      <c r="A315" s="1" t="s">
        <v>767</v>
      </c>
      <c r="B315" s="1" t="s">
        <v>329</v>
      </c>
      <c r="C315" s="3">
        <v>2380</v>
      </c>
      <c r="D315" s="5">
        <v>14.2</v>
      </c>
      <c r="E315" s="6">
        <v>0.25600000000000001</v>
      </c>
      <c r="F315" s="38">
        <v>0.76</v>
      </c>
      <c r="G315" s="4">
        <v>19.71</v>
      </c>
      <c r="H315" s="3">
        <v>40990</v>
      </c>
      <c r="I315" s="5">
        <v>2.7</v>
      </c>
      <c r="J315" s="4">
        <v>19.23</v>
      </c>
      <c r="K315" s="3">
        <v>40000</v>
      </c>
    </row>
    <row r="316" spans="1:11" x14ac:dyDescent="0.3">
      <c r="A316" s="1" t="s">
        <v>767</v>
      </c>
      <c r="B316" s="1" t="s">
        <v>330</v>
      </c>
      <c r="C316" s="3">
        <v>36200</v>
      </c>
      <c r="D316" s="5">
        <v>3</v>
      </c>
      <c r="E316" s="6">
        <v>3.891</v>
      </c>
      <c r="F316" s="38">
        <v>0.79</v>
      </c>
      <c r="G316" s="4">
        <v>26.05</v>
      </c>
      <c r="H316" s="3">
        <v>54180</v>
      </c>
      <c r="I316" s="5">
        <v>0.6</v>
      </c>
      <c r="J316" s="4">
        <v>26.48</v>
      </c>
      <c r="K316" s="3">
        <v>55070</v>
      </c>
    </row>
    <row r="317" spans="1:11" x14ac:dyDescent="0.3">
      <c r="A317" s="1" t="s">
        <v>767</v>
      </c>
      <c r="B317" s="1" t="s">
        <v>331</v>
      </c>
      <c r="C317" s="3">
        <v>7330</v>
      </c>
      <c r="D317" s="5">
        <v>5.9</v>
      </c>
      <c r="E317" s="6">
        <v>0.78800000000000003</v>
      </c>
      <c r="F317" s="38">
        <v>0.55000000000000004</v>
      </c>
      <c r="G317" s="4">
        <v>24.61</v>
      </c>
      <c r="H317" s="3">
        <v>51180</v>
      </c>
      <c r="I317" s="5">
        <v>1.5</v>
      </c>
      <c r="J317" s="4">
        <v>23.26</v>
      </c>
      <c r="K317" s="3">
        <v>48370</v>
      </c>
    </row>
    <row r="318" spans="1:11" x14ac:dyDescent="0.3">
      <c r="A318" s="1" t="s">
        <v>767</v>
      </c>
      <c r="B318" s="1" t="s">
        <v>332</v>
      </c>
      <c r="C318" s="3">
        <v>3160</v>
      </c>
      <c r="D318" s="5">
        <v>14.1</v>
      </c>
      <c r="E318" s="6">
        <v>0.33900000000000002</v>
      </c>
      <c r="F318" s="38">
        <v>0.64</v>
      </c>
      <c r="G318" s="4">
        <v>27.43</v>
      </c>
      <c r="H318" s="3">
        <v>57060</v>
      </c>
      <c r="I318" s="5">
        <v>3.5</v>
      </c>
      <c r="J318" s="4">
        <v>27.94</v>
      </c>
      <c r="K318" s="3">
        <v>58120</v>
      </c>
    </row>
    <row r="319" spans="1:11" x14ac:dyDescent="0.3">
      <c r="A319" s="1" t="s">
        <v>767</v>
      </c>
      <c r="B319" s="1" t="s">
        <v>333</v>
      </c>
      <c r="C319" s="3">
        <v>440</v>
      </c>
      <c r="D319" s="5">
        <v>22.2</v>
      </c>
      <c r="E319" s="6">
        <v>4.7E-2</v>
      </c>
      <c r="F319" s="38">
        <v>0.85</v>
      </c>
      <c r="G319" s="4">
        <v>39.81</v>
      </c>
      <c r="H319" s="3">
        <v>82800</v>
      </c>
      <c r="I319" s="5">
        <v>10</v>
      </c>
      <c r="J319" s="4">
        <v>39.07</v>
      </c>
      <c r="K319" s="3">
        <v>81260</v>
      </c>
    </row>
    <row r="320" spans="1:11" x14ac:dyDescent="0.3">
      <c r="A320" s="1" t="s">
        <v>767</v>
      </c>
      <c r="B320" s="1" t="s">
        <v>334</v>
      </c>
      <c r="C320" s="3">
        <v>120</v>
      </c>
      <c r="D320" s="5">
        <v>21.5</v>
      </c>
      <c r="E320" s="6">
        <v>1.2999999999999999E-2</v>
      </c>
      <c r="F320" s="38">
        <v>0.26</v>
      </c>
      <c r="G320" s="4">
        <v>31.55</v>
      </c>
      <c r="H320" s="3">
        <v>65620</v>
      </c>
      <c r="I320" s="5">
        <v>4.0999999999999996</v>
      </c>
      <c r="J320" s="4">
        <v>31.22</v>
      </c>
      <c r="K320" s="3">
        <v>64930</v>
      </c>
    </row>
    <row r="321" spans="1:11" x14ac:dyDescent="0.3">
      <c r="A321" s="1" t="s">
        <v>767</v>
      </c>
      <c r="B321" s="1" t="s">
        <v>335</v>
      </c>
      <c r="C321" s="3">
        <v>5410</v>
      </c>
      <c r="D321" s="5">
        <v>8.3000000000000007</v>
      </c>
      <c r="E321" s="6">
        <v>0.58099999999999996</v>
      </c>
      <c r="F321" s="38">
        <v>0.67</v>
      </c>
      <c r="G321" s="4">
        <v>25.48</v>
      </c>
      <c r="H321" s="3">
        <v>52990</v>
      </c>
      <c r="I321" s="5">
        <v>2.2999999999999998</v>
      </c>
      <c r="J321" s="4">
        <v>23.1</v>
      </c>
      <c r="K321" s="3">
        <v>48040</v>
      </c>
    </row>
    <row r="322" spans="1:11" x14ac:dyDescent="0.3">
      <c r="A322" s="1" t="s">
        <v>767</v>
      </c>
      <c r="B322" s="1" t="s">
        <v>336</v>
      </c>
      <c r="C322" s="3">
        <v>3040</v>
      </c>
      <c r="D322" s="5">
        <v>7.9</v>
      </c>
      <c r="E322" s="6">
        <v>0.32700000000000001</v>
      </c>
      <c r="F322" s="38">
        <v>0.56999999999999995</v>
      </c>
      <c r="G322" s="4">
        <v>38.81</v>
      </c>
      <c r="H322" s="3">
        <v>80730</v>
      </c>
      <c r="I322" s="5">
        <v>3.2</v>
      </c>
      <c r="J322" s="4">
        <v>37.729999999999997</v>
      </c>
      <c r="K322" s="3">
        <v>78490</v>
      </c>
    </row>
    <row r="323" spans="1:11" x14ac:dyDescent="0.3">
      <c r="A323" s="1" t="s">
        <v>767</v>
      </c>
      <c r="B323" s="1" t="s">
        <v>337</v>
      </c>
      <c r="C323" s="3">
        <v>780</v>
      </c>
      <c r="D323" s="5">
        <v>3.6</v>
      </c>
      <c r="E323" s="6">
        <v>8.4000000000000005E-2</v>
      </c>
      <c r="F323" s="38">
        <v>0.68</v>
      </c>
      <c r="G323" s="4">
        <v>30.3</v>
      </c>
      <c r="H323" s="3">
        <v>63030</v>
      </c>
      <c r="I323" s="5">
        <v>2.7</v>
      </c>
      <c r="J323" s="4">
        <v>29.11</v>
      </c>
      <c r="K323" s="3">
        <v>60540</v>
      </c>
    </row>
    <row r="324" spans="1:11" x14ac:dyDescent="0.3">
      <c r="A324" s="1" t="s">
        <v>767</v>
      </c>
      <c r="B324" s="1" t="s">
        <v>338</v>
      </c>
      <c r="C324" s="3">
        <v>1320</v>
      </c>
      <c r="D324" s="5">
        <v>13.5</v>
      </c>
      <c r="E324" s="6">
        <v>0.14199999999999999</v>
      </c>
      <c r="F324" s="38">
        <v>0.81</v>
      </c>
      <c r="G324" s="4" t="s">
        <v>14</v>
      </c>
      <c r="H324" s="3">
        <v>54990</v>
      </c>
      <c r="I324" s="5">
        <v>3.1</v>
      </c>
      <c r="J324" s="4" t="s">
        <v>14</v>
      </c>
      <c r="K324" s="3">
        <v>52300</v>
      </c>
    </row>
    <row r="325" spans="1:11" x14ac:dyDescent="0.3">
      <c r="A325" s="1" t="s">
        <v>767</v>
      </c>
      <c r="B325" s="1" t="s">
        <v>339</v>
      </c>
      <c r="C325" s="3">
        <v>220</v>
      </c>
      <c r="D325" s="5">
        <v>29.7</v>
      </c>
      <c r="E325" s="6">
        <v>2.4E-2</v>
      </c>
      <c r="F325" s="38">
        <v>1.28</v>
      </c>
      <c r="G325" s="4">
        <v>39.86</v>
      </c>
      <c r="H325" s="3">
        <v>82910</v>
      </c>
      <c r="I325" s="5">
        <v>1.3</v>
      </c>
      <c r="J325" s="4">
        <v>38.659999999999997</v>
      </c>
      <c r="K325" s="3">
        <v>80420</v>
      </c>
    </row>
    <row r="326" spans="1:11" x14ac:dyDescent="0.3">
      <c r="A326" s="1" t="s">
        <v>767</v>
      </c>
      <c r="B326" s="1" t="s">
        <v>340</v>
      </c>
      <c r="C326" s="3">
        <v>650</v>
      </c>
      <c r="D326" s="5">
        <v>10</v>
      </c>
      <c r="E326" s="6">
        <v>7.0000000000000007E-2</v>
      </c>
      <c r="F326" s="38">
        <v>0.28999999999999998</v>
      </c>
      <c r="G326" s="4">
        <v>39.520000000000003</v>
      </c>
      <c r="H326" s="3">
        <v>82210</v>
      </c>
      <c r="I326" s="5">
        <v>3</v>
      </c>
      <c r="J326" s="4">
        <v>39.57</v>
      </c>
      <c r="K326" s="3">
        <v>82300</v>
      </c>
    </row>
    <row r="327" spans="1:11" x14ac:dyDescent="0.3">
      <c r="A327" s="1" t="s">
        <v>767</v>
      </c>
      <c r="B327" s="1" t="s">
        <v>341</v>
      </c>
      <c r="C327" s="3">
        <v>201580</v>
      </c>
      <c r="D327" s="5">
        <v>3.1</v>
      </c>
      <c r="E327" s="6">
        <v>21.669</v>
      </c>
      <c r="F327" s="38">
        <v>3.76</v>
      </c>
      <c r="G327" s="4">
        <v>11.67</v>
      </c>
      <c r="H327" s="3">
        <v>24280</v>
      </c>
      <c r="I327" s="5">
        <v>0.9</v>
      </c>
      <c r="J327" s="4">
        <v>11.29</v>
      </c>
      <c r="K327" s="3">
        <v>23480</v>
      </c>
    </row>
    <row r="328" spans="1:11" x14ac:dyDescent="0.3">
      <c r="A328" s="1" t="s">
        <v>767</v>
      </c>
      <c r="B328" s="1" t="s">
        <v>343</v>
      </c>
      <c r="C328" s="3">
        <v>101470</v>
      </c>
      <c r="D328" s="5">
        <v>2.2000000000000002</v>
      </c>
      <c r="E328" s="6">
        <v>10.907</v>
      </c>
      <c r="F328" s="38">
        <v>1.07</v>
      </c>
      <c r="G328" s="4">
        <v>16.920000000000002</v>
      </c>
      <c r="H328" s="3">
        <v>35190</v>
      </c>
      <c r="I328" s="5">
        <v>0.6</v>
      </c>
      <c r="J328" s="4">
        <v>16.91</v>
      </c>
      <c r="K328" s="3">
        <v>35170</v>
      </c>
    </row>
    <row r="329" spans="1:11" x14ac:dyDescent="0.3">
      <c r="A329" s="1" t="s">
        <v>767</v>
      </c>
      <c r="B329" s="1" t="s">
        <v>344</v>
      </c>
      <c r="C329" s="3">
        <v>4670</v>
      </c>
      <c r="D329" s="5">
        <v>3.4</v>
      </c>
      <c r="E329" s="6">
        <v>0.502</v>
      </c>
      <c r="F329" s="38">
        <v>1.36</v>
      </c>
      <c r="G329" s="4">
        <v>15.92</v>
      </c>
      <c r="H329" s="3">
        <v>33120</v>
      </c>
      <c r="I329" s="5">
        <v>1</v>
      </c>
      <c r="J329" s="4">
        <v>16.260000000000002</v>
      </c>
      <c r="K329" s="3">
        <v>33830</v>
      </c>
    </row>
    <row r="330" spans="1:11" x14ac:dyDescent="0.3">
      <c r="A330" s="1" t="s">
        <v>767</v>
      </c>
      <c r="B330" s="1" t="s">
        <v>345</v>
      </c>
      <c r="C330" s="3">
        <v>2120</v>
      </c>
      <c r="D330" s="5">
        <v>11.9</v>
      </c>
      <c r="E330" s="6">
        <v>0.22800000000000001</v>
      </c>
      <c r="F330" s="38">
        <v>0.78</v>
      </c>
      <c r="G330" s="4">
        <v>31.83</v>
      </c>
      <c r="H330" s="3">
        <v>66210</v>
      </c>
      <c r="I330" s="5">
        <v>1.8</v>
      </c>
      <c r="J330" s="4">
        <v>31.38</v>
      </c>
      <c r="K330" s="3">
        <v>65280</v>
      </c>
    </row>
    <row r="331" spans="1:11" x14ac:dyDescent="0.3">
      <c r="A331" s="1" t="s">
        <v>767</v>
      </c>
      <c r="B331" s="1" t="s">
        <v>346</v>
      </c>
      <c r="C331" s="3">
        <v>250</v>
      </c>
      <c r="D331" s="5">
        <v>23.9</v>
      </c>
      <c r="E331" s="6">
        <v>2.7E-2</v>
      </c>
      <c r="F331" s="38">
        <v>0.49</v>
      </c>
      <c r="G331" s="4">
        <v>17.05</v>
      </c>
      <c r="H331" s="3">
        <v>35470</v>
      </c>
      <c r="I331" s="5">
        <v>6</v>
      </c>
      <c r="J331" s="4">
        <v>15.67</v>
      </c>
      <c r="K331" s="3">
        <v>32600</v>
      </c>
    </row>
    <row r="332" spans="1:11" x14ac:dyDescent="0.3">
      <c r="A332" s="1" t="s">
        <v>767</v>
      </c>
      <c r="B332" s="1" t="s">
        <v>347</v>
      </c>
      <c r="C332" s="3">
        <v>3650</v>
      </c>
      <c r="D332" s="5">
        <v>7.9</v>
      </c>
      <c r="E332" s="6">
        <v>0.39300000000000002</v>
      </c>
      <c r="F332" s="38">
        <v>0.62</v>
      </c>
      <c r="G332" s="4">
        <v>29.9</v>
      </c>
      <c r="H332" s="3">
        <v>62190</v>
      </c>
      <c r="I332" s="5">
        <v>1.5</v>
      </c>
      <c r="J332" s="4">
        <v>30.06</v>
      </c>
      <c r="K332" s="3">
        <v>62520</v>
      </c>
    </row>
    <row r="333" spans="1:11" x14ac:dyDescent="0.3">
      <c r="A333" s="1" t="s">
        <v>767</v>
      </c>
      <c r="B333" s="1" t="s">
        <v>348</v>
      </c>
      <c r="C333" s="3">
        <v>4650</v>
      </c>
      <c r="D333" s="5">
        <v>8.6999999999999993</v>
      </c>
      <c r="E333" s="6">
        <v>0.5</v>
      </c>
      <c r="F333" s="38">
        <v>1.45</v>
      </c>
      <c r="G333" s="4">
        <v>13.28</v>
      </c>
      <c r="H333" s="3">
        <v>27630</v>
      </c>
      <c r="I333" s="5">
        <v>1.7</v>
      </c>
      <c r="J333" s="4">
        <v>12.32</v>
      </c>
      <c r="K333" s="3">
        <v>25630</v>
      </c>
    </row>
    <row r="334" spans="1:11" x14ac:dyDescent="0.3">
      <c r="A334" s="1" t="s">
        <v>767</v>
      </c>
      <c r="B334" s="1" t="s">
        <v>349</v>
      </c>
      <c r="C334" s="3">
        <v>5320</v>
      </c>
      <c r="D334" s="5">
        <v>11.9</v>
      </c>
      <c r="E334" s="6">
        <v>0.57099999999999995</v>
      </c>
      <c r="F334" s="38">
        <v>0.79</v>
      </c>
      <c r="G334" s="4">
        <v>27.05</v>
      </c>
      <c r="H334" s="3">
        <v>56270</v>
      </c>
      <c r="I334" s="5">
        <v>4.5</v>
      </c>
      <c r="J334" s="4">
        <v>25.02</v>
      </c>
      <c r="K334" s="3">
        <v>52050</v>
      </c>
    </row>
    <row r="335" spans="1:11" x14ac:dyDescent="0.3">
      <c r="A335" s="1" t="s">
        <v>767</v>
      </c>
      <c r="B335" s="1" t="s">
        <v>350</v>
      </c>
      <c r="C335" s="3">
        <v>22640</v>
      </c>
      <c r="D335" s="5">
        <v>5</v>
      </c>
      <c r="E335" s="6">
        <v>2.4340000000000002</v>
      </c>
      <c r="F335" s="38">
        <v>1.03</v>
      </c>
      <c r="G335" s="4">
        <v>18.829999999999998</v>
      </c>
      <c r="H335" s="3">
        <v>39160</v>
      </c>
      <c r="I335" s="5">
        <v>3.1</v>
      </c>
      <c r="J335" s="4">
        <v>18.41</v>
      </c>
      <c r="K335" s="3">
        <v>38300</v>
      </c>
    </row>
    <row r="336" spans="1:11" x14ac:dyDescent="0.3">
      <c r="A336" s="1" t="s">
        <v>767</v>
      </c>
      <c r="B336" s="1" t="s">
        <v>351</v>
      </c>
      <c r="C336" s="3">
        <v>33110</v>
      </c>
      <c r="D336" s="5">
        <v>4.3</v>
      </c>
      <c r="E336" s="6">
        <v>3.5590000000000002</v>
      </c>
      <c r="F336" s="38">
        <v>0.79</v>
      </c>
      <c r="G336" s="4">
        <v>17.61</v>
      </c>
      <c r="H336" s="3">
        <v>36630</v>
      </c>
      <c r="I336" s="5">
        <v>0.9</v>
      </c>
      <c r="J336" s="4">
        <v>17.3</v>
      </c>
      <c r="K336" s="3">
        <v>35990</v>
      </c>
    </row>
    <row r="337" spans="1:11" x14ac:dyDescent="0.3">
      <c r="A337" s="1" t="s">
        <v>767</v>
      </c>
      <c r="B337" s="1" t="s">
        <v>352</v>
      </c>
      <c r="C337" s="3">
        <v>4420</v>
      </c>
      <c r="D337" s="5">
        <v>8.3000000000000007</v>
      </c>
      <c r="E337" s="6">
        <v>0.47599999999999998</v>
      </c>
      <c r="F337" s="38">
        <v>1.26</v>
      </c>
      <c r="G337" s="4">
        <v>20.079999999999998</v>
      </c>
      <c r="H337" s="3">
        <v>41770</v>
      </c>
      <c r="I337" s="5">
        <v>1.8</v>
      </c>
      <c r="J337" s="4">
        <v>19.96</v>
      </c>
      <c r="K337" s="3">
        <v>41510</v>
      </c>
    </row>
    <row r="338" spans="1:11" x14ac:dyDescent="0.3">
      <c r="A338" s="1" t="s">
        <v>767</v>
      </c>
      <c r="B338" s="1" t="s">
        <v>353</v>
      </c>
      <c r="C338" s="3">
        <v>1510</v>
      </c>
      <c r="D338" s="5">
        <v>12</v>
      </c>
      <c r="E338" s="6">
        <v>0.16300000000000001</v>
      </c>
      <c r="F338" s="38">
        <v>0.42</v>
      </c>
      <c r="G338" s="4">
        <v>21.06</v>
      </c>
      <c r="H338" s="3">
        <v>43810</v>
      </c>
      <c r="I338" s="5">
        <v>2.8</v>
      </c>
      <c r="J338" s="4">
        <v>20.14</v>
      </c>
      <c r="K338" s="3">
        <v>41900</v>
      </c>
    </row>
    <row r="339" spans="1:11" x14ac:dyDescent="0.3">
      <c r="A339" s="1" t="s">
        <v>767</v>
      </c>
      <c r="B339" s="1" t="s">
        <v>354</v>
      </c>
      <c r="C339" s="3">
        <v>1730</v>
      </c>
      <c r="D339" s="5">
        <v>22.7</v>
      </c>
      <c r="E339" s="6">
        <v>0.186</v>
      </c>
      <c r="F339" s="38">
        <v>0.74</v>
      </c>
      <c r="G339" s="4">
        <v>14.64</v>
      </c>
      <c r="H339" s="3">
        <v>30450</v>
      </c>
      <c r="I339" s="5">
        <v>4.0999999999999996</v>
      </c>
      <c r="J339" s="4">
        <v>13.52</v>
      </c>
      <c r="K339" s="3">
        <v>28110</v>
      </c>
    </row>
    <row r="340" spans="1:11" x14ac:dyDescent="0.3">
      <c r="A340" s="1" t="s">
        <v>767</v>
      </c>
      <c r="B340" s="1" t="s">
        <v>355</v>
      </c>
      <c r="C340" s="3">
        <v>3030</v>
      </c>
      <c r="D340" s="5">
        <v>18</v>
      </c>
      <c r="E340" s="6">
        <v>0.32600000000000001</v>
      </c>
      <c r="F340" s="38">
        <v>0.55000000000000004</v>
      </c>
      <c r="G340" s="4">
        <v>15.04</v>
      </c>
      <c r="H340" s="3">
        <v>31280</v>
      </c>
      <c r="I340" s="5">
        <v>2.9</v>
      </c>
      <c r="J340" s="4">
        <v>13.78</v>
      </c>
      <c r="K340" s="3">
        <v>28660</v>
      </c>
    </row>
    <row r="341" spans="1:11" x14ac:dyDescent="0.3">
      <c r="A341" s="1" t="s">
        <v>767</v>
      </c>
      <c r="B341" s="1" t="s">
        <v>356</v>
      </c>
      <c r="C341" s="3">
        <v>7180</v>
      </c>
      <c r="D341" s="5">
        <v>6.8</v>
      </c>
      <c r="E341" s="6">
        <v>0.77200000000000002</v>
      </c>
      <c r="F341" s="38">
        <v>0.9</v>
      </c>
      <c r="G341" s="4">
        <v>19.690000000000001</v>
      </c>
      <c r="H341" s="3">
        <v>40950</v>
      </c>
      <c r="I341" s="5">
        <v>1.2</v>
      </c>
      <c r="J341" s="4">
        <v>19.43</v>
      </c>
      <c r="K341" s="3">
        <v>40420</v>
      </c>
    </row>
    <row r="342" spans="1:11" x14ac:dyDescent="0.3">
      <c r="A342" s="1" t="s">
        <v>767</v>
      </c>
      <c r="B342" s="1" t="s">
        <v>358</v>
      </c>
      <c r="C342" s="3">
        <v>2240</v>
      </c>
      <c r="D342" s="5">
        <v>1.1000000000000001</v>
      </c>
      <c r="E342" s="6">
        <v>0.24</v>
      </c>
      <c r="F342" s="38">
        <v>0.81</v>
      </c>
      <c r="G342" s="4">
        <v>46.34</v>
      </c>
      <c r="H342" s="3">
        <v>96390</v>
      </c>
      <c r="I342" s="5">
        <v>1.9</v>
      </c>
      <c r="J342" s="4">
        <v>45.55</v>
      </c>
      <c r="K342" s="3">
        <v>94750</v>
      </c>
    </row>
    <row r="343" spans="1:11" x14ac:dyDescent="0.3">
      <c r="A343" s="1" t="s">
        <v>767</v>
      </c>
      <c r="B343" s="1" t="s">
        <v>359</v>
      </c>
      <c r="C343" s="3">
        <v>13220</v>
      </c>
      <c r="D343" s="5">
        <v>0.7</v>
      </c>
      <c r="E343" s="6">
        <v>1.421</v>
      </c>
      <c r="F343" s="38">
        <v>1.93</v>
      </c>
      <c r="G343" s="4">
        <v>57.49</v>
      </c>
      <c r="H343" s="3">
        <v>119580</v>
      </c>
      <c r="I343" s="5">
        <v>2</v>
      </c>
      <c r="J343" s="4">
        <v>56.73</v>
      </c>
      <c r="K343" s="3">
        <v>118000</v>
      </c>
    </row>
    <row r="344" spans="1:11" x14ac:dyDescent="0.3">
      <c r="A344" s="1" t="s">
        <v>767</v>
      </c>
      <c r="B344" s="1" t="s">
        <v>360</v>
      </c>
      <c r="C344" s="3">
        <v>3720</v>
      </c>
      <c r="D344" s="5">
        <v>3.6</v>
      </c>
      <c r="E344" s="6">
        <v>0.39900000000000002</v>
      </c>
      <c r="F344" s="38">
        <v>0.97</v>
      </c>
      <c r="G344" s="4">
        <v>53.26</v>
      </c>
      <c r="H344" s="3">
        <v>110780</v>
      </c>
      <c r="I344" s="5">
        <v>1.6</v>
      </c>
      <c r="J344" s="4">
        <v>52.08</v>
      </c>
      <c r="K344" s="3">
        <v>108340</v>
      </c>
    </row>
    <row r="345" spans="1:11" x14ac:dyDescent="0.3">
      <c r="A345" s="1" t="s">
        <v>767</v>
      </c>
      <c r="B345" s="1" t="s">
        <v>362</v>
      </c>
      <c r="C345" s="3">
        <v>11090</v>
      </c>
      <c r="D345" s="5">
        <v>3.2</v>
      </c>
      <c r="E345" s="6">
        <v>1.1919999999999999</v>
      </c>
      <c r="F345" s="38">
        <v>0.53</v>
      </c>
      <c r="G345" s="4">
        <v>36.39</v>
      </c>
      <c r="H345" s="3">
        <v>75700</v>
      </c>
      <c r="I345" s="5">
        <v>2.4</v>
      </c>
      <c r="J345" s="4">
        <v>36.67</v>
      </c>
      <c r="K345" s="3">
        <v>76280</v>
      </c>
    </row>
    <row r="346" spans="1:11" x14ac:dyDescent="0.3">
      <c r="A346" s="1" t="s">
        <v>767</v>
      </c>
      <c r="B346" s="1" t="s">
        <v>363</v>
      </c>
      <c r="C346" s="3">
        <v>1210</v>
      </c>
      <c r="D346" s="5">
        <v>13.5</v>
      </c>
      <c r="E346" s="6">
        <v>0.13</v>
      </c>
      <c r="F346" s="38">
        <v>1.55</v>
      </c>
      <c r="G346" s="4">
        <v>26.78</v>
      </c>
      <c r="H346" s="3">
        <v>55700</v>
      </c>
      <c r="I346" s="5">
        <v>2.4</v>
      </c>
      <c r="J346" s="4">
        <v>24.8</v>
      </c>
      <c r="K346" s="3">
        <v>51580</v>
      </c>
    </row>
    <row r="347" spans="1:11" x14ac:dyDescent="0.3">
      <c r="A347" s="1" t="s">
        <v>767</v>
      </c>
      <c r="B347" s="1" t="s">
        <v>364</v>
      </c>
      <c r="C347" s="3">
        <v>40</v>
      </c>
      <c r="D347" s="5">
        <v>39.6</v>
      </c>
      <c r="E347" s="6">
        <v>4.0000000000000001E-3</v>
      </c>
      <c r="F347" s="38">
        <v>0.27</v>
      </c>
      <c r="G347" s="4" t="s">
        <v>14</v>
      </c>
      <c r="H347" s="3" t="s">
        <v>14</v>
      </c>
      <c r="I347" s="5" t="s">
        <v>14</v>
      </c>
      <c r="J347" s="4" t="s">
        <v>14</v>
      </c>
      <c r="K347" s="3" t="s">
        <v>14</v>
      </c>
    </row>
    <row r="348" spans="1:11" x14ac:dyDescent="0.3">
      <c r="A348" s="1" t="s">
        <v>767</v>
      </c>
      <c r="B348" s="1" t="s">
        <v>758</v>
      </c>
      <c r="C348" s="3">
        <v>2890</v>
      </c>
      <c r="D348" s="5">
        <v>1</v>
      </c>
      <c r="E348" s="6">
        <v>0.311</v>
      </c>
      <c r="F348" s="38">
        <v>2.4</v>
      </c>
      <c r="G348" s="4">
        <v>31.42</v>
      </c>
      <c r="H348" s="3">
        <v>65360</v>
      </c>
      <c r="I348" s="5">
        <v>2.7</v>
      </c>
      <c r="J348" s="4">
        <v>33.42</v>
      </c>
      <c r="K348" s="3">
        <v>69520</v>
      </c>
    </row>
    <row r="349" spans="1:11" x14ac:dyDescent="0.3">
      <c r="A349" s="1" t="s">
        <v>767</v>
      </c>
      <c r="B349" s="1" t="s">
        <v>365</v>
      </c>
      <c r="C349" s="3">
        <v>20820</v>
      </c>
      <c r="D349" s="5">
        <v>2.4</v>
      </c>
      <c r="E349" s="6">
        <v>2.238</v>
      </c>
      <c r="F349" s="38">
        <v>0.74</v>
      </c>
      <c r="G349" s="4">
        <v>33.26</v>
      </c>
      <c r="H349" s="3">
        <v>69180</v>
      </c>
      <c r="I349" s="5">
        <v>1.8</v>
      </c>
      <c r="J349" s="4">
        <v>34.32</v>
      </c>
      <c r="K349" s="3">
        <v>71370</v>
      </c>
    </row>
    <row r="350" spans="1:11" x14ac:dyDescent="0.3">
      <c r="A350" s="1" t="s">
        <v>767</v>
      </c>
      <c r="B350" s="1" t="s">
        <v>366</v>
      </c>
      <c r="C350" s="3">
        <v>8130</v>
      </c>
      <c r="D350" s="5">
        <v>1.5</v>
      </c>
      <c r="E350" s="6">
        <v>0.874</v>
      </c>
      <c r="F350" s="38">
        <v>1.18</v>
      </c>
      <c r="G350" s="4">
        <v>45.75</v>
      </c>
      <c r="H350" s="3">
        <v>95160</v>
      </c>
      <c r="I350" s="5">
        <v>3.7</v>
      </c>
      <c r="J350" s="4">
        <v>44.84</v>
      </c>
      <c r="K350" s="3">
        <v>93270</v>
      </c>
    </row>
    <row r="351" spans="1:11" x14ac:dyDescent="0.3">
      <c r="A351" s="1" t="s">
        <v>767</v>
      </c>
      <c r="B351" s="1" t="s">
        <v>367</v>
      </c>
      <c r="C351" s="3">
        <v>100</v>
      </c>
      <c r="D351" s="5">
        <v>0</v>
      </c>
      <c r="E351" s="6">
        <v>1.0999999999999999E-2</v>
      </c>
      <c r="F351" s="38">
        <v>0.26</v>
      </c>
      <c r="G351" s="4">
        <v>30.11</v>
      </c>
      <c r="H351" s="3">
        <v>62620</v>
      </c>
      <c r="I351" s="5">
        <v>1.5</v>
      </c>
      <c r="J351" s="4">
        <v>29.72</v>
      </c>
      <c r="K351" s="3">
        <v>61810</v>
      </c>
    </row>
    <row r="352" spans="1:11" x14ac:dyDescent="0.3">
      <c r="A352" s="1" t="s">
        <v>767</v>
      </c>
      <c r="B352" s="1" t="s">
        <v>368</v>
      </c>
      <c r="C352" s="3">
        <v>750</v>
      </c>
      <c r="D352" s="5">
        <v>9</v>
      </c>
      <c r="E352" s="6">
        <v>0.08</v>
      </c>
      <c r="F352" s="38">
        <v>1.32</v>
      </c>
      <c r="G352" s="4">
        <v>19.66</v>
      </c>
      <c r="H352" s="3">
        <v>40900</v>
      </c>
      <c r="I352" s="5">
        <v>2.5</v>
      </c>
      <c r="J352" s="4">
        <v>18.48</v>
      </c>
      <c r="K352" s="3">
        <v>38440</v>
      </c>
    </row>
    <row r="353" spans="1:11" x14ac:dyDescent="0.3">
      <c r="A353" s="1" t="s">
        <v>767</v>
      </c>
      <c r="B353" s="1" t="s">
        <v>369</v>
      </c>
      <c r="C353" s="3">
        <v>48310</v>
      </c>
      <c r="D353" s="5">
        <v>0.9</v>
      </c>
      <c r="E353" s="6">
        <v>5.1929999999999996</v>
      </c>
      <c r="F353" s="38">
        <v>1.1200000000000001</v>
      </c>
      <c r="G353" s="4">
        <v>37.67</v>
      </c>
      <c r="H353" s="3">
        <v>78360</v>
      </c>
      <c r="I353" s="5">
        <v>2.8</v>
      </c>
      <c r="J353" s="4">
        <v>37.26</v>
      </c>
      <c r="K353" s="3">
        <v>77490</v>
      </c>
    </row>
    <row r="354" spans="1:11" x14ac:dyDescent="0.3">
      <c r="A354" s="1" t="s">
        <v>767</v>
      </c>
      <c r="B354" s="1" t="s">
        <v>744</v>
      </c>
      <c r="C354" s="3">
        <v>1830</v>
      </c>
      <c r="D354" s="5">
        <v>3.9</v>
      </c>
      <c r="E354" s="6">
        <v>0.19700000000000001</v>
      </c>
      <c r="F354" s="38">
        <v>5.07</v>
      </c>
      <c r="G354" s="4">
        <v>38.799999999999997</v>
      </c>
      <c r="H354" s="3">
        <v>80710</v>
      </c>
      <c r="I354" s="5">
        <v>3.7</v>
      </c>
      <c r="J354" s="4">
        <v>38.65</v>
      </c>
      <c r="K354" s="3">
        <v>80390</v>
      </c>
    </row>
    <row r="355" spans="1:11" x14ac:dyDescent="0.3">
      <c r="A355" s="1" t="s">
        <v>767</v>
      </c>
      <c r="B355" s="1" t="s">
        <v>370</v>
      </c>
      <c r="C355" s="3">
        <v>400</v>
      </c>
      <c r="D355" s="5">
        <v>10.5</v>
      </c>
      <c r="E355" s="6">
        <v>4.2999999999999997E-2</v>
      </c>
      <c r="F355" s="38">
        <v>0.49</v>
      </c>
      <c r="G355" s="4">
        <v>21.45</v>
      </c>
      <c r="H355" s="3">
        <v>44630</v>
      </c>
      <c r="I355" s="5">
        <v>4.7</v>
      </c>
      <c r="J355" s="4">
        <v>19.21</v>
      </c>
      <c r="K355" s="3">
        <v>39950</v>
      </c>
    </row>
    <row r="356" spans="1:11" x14ac:dyDescent="0.3">
      <c r="A356" s="1" t="s">
        <v>767</v>
      </c>
      <c r="B356" s="1" t="s">
        <v>371</v>
      </c>
      <c r="C356" s="3">
        <v>1840</v>
      </c>
      <c r="D356" s="5">
        <v>39.6</v>
      </c>
      <c r="E356" s="6">
        <v>0.19800000000000001</v>
      </c>
      <c r="F356" s="38">
        <v>0.91</v>
      </c>
      <c r="G356" s="4">
        <v>30.35</v>
      </c>
      <c r="H356" s="3">
        <v>63120</v>
      </c>
      <c r="I356" s="5">
        <v>3</v>
      </c>
      <c r="J356" s="4">
        <v>29.53</v>
      </c>
      <c r="K356" s="3">
        <v>61420</v>
      </c>
    </row>
    <row r="357" spans="1:11" x14ac:dyDescent="0.3">
      <c r="A357" s="1" t="s">
        <v>767</v>
      </c>
      <c r="B357" s="1" t="s">
        <v>372</v>
      </c>
      <c r="C357" s="3">
        <v>30</v>
      </c>
      <c r="D357" s="5">
        <v>45.3</v>
      </c>
      <c r="E357" s="6">
        <v>4.0000000000000001E-3</v>
      </c>
      <c r="F357" s="38">
        <v>0.05</v>
      </c>
      <c r="G357" s="4">
        <v>18.510000000000002</v>
      </c>
      <c r="H357" s="3">
        <v>38510</v>
      </c>
      <c r="I357" s="5">
        <v>10.9</v>
      </c>
      <c r="J357" s="4">
        <v>18.559999999999999</v>
      </c>
      <c r="K357" s="3">
        <v>38600</v>
      </c>
    </row>
    <row r="358" spans="1:11" x14ac:dyDescent="0.3">
      <c r="A358" s="1" t="s">
        <v>767</v>
      </c>
      <c r="B358" s="1" t="s">
        <v>373</v>
      </c>
      <c r="C358" s="3">
        <v>130330</v>
      </c>
      <c r="D358" s="5">
        <v>3.2</v>
      </c>
      <c r="E358" s="6">
        <v>14.01</v>
      </c>
      <c r="F358" s="38">
        <v>1.81</v>
      </c>
      <c r="G358" s="4">
        <v>16.260000000000002</v>
      </c>
      <c r="H358" s="3">
        <v>33820</v>
      </c>
      <c r="I358" s="5">
        <v>2.2999999999999998</v>
      </c>
      <c r="J358" s="4">
        <v>14.57</v>
      </c>
      <c r="K358" s="3">
        <v>30300</v>
      </c>
    </row>
    <row r="359" spans="1:11" x14ac:dyDescent="0.3">
      <c r="A359" s="1" t="s">
        <v>767</v>
      </c>
      <c r="B359" s="1" t="s">
        <v>374</v>
      </c>
      <c r="C359" s="3">
        <v>11820</v>
      </c>
      <c r="D359" s="5">
        <v>2</v>
      </c>
      <c r="E359" s="6">
        <v>1.27</v>
      </c>
      <c r="F359" s="38">
        <v>2.37</v>
      </c>
      <c r="G359" s="4">
        <v>16.3</v>
      </c>
      <c r="H359" s="3">
        <v>33910</v>
      </c>
      <c r="I359" s="5">
        <v>1.7</v>
      </c>
      <c r="J359" s="4">
        <v>16.579999999999998</v>
      </c>
      <c r="K359" s="3">
        <v>34490</v>
      </c>
    </row>
    <row r="360" spans="1:11" x14ac:dyDescent="0.3">
      <c r="A360" s="1" t="s">
        <v>767</v>
      </c>
      <c r="B360" s="1" t="s">
        <v>375</v>
      </c>
      <c r="C360" s="3">
        <v>9520</v>
      </c>
      <c r="D360" s="5">
        <v>7.9</v>
      </c>
      <c r="E360" s="6">
        <v>1.024</v>
      </c>
      <c r="F360" s="38">
        <v>1</v>
      </c>
      <c r="G360" s="4">
        <v>12.62</v>
      </c>
      <c r="H360" s="3">
        <v>26240</v>
      </c>
      <c r="I360" s="5">
        <v>2</v>
      </c>
      <c r="J360" s="4">
        <v>11.41</v>
      </c>
      <c r="K360" s="3">
        <v>23720</v>
      </c>
    </row>
    <row r="361" spans="1:11" x14ac:dyDescent="0.3">
      <c r="A361" s="1" t="s">
        <v>767</v>
      </c>
      <c r="B361" s="1" t="s">
        <v>377</v>
      </c>
      <c r="C361" s="3">
        <v>20470</v>
      </c>
      <c r="D361" s="5">
        <v>7.9</v>
      </c>
      <c r="E361" s="6">
        <v>2.2000000000000002</v>
      </c>
      <c r="F361" s="38">
        <v>2.3199999999999998</v>
      </c>
      <c r="G361" s="4">
        <v>14.89</v>
      </c>
      <c r="H361" s="3">
        <v>30960</v>
      </c>
      <c r="I361" s="5">
        <v>2.7</v>
      </c>
      <c r="J361" s="4">
        <v>13.65</v>
      </c>
      <c r="K361" s="3">
        <v>28390</v>
      </c>
    </row>
    <row r="362" spans="1:11" x14ac:dyDescent="0.3">
      <c r="A362" s="1" t="s">
        <v>767</v>
      </c>
      <c r="B362" s="1" t="s">
        <v>378</v>
      </c>
      <c r="C362" s="3">
        <v>15680</v>
      </c>
      <c r="D362" s="5">
        <v>11</v>
      </c>
      <c r="E362" s="6">
        <v>1.6859999999999999</v>
      </c>
      <c r="F362" s="38">
        <v>1.83</v>
      </c>
      <c r="G362" s="4">
        <v>24.56</v>
      </c>
      <c r="H362" s="3">
        <v>51090</v>
      </c>
      <c r="I362" s="5">
        <v>6.6</v>
      </c>
      <c r="J362" s="4">
        <v>22.28</v>
      </c>
      <c r="K362" s="3">
        <v>46340</v>
      </c>
    </row>
    <row r="363" spans="1:11" x14ac:dyDescent="0.3">
      <c r="A363" s="1" t="s">
        <v>767</v>
      </c>
      <c r="B363" s="1" t="s">
        <v>379</v>
      </c>
      <c r="C363" s="3">
        <v>42480</v>
      </c>
      <c r="D363" s="5">
        <v>3.3</v>
      </c>
      <c r="E363" s="6">
        <v>4.5670000000000002</v>
      </c>
      <c r="F363" s="38">
        <v>0.7</v>
      </c>
      <c r="G363" s="4">
        <v>20.7</v>
      </c>
      <c r="H363" s="3">
        <v>43060</v>
      </c>
      <c r="I363" s="5">
        <v>1.4</v>
      </c>
      <c r="J363" s="4">
        <v>19.68</v>
      </c>
      <c r="K363" s="3">
        <v>40940</v>
      </c>
    </row>
    <row r="364" spans="1:11" x14ac:dyDescent="0.3">
      <c r="A364" s="1" t="s">
        <v>767</v>
      </c>
      <c r="B364" s="1" t="s">
        <v>380</v>
      </c>
      <c r="C364" s="3">
        <v>15500</v>
      </c>
      <c r="D364" s="5">
        <v>12.5</v>
      </c>
      <c r="E364" s="6">
        <v>1.667</v>
      </c>
      <c r="F364" s="38">
        <v>0.47</v>
      </c>
      <c r="G364" s="4">
        <v>11.17</v>
      </c>
      <c r="H364" s="3">
        <v>23230</v>
      </c>
      <c r="I364" s="5">
        <v>2.2999999999999998</v>
      </c>
      <c r="J364" s="4">
        <v>10.210000000000001</v>
      </c>
      <c r="K364" s="3">
        <v>21240</v>
      </c>
    </row>
    <row r="365" spans="1:11" x14ac:dyDescent="0.3">
      <c r="A365" s="1" t="s">
        <v>767</v>
      </c>
      <c r="B365" s="1" t="s">
        <v>381</v>
      </c>
      <c r="C365" s="3">
        <v>14260</v>
      </c>
      <c r="D365" s="5">
        <v>4.4000000000000004</v>
      </c>
      <c r="E365" s="6">
        <v>1.5329999999999999</v>
      </c>
      <c r="F365" s="38">
        <v>0.54</v>
      </c>
      <c r="G365" s="4">
        <v>16.79</v>
      </c>
      <c r="H365" s="3">
        <v>34930</v>
      </c>
      <c r="I365" s="5">
        <v>1</v>
      </c>
      <c r="J365" s="4">
        <v>16.190000000000001</v>
      </c>
      <c r="K365" s="3">
        <v>33680</v>
      </c>
    </row>
    <row r="366" spans="1:11" x14ac:dyDescent="0.3">
      <c r="A366" s="1" t="s">
        <v>767</v>
      </c>
      <c r="B366" s="1" t="s">
        <v>382</v>
      </c>
      <c r="C366" s="3">
        <v>62900</v>
      </c>
      <c r="D366" s="5">
        <v>4.5999999999999996</v>
      </c>
      <c r="E366" s="6">
        <v>6.7610000000000001</v>
      </c>
      <c r="F366" s="38">
        <v>0.76</v>
      </c>
      <c r="G366" s="4">
        <v>14.4</v>
      </c>
      <c r="H366" s="3">
        <v>29960</v>
      </c>
      <c r="I366" s="5">
        <v>1.5</v>
      </c>
      <c r="J366" s="4">
        <v>13.31</v>
      </c>
      <c r="K366" s="3">
        <v>27680</v>
      </c>
    </row>
    <row r="367" spans="1:11" x14ac:dyDescent="0.3">
      <c r="A367" s="1" t="s">
        <v>767</v>
      </c>
      <c r="B367" s="1" t="s">
        <v>383</v>
      </c>
      <c r="C367" s="3">
        <v>15970</v>
      </c>
      <c r="D367" s="5">
        <v>16.899999999999999</v>
      </c>
      <c r="E367" s="6">
        <v>1.716</v>
      </c>
      <c r="F367" s="38">
        <v>1.4</v>
      </c>
      <c r="G367" s="4">
        <v>11.77</v>
      </c>
      <c r="H367" s="3">
        <v>24480</v>
      </c>
      <c r="I367" s="5">
        <v>2.9</v>
      </c>
      <c r="J367" s="4">
        <v>10.76</v>
      </c>
      <c r="K367" s="3">
        <v>22370</v>
      </c>
    </row>
    <row r="368" spans="1:11" x14ac:dyDescent="0.3">
      <c r="A368" s="1" t="s">
        <v>767</v>
      </c>
      <c r="B368" s="1" t="s">
        <v>384</v>
      </c>
      <c r="C368" s="3">
        <v>790</v>
      </c>
      <c r="D368" s="5">
        <v>22.8</v>
      </c>
      <c r="E368" s="6">
        <v>8.5000000000000006E-2</v>
      </c>
      <c r="F368" s="38">
        <v>0.77</v>
      </c>
      <c r="G368" s="4">
        <v>15.97</v>
      </c>
      <c r="H368" s="3">
        <v>33230</v>
      </c>
      <c r="I368" s="5">
        <v>5.5</v>
      </c>
      <c r="J368" s="4">
        <v>14.57</v>
      </c>
      <c r="K368" s="3">
        <v>30300</v>
      </c>
    </row>
    <row r="369" spans="1:11" x14ac:dyDescent="0.3">
      <c r="A369" s="1" t="s">
        <v>767</v>
      </c>
      <c r="B369" s="1" t="s">
        <v>385</v>
      </c>
      <c r="C369" s="3">
        <v>64040</v>
      </c>
      <c r="D369" s="5">
        <v>5.0999999999999996</v>
      </c>
      <c r="E369" s="6">
        <v>6.8840000000000003</v>
      </c>
      <c r="F369" s="38">
        <v>1.18</v>
      </c>
      <c r="G369" s="4">
        <v>12.45</v>
      </c>
      <c r="H369" s="3">
        <v>25900</v>
      </c>
      <c r="I369" s="5">
        <v>2.4</v>
      </c>
      <c r="J369" s="4">
        <v>11.45</v>
      </c>
      <c r="K369" s="3">
        <v>23820</v>
      </c>
    </row>
    <row r="370" spans="1:11" x14ac:dyDescent="0.3">
      <c r="A370" s="1" t="s">
        <v>767</v>
      </c>
      <c r="B370" s="1" t="s">
        <v>386</v>
      </c>
      <c r="C370" s="3">
        <v>39000</v>
      </c>
      <c r="D370" s="5">
        <v>5.6</v>
      </c>
      <c r="E370" s="6">
        <v>4.1920000000000002</v>
      </c>
      <c r="F370" s="38">
        <v>0.97</v>
      </c>
      <c r="G370" s="4">
        <v>16</v>
      </c>
      <c r="H370" s="3">
        <v>33290</v>
      </c>
      <c r="I370" s="5">
        <v>2.2999999999999998</v>
      </c>
      <c r="J370" s="4">
        <v>14.04</v>
      </c>
      <c r="K370" s="3">
        <v>29190</v>
      </c>
    </row>
    <row r="371" spans="1:11" x14ac:dyDescent="0.3">
      <c r="A371" s="1" t="s">
        <v>767</v>
      </c>
      <c r="B371" s="1" t="s">
        <v>387</v>
      </c>
      <c r="C371" s="3">
        <v>137550</v>
      </c>
      <c r="D371" s="5">
        <v>3.5</v>
      </c>
      <c r="E371" s="6">
        <v>14.786</v>
      </c>
      <c r="F371" s="38">
        <v>0.59</v>
      </c>
      <c r="G371" s="4">
        <v>11.25</v>
      </c>
      <c r="H371" s="3">
        <v>23400</v>
      </c>
      <c r="I371" s="5">
        <v>0.7</v>
      </c>
      <c r="J371" s="4">
        <v>10.58</v>
      </c>
      <c r="K371" s="3">
        <v>22000</v>
      </c>
    </row>
    <row r="372" spans="1:11" x14ac:dyDescent="0.3">
      <c r="A372" s="1" t="s">
        <v>767</v>
      </c>
      <c r="B372" s="1" t="s">
        <v>388</v>
      </c>
      <c r="C372" s="3">
        <v>43150</v>
      </c>
      <c r="D372" s="5">
        <v>7.4</v>
      </c>
      <c r="E372" s="6">
        <v>4.6390000000000002</v>
      </c>
      <c r="F372" s="38">
        <v>1.39</v>
      </c>
      <c r="G372" s="4">
        <v>11.1</v>
      </c>
      <c r="H372" s="3">
        <v>23090</v>
      </c>
      <c r="I372" s="5">
        <v>1.5</v>
      </c>
      <c r="J372" s="4">
        <v>10.09</v>
      </c>
      <c r="K372" s="3">
        <v>20990</v>
      </c>
    </row>
    <row r="373" spans="1:11" x14ac:dyDescent="0.3">
      <c r="A373" s="1" t="s">
        <v>767</v>
      </c>
      <c r="B373" s="1" t="s">
        <v>389</v>
      </c>
      <c r="C373" s="3">
        <v>154550</v>
      </c>
      <c r="D373" s="5">
        <v>2.2999999999999998</v>
      </c>
      <c r="E373" s="6">
        <v>16.614000000000001</v>
      </c>
      <c r="F373" s="38">
        <v>0.92</v>
      </c>
      <c r="G373" s="4">
        <v>15</v>
      </c>
      <c r="H373" s="3">
        <v>31190</v>
      </c>
      <c r="I373" s="5">
        <v>2</v>
      </c>
      <c r="J373" s="4">
        <v>11.98</v>
      </c>
      <c r="K373" s="3">
        <v>24910</v>
      </c>
    </row>
    <row r="374" spans="1:11" x14ac:dyDescent="0.3">
      <c r="A374" s="1" t="s">
        <v>767</v>
      </c>
      <c r="B374" s="1" t="s">
        <v>390</v>
      </c>
      <c r="C374" s="3">
        <v>20060</v>
      </c>
      <c r="D374" s="5">
        <v>5.4</v>
      </c>
      <c r="E374" s="6">
        <v>2.1560000000000001</v>
      </c>
      <c r="F374" s="38">
        <v>1.1599999999999999</v>
      </c>
      <c r="G374" s="4">
        <v>14.62</v>
      </c>
      <c r="H374" s="3">
        <v>30410</v>
      </c>
      <c r="I374" s="5">
        <v>1.3</v>
      </c>
      <c r="J374" s="4">
        <v>14.55</v>
      </c>
      <c r="K374" s="3">
        <v>30270</v>
      </c>
    </row>
    <row r="375" spans="1:11" x14ac:dyDescent="0.3">
      <c r="A375" s="1" t="s">
        <v>767</v>
      </c>
      <c r="B375" s="1" t="s">
        <v>391</v>
      </c>
      <c r="C375" s="3">
        <v>33010</v>
      </c>
      <c r="D375" s="5">
        <v>5.6</v>
      </c>
      <c r="E375" s="6">
        <v>3.548</v>
      </c>
      <c r="F375" s="38">
        <v>1.1599999999999999</v>
      </c>
      <c r="G375" s="4">
        <v>13.01</v>
      </c>
      <c r="H375" s="3">
        <v>27060</v>
      </c>
      <c r="I375" s="5">
        <v>2.6</v>
      </c>
      <c r="J375" s="4">
        <v>10.62</v>
      </c>
      <c r="K375" s="3">
        <v>22100</v>
      </c>
    </row>
    <row r="376" spans="1:11" x14ac:dyDescent="0.3">
      <c r="A376" s="1" t="s">
        <v>767</v>
      </c>
      <c r="B376" s="1" t="s">
        <v>392</v>
      </c>
      <c r="C376" s="3">
        <v>29350</v>
      </c>
      <c r="D376" s="5">
        <v>5.8</v>
      </c>
      <c r="E376" s="6">
        <v>3.1549999999999998</v>
      </c>
      <c r="F376" s="38">
        <v>0.89</v>
      </c>
      <c r="G376" s="4">
        <v>12.02</v>
      </c>
      <c r="H376" s="3">
        <v>25000</v>
      </c>
      <c r="I376" s="5">
        <v>1.4</v>
      </c>
      <c r="J376" s="4">
        <v>10.77</v>
      </c>
      <c r="K376" s="3">
        <v>22400</v>
      </c>
    </row>
    <row r="377" spans="1:11" x14ac:dyDescent="0.3">
      <c r="A377" s="1" t="s">
        <v>767</v>
      </c>
      <c r="B377" s="1" t="s">
        <v>393</v>
      </c>
      <c r="C377" s="3">
        <v>20530</v>
      </c>
      <c r="D377" s="5">
        <v>6.6</v>
      </c>
      <c r="E377" s="6">
        <v>2.2069999999999999</v>
      </c>
      <c r="F377" s="38">
        <v>0.76</v>
      </c>
      <c r="G377" s="4">
        <v>12.62</v>
      </c>
      <c r="H377" s="3">
        <v>26260</v>
      </c>
      <c r="I377" s="5">
        <v>1.6</v>
      </c>
      <c r="J377" s="4">
        <v>11.62</v>
      </c>
      <c r="K377" s="3">
        <v>24170</v>
      </c>
    </row>
    <row r="378" spans="1:11" x14ac:dyDescent="0.3">
      <c r="A378" s="1" t="s">
        <v>767</v>
      </c>
      <c r="B378" s="1" t="s">
        <v>394</v>
      </c>
      <c r="C378" s="3">
        <v>4280</v>
      </c>
      <c r="D378" s="5">
        <v>27.9</v>
      </c>
      <c r="E378" s="6">
        <v>0.46</v>
      </c>
      <c r="F378" s="38">
        <v>1.1599999999999999</v>
      </c>
      <c r="G378" s="4">
        <v>13.33</v>
      </c>
      <c r="H378" s="3">
        <v>27730</v>
      </c>
      <c r="I378" s="5">
        <v>2.8</v>
      </c>
      <c r="J378" s="4">
        <v>12.47</v>
      </c>
      <c r="K378" s="3">
        <v>25950</v>
      </c>
    </row>
    <row r="379" spans="1:11" x14ac:dyDescent="0.3">
      <c r="A379" s="1" t="s">
        <v>767</v>
      </c>
      <c r="B379" s="1" t="s">
        <v>395</v>
      </c>
      <c r="C379" s="3">
        <v>11540</v>
      </c>
      <c r="D379" s="5">
        <v>4</v>
      </c>
      <c r="E379" s="6">
        <v>1.2410000000000001</v>
      </c>
      <c r="F379" s="38">
        <v>1.1399999999999999</v>
      </c>
      <c r="G379" s="4">
        <v>26.07</v>
      </c>
      <c r="H379" s="3">
        <v>54230</v>
      </c>
      <c r="I379" s="5">
        <v>1.6</v>
      </c>
      <c r="J379" s="4">
        <v>25.89</v>
      </c>
      <c r="K379" s="3">
        <v>53850</v>
      </c>
    </row>
    <row r="380" spans="1:11" x14ac:dyDescent="0.3">
      <c r="A380" s="1" t="s">
        <v>767</v>
      </c>
      <c r="B380" s="1" t="s">
        <v>396</v>
      </c>
      <c r="C380" s="3">
        <v>5160</v>
      </c>
      <c r="D380" s="5">
        <v>7.2</v>
      </c>
      <c r="E380" s="6">
        <v>0.55500000000000005</v>
      </c>
      <c r="F380" s="38">
        <v>0.79</v>
      </c>
      <c r="G380" s="4">
        <v>28.05</v>
      </c>
      <c r="H380" s="3">
        <v>58350</v>
      </c>
      <c r="I380" s="5">
        <v>2.4</v>
      </c>
      <c r="J380" s="4">
        <v>25.56</v>
      </c>
      <c r="K380" s="3">
        <v>53170</v>
      </c>
    </row>
    <row r="381" spans="1:11" x14ac:dyDescent="0.3">
      <c r="A381" s="1" t="s">
        <v>767</v>
      </c>
      <c r="B381" s="1" t="s">
        <v>397</v>
      </c>
      <c r="C381" s="3">
        <v>186530</v>
      </c>
      <c r="D381" s="5">
        <v>2.2999999999999998</v>
      </c>
      <c r="E381" s="6">
        <v>20.050999999999998</v>
      </c>
      <c r="F381" s="38">
        <v>1.32</v>
      </c>
      <c r="G381" s="4">
        <v>16.55</v>
      </c>
      <c r="H381" s="3">
        <v>34420</v>
      </c>
      <c r="I381" s="5">
        <v>1.1000000000000001</v>
      </c>
      <c r="J381" s="4">
        <v>14.83</v>
      </c>
      <c r="K381" s="3">
        <v>30840</v>
      </c>
    </row>
    <row r="382" spans="1:11" x14ac:dyDescent="0.3">
      <c r="A382" s="1" t="s">
        <v>767</v>
      </c>
      <c r="B382" s="1" t="s">
        <v>398</v>
      </c>
      <c r="C382" s="3">
        <v>48310</v>
      </c>
      <c r="D382" s="5">
        <v>4</v>
      </c>
      <c r="E382" s="6">
        <v>5.1929999999999996</v>
      </c>
      <c r="F382" s="38">
        <v>0.8</v>
      </c>
      <c r="G382" s="4">
        <v>16.54</v>
      </c>
      <c r="H382" s="3">
        <v>34410</v>
      </c>
      <c r="I382" s="5">
        <v>2</v>
      </c>
      <c r="J382" s="4">
        <v>14.16</v>
      </c>
      <c r="K382" s="3">
        <v>29440</v>
      </c>
    </row>
    <row r="383" spans="1:11" x14ac:dyDescent="0.3">
      <c r="A383" s="1" t="s">
        <v>767</v>
      </c>
      <c r="B383" s="1" t="s">
        <v>399</v>
      </c>
      <c r="C383" s="3">
        <v>830</v>
      </c>
      <c r="D383" s="5">
        <v>47.6</v>
      </c>
      <c r="E383" s="6">
        <v>8.8999999999999996E-2</v>
      </c>
      <c r="F383" s="38">
        <v>0.85</v>
      </c>
      <c r="G383" s="4">
        <v>19.18</v>
      </c>
      <c r="H383" s="3">
        <v>39890</v>
      </c>
      <c r="I383" s="5">
        <v>9.6</v>
      </c>
      <c r="J383" s="4">
        <v>19.8</v>
      </c>
      <c r="K383" s="3">
        <v>41180</v>
      </c>
    </row>
    <row r="384" spans="1:11" x14ac:dyDescent="0.3">
      <c r="A384" s="1" t="s">
        <v>767</v>
      </c>
      <c r="B384" s="1" t="s">
        <v>400</v>
      </c>
      <c r="C384" s="3">
        <v>3450</v>
      </c>
      <c r="D384" s="5">
        <v>8.6999999999999993</v>
      </c>
      <c r="E384" s="6">
        <v>0.371</v>
      </c>
      <c r="F384" s="38">
        <v>0.7</v>
      </c>
      <c r="G384" s="4">
        <v>19.09</v>
      </c>
      <c r="H384" s="3">
        <v>39710</v>
      </c>
      <c r="I384" s="5">
        <v>3.9</v>
      </c>
      <c r="J384" s="4">
        <v>18.22</v>
      </c>
      <c r="K384" s="3">
        <v>37900</v>
      </c>
    </row>
    <row r="385" spans="1:11" x14ac:dyDescent="0.3">
      <c r="A385" s="1" t="s">
        <v>767</v>
      </c>
      <c r="B385" s="1" t="s">
        <v>401</v>
      </c>
      <c r="C385" s="3">
        <v>48250</v>
      </c>
      <c r="D385" s="5">
        <v>3.7</v>
      </c>
      <c r="E385" s="6">
        <v>5.1870000000000003</v>
      </c>
      <c r="F385" s="38">
        <v>0.81</v>
      </c>
      <c r="G385" s="4">
        <v>16.21</v>
      </c>
      <c r="H385" s="3">
        <v>33720</v>
      </c>
      <c r="I385" s="5">
        <v>1.3</v>
      </c>
      <c r="J385" s="4">
        <v>15</v>
      </c>
      <c r="K385" s="3">
        <v>31200</v>
      </c>
    </row>
    <row r="386" spans="1:11" x14ac:dyDescent="0.3">
      <c r="A386" s="1" t="s">
        <v>767</v>
      </c>
      <c r="B386" s="1" t="s">
        <v>403</v>
      </c>
      <c r="C386" s="3">
        <v>1050</v>
      </c>
      <c r="D386" s="5">
        <v>34.6</v>
      </c>
      <c r="E386" s="6">
        <v>0.113</v>
      </c>
      <c r="F386" s="38">
        <v>0.39</v>
      </c>
      <c r="G386" s="4">
        <v>26.41</v>
      </c>
      <c r="H386" s="3">
        <v>54930</v>
      </c>
      <c r="I386" s="5">
        <v>2.9</v>
      </c>
      <c r="J386" s="4">
        <v>25.9</v>
      </c>
      <c r="K386" s="3">
        <v>53870</v>
      </c>
    </row>
    <row r="387" spans="1:11" x14ac:dyDescent="0.3">
      <c r="A387" s="1" t="s">
        <v>767</v>
      </c>
      <c r="B387" s="1" t="s">
        <v>404</v>
      </c>
      <c r="C387" s="3">
        <v>2350</v>
      </c>
      <c r="D387" s="5">
        <v>12.1</v>
      </c>
      <c r="E387" s="6">
        <v>0.253</v>
      </c>
      <c r="F387" s="38">
        <v>2.8</v>
      </c>
      <c r="G387" s="4">
        <v>12.95</v>
      </c>
      <c r="H387" s="3">
        <v>26930</v>
      </c>
      <c r="I387" s="5">
        <v>5.0999999999999996</v>
      </c>
      <c r="J387" s="4">
        <v>11.46</v>
      </c>
      <c r="K387" s="3">
        <v>23840</v>
      </c>
    </row>
    <row r="388" spans="1:11" x14ac:dyDescent="0.3">
      <c r="A388" s="1" t="s">
        <v>767</v>
      </c>
      <c r="B388" s="1" t="s">
        <v>405</v>
      </c>
      <c r="C388" s="3">
        <v>90</v>
      </c>
      <c r="D388" s="5">
        <v>24</v>
      </c>
      <c r="E388" s="6">
        <v>8.9999999999999993E-3</v>
      </c>
      <c r="F388" s="38">
        <v>0.04</v>
      </c>
      <c r="G388" s="4">
        <v>25.47</v>
      </c>
      <c r="H388" s="3">
        <v>52970</v>
      </c>
      <c r="I388" s="5">
        <v>6.9</v>
      </c>
      <c r="J388" s="4">
        <v>26.17</v>
      </c>
      <c r="K388" s="3">
        <v>54440</v>
      </c>
    </row>
    <row r="389" spans="1:11" x14ac:dyDescent="0.3">
      <c r="A389" s="1" t="s">
        <v>767</v>
      </c>
      <c r="B389" s="1" t="s">
        <v>406</v>
      </c>
      <c r="C389" s="3">
        <v>18370</v>
      </c>
      <c r="D389" s="5">
        <v>4.8</v>
      </c>
      <c r="E389" s="6">
        <v>1.9750000000000001</v>
      </c>
      <c r="F389" s="38">
        <v>1.32</v>
      </c>
      <c r="G389" s="4">
        <v>22.41</v>
      </c>
      <c r="H389" s="3">
        <v>46620</v>
      </c>
      <c r="I389" s="5">
        <v>1.7</v>
      </c>
      <c r="J389" s="4">
        <v>21.95</v>
      </c>
      <c r="K389" s="3">
        <v>45650</v>
      </c>
    </row>
    <row r="390" spans="1:11" x14ac:dyDescent="0.3">
      <c r="A390" s="1" t="s">
        <v>767</v>
      </c>
      <c r="B390" s="1" t="s">
        <v>408</v>
      </c>
      <c r="C390" s="3">
        <v>12770</v>
      </c>
      <c r="D390" s="5">
        <v>8</v>
      </c>
      <c r="E390" s="6">
        <v>1.3720000000000001</v>
      </c>
      <c r="F390" s="38">
        <v>1.03</v>
      </c>
      <c r="G390" s="4">
        <v>13.75</v>
      </c>
      <c r="H390" s="3">
        <v>28610</v>
      </c>
      <c r="I390" s="5">
        <v>2</v>
      </c>
      <c r="J390" s="4">
        <v>11.96</v>
      </c>
      <c r="K390" s="3">
        <v>24870</v>
      </c>
    </row>
    <row r="391" spans="1:11" x14ac:dyDescent="0.3">
      <c r="A391" s="1" t="s">
        <v>767</v>
      </c>
      <c r="B391" s="1" t="s">
        <v>410</v>
      </c>
      <c r="C391" s="3">
        <v>220</v>
      </c>
      <c r="D391" s="5">
        <v>32</v>
      </c>
      <c r="E391" s="6">
        <v>2.4E-2</v>
      </c>
      <c r="F391" s="38">
        <v>0.3</v>
      </c>
      <c r="G391" s="4">
        <v>16.5</v>
      </c>
      <c r="H391" s="3">
        <v>34310</v>
      </c>
      <c r="I391" s="5">
        <v>16</v>
      </c>
      <c r="J391" s="4">
        <v>14.54</v>
      </c>
      <c r="K391" s="3">
        <v>30250</v>
      </c>
    </row>
    <row r="392" spans="1:11" x14ac:dyDescent="0.3">
      <c r="A392" s="1" t="s">
        <v>767</v>
      </c>
      <c r="B392" s="1" t="s">
        <v>412</v>
      </c>
      <c r="C392" s="3">
        <v>360</v>
      </c>
      <c r="D392" s="5">
        <v>40.9</v>
      </c>
      <c r="E392" s="6">
        <v>3.9E-2</v>
      </c>
      <c r="F392" s="38">
        <v>0.98</v>
      </c>
      <c r="G392" s="4">
        <v>16.600000000000001</v>
      </c>
      <c r="H392" s="3">
        <v>34530</v>
      </c>
      <c r="I392" s="5">
        <v>13.1</v>
      </c>
      <c r="J392" s="4">
        <v>13.44</v>
      </c>
      <c r="K392" s="3">
        <v>27950</v>
      </c>
    </row>
    <row r="393" spans="1:11" x14ac:dyDescent="0.3">
      <c r="A393" s="1" t="s">
        <v>767</v>
      </c>
      <c r="B393" s="1" t="s">
        <v>413</v>
      </c>
      <c r="C393" s="3">
        <v>12770</v>
      </c>
      <c r="D393" s="5">
        <v>5.4</v>
      </c>
      <c r="E393" s="6">
        <v>1.373</v>
      </c>
      <c r="F393" s="38">
        <v>1.57</v>
      </c>
      <c r="G393" s="4">
        <v>12.35</v>
      </c>
      <c r="H393" s="3">
        <v>25690</v>
      </c>
      <c r="I393" s="5">
        <v>2</v>
      </c>
      <c r="J393" s="4">
        <v>11.31</v>
      </c>
      <c r="K393" s="3">
        <v>23520</v>
      </c>
    </row>
    <row r="394" spans="1:11" x14ac:dyDescent="0.3">
      <c r="A394" s="1" t="s">
        <v>767</v>
      </c>
      <c r="B394" s="1" t="s">
        <v>414</v>
      </c>
      <c r="C394" s="3">
        <v>16190</v>
      </c>
      <c r="D394" s="5">
        <v>7.8</v>
      </c>
      <c r="E394" s="6">
        <v>1.74</v>
      </c>
      <c r="F394" s="38">
        <v>0.8</v>
      </c>
      <c r="G394" s="4">
        <v>11.8</v>
      </c>
      <c r="H394" s="3">
        <v>24550</v>
      </c>
      <c r="I394" s="5">
        <v>1.5</v>
      </c>
      <c r="J394" s="4">
        <v>10.63</v>
      </c>
      <c r="K394" s="3">
        <v>22110</v>
      </c>
    </row>
    <row r="395" spans="1:11" x14ac:dyDescent="0.3">
      <c r="A395" s="1" t="s">
        <v>767</v>
      </c>
      <c r="B395" s="1" t="s">
        <v>415</v>
      </c>
      <c r="C395" s="3">
        <v>1360</v>
      </c>
      <c r="D395" s="5">
        <v>19.7</v>
      </c>
      <c r="E395" s="6">
        <v>0.14599999999999999</v>
      </c>
      <c r="F395" s="38">
        <v>3.24</v>
      </c>
      <c r="G395" s="4">
        <v>30.59</v>
      </c>
      <c r="H395" s="3">
        <v>63630</v>
      </c>
      <c r="I395" s="5">
        <v>9.4</v>
      </c>
      <c r="J395" s="4">
        <v>30.64</v>
      </c>
      <c r="K395" s="3">
        <v>63730</v>
      </c>
    </row>
    <row r="396" spans="1:11" x14ac:dyDescent="0.3">
      <c r="A396" s="1" t="s">
        <v>767</v>
      </c>
      <c r="B396" s="1" t="s">
        <v>416</v>
      </c>
      <c r="C396" s="3">
        <v>1860</v>
      </c>
      <c r="D396" s="5">
        <v>16.399999999999999</v>
      </c>
      <c r="E396" s="6">
        <v>0.2</v>
      </c>
      <c r="F396" s="38">
        <v>1.59</v>
      </c>
      <c r="G396" s="4">
        <v>13.12</v>
      </c>
      <c r="H396" s="3">
        <v>27290</v>
      </c>
      <c r="I396" s="5">
        <v>2.2999999999999998</v>
      </c>
      <c r="J396" s="4">
        <v>11.52</v>
      </c>
      <c r="K396" s="3">
        <v>23970</v>
      </c>
    </row>
    <row r="397" spans="1:11" x14ac:dyDescent="0.3">
      <c r="A397" s="1" t="s">
        <v>767</v>
      </c>
      <c r="B397" s="1" t="s">
        <v>417</v>
      </c>
      <c r="C397" s="3">
        <v>270</v>
      </c>
      <c r="D397" s="5">
        <v>26.8</v>
      </c>
      <c r="E397" s="6">
        <v>2.9000000000000001E-2</v>
      </c>
      <c r="F397" s="38">
        <v>0.76</v>
      </c>
      <c r="G397" s="4">
        <v>15.15</v>
      </c>
      <c r="H397" s="3">
        <v>31510</v>
      </c>
      <c r="I397" s="5">
        <v>7.2</v>
      </c>
      <c r="J397" s="4">
        <v>13.48</v>
      </c>
      <c r="K397" s="3">
        <v>28030</v>
      </c>
    </row>
    <row r="398" spans="1:11" x14ac:dyDescent="0.3">
      <c r="A398" s="1" t="s">
        <v>767</v>
      </c>
      <c r="B398" s="1" t="s">
        <v>419</v>
      </c>
      <c r="C398" s="3">
        <v>1460</v>
      </c>
      <c r="D398" s="5">
        <v>14.8</v>
      </c>
      <c r="E398" s="6">
        <v>0.157</v>
      </c>
      <c r="F398" s="38">
        <v>0.64</v>
      </c>
      <c r="G398" s="4">
        <v>15.59</v>
      </c>
      <c r="H398" s="3">
        <v>32430</v>
      </c>
      <c r="I398" s="5">
        <v>5.2</v>
      </c>
      <c r="J398" s="4">
        <v>14.76</v>
      </c>
      <c r="K398" s="3">
        <v>30710</v>
      </c>
    </row>
    <row r="399" spans="1:11" x14ac:dyDescent="0.3">
      <c r="A399" s="1" t="s">
        <v>767</v>
      </c>
      <c r="B399" s="1" t="s">
        <v>420</v>
      </c>
      <c r="C399" s="3">
        <v>1320</v>
      </c>
      <c r="D399" s="5">
        <v>12.3</v>
      </c>
      <c r="E399" s="6">
        <v>0.14199999999999999</v>
      </c>
      <c r="F399" s="38">
        <v>0.8</v>
      </c>
      <c r="G399" s="4">
        <v>31.08</v>
      </c>
      <c r="H399" s="3">
        <v>64650</v>
      </c>
      <c r="I399" s="5">
        <v>6.2</v>
      </c>
      <c r="J399" s="4">
        <v>31.47</v>
      </c>
      <c r="K399" s="3">
        <v>65450</v>
      </c>
    </row>
    <row r="400" spans="1:11" x14ac:dyDescent="0.3">
      <c r="A400" s="1" t="s">
        <v>767</v>
      </c>
      <c r="B400" s="1" t="s">
        <v>421</v>
      </c>
      <c r="C400" s="3">
        <v>2750</v>
      </c>
      <c r="D400" s="5">
        <v>42.4</v>
      </c>
      <c r="E400" s="6">
        <v>0.29599999999999999</v>
      </c>
      <c r="F400" s="38">
        <v>2.2400000000000002</v>
      </c>
      <c r="G400" s="4">
        <v>13.42</v>
      </c>
      <c r="H400" s="3">
        <v>27900</v>
      </c>
      <c r="I400" s="5">
        <v>6.9</v>
      </c>
      <c r="J400" s="4">
        <v>11.35</v>
      </c>
      <c r="K400" s="3">
        <v>23600</v>
      </c>
    </row>
    <row r="401" spans="1:11" x14ac:dyDescent="0.3">
      <c r="A401" s="1" t="s">
        <v>767</v>
      </c>
      <c r="B401" s="1" t="s">
        <v>422</v>
      </c>
      <c r="C401" s="3">
        <v>30280</v>
      </c>
      <c r="D401" s="5">
        <v>9.3000000000000007</v>
      </c>
      <c r="E401" s="6">
        <v>3.2549999999999999</v>
      </c>
      <c r="F401" s="38">
        <v>1.32</v>
      </c>
      <c r="G401" s="4">
        <v>17.21</v>
      </c>
      <c r="H401" s="3">
        <v>35790</v>
      </c>
      <c r="I401" s="5">
        <v>4.5</v>
      </c>
      <c r="J401" s="4">
        <v>13.49</v>
      </c>
      <c r="K401" s="3">
        <v>28070</v>
      </c>
    </row>
    <row r="402" spans="1:11" x14ac:dyDescent="0.3">
      <c r="A402" s="1" t="s">
        <v>767</v>
      </c>
      <c r="B402" s="1" t="s">
        <v>423</v>
      </c>
      <c r="C402" s="3">
        <v>600</v>
      </c>
      <c r="D402" s="5">
        <v>18.8</v>
      </c>
      <c r="E402" s="6">
        <v>6.5000000000000002E-2</v>
      </c>
      <c r="F402" s="38">
        <v>2.61</v>
      </c>
      <c r="G402" s="4">
        <v>36.5</v>
      </c>
      <c r="H402" s="3">
        <v>75930</v>
      </c>
      <c r="I402" s="5">
        <v>5.2</v>
      </c>
      <c r="J402" s="4">
        <v>32.729999999999997</v>
      </c>
      <c r="K402" s="3">
        <v>68080</v>
      </c>
    </row>
    <row r="403" spans="1:11" x14ac:dyDescent="0.3">
      <c r="A403" s="1" t="s">
        <v>767</v>
      </c>
      <c r="B403" s="1" t="s">
        <v>424</v>
      </c>
      <c r="C403" s="3">
        <v>22500</v>
      </c>
      <c r="D403" s="5">
        <v>16.5</v>
      </c>
      <c r="E403" s="6">
        <v>2.419</v>
      </c>
      <c r="F403" s="38">
        <v>3.31</v>
      </c>
      <c r="G403" s="4">
        <v>11.26</v>
      </c>
      <c r="H403" s="3">
        <v>23420</v>
      </c>
      <c r="I403" s="5">
        <v>2.4</v>
      </c>
      <c r="J403" s="4">
        <v>10.33</v>
      </c>
      <c r="K403" s="3">
        <v>21480</v>
      </c>
    </row>
    <row r="404" spans="1:11" x14ac:dyDescent="0.3">
      <c r="A404" s="1" t="s">
        <v>767</v>
      </c>
      <c r="B404" s="1" t="s">
        <v>425</v>
      </c>
      <c r="C404" s="3">
        <v>2900</v>
      </c>
      <c r="D404" s="5">
        <v>15.2</v>
      </c>
      <c r="E404" s="6">
        <v>0.312</v>
      </c>
      <c r="F404" s="38">
        <v>3.33</v>
      </c>
      <c r="G404" s="4">
        <v>10.65</v>
      </c>
      <c r="H404" s="3">
        <v>22160</v>
      </c>
      <c r="I404" s="5">
        <v>2.7</v>
      </c>
      <c r="J404" s="4">
        <v>9.76</v>
      </c>
      <c r="K404" s="3">
        <v>20300</v>
      </c>
    </row>
    <row r="405" spans="1:11" x14ac:dyDescent="0.3">
      <c r="A405" s="1" t="s">
        <v>767</v>
      </c>
      <c r="B405" s="1" t="s">
        <v>426</v>
      </c>
      <c r="C405" s="3">
        <v>5010</v>
      </c>
      <c r="D405" s="5">
        <v>12.3</v>
      </c>
      <c r="E405" s="6">
        <v>0.53900000000000003</v>
      </c>
      <c r="F405" s="38">
        <v>1.71</v>
      </c>
      <c r="G405" s="4">
        <v>18.29</v>
      </c>
      <c r="H405" s="3">
        <v>38050</v>
      </c>
      <c r="I405" s="5">
        <v>5.7</v>
      </c>
      <c r="J405" s="4">
        <v>15.5</v>
      </c>
      <c r="K405" s="3">
        <v>32240</v>
      </c>
    </row>
    <row r="406" spans="1:11" x14ac:dyDescent="0.3">
      <c r="A406" s="1" t="s">
        <v>767</v>
      </c>
      <c r="B406" s="1" t="s">
        <v>427</v>
      </c>
      <c r="C406" s="3">
        <v>3860</v>
      </c>
      <c r="D406" s="5">
        <v>6.7</v>
      </c>
      <c r="E406" s="6">
        <v>0.41399999999999998</v>
      </c>
      <c r="F406" s="38">
        <v>1.39</v>
      </c>
      <c r="G406" s="4">
        <v>14.98</v>
      </c>
      <c r="H406" s="3">
        <v>31160</v>
      </c>
      <c r="I406" s="5">
        <v>3.2</v>
      </c>
      <c r="J406" s="4">
        <v>13.15</v>
      </c>
      <c r="K406" s="3">
        <v>27350</v>
      </c>
    </row>
    <row r="407" spans="1:11" x14ac:dyDescent="0.3">
      <c r="A407" s="1" t="s">
        <v>767</v>
      </c>
      <c r="B407" s="1" t="s">
        <v>428</v>
      </c>
      <c r="C407" s="3">
        <v>5880</v>
      </c>
      <c r="D407" s="5">
        <v>10.199999999999999</v>
      </c>
      <c r="E407" s="6">
        <v>0.63200000000000001</v>
      </c>
      <c r="F407" s="38">
        <v>2.52</v>
      </c>
      <c r="G407" s="4">
        <v>20.38</v>
      </c>
      <c r="H407" s="3">
        <v>42400</v>
      </c>
      <c r="I407" s="5">
        <v>3</v>
      </c>
      <c r="J407" s="4">
        <v>20.32</v>
      </c>
      <c r="K407" s="3">
        <v>42270</v>
      </c>
    </row>
    <row r="408" spans="1:11" x14ac:dyDescent="0.3">
      <c r="A408" s="1" t="s">
        <v>767</v>
      </c>
      <c r="B408" s="1" t="s">
        <v>429</v>
      </c>
      <c r="C408" s="3">
        <v>2770</v>
      </c>
      <c r="D408" s="5">
        <v>16</v>
      </c>
      <c r="E408" s="6">
        <v>0.29799999999999999</v>
      </c>
      <c r="F408" s="38">
        <v>0.92</v>
      </c>
      <c r="G408" s="4">
        <v>17.54</v>
      </c>
      <c r="H408" s="3">
        <v>36480</v>
      </c>
      <c r="I408" s="5">
        <v>5.8</v>
      </c>
      <c r="J408" s="4">
        <v>14.39</v>
      </c>
      <c r="K408" s="3">
        <v>29930</v>
      </c>
    </row>
    <row r="409" spans="1:11" x14ac:dyDescent="0.3">
      <c r="A409" s="1" t="s">
        <v>767</v>
      </c>
      <c r="B409" s="1" t="s">
        <v>430</v>
      </c>
      <c r="C409" s="3">
        <v>39440</v>
      </c>
      <c r="D409" s="5">
        <v>4.8</v>
      </c>
      <c r="E409" s="6">
        <v>4.2389999999999999</v>
      </c>
      <c r="F409" s="38">
        <v>1.07</v>
      </c>
      <c r="G409" s="4">
        <v>13.58</v>
      </c>
      <c r="H409" s="3">
        <v>28250</v>
      </c>
      <c r="I409" s="5">
        <v>3.2</v>
      </c>
      <c r="J409" s="4">
        <v>12.95</v>
      </c>
      <c r="K409" s="3">
        <v>26930</v>
      </c>
    </row>
    <row r="410" spans="1:11" x14ac:dyDescent="0.3">
      <c r="A410" s="1" t="s">
        <v>767</v>
      </c>
      <c r="B410" s="1" t="s">
        <v>431</v>
      </c>
      <c r="C410" s="3">
        <v>126870</v>
      </c>
      <c r="D410" s="5">
        <v>3.3</v>
      </c>
      <c r="E410" s="6">
        <v>13.638</v>
      </c>
      <c r="F410" s="38">
        <v>0.96</v>
      </c>
      <c r="G410" s="4">
        <v>12.45</v>
      </c>
      <c r="H410" s="3">
        <v>25890</v>
      </c>
      <c r="I410" s="5">
        <v>0.8</v>
      </c>
      <c r="J410" s="4">
        <v>11.71</v>
      </c>
      <c r="K410" s="3">
        <v>24360</v>
      </c>
    </row>
    <row r="411" spans="1:11" x14ac:dyDescent="0.3">
      <c r="A411" s="1" t="s">
        <v>767</v>
      </c>
      <c r="B411" s="1" t="s">
        <v>432</v>
      </c>
      <c r="C411" s="3">
        <v>25090</v>
      </c>
      <c r="D411" s="5">
        <v>6.6</v>
      </c>
      <c r="E411" s="6">
        <v>2.6970000000000001</v>
      </c>
      <c r="F411" s="38">
        <v>1.37</v>
      </c>
      <c r="G411" s="4">
        <v>30.54</v>
      </c>
      <c r="H411" s="3">
        <v>63520</v>
      </c>
      <c r="I411" s="5">
        <v>2.6</v>
      </c>
      <c r="J411" s="4">
        <v>28.8</v>
      </c>
      <c r="K411" s="3">
        <v>59910</v>
      </c>
    </row>
    <row r="412" spans="1:11" x14ac:dyDescent="0.3">
      <c r="A412" s="1" t="s">
        <v>767</v>
      </c>
      <c r="B412" s="1" t="s">
        <v>433</v>
      </c>
      <c r="C412" s="3">
        <v>30180</v>
      </c>
      <c r="D412" s="5">
        <v>5.5</v>
      </c>
      <c r="E412" s="6">
        <v>3.2440000000000002</v>
      </c>
      <c r="F412" s="38">
        <v>1.31</v>
      </c>
      <c r="G412" s="4">
        <v>15.67</v>
      </c>
      <c r="H412" s="3">
        <v>32600</v>
      </c>
      <c r="I412" s="5">
        <v>1.4</v>
      </c>
      <c r="J412" s="4">
        <v>14.19</v>
      </c>
      <c r="K412" s="3">
        <v>29510</v>
      </c>
    </row>
    <row r="413" spans="1:11" x14ac:dyDescent="0.3">
      <c r="A413" s="1" t="s">
        <v>767</v>
      </c>
      <c r="B413" s="1" t="s">
        <v>434</v>
      </c>
      <c r="C413" s="3">
        <v>5080</v>
      </c>
      <c r="D413" s="5">
        <v>14.1</v>
      </c>
      <c r="E413" s="6">
        <v>0.54700000000000004</v>
      </c>
      <c r="F413" s="38">
        <v>0.7</v>
      </c>
      <c r="G413" s="4">
        <v>17.28</v>
      </c>
      <c r="H413" s="3">
        <v>35930</v>
      </c>
      <c r="I413" s="5">
        <v>2.5</v>
      </c>
      <c r="J413" s="4">
        <v>15.98</v>
      </c>
      <c r="K413" s="3">
        <v>33240</v>
      </c>
    </row>
    <row r="414" spans="1:11" x14ac:dyDescent="0.3">
      <c r="A414" s="1" t="s">
        <v>767</v>
      </c>
      <c r="B414" s="1" t="s">
        <v>435</v>
      </c>
      <c r="C414" s="3">
        <v>2580</v>
      </c>
      <c r="D414" s="5">
        <v>13.4</v>
      </c>
      <c r="E414" s="6">
        <v>0.27700000000000002</v>
      </c>
      <c r="F414" s="38">
        <v>0.69</v>
      </c>
      <c r="G414" s="4">
        <v>13.75</v>
      </c>
      <c r="H414" s="3">
        <v>28610</v>
      </c>
      <c r="I414" s="5">
        <v>4.4000000000000004</v>
      </c>
      <c r="J414" s="4">
        <v>12.47</v>
      </c>
      <c r="K414" s="3">
        <v>25930</v>
      </c>
    </row>
    <row r="415" spans="1:11" x14ac:dyDescent="0.3">
      <c r="A415" s="1" t="s">
        <v>767</v>
      </c>
      <c r="B415" s="1" t="s">
        <v>436</v>
      </c>
      <c r="C415" s="3">
        <v>64520</v>
      </c>
      <c r="D415" s="5">
        <v>2.7</v>
      </c>
      <c r="E415" s="6">
        <v>6.9359999999999999</v>
      </c>
      <c r="F415" s="38">
        <v>0.82</v>
      </c>
      <c r="G415" s="4">
        <v>24.75</v>
      </c>
      <c r="H415" s="3">
        <v>51480</v>
      </c>
      <c r="I415" s="5">
        <v>1.3</v>
      </c>
      <c r="J415" s="4">
        <v>22.05</v>
      </c>
      <c r="K415" s="3">
        <v>45870</v>
      </c>
    </row>
    <row r="416" spans="1:11" x14ac:dyDescent="0.3">
      <c r="A416" s="1" t="s">
        <v>767</v>
      </c>
      <c r="B416" s="1" t="s">
        <v>437</v>
      </c>
      <c r="C416" s="3">
        <v>22060</v>
      </c>
      <c r="D416" s="5">
        <v>4.0999999999999996</v>
      </c>
      <c r="E416" s="6">
        <v>2.371</v>
      </c>
      <c r="F416" s="38">
        <v>1.34</v>
      </c>
      <c r="G416" s="4">
        <v>52.3</v>
      </c>
      <c r="H416" s="3">
        <v>108790</v>
      </c>
      <c r="I416" s="5">
        <v>2.1</v>
      </c>
      <c r="J416" s="4">
        <v>44.04</v>
      </c>
      <c r="K416" s="3">
        <v>91590</v>
      </c>
    </row>
    <row r="417" spans="1:11" x14ac:dyDescent="0.3">
      <c r="A417" s="1" t="s">
        <v>767</v>
      </c>
      <c r="B417" s="1" t="s">
        <v>438</v>
      </c>
      <c r="C417" s="3">
        <v>193690</v>
      </c>
      <c r="D417" s="5">
        <v>2.6</v>
      </c>
      <c r="E417" s="6">
        <v>20.82</v>
      </c>
      <c r="F417" s="38">
        <v>0.83</v>
      </c>
      <c r="G417" s="4">
        <v>11.41</v>
      </c>
      <c r="H417" s="3">
        <v>23740</v>
      </c>
      <c r="I417" s="5">
        <v>1.8</v>
      </c>
      <c r="J417" s="4">
        <v>10.27</v>
      </c>
      <c r="K417" s="3">
        <v>21370</v>
      </c>
    </row>
    <row r="418" spans="1:11" x14ac:dyDescent="0.3">
      <c r="A418" s="1" t="s">
        <v>767</v>
      </c>
      <c r="B418" s="1" t="s">
        <v>745</v>
      </c>
      <c r="C418" s="3">
        <v>510</v>
      </c>
      <c r="D418" s="5">
        <v>18.100000000000001</v>
      </c>
      <c r="E418" s="6">
        <v>5.5E-2</v>
      </c>
      <c r="F418" s="38">
        <v>0.33</v>
      </c>
      <c r="G418" s="4">
        <v>18.25</v>
      </c>
      <c r="H418" s="3">
        <v>37950</v>
      </c>
      <c r="I418" s="5">
        <v>8.9</v>
      </c>
      <c r="J418" s="4">
        <v>18.09</v>
      </c>
      <c r="K418" s="3">
        <v>37630</v>
      </c>
    </row>
    <row r="419" spans="1:11" x14ac:dyDescent="0.3">
      <c r="A419" s="1" t="s">
        <v>767</v>
      </c>
      <c r="B419" s="1" t="s">
        <v>439</v>
      </c>
      <c r="C419" s="3">
        <v>21040</v>
      </c>
      <c r="D419" s="5">
        <v>7.1</v>
      </c>
      <c r="E419" s="6">
        <v>2.262</v>
      </c>
      <c r="F419" s="38">
        <v>0.72</v>
      </c>
      <c r="G419" s="4">
        <v>14.86</v>
      </c>
      <c r="H419" s="3">
        <v>30910</v>
      </c>
      <c r="I419" s="5">
        <v>2.6</v>
      </c>
      <c r="J419" s="4">
        <v>11.87</v>
      </c>
      <c r="K419" s="3">
        <v>24690</v>
      </c>
    </row>
    <row r="420" spans="1:11" x14ac:dyDescent="0.3">
      <c r="A420" s="1" t="s">
        <v>767</v>
      </c>
      <c r="B420" s="1" t="s">
        <v>440</v>
      </c>
      <c r="C420" s="3">
        <v>8580</v>
      </c>
      <c r="D420" s="5">
        <v>6.8</v>
      </c>
      <c r="E420" s="6">
        <v>0.92200000000000004</v>
      </c>
      <c r="F420" s="38">
        <v>0.52</v>
      </c>
      <c r="G420" s="4">
        <v>18.100000000000001</v>
      </c>
      <c r="H420" s="3">
        <v>37640</v>
      </c>
      <c r="I420" s="5">
        <v>2.4</v>
      </c>
      <c r="J420" s="4">
        <v>16</v>
      </c>
      <c r="K420" s="3">
        <v>33270</v>
      </c>
    </row>
    <row r="421" spans="1:11" x14ac:dyDescent="0.3">
      <c r="A421" s="1" t="s">
        <v>767</v>
      </c>
      <c r="B421" s="1" t="s">
        <v>441</v>
      </c>
      <c r="C421" s="3">
        <v>311710</v>
      </c>
      <c r="D421" s="5">
        <v>1.7</v>
      </c>
      <c r="E421" s="6">
        <v>33.506999999999998</v>
      </c>
      <c r="F421" s="38">
        <v>1.08</v>
      </c>
      <c r="G421" s="4">
        <v>13.45</v>
      </c>
      <c r="H421" s="3">
        <v>27980</v>
      </c>
      <c r="I421" s="5">
        <v>1.1000000000000001</v>
      </c>
      <c r="J421" s="4">
        <v>11.09</v>
      </c>
      <c r="K421" s="3">
        <v>23060</v>
      </c>
    </row>
    <row r="422" spans="1:11" x14ac:dyDescent="0.3">
      <c r="A422" s="1" t="s">
        <v>767</v>
      </c>
      <c r="B422" s="1" t="s">
        <v>442</v>
      </c>
      <c r="C422" s="3">
        <v>19900</v>
      </c>
      <c r="D422" s="5">
        <v>5.0999999999999996</v>
      </c>
      <c r="E422" s="6">
        <v>2.1389999999999998</v>
      </c>
      <c r="F422" s="38">
        <v>2.23</v>
      </c>
      <c r="G422" s="4">
        <v>41.44</v>
      </c>
      <c r="H422" s="3">
        <v>86190</v>
      </c>
      <c r="I422" s="5">
        <v>2.2000000000000002</v>
      </c>
      <c r="J422" s="4">
        <v>33.96</v>
      </c>
      <c r="K422" s="3">
        <v>70650</v>
      </c>
    </row>
    <row r="423" spans="1:11" x14ac:dyDescent="0.3">
      <c r="A423" s="1" t="s">
        <v>767</v>
      </c>
      <c r="B423" s="1" t="s">
        <v>443</v>
      </c>
      <c r="C423" s="3">
        <v>20570</v>
      </c>
      <c r="D423" s="5">
        <v>4.8</v>
      </c>
      <c r="E423" s="6">
        <v>2.2109999999999999</v>
      </c>
      <c r="F423" s="38">
        <v>0.82</v>
      </c>
      <c r="G423" s="4">
        <v>41.75</v>
      </c>
      <c r="H423" s="3">
        <v>86840</v>
      </c>
      <c r="I423" s="5">
        <v>3.4</v>
      </c>
      <c r="J423" s="4">
        <v>31.95</v>
      </c>
      <c r="K423" s="3">
        <v>66460</v>
      </c>
    </row>
    <row r="424" spans="1:11" x14ac:dyDescent="0.3">
      <c r="A424" s="1" t="s">
        <v>767</v>
      </c>
      <c r="B424" s="1" t="s">
        <v>444</v>
      </c>
      <c r="C424" s="3">
        <v>67110</v>
      </c>
      <c r="D424" s="5">
        <v>2.7</v>
      </c>
      <c r="E424" s="6">
        <v>7.2140000000000004</v>
      </c>
      <c r="F424" s="38">
        <v>2.64</v>
      </c>
      <c r="G424" s="4">
        <v>76.790000000000006</v>
      </c>
      <c r="H424" s="3">
        <v>159720</v>
      </c>
      <c r="I424" s="5">
        <v>2.9</v>
      </c>
      <c r="J424" s="4">
        <v>65.400000000000006</v>
      </c>
      <c r="K424" s="3">
        <v>136040</v>
      </c>
    </row>
    <row r="425" spans="1:11" x14ac:dyDescent="0.3">
      <c r="A425" s="1" t="s">
        <v>767</v>
      </c>
      <c r="B425" s="1" t="s">
        <v>445</v>
      </c>
      <c r="C425" s="3">
        <v>7000</v>
      </c>
      <c r="D425" s="5">
        <v>6</v>
      </c>
      <c r="E425" s="6">
        <v>0.752</v>
      </c>
      <c r="F425" s="38">
        <v>1.59</v>
      </c>
      <c r="G425" s="4">
        <v>20.05</v>
      </c>
      <c r="H425" s="3">
        <v>41700</v>
      </c>
      <c r="I425" s="5">
        <v>4.8</v>
      </c>
      <c r="J425" s="4">
        <v>17.670000000000002</v>
      </c>
      <c r="K425" s="3">
        <v>36750</v>
      </c>
    </row>
    <row r="426" spans="1:11" x14ac:dyDescent="0.3">
      <c r="A426" s="1" t="s">
        <v>767</v>
      </c>
      <c r="B426" s="1" t="s">
        <v>446</v>
      </c>
      <c r="C426" s="3">
        <v>83820</v>
      </c>
      <c r="D426" s="5">
        <v>2.9</v>
      </c>
      <c r="E426" s="6">
        <v>9.0109999999999992</v>
      </c>
      <c r="F426" s="38">
        <v>1.28</v>
      </c>
      <c r="G426" s="4">
        <v>38.340000000000003</v>
      </c>
      <c r="H426" s="3">
        <v>79760</v>
      </c>
      <c r="I426" s="5">
        <v>1.4</v>
      </c>
      <c r="J426" s="4">
        <v>31.75</v>
      </c>
      <c r="K426" s="3">
        <v>66030</v>
      </c>
    </row>
    <row r="427" spans="1:11" x14ac:dyDescent="0.3">
      <c r="A427" s="1" t="s">
        <v>767</v>
      </c>
      <c r="B427" s="1" t="s">
        <v>447</v>
      </c>
      <c r="C427" s="3">
        <v>13200</v>
      </c>
      <c r="D427" s="5">
        <v>6</v>
      </c>
      <c r="E427" s="6">
        <v>1.419</v>
      </c>
      <c r="F427" s="38">
        <v>0.62</v>
      </c>
      <c r="G427" s="4">
        <v>49.94</v>
      </c>
      <c r="H427" s="3">
        <v>103870</v>
      </c>
      <c r="I427" s="5">
        <v>3.5</v>
      </c>
      <c r="J427" s="4">
        <v>43.34</v>
      </c>
      <c r="K427" s="3">
        <v>90140</v>
      </c>
    </row>
    <row r="428" spans="1:11" x14ac:dyDescent="0.3">
      <c r="A428" s="1" t="s">
        <v>767</v>
      </c>
      <c r="B428" s="1" t="s">
        <v>448</v>
      </c>
      <c r="C428" s="3">
        <v>92830</v>
      </c>
      <c r="D428" s="5">
        <v>2</v>
      </c>
      <c r="E428" s="6">
        <v>9.9789999999999992</v>
      </c>
      <c r="F428" s="38">
        <v>1.02</v>
      </c>
      <c r="G428" s="4">
        <v>36.19</v>
      </c>
      <c r="H428" s="3">
        <v>75280</v>
      </c>
      <c r="I428" s="5">
        <v>1.4</v>
      </c>
      <c r="J428" s="4">
        <v>29.58</v>
      </c>
      <c r="K428" s="3">
        <v>61520</v>
      </c>
    </row>
    <row r="429" spans="1:11" x14ac:dyDescent="0.3">
      <c r="A429" s="1" t="s">
        <v>767</v>
      </c>
      <c r="B429" s="1" t="s">
        <v>450</v>
      </c>
      <c r="C429" s="3">
        <v>330</v>
      </c>
      <c r="D429" s="5">
        <v>18.2</v>
      </c>
      <c r="E429" s="6">
        <v>3.5000000000000003E-2</v>
      </c>
      <c r="F429" s="38">
        <v>1.35</v>
      </c>
      <c r="G429" s="4">
        <v>15.43</v>
      </c>
      <c r="H429" s="3">
        <v>32090</v>
      </c>
      <c r="I429" s="5">
        <v>10.3</v>
      </c>
      <c r="J429" s="4">
        <v>11.43</v>
      </c>
      <c r="K429" s="3">
        <v>23770</v>
      </c>
    </row>
    <row r="430" spans="1:11" x14ac:dyDescent="0.3">
      <c r="A430" s="1" t="s">
        <v>767</v>
      </c>
      <c r="B430" s="1" t="s">
        <v>451</v>
      </c>
      <c r="C430" s="3">
        <v>2040</v>
      </c>
      <c r="D430" s="5">
        <v>20.100000000000001</v>
      </c>
      <c r="E430" s="6">
        <v>0.219</v>
      </c>
      <c r="F430" s="38">
        <v>0.77</v>
      </c>
      <c r="G430" s="4">
        <v>47.74</v>
      </c>
      <c r="H430" s="3">
        <v>99300</v>
      </c>
      <c r="I430" s="5">
        <v>10.9</v>
      </c>
      <c r="J430" s="4">
        <v>35.590000000000003</v>
      </c>
      <c r="K430" s="3">
        <v>74030</v>
      </c>
    </row>
    <row r="431" spans="1:11" x14ac:dyDescent="0.3">
      <c r="A431" s="1" t="s">
        <v>767</v>
      </c>
      <c r="B431" s="1" t="s">
        <v>452</v>
      </c>
      <c r="C431" s="3">
        <v>5760</v>
      </c>
      <c r="D431" s="5">
        <v>11.1</v>
      </c>
      <c r="E431" s="6">
        <v>0.61899999999999999</v>
      </c>
      <c r="F431" s="38">
        <v>0.6</v>
      </c>
      <c r="G431" s="4">
        <v>44.98</v>
      </c>
      <c r="H431" s="3">
        <v>93570</v>
      </c>
      <c r="I431" s="5">
        <v>5.2</v>
      </c>
      <c r="J431" s="4">
        <v>38.369999999999997</v>
      </c>
      <c r="K431" s="3">
        <v>79810</v>
      </c>
    </row>
    <row r="432" spans="1:11" x14ac:dyDescent="0.3">
      <c r="A432" s="1" t="s">
        <v>767</v>
      </c>
      <c r="B432" s="1" t="s">
        <v>453</v>
      </c>
      <c r="C432" s="3">
        <v>2790</v>
      </c>
      <c r="D432" s="5">
        <v>9.1999999999999993</v>
      </c>
      <c r="E432" s="6">
        <v>0.3</v>
      </c>
      <c r="F432" s="38">
        <v>0.6</v>
      </c>
      <c r="G432" s="4">
        <v>53.52</v>
      </c>
      <c r="H432" s="3">
        <v>111330</v>
      </c>
      <c r="I432" s="5">
        <v>2.6</v>
      </c>
      <c r="J432" s="4">
        <v>51.44</v>
      </c>
      <c r="K432" s="3">
        <v>107000</v>
      </c>
    </row>
    <row r="433" spans="1:11" x14ac:dyDescent="0.3">
      <c r="A433" s="1" t="s">
        <v>767</v>
      </c>
      <c r="B433" s="1" t="s">
        <v>454</v>
      </c>
      <c r="C433" s="3">
        <v>6950</v>
      </c>
      <c r="D433" s="5">
        <v>10.7</v>
      </c>
      <c r="E433" s="6">
        <v>0.747</v>
      </c>
      <c r="F433" s="38">
        <v>0.56000000000000005</v>
      </c>
      <c r="G433" s="4">
        <v>13.69</v>
      </c>
      <c r="H433" s="3">
        <v>28470</v>
      </c>
      <c r="I433" s="5">
        <v>3.1</v>
      </c>
      <c r="J433" s="4">
        <v>11.38</v>
      </c>
      <c r="K433" s="3">
        <v>23670</v>
      </c>
    </row>
    <row r="434" spans="1:11" x14ac:dyDescent="0.3">
      <c r="A434" s="1" t="s">
        <v>767</v>
      </c>
      <c r="B434" s="1" t="s">
        <v>455</v>
      </c>
      <c r="C434" s="3">
        <v>230</v>
      </c>
      <c r="D434" s="5">
        <v>34.6</v>
      </c>
      <c r="E434" s="6">
        <v>2.5000000000000001E-2</v>
      </c>
      <c r="F434" s="38">
        <v>0.48</v>
      </c>
      <c r="G434" s="4">
        <v>14.67</v>
      </c>
      <c r="H434" s="3">
        <v>30520</v>
      </c>
      <c r="I434" s="5">
        <v>11.9</v>
      </c>
      <c r="J434" s="4">
        <v>11.64</v>
      </c>
      <c r="K434" s="3">
        <v>24210</v>
      </c>
    </row>
    <row r="435" spans="1:11" x14ac:dyDescent="0.3">
      <c r="A435" s="1" t="s">
        <v>767</v>
      </c>
      <c r="B435" s="1" t="s">
        <v>456</v>
      </c>
      <c r="C435" s="3">
        <v>110310</v>
      </c>
      <c r="D435" s="5">
        <v>1.3</v>
      </c>
      <c r="E435" s="6">
        <v>11.858000000000001</v>
      </c>
      <c r="F435" s="38">
        <v>1.1599999999999999</v>
      </c>
      <c r="G435" s="4">
        <v>33.79</v>
      </c>
      <c r="H435" s="3">
        <v>70290</v>
      </c>
      <c r="I435" s="5">
        <v>0.7</v>
      </c>
      <c r="J435" s="4">
        <v>31.24</v>
      </c>
      <c r="K435" s="3">
        <v>64970</v>
      </c>
    </row>
    <row r="436" spans="1:11" x14ac:dyDescent="0.3">
      <c r="A436" s="1" t="s">
        <v>767</v>
      </c>
      <c r="B436" s="1" t="s">
        <v>457</v>
      </c>
      <c r="C436" s="3">
        <v>4550</v>
      </c>
      <c r="D436" s="5">
        <v>9.9</v>
      </c>
      <c r="E436" s="6">
        <v>0.48899999999999999</v>
      </c>
      <c r="F436" s="38">
        <v>0.87</v>
      </c>
      <c r="G436" s="4">
        <v>18.309999999999999</v>
      </c>
      <c r="H436" s="3">
        <v>38080</v>
      </c>
      <c r="I436" s="5">
        <v>2</v>
      </c>
      <c r="J436" s="4">
        <v>17.010000000000002</v>
      </c>
      <c r="K436" s="3">
        <v>35390</v>
      </c>
    </row>
    <row r="437" spans="1:11" x14ac:dyDescent="0.3">
      <c r="A437" s="1" t="s">
        <v>767</v>
      </c>
      <c r="B437" s="1" t="s">
        <v>458</v>
      </c>
      <c r="C437" s="3">
        <v>750</v>
      </c>
      <c r="D437" s="5">
        <v>21.9</v>
      </c>
      <c r="E437" s="6">
        <v>8.1000000000000003E-2</v>
      </c>
      <c r="F437" s="38">
        <v>1.82</v>
      </c>
      <c r="G437" s="4">
        <v>22.95</v>
      </c>
      <c r="H437" s="3">
        <v>47730</v>
      </c>
      <c r="I437" s="5">
        <v>4.7</v>
      </c>
      <c r="J437" s="4">
        <v>22.91</v>
      </c>
      <c r="K437" s="3">
        <v>47640</v>
      </c>
    </row>
    <row r="438" spans="1:11" x14ac:dyDescent="0.3">
      <c r="A438" s="1" t="s">
        <v>767</v>
      </c>
      <c r="B438" s="1" t="s">
        <v>459</v>
      </c>
      <c r="C438" s="3">
        <v>90</v>
      </c>
      <c r="D438" s="5">
        <v>2.1</v>
      </c>
      <c r="E438" s="6">
        <v>8.9999999999999993E-3</v>
      </c>
      <c r="F438" s="38">
        <v>0.67</v>
      </c>
      <c r="G438" s="4">
        <v>25.41</v>
      </c>
      <c r="H438" s="3">
        <v>52850</v>
      </c>
      <c r="I438" s="5">
        <v>2.6</v>
      </c>
      <c r="J438" s="4">
        <v>26.73</v>
      </c>
      <c r="K438" s="3">
        <v>55600</v>
      </c>
    </row>
    <row r="439" spans="1:11" x14ac:dyDescent="0.3">
      <c r="A439" s="1" t="s">
        <v>767</v>
      </c>
      <c r="B439" s="1" t="s">
        <v>460</v>
      </c>
      <c r="C439" s="3">
        <v>11960</v>
      </c>
      <c r="D439" s="5">
        <v>7.1</v>
      </c>
      <c r="E439" s="6">
        <v>1.286</v>
      </c>
      <c r="F439" s="38">
        <v>0.67</v>
      </c>
      <c r="G439" s="4">
        <v>22.71</v>
      </c>
      <c r="H439" s="3">
        <v>47240</v>
      </c>
      <c r="I439" s="5">
        <v>1.8</v>
      </c>
      <c r="J439" s="4">
        <v>21.33</v>
      </c>
      <c r="K439" s="3">
        <v>44380</v>
      </c>
    </row>
    <row r="440" spans="1:11" x14ac:dyDescent="0.3">
      <c r="A440" s="1" t="s">
        <v>767</v>
      </c>
      <c r="B440" s="1" t="s">
        <v>461</v>
      </c>
      <c r="C440" s="3">
        <v>39140</v>
      </c>
      <c r="D440" s="5">
        <v>2.9</v>
      </c>
      <c r="E440" s="6">
        <v>4.2069999999999999</v>
      </c>
      <c r="F440" s="38">
        <v>1.26</v>
      </c>
      <c r="G440" s="4">
        <v>21.21</v>
      </c>
      <c r="H440" s="3">
        <v>44110</v>
      </c>
      <c r="I440" s="5">
        <v>0.9</v>
      </c>
      <c r="J440" s="4">
        <v>20.64</v>
      </c>
      <c r="K440" s="3">
        <v>42930</v>
      </c>
    </row>
    <row r="441" spans="1:11" x14ac:dyDescent="0.3">
      <c r="A441" s="1" t="s">
        <v>767</v>
      </c>
      <c r="B441" s="1" t="s">
        <v>462</v>
      </c>
      <c r="C441" s="3">
        <v>106280</v>
      </c>
      <c r="D441" s="5">
        <v>2.2999999999999998</v>
      </c>
      <c r="E441" s="6">
        <v>11.423999999999999</v>
      </c>
      <c r="F441" s="38">
        <v>1.06</v>
      </c>
      <c r="G441" s="4">
        <v>22.55</v>
      </c>
      <c r="H441" s="3">
        <v>46900</v>
      </c>
      <c r="I441" s="5">
        <v>0.6</v>
      </c>
      <c r="J441" s="4">
        <v>22.23</v>
      </c>
      <c r="K441" s="3">
        <v>46230</v>
      </c>
    </row>
    <row r="442" spans="1:11" x14ac:dyDescent="0.3">
      <c r="A442" s="1" t="s">
        <v>767</v>
      </c>
      <c r="B442" s="1" t="s">
        <v>463</v>
      </c>
      <c r="C442" s="3">
        <v>9260</v>
      </c>
      <c r="D442" s="5">
        <v>5.0999999999999996</v>
      </c>
      <c r="E442" s="6">
        <v>0.996</v>
      </c>
      <c r="F442" s="38">
        <v>0.93</v>
      </c>
      <c r="G442" s="4">
        <v>23.51</v>
      </c>
      <c r="H442" s="3">
        <v>48900</v>
      </c>
      <c r="I442" s="5">
        <v>1.2</v>
      </c>
      <c r="J442" s="4">
        <v>23.4</v>
      </c>
      <c r="K442" s="3">
        <v>48660</v>
      </c>
    </row>
    <row r="443" spans="1:11" x14ac:dyDescent="0.3">
      <c r="A443" s="1" t="s">
        <v>767</v>
      </c>
      <c r="B443" s="1" t="s">
        <v>464</v>
      </c>
      <c r="C443" s="3">
        <v>4590</v>
      </c>
      <c r="D443" s="5">
        <v>5.9</v>
      </c>
      <c r="E443" s="6">
        <v>0.49299999999999999</v>
      </c>
      <c r="F443" s="38">
        <v>1</v>
      </c>
      <c r="G443" s="4">
        <v>21.97</v>
      </c>
      <c r="H443" s="3">
        <v>45690</v>
      </c>
      <c r="I443" s="5">
        <v>1.4</v>
      </c>
      <c r="J443" s="4">
        <v>22.07</v>
      </c>
      <c r="K443" s="3">
        <v>45900</v>
      </c>
    </row>
    <row r="444" spans="1:11" x14ac:dyDescent="0.3">
      <c r="A444" s="1" t="s">
        <v>767</v>
      </c>
      <c r="B444" s="1" t="s">
        <v>465</v>
      </c>
      <c r="C444" s="3">
        <v>28200</v>
      </c>
      <c r="D444" s="5">
        <v>2.6</v>
      </c>
      <c r="E444" s="6">
        <v>3.032</v>
      </c>
      <c r="F444" s="38">
        <v>0.88</v>
      </c>
      <c r="G444" s="4">
        <v>14.97</v>
      </c>
      <c r="H444" s="3">
        <v>31140</v>
      </c>
      <c r="I444" s="5">
        <v>0.9</v>
      </c>
      <c r="J444" s="4">
        <v>14.5</v>
      </c>
      <c r="K444" s="3">
        <v>30150</v>
      </c>
    </row>
    <row r="445" spans="1:11" x14ac:dyDescent="0.3">
      <c r="A445" s="1" t="s">
        <v>767</v>
      </c>
      <c r="B445" s="1" t="s">
        <v>466</v>
      </c>
      <c r="C445" s="3">
        <v>2220</v>
      </c>
      <c r="D445" s="5">
        <v>11.8</v>
      </c>
      <c r="E445" s="6">
        <v>0.23799999999999999</v>
      </c>
      <c r="F445" s="38">
        <v>1.05</v>
      </c>
      <c r="G445" s="4">
        <v>23.49</v>
      </c>
      <c r="H445" s="3">
        <v>48870</v>
      </c>
      <c r="I445" s="5">
        <v>3.4</v>
      </c>
      <c r="J445" s="4">
        <v>22.14</v>
      </c>
      <c r="K445" s="3">
        <v>46060</v>
      </c>
    </row>
    <row r="446" spans="1:11" x14ac:dyDescent="0.3">
      <c r="A446" s="1" t="s">
        <v>767</v>
      </c>
      <c r="B446" s="1" t="s">
        <v>467</v>
      </c>
      <c r="C446" s="3">
        <v>7410</v>
      </c>
      <c r="D446" s="5">
        <v>5.2</v>
      </c>
      <c r="E446" s="6">
        <v>0.79600000000000004</v>
      </c>
      <c r="F446" s="38">
        <v>1.93</v>
      </c>
      <c r="G446" s="4">
        <v>30.15</v>
      </c>
      <c r="H446" s="3">
        <v>62700</v>
      </c>
      <c r="I446" s="5">
        <v>1.5</v>
      </c>
      <c r="J446" s="4">
        <v>28.44</v>
      </c>
      <c r="K446" s="3">
        <v>59150</v>
      </c>
    </row>
    <row r="447" spans="1:11" x14ac:dyDescent="0.3">
      <c r="A447" s="1" t="s">
        <v>767</v>
      </c>
      <c r="B447" s="1" t="s">
        <v>468</v>
      </c>
      <c r="C447" s="3">
        <v>250</v>
      </c>
      <c r="D447" s="5">
        <v>14.7</v>
      </c>
      <c r="E447" s="6">
        <v>2.7E-2</v>
      </c>
      <c r="F447" s="38">
        <v>0.61</v>
      </c>
      <c r="G447" s="4">
        <v>21.57</v>
      </c>
      <c r="H447" s="3">
        <v>44870</v>
      </c>
      <c r="I447" s="5">
        <v>2.1</v>
      </c>
      <c r="J447" s="4">
        <v>21.57</v>
      </c>
      <c r="K447" s="3">
        <v>44870</v>
      </c>
    </row>
    <row r="448" spans="1:11" x14ac:dyDescent="0.3">
      <c r="A448" s="1" t="s">
        <v>767</v>
      </c>
      <c r="B448" s="1" t="s">
        <v>469</v>
      </c>
      <c r="C448" s="3">
        <v>7010</v>
      </c>
      <c r="D448" s="5">
        <v>1.5</v>
      </c>
      <c r="E448" s="6">
        <v>0.754</v>
      </c>
      <c r="F448" s="38">
        <v>0.81</v>
      </c>
      <c r="G448" s="4">
        <v>28.83</v>
      </c>
      <c r="H448" s="3">
        <v>59960</v>
      </c>
      <c r="I448" s="5">
        <v>1</v>
      </c>
      <c r="J448" s="4">
        <v>25.89</v>
      </c>
      <c r="K448" s="3">
        <v>53840</v>
      </c>
    </row>
    <row r="449" spans="1:11" x14ac:dyDescent="0.3">
      <c r="A449" s="1" t="s">
        <v>767</v>
      </c>
      <c r="B449" s="1" t="s">
        <v>470</v>
      </c>
      <c r="C449" s="3">
        <v>2140</v>
      </c>
      <c r="D449" s="5">
        <v>9.1</v>
      </c>
      <c r="E449" s="6">
        <v>0.23</v>
      </c>
      <c r="F449" s="38">
        <v>0.95</v>
      </c>
      <c r="G449" s="4">
        <v>22.14</v>
      </c>
      <c r="H449" s="3">
        <v>46060</v>
      </c>
      <c r="I449" s="5">
        <v>1.4</v>
      </c>
      <c r="J449" s="4">
        <v>21.17</v>
      </c>
      <c r="K449" s="3">
        <v>44040</v>
      </c>
    </row>
    <row r="450" spans="1:11" x14ac:dyDescent="0.3">
      <c r="A450" s="1" t="s">
        <v>767</v>
      </c>
      <c r="B450" s="1" t="s">
        <v>471</v>
      </c>
      <c r="C450" s="3">
        <v>154180</v>
      </c>
      <c r="D450" s="5">
        <v>2.2000000000000002</v>
      </c>
      <c r="E450" s="6">
        <v>16.574000000000002</v>
      </c>
      <c r="F450" s="38">
        <v>0.85</v>
      </c>
      <c r="G450" s="4">
        <v>20.07</v>
      </c>
      <c r="H450" s="3">
        <v>41750</v>
      </c>
      <c r="I450" s="5">
        <v>0.7</v>
      </c>
      <c r="J450" s="4">
        <v>18.489999999999998</v>
      </c>
      <c r="K450" s="3">
        <v>38460</v>
      </c>
    </row>
    <row r="451" spans="1:11" x14ac:dyDescent="0.3">
      <c r="A451" s="1" t="s">
        <v>767</v>
      </c>
      <c r="B451" s="1" t="s">
        <v>472</v>
      </c>
      <c r="C451" s="3">
        <v>7110</v>
      </c>
      <c r="D451" s="5">
        <v>2.1</v>
      </c>
      <c r="E451" s="6">
        <v>0.76500000000000001</v>
      </c>
      <c r="F451" s="38">
        <v>0.78</v>
      </c>
      <c r="G451" s="4" t="s">
        <v>14</v>
      </c>
      <c r="H451" s="3" t="s">
        <v>14</v>
      </c>
      <c r="I451" s="5" t="s">
        <v>14</v>
      </c>
      <c r="J451" s="4" t="s">
        <v>14</v>
      </c>
      <c r="K451" s="3" t="s">
        <v>14</v>
      </c>
    </row>
    <row r="452" spans="1:11" x14ac:dyDescent="0.3">
      <c r="A452" s="1" t="s">
        <v>767</v>
      </c>
      <c r="B452" s="1" t="s">
        <v>473</v>
      </c>
      <c r="C452" s="3">
        <v>11690</v>
      </c>
      <c r="D452" s="5">
        <v>5.0999999999999996</v>
      </c>
      <c r="E452" s="6">
        <v>1.2569999999999999</v>
      </c>
      <c r="F452" s="38">
        <v>1.51</v>
      </c>
      <c r="G452" s="4">
        <v>15.89</v>
      </c>
      <c r="H452" s="3">
        <v>33060</v>
      </c>
      <c r="I452" s="5">
        <v>1.2</v>
      </c>
      <c r="J452" s="4">
        <v>14.63</v>
      </c>
      <c r="K452" s="3">
        <v>30440</v>
      </c>
    </row>
    <row r="453" spans="1:11" x14ac:dyDescent="0.3">
      <c r="A453" s="1" t="s">
        <v>767</v>
      </c>
      <c r="B453" s="1" t="s">
        <v>474</v>
      </c>
      <c r="C453" s="3">
        <v>8420</v>
      </c>
      <c r="D453" s="5">
        <v>5.9</v>
      </c>
      <c r="E453" s="6">
        <v>0.90500000000000003</v>
      </c>
      <c r="F453" s="38">
        <v>0.51</v>
      </c>
      <c r="G453" s="4">
        <v>16.43</v>
      </c>
      <c r="H453" s="3">
        <v>34180</v>
      </c>
      <c r="I453" s="5">
        <v>3.2</v>
      </c>
      <c r="J453" s="4">
        <v>13.69</v>
      </c>
      <c r="K453" s="3">
        <v>28480</v>
      </c>
    </row>
    <row r="454" spans="1:11" x14ac:dyDescent="0.3">
      <c r="A454" s="1" t="s">
        <v>767</v>
      </c>
      <c r="B454" s="1" t="s">
        <v>475</v>
      </c>
      <c r="C454" s="3">
        <v>15380</v>
      </c>
      <c r="D454" s="5">
        <v>3.8</v>
      </c>
      <c r="E454" s="6">
        <v>1.653</v>
      </c>
      <c r="F454" s="38">
        <v>1.24</v>
      </c>
      <c r="G454" s="4">
        <v>19.010000000000002</v>
      </c>
      <c r="H454" s="3">
        <v>39550</v>
      </c>
      <c r="I454" s="5">
        <v>1.4</v>
      </c>
      <c r="J454" s="4">
        <v>19.32</v>
      </c>
      <c r="K454" s="3">
        <v>40180</v>
      </c>
    </row>
    <row r="455" spans="1:11" x14ac:dyDescent="0.3">
      <c r="A455" s="1" t="s">
        <v>767</v>
      </c>
      <c r="B455" s="1" t="s">
        <v>476</v>
      </c>
      <c r="C455" s="3">
        <v>6350</v>
      </c>
      <c r="D455" s="5">
        <v>5</v>
      </c>
      <c r="E455" s="6">
        <v>0.68200000000000005</v>
      </c>
      <c r="F455" s="38">
        <v>1.03</v>
      </c>
      <c r="G455" s="4">
        <v>15.53</v>
      </c>
      <c r="H455" s="3">
        <v>32300</v>
      </c>
      <c r="I455" s="5">
        <v>2.1</v>
      </c>
      <c r="J455" s="4">
        <v>14.78</v>
      </c>
      <c r="K455" s="3">
        <v>30740</v>
      </c>
    </row>
    <row r="456" spans="1:11" x14ac:dyDescent="0.3">
      <c r="A456" s="1" t="s">
        <v>767</v>
      </c>
      <c r="B456" s="1" t="s">
        <v>477</v>
      </c>
      <c r="C456" s="3">
        <v>8240</v>
      </c>
      <c r="D456" s="5">
        <v>7.7</v>
      </c>
      <c r="E456" s="6">
        <v>0.88600000000000001</v>
      </c>
      <c r="F456" s="38">
        <v>0.56000000000000005</v>
      </c>
      <c r="G456" s="4">
        <v>21.11</v>
      </c>
      <c r="H456" s="3">
        <v>43910</v>
      </c>
      <c r="I456" s="5">
        <v>1.8</v>
      </c>
      <c r="J456" s="4">
        <v>20.92</v>
      </c>
      <c r="K456" s="3">
        <v>43510</v>
      </c>
    </row>
    <row r="457" spans="1:11" x14ac:dyDescent="0.3">
      <c r="A457" s="1" t="s">
        <v>767</v>
      </c>
      <c r="B457" s="1" t="s">
        <v>478</v>
      </c>
      <c r="C457" s="3">
        <v>890</v>
      </c>
      <c r="D457" s="5">
        <v>15</v>
      </c>
      <c r="E457" s="6">
        <v>9.5000000000000001E-2</v>
      </c>
      <c r="F457" s="38">
        <v>0.33</v>
      </c>
      <c r="G457" s="4">
        <v>22.13</v>
      </c>
      <c r="H457" s="3">
        <v>46030</v>
      </c>
      <c r="I457" s="5">
        <v>6.1</v>
      </c>
      <c r="J457" s="4">
        <v>20.45</v>
      </c>
      <c r="K457" s="3">
        <v>42530</v>
      </c>
    </row>
    <row r="458" spans="1:11" x14ac:dyDescent="0.3">
      <c r="A458" s="1" t="s">
        <v>767</v>
      </c>
      <c r="B458" s="1" t="s">
        <v>479</v>
      </c>
      <c r="C458" s="3">
        <v>7710</v>
      </c>
      <c r="D458" s="5">
        <v>7.4</v>
      </c>
      <c r="E458" s="6">
        <v>0.82899999999999996</v>
      </c>
      <c r="F458" s="38">
        <v>0.7</v>
      </c>
      <c r="G458" s="4">
        <v>16.78</v>
      </c>
      <c r="H458" s="3">
        <v>34910</v>
      </c>
      <c r="I458" s="5">
        <v>2.6</v>
      </c>
      <c r="J458" s="4">
        <v>15.95</v>
      </c>
      <c r="K458" s="3">
        <v>33180</v>
      </c>
    </row>
    <row r="459" spans="1:11" x14ac:dyDescent="0.3">
      <c r="A459" s="1" t="s">
        <v>767</v>
      </c>
      <c r="B459" s="1" t="s">
        <v>480</v>
      </c>
      <c r="C459" s="3">
        <v>10910</v>
      </c>
      <c r="D459" s="5">
        <v>4.5</v>
      </c>
      <c r="E459" s="6">
        <v>1.173</v>
      </c>
      <c r="F459" s="38">
        <v>1.24</v>
      </c>
      <c r="G459" s="4">
        <v>21.68</v>
      </c>
      <c r="H459" s="3">
        <v>45080</v>
      </c>
      <c r="I459" s="5">
        <v>1.3</v>
      </c>
      <c r="J459" s="4">
        <v>21.27</v>
      </c>
      <c r="K459" s="3">
        <v>44240</v>
      </c>
    </row>
    <row r="460" spans="1:11" x14ac:dyDescent="0.3">
      <c r="A460" s="1" t="s">
        <v>767</v>
      </c>
      <c r="B460" s="1" t="s">
        <v>481</v>
      </c>
      <c r="C460" s="3">
        <v>105550</v>
      </c>
      <c r="D460" s="5">
        <v>2.2999999999999998</v>
      </c>
      <c r="E460" s="6">
        <v>11.347</v>
      </c>
      <c r="F460" s="38">
        <v>1.59</v>
      </c>
      <c r="G460" s="4">
        <v>16.23</v>
      </c>
      <c r="H460" s="3">
        <v>33760</v>
      </c>
      <c r="I460" s="5">
        <v>0.7</v>
      </c>
      <c r="J460" s="4">
        <v>15.7</v>
      </c>
      <c r="K460" s="3">
        <v>32660</v>
      </c>
    </row>
    <row r="461" spans="1:11" x14ac:dyDescent="0.3">
      <c r="A461" s="1" t="s">
        <v>767</v>
      </c>
      <c r="B461" s="1" t="s">
        <v>482</v>
      </c>
      <c r="C461" s="3">
        <v>11530</v>
      </c>
      <c r="D461" s="5">
        <v>5.6</v>
      </c>
      <c r="E461" s="6">
        <v>1.2390000000000001</v>
      </c>
      <c r="F461" s="38">
        <v>1.19</v>
      </c>
      <c r="G461" s="4">
        <v>19.53</v>
      </c>
      <c r="H461" s="3">
        <v>40630</v>
      </c>
      <c r="I461" s="5">
        <v>3.4</v>
      </c>
      <c r="J461" s="4">
        <v>18.239999999999998</v>
      </c>
      <c r="K461" s="3">
        <v>37940</v>
      </c>
    </row>
    <row r="462" spans="1:11" x14ac:dyDescent="0.3">
      <c r="A462" s="1" t="s">
        <v>767</v>
      </c>
      <c r="B462" s="1" t="s">
        <v>483</v>
      </c>
      <c r="C462" s="3">
        <v>5890</v>
      </c>
      <c r="D462" s="5">
        <v>4.2</v>
      </c>
      <c r="E462" s="6">
        <v>0.63300000000000001</v>
      </c>
      <c r="F462" s="38">
        <v>0.56000000000000005</v>
      </c>
      <c r="G462" s="4">
        <v>22.12</v>
      </c>
      <c r="H462" s="3">
        <v>46020</v>
      </c>
      <c r="I462" s="5">
        <v>2</v>
      </c>
      <c r="J462" s="4">
        <v>21.81</v>
      </c>
      <c r="K462" s="3">
        <v>45360</v>
      </c>
    </row>
    <row r="463" spans="1:11" x14ac:dyDescent="0.3">
      <c r="A463" s="1" t="s">
        <v>767</v>
      </c>
      <c r="B463" s="1" t="s">
        <v>484</v>
      </c>
      <c r="C463" s="3">
        <v>8860</v>
      </c>
      <c r="D463" s="5">
        <v>7.8</v>
      </c>
      <c r="E463" s="6">
        <v>0.95199999999999996</v>
      </c>
      <c r="F463" s="38">
        <v>1.51</v>
      </c>
      <c r="G463" s="4">
        <v>22.5</v>
      </c>
      <c r="H463" s="3">
        <v>46810</v>
      </c>
      <c r="I463" s="5">
        <v>2.6</v>
      </c>
      <c r="J463" s="4">
        <v>21.47</v>
      </c>
      <c r="K463" s="3">
        <v>44660</v>
      </c>
    </row>
    <row r="464" spans="1:11" x14ac:dyDescent="0.3">
      <c r="A464" s="1" t="s">
        <v>767</v>
      </c>
      <c r="B464" s="1" t="s">
        <v>485</v>
      </c>
      <c r="C464" s="3">
        <v>7740</v>
      </c>
      <c r="D464" s="5">
        <v>9.1999999999999993</v>
      </c>
      <c r="E464" s="6">
        <v>0.83199999999999996</v>
      </c>
      <c r="F464" s="38">
        <v>1.55</v>
      </c>
      <c r="G464" s="4">
        <v>16.22</v>
      </c>
      <c r="H464" s="3">
        <v>33740</v>
      </c>
      <c r="I464" s="5">
        <v>4.5</v>
      </c>
      <c r="J464" s="4">
        <v>14.41</v>
      </c>
      <c r="K464" s="3">
        <v>29980</v>
      </c>
    </row>
    <row r="465" spans="1:11" x14ac:dyDescent="0.3">
      <c r="A465" s="1" t="s">
        <v>767</v>
      </c>
      <c r="B465" s="1" t="s">
        <v>486</v>
      </c>
      <c r="C465" s="3">
        <v>4850</v>
      </c>
      <c r="D465" s="5">
        <v>5</v>
      </c>
      <c r="E465" s="6">
        <v>0.52200000000000002</v>
      </c>
      <c r="F465" s="38">
        <v>0.78</v>
      </c>
      <c r="G465" s="4">
        <v>22.83</v>
      </c>
      <c r="H465" s="3">
        <v>47480</v>
      </c>
      <c r="I465" s="5">
        <v>1.5</v>
      </c>
      <c r="J465" s="4">
        <v>22.1</v>
      </c>
      <c r="K465" s="3">
        <v>45960</v>
      </c>
    </row>
    <row r="466" spans="1:11" x14ac:dyDescent="0.3">
      <c r="A466" s="1" t="s">
        <v>767</v>
      </c>
      <c r="B466" s="1" t="s">
        <v>487</v>
      </c>
      <c r="C466" s="3">
        <v>13330</v>
      </c>
      <c r="D466" s="5">
        <v>6.7</v>
      </c>
      <c r="E466" s="6">
        <v>1.4330000000000001</v>
      </c>
      <c r="F466" s="38">
        <v>1.03</v>
      </c>
      <c r="G466" s="4">
        <v>23.5</v>
      </c>
      <c r="H466" s="3">
        <v>48880</v>
      </c>
      <c r="I466" s="5">
        <v>5.5</v>
      </c>
      <c r="J466" s="4">
        <v>19.690000000000001</v>
      </c>
      <c r="K466" s="3">
        <v>40960</v>
      </c>
    </row>
    <row r="467" spans="1:11" x14ac:dyDescent="0.3">
      <c r="A467" s="1" t="s">
        <v>767</v>
      </c>
      <c r="B467" s="1" t="s">
        <v>488</v>
      </c>
      <c r="C467" s="3">
        <v>1590</v>
      </c>
      <c r="D467" s="5">
        <v>10.8</v>
      </c>
      <c r="E467" s="6">
        <v>0.17100000000000001</v>
      </c>
      <c r="F467" s="38">
        <v>0.72</v>
      </c>
      <c r="G467" s="4" t="s">
        <v>14</v>
      </c>
      <c r="H467" s="3" t="s">
        <v>14</v>
      </c>
      <c r="I467" s="5" t="s">
        <v>14</v>
      </c>
      <c r="J467" s="4" t="s">
        <v>14</v>
      </c>
      <c r="K467" s="3" t="s">
        <v>14</v>
      </c>
    </row>
    <row r="468" spans="1:11" x14ac:dyDescent="0.3">
      <c r="A468" s="1" t="s">
        <v>767</v>
      </c>
      <c r="B468" s="1" t="s">
        <v>489</v>
      </c>
      <c r="C468" s="3">
        <v>5890</v>
      </c>
      <c r="D468" s="5">
        <v>0</v>
      </c>
      <c r="E468" s="6">
        <v>0.63300000000000001</v>
      </c>
      <c r="F468" s="38">
        <v>1.0900000000000001</v>
      </c>
      <c r="G468" s="4">
        <v>25.11</v>
      </c>
      <c r="H468" s="3">
        <v>52220</v>
      </c>
      <c r="I468" s="5">
        <v>0.9</v>
      </c>
      <c r="J468" s="4">
        <v>28.15</v>
      </c>
      <c r="K468" s="3">
        <v>58560</v>
      </c>
    </row>
    <row r="469" spans="1:11" x14ac:dyDescent="0.3">
      <c r="A469" s="1" t="s">
        <v>767</v>
      </c>
      <c r="B469" s="1" t="s">
        <v>490</v>
      </c>
      <c r="C469" s="3">
        <v>22930</v>
      </c>
      <c r="D469" s="5">
        <v>0</v>
      </c>
      <c r="E469" s="6">
        <v>2.4649999999999999</v>
      </c>
      <c r="F469" s="38">
        <v>1.04</v>
      </c>
      <c r="G469" s="4">
        <v>24.38</v>
      </c>
      <c r="H469" s="3">
        <v>50700</v>
      </c>
      <c r="I469" s="5">
        <v>0.9</v>
      </c>
      <c r="J469" s="4">
        <v>28.77</v>
      </c>
      <c r="K469" s="3">
        <v>59840</v>
      </c>
    </row>
    <row r="470" spans="1:11" x14ac:dyDescent="0.3">
      <c r="A470" s="1" t="s">
        <v>767</v>
      </c>
      <c r="B470" s="1" t="s">
        <v>491</v>
      </c>
      <c r="C470" s="3">
        <v>11770</v>
      </c>
      <c r="D470" s="5">
        <v>0</v>
      </c>
      <c r="E470" s="6">
        <v>1.2649999999999999</v>
      </c>
      <c r="F470" s="38">
        <v>1.61</v>
      </c>
      <c r="G470" s="4">
        <v>24.31</v>
      </c>
      <c r="H470" s="3">
        <v>50560</v>
      </c>
      <c r="I470" s="5">
        <v>1.5</v>
      </c>
      <c r="J470" s="4">
        <v>27.53</v>
      </c>
      <c r="K470" s="3">
        <v>57250</v>
      </c>
    </row>
    <row r="471" spans="1:11" x14ac:dyDescent="0.3">
      <c r="A471" s="1" t="s">
        <v>767</v>
      </c>
      <c r="B471" s="1" t="s">
        <v>492</v>
      </c>
      <c r="C471" s="3">
        <v>27050</v>
      </c>
      <c r="D471" s="5">
        <v>2.5</v>
      </c>
      <c r="E471" s="6">
        <v>2.907</v>
      </c>
      <c r="F471" s="38">
        <v>1.23</v>
      </c>
      <c r="G471" s="4">
        <v>25.21</v>
      </c>
      <c r="H471" s="3">
        <v>52440</v>
      </c>
      <c r="I471" s="5">
        <v>0.8</v>
      </c>
      <c r="J471" s="4">
        <v>24.79</v>
      </c>
      <c r="K471" s="3">
        <v>51570</v>
      </c>
    </row>
    <row r="472" spans="1:11" x14ac:dyDescent="0.3">
      <c r="A472" s="1" t="s">
        <v>767</v>
      </c>
      <c r="B472" s="1" t="s">
        <v>493</v>
      </c>
      <c r="C472" s="3">
        <v>35680</v>
      </c>
      <c r="D472" s="5">
        <v>3.3</v>
      </c>
      <c r="E472" s="6">
        <v>3.835</v>
      </c>
      <c r="F472" s="38">
        <v>0.81</v>
      </c>
      <c r="G472" s="4">
        <v>17.350000000000001</v>
      </c>
      <c r="H472" s="3">
        <v>36090</v>
      </c>
      <c r="I472" s="5">
        <v>1.1000000000000001</v>
      </c>
      <c r="J472" s="4">
        <v>15.88</v>
      </c>
      <c r="K472" s="3">
        <v>33030</v>
      </c>
    </row>
    <row r="473" spans="1:11" x14ac:dyDescent="0.3">
      <c r="A473" s="1" t="s">
        <v>767</v>
      </c>
      <c r="B473" s="1" t="s">
        <v>494</v>
      </c>
      <c r="C473" s="3">
        <v>127210</v>
      </c>
      <c r="D473" s="5">
        <v>2.2000000000000002</v>
      </c>
      <c r="E473" s="6">
        <v>13.675000000000001</v>
      </c>
      <c r="F473" s="38">
        <v>0.95</v>
      </c>
      <c r="G473" s="4">
        <v>13.47</v>
      </c>
      <c r="H473" s="3">
        <v>28020</v>
      </c>
      <c r="I473" s="5">
        <v>0.7</v>
      </c>
      <c r="J473" s="4">
        <v>11.54</v>
      </c>
      <c r="K473" s="3">
        <v>24000</v>
      </c>
    </row>
    <row r="474" spans="1:11" x14ac:dyDescent="0.3">
      <c r="A474" s="1" t="s">
        <v>767</v>
      </c>
      <c r="B474" s="1" t="s">
        <v>495</v>
      </c>
      <c r="C474" s="3">
        <v>3700</v>
      </c>
      <c r="D474" s="5">
        <v>7.6</v>
      </c>
      <c r="E474" s="6">
        <v>0.39800000000000002</v>
      </c>
      <c r="F474" s="38">
        <v>0.78</v>
      </c>
      <c r="G474" s="4">
        <v>17.18</v>
      </c>
      <c r="H474" s="3">
        <v>35740</v>
      </c>
      <c r="I474" s="5">
        <v>2.2999999999999998</v>
      </c>
      <c r="J474" s="4">
        <v>16.079999999999998</v>
      </c>
      <c r="K474" s="3">
        <v>33450</v>
      </c>
    </row>
    <row r="475" spans="1:11" x14ac:dyDescent="0.3">
      <c r="A475" s="1" t="s">
        <v>767</v>
      </c>
      <c r="B475" s="1" t="s">
        <v>496</v>
      </c>
      <c r="C475" s="3">
        <v>84450</v>
      </c>
      <c r="D475" s="5">
        <v>1.7</v>
      </c>
      <c r="E475" s="6">
        <v>9.0779999999999994</v>
      </c>
      <c r="F475" s="38">
        <v>2.17</v>
      </c>
      <c r="G475" s="4">
        <v>34.54</v>
      </c>
      <c r="H475" s="3">
        <v>71840</v>
      </c>
      <c r="I475" s="5">
        <v>0.7</v>
      </c>
      <c r="J475" s="4">
        <v>34.15</v>
      </c>
      <c r="K475" s="3">
        <v>71040</v>
      </c>
    </row>
    <row r="476" spans="1:11" x14ac:dyDescent="0.3">
      <c r="A476" s="1" t="s">
        <v>767</v>
      </c>
      <c r="B476" s="1" t="s">
        <v>497</v>
      </c>
      <c r="C476" s="3">
        <v>19350</v>
      </c>
      <c r="D476" s="5">
        <v>6.8</v>
      </c>
      <c r="E476" s="6">
        <v>2.08</v>
      </c>
      <c r="F476" s="38">
        <v>1.6</v>
      </c>
      <c r="G476" s="4">
        <v>27.49</v>
      </c>
      <c r="H476" s="3">
        <v>57170</v>
      </c>
      <c r="I476" s="5">
        <v>2.4</v>
      </c>
      <c r="J476" s="4">
        <v>26.96</v>
      </c>
      <c r="K476" s="3">
        <v>56080</v>
      </c>
    </row>
    <row r="477" spans="1:11" x14ac:dyDescent="0.3">
      <c r="A477" s="1" t="s">
        <v>767</v>
      </c>
      <c r="B477" s="1" t="s">
        <v>498</v>
      </c>
      <c r="C477" s="3">
        <v>15520</v>
      </c>
      <c r="D477" s="5">
        <v>5.3</v>
      </c>
      <c r="E477" s="6">
        <v>1.6679999999999999</v>
      </c>
      <c r="F477" s="38">
        <v>0.41</v>
      </c>
      <c r="G477" s="4">
        <v>20.7</v>
      </c>
      <c r="H477" s="3">
        <v>43050</v>
      </c>
      <c r="I477" s="5">
        <v>1.6</v>
      </c>
      <c r="J477" s="4">
        <v>20.28</v>
      </c>
      <c r="K477" s="3">
        <v>42190</v>
      </c>
    </row>
    <row r="478" spans="1:11" x14ac:dyDescent="0.3">
      <c r="A478" s="1" t="s">
        <v>767</v>
      </c>
      <c r="B478" s="1" t="s">
        <v>499</v>
      </c>
      <c r="C478" s="3">
        <v>176630</v>
      </c>
      <c r="D478" s="5">
        <v>1.9</v>
      </c>
      <c r="E478" s="6">
        <v>18.986999999999998</v>
      </c>
      <c r="F478" s="38">
        <v>1.2</v>
      </c>
      <c r="G478" s="4">
        <v>19.940000000000001</v>
      </c>
      <c r="H478" s="3">
        <v>41480</v>
      </c>
      <c r="I478" s="5">
        <v>0.7</v>
      </c>
      <c r="J478" s="4">
        <v>19.73</v>
      </c>
      <c r="K478" s="3">
        <v>41040</v>
      </c>
    </row>
    <row r="479" spans="1:11" x14ac:dyDescent="0.3">
      <c r="A479" s="1" t="s">
        <v>767</v>
      </c>
      <c r="B479" s="1" t="s">
        <v>500</v>
      </c>
      <c r="C479" s="3">
        <v>4240</v>
      </c>
      <c r="D479" s="5">
        <v>11.3</v>
      </c>
      <c r="E479" s="6">
        <v>0.45500000000000002</v>
      </c>
      <c r="F479" s="38">
        <v>1.61</v>
      </c>
      <c r="G479" s="4">
        <v>21.7</v>
      </c>
      <c r="H479" s="3">
        <v>45130</v>
      </c>
      <c r="I479" s="5">
        <v>2.8</v>
      </c>
      <c r="J479" s="4">
        <v>21.65</v>
      </c>
      <c r="K479" s="3">
        <v>45040</v>
      </c>
    </row>
    <row r="480" spans="1:11" x14ac:dyDescent="0.3">
      <c r="A480" s="1" t="s">
        <v>767</v>
      </c>
      <c r="B480" s="1" t="s">
        <v>501</v>
      </c>
      <c r="C480" s="3">
        <v>15390</v>
      </c>
      <c r="D480" s="5">
        <v>5.2</v>
      </c>
      <c r="E480" s="6">
        <v>1.655</v>
      </c>
      <c r="F480" s="38">
        <v>1.31</v>
      </c>
      <c r="G480" s="4">
        <v>18.25</v>
      </c>
      <c r="H480" s="3">
        <v>37960</v>
      </c>
      <c r="I480" s="5">
        <v>1.2</v>
      </c>
      <c r="J480" s="4">
        <v>17.38</v>
      </c>
      <c r="K480" s="3">
        <v>36160</v>
      </c>
    </row>
    <row r="481" spans="1:11" x14ac:dyDescent="0.3">
      <c r="A481" s="1" t="s">
        <v>767</v>
      </c>
      <c r="B481" s="1" t="s">
        <v>502</v>
      </c>
      <c r="C481" s="3">
        <v>12750</v>
      </c>
      <c r="D481" s="5">
        <v>12.5</v>
      </c>
      <c r="E481" s="6">
        <v>1.37</v>
      </c>
      <c r="F481" s="38">
        <v>3</v>
      </c>
      <c r="G481" s="4">
        <v>21.99</v>
      </c>
      <c r="H481" s="3">
        <v>45730</v>
      </c>
      <c r="I481" s="5">
        <v>1.8</v>
      </c>
      <c r="J481" s="4">
        <v>21.62</v>
      </c>
      <c r="K481" s="3">
        <v>44970</v>
      </c>
    </row>
    <row r="482" spans="1:11" x14ac:dyDescent="0.3">
      <c r="A482" s="1" t="s">
        <v>767</v>
      </c>
      <c r="B482" s="1" t="s">
        <v>503</v>
      </c>
      <c r="C482" s="3">
        <v>990</v>
      </c>
      <c r="D482" s="5">
        <v>17</v>
      </c>
      <c r="E482" s="6">
        <v>0.106</v>
      </c>
      <c r="F482" s="38">
        <v>1.26</v>
      </c>
      <c r="G482" s="4">
        <v>26.93</v>
      </c>
      <c r="H482" s="3">
        <v>56010</v>
      </c>
      <c r="I482" s="5">
        <v>4.5</v>
      </c>
      <c r="J482" s="4">
        <v>25.68</v>
      </c>
      <c r="K482" s="3">
        <v>53410</v>
      </c>
    </row>
    <row r="483" spans="1:11" x14ac:dyDescent="0.3">
      <c r="A483" s="1" t="s">
        <v>767</v>
      </c>
      <c r="B483" s="1" t="s">
        <v>504</v>
      </c>
      <c r="C483" s="3">
        <v>13800</v>
      </c>
      <c r="D483" s="5">
        <v>8.6999999999999993</v>
      </c>
      <c r="E483" s="6">
        <v>1.4830000000000001</v>
      </c>
      <c r="F483" s="38">
        <v>0.76</v>
      </c>
      <c r="G483" s="4">
        <v>23.7</v>
      </c>
      <c r="H483" s="3">
        <v>49290</v>
      </c>
      <c r="I483" s="5">
        <v>1.5</v>
      </c>
      <c r="J483" s="4">
        <v>22.56</v>
      </c>
      <c r="K483" s="3">
        <v>46930</v>
      </c>
    </row>
    <row r="484" spans="1:11" x14ac:dyDescent="0.3">
      <c r="A484" s="1" t="s">
        <v>767</v>
      </c>
      <c r="B484" s="1" t="s">
        <v>505</v>
      </c>
      <c r="C484" s="3">
        <v>8010</v>
      </c>
      <c r="D484" s="5">
        <v>7.1</v>
      </c>
      <c r="E484" s="6">
        <v>0.86099999999999999</v>
      </c>
      <c r="F484" s="38">
        <v>1.43</v>
      </c>
      <c r="G484" s="4">
        <v>16.61</v>
      </c>
      <c r="H484" s="3">
        <v>34540</v>
      </c>
      <c r="I484" s="5">
        <v>2.2000000000000002</v>
      </c>
      <c r="J484" s="4">
        <v>15.86</v>
      </c>
      <c r="K484" s="3">
        <v>32990</v>
      </c>
    </row>
    <row r="485" spans="1:11" x14ac:dyDescent="0.3">
      <c r="A485" s="1" t="s">
        <v>767</v>
      </c>
      <c r="B485" s="1" t="s">
        <v>506</v>
      </c>
      <c r="C485" s="3">
        <v>188530</v>
      </c>
      <c r="D485" s="5">
        <v>1.7</v>
      </c>
      <c r="E485" s="6">
        <v>20.266999999999999</v>
      </c>
      <c r="F485" s="38">
        <v>0.97</v>
      </c>
      <c r="G485" s="4">
        <v>16.68</v>
      </c>
      <c r="H485" s="3">
        <v>34690</v>
      </c>
      <c r="I485" s="5">
        <v>0.6</v>
      </c>
      <c r="J485" s="4">
        <v>15.72</v>
      </c>
      <c r="K485" s="3">
        <v>32700</v>
      </c>
    </row>
    <row r="486" spans="1:11" x14ac:dyDescent="0.3">
      <c r="A486" s="1" t="s">
        <v>767</v>
      </c>
      <c r="B486" s="1" t="s">
        <v>507</v>
      </c>
      <c r="C486" s="3">
        <v>5060</v>
      </c>
      <c r="D486" s="5">
        <v>6.8</v>
      </c>
      <c r="E486" s="6">
        <v>0.54400000000000004</v>
      </c>
      <c r="F486" s="38">
        <v>1.41</v>
      </c>
      <c r="G486" s="4">
        <v>16.72</v>
      </c>
      <c r="H486" s="3">
        <v>34780</v>
      </c>
      <c r="I486" s="5">
        <v>2.2000000000000002</v>
      </c>
      <c r="J486" s="4">
        <v>15.7</v>
      </c>
      <c r="K486" s="3">
        <v>32660</v>
      </c>
    </row>
    <row r="487" spans="1:11" x14ac:dyDescent="0.3">
      <c r="A487" s="1" t="s">
        <v>767</v>
      </c>
      <c r="B487" s="1" t="s">
        <v>508</v>
      </c>
      <c r="C487" s="3">
        <v>1650</v>
      </c>
      <c r="D487" s="5">
        <v>14.8</v>
      </c>
      <c r="E487" s="6">
        <v>0.17699999999999999</v>
      </c>
      <c r="F487" s="38">
        <v>2.21</v>
      </c>
      <c r="G487" s="4">
        <v>21.55</v>
      </c>
      <c r="H487" s="3">
        <v>44830</v>
      </c>
      <c r="I487" s="5">
        <v>3.1</v>
      </c>
      <c r="J487" s="4">
        <v>21.54</v>
      </c>
      <c r="K487" s="3">
        <v>44810</v>
      </c>
    </row>
    <row r="488" spans="1:11" x14ac:dyDescent="0.3">
      <c r="A488" s="1" t="s">
        <v>767</v>
      </c>
      <c r="B488" s="1" t="s">
        <v>509</v>
      </c>
      <c r="C488" s="3">
        <v>520</v>
      </c>
      <c r="D488" s="5">
        <v>12.4</v>
      </c>
      <c r="E488" s="6">
        <v>5.6000000000000001E-2</v>
      </c>
      <c r="F488" s="38">
        <v>0.79</v>
      </c>
      <c r="G488" s="4">
        <v>26.64</v>
      </c>
      <c r="H488" s="3">
        <v>55410</v>
      </c>
      <c r="I488" s="5">
        <v>3</v>
      </c>
      <c r="J488" s="4">
        <v>25.7</v>
      </c>
      <c r="K488" s="3">
        <v>53460</v>
      </c>
    </row>
    <row r="489" spans="1:11" x14ac:dyDescent="0.3">
      <c r="A489" s="1" t="s">
        <v>767</v>
      </c>
      <c r="B489" s="1" t="s">
        <v>510</v>
      </c>
      <c r="C489" s="3">
        <v>17350</v>
      </c>
      <c r="D489" s="5">
        <v>1.8</v>
      </c>
      <c r="E489" s="6">
        <v>1.865</v>
      </c>
      <c r="F489" s="38">
        <v>1.27</v>
      </c>
      <c r="G489" s="4">
        <v>18.64</v>
      </c>
      <c r="H489" s="3">
        <v>38780</v>
      </c>
      <c r="I489" s="5">
        <v>3.7</v>
      </c>
      <c r="J489" s="4">
        <v>18.149999999999999</v>
      </c>
      <c r="K489" s="3">
        <v>37740</v>
      </c>
    </row>
    <row r="490" spans="1:11" x14ac:dyDescent="0.3">
      <c r="A490" s="1" t="s">
        <v>767</v>
      </c>
      <c r="B490" s="1" t="s">
        <v>511</v>
      </c>
      <c r="C490" s="3">
        <v>240</v>
      </c>
      <c r="D490" s="5">
        <v>24.1</v>
      </c>
      <c r="E490" s="6">
        <v>2.5999999999999999E-2</v>
      </c>
      <c r="F490" s="38">
        <v>0.18</v>
      </c>
      <c r="G490" s="4">
        <v>26.31</v>
      </c>
      <c r="H490" s="3">
        <v>54730</v>
      </c>
      <c r="I490" s="5">
        <v>3.8</v>
      </c>
      <c r="J490" s="4">
        <v>25.46</v>
      </c>
      <c r="K490" s="3">
        <v>52950</v>
      </c>
    </row>
    <row r="491" spans="1:11" x14ac:dyDescent="0.3">
      <c r="A491" s="1" t="s">
        <v>767</v>
      </c>
      <c r="B491" s="1" t="s">
        <v>512</v>
      </c>
      <c r="C491" s="3">
        <v>220</v>
      </c>
      <c r="D491" s="5">
        <v>3.6</v>
      </c>
      <c r="E491" s="6">
        <v>2.3E-2</v>
      </c>
      <c r="F491" s="38">
        <v>0.24</v>
      </c>
      <c r="G491" s="4">
        <v>29.17</v>
      </c>
      <c r="H491" s="3">
        <v>60670</v>
      </c>
      <c r="I491" s="5">
        <v>1.8</v>
      </c>
      <c r="J491" s="4">
        <v>30.93</v>
      </c>
      <c r="K491" s="3">
        <v>64330</v>
      </c>
    </row>
    <row r="492" spans="1:11" x14ac:dyDescent="0.3">
      <c r="A492" s="1" t="s">
        <v>767</v>
      </c>
      <c r="B492" s="1" t="s">
        <v>515</v>
      </c>
      <c r="C492" s="3">
        <v>490</v>
      </c>
      <c r="D492" s="5">
        <v>22.1</v>
      </c>
      <c r="E492" s="6">
        <v>5.2999999999999999E-2</v>
      </c>
      <c r="F492" s="38">
        <v>0.21</v>
      </c>
      <c r="G492" s="4">
        <v>14.11</v>
      </c>
      <c r="H492" s="3">
        <v>29350</v>
      </c>
      <c r="I492" s="5">
        <v>5.8</v>
      </c>
      <c r="J492" s="4">
        <v>13.03</v>
      </c>
      <c r="K492" s="3">
        <v>27100</v>
      </c>
    </row>
    <row r="493" spans="1:11" x14ac:dyDescent="0.3">
      <c r="A493" s="1" t="s">
        <v>767</v>
      </c>
      <c r="B493" s="1" t="s">
        <v>516</v>
      </c>
      <c r="C493" s="3">
        <v>220</v>
      </c>
      <c r="D493" s="5">
        <v>32</v>
      </c>
      <c r="E493" s="6">
        <v>2.4E-2</v>
      </c>
      <c r="F493" s="38">
        <v>0.48</v>
      </c>
      <c r="G493" s="4">
        <v>17.170000000000002</v>
      </c>
      <c r="H493" s="3">
        <v>35710</v>
      </c>
      <c r="I493" s="5">
        <v>3.9</v>
      </c>
      <c r="J493" s="4">
        <v>16.489999999999998</v>
      </c>
      <c r="K493" s="3">
        <v>34290</v>
      </c>
    </row>
    <row r="494" spans="1:11" x14ac:dyDescent="0.3">
      <c r="A494" s="1" t="s">
        <v>767</v>
      </c>
      <c r="B494" s="1" t="s">
        <v>517</v>
      </c>
      <c r="C494" s="3">
        <v>21410</v>
      </c>
      <c r="D494" s="5">
        <v>3.4</v>
      </c>
      <c r="E494" s="6">
        <v>2.302</v>
      </c>
      <c r="F494" s="38">
        <v>0.59</v>
      </c>
      <c r="G494" s="4">
        <v>43.11</v>
      </c>
      <c r="H494" s="3">
        <v>89670</v>
      </c>
      <c r="I494" s="5">
        <v>1.1000000000000001</v>
      </c>
      <c r="J494" s="4">
        <v>41.59</v>
      </c>
      <c r="K494" s="3">
        <v>86500</v>
      </c>
    </row>
    <row r="495" spans="1:11" x14ac:dyDescent="0.3">
      <c r="A495" s="1" t="s">
        <v>767</v>
      </c>
      <c r="B495" s="1" t="s">
        <v>518</v>
      </c>
      <c r="C495" s="3">
        <v>360</v>
      </c>
      <c r="D495" s="5">
        <v>24.1</v>
      </c>
      <c r="E495" s="6">
        <v>3.9E-2</v>
      </c>
      <c r="F495" s="38">
        <v>0.37</v>
      </c>
      <c r="G495" s="4">
        <v>31.14</v>
      </c>
      <c r="H495" s="3">
        <v>64780</v>
      </c>
      <c r="I495" s="5">
        <v>8.6999999999999993</v>
      </c>
      <c r="J495" s="4">
        <v>28.23</v>
      </c>
      <c r="K495" s="3">
        <v>58730</v>
      </c>
    </row>
    <row r="496" spans="1:11" x14ac:dyDescent="0.3">
      <c r="A496" s="1" t="s">
        <v>767</v>
      </c>
      <c r="B496" s="1" t="s">
        <v>519</v>
      </c>
      <c r="C496" s="3">
        <v>6300</v>
      </c>
      <c r="D496" s="5">
        <v>11.5</v>
      </c>
      <c r="E496" s="6">
        <v>0.67800000000000005</v>
      </c>
      <c r="F496" s="38">
        <v>1.49</v>
      </c>
      <c r="G496" s="4">
        <v>36.6</v>
      </c>
      <c r="H496" s="3">
        <v>76130</v>
      </c>
      <c r="I496" s="5">
        <v>3.9</v>
      </c>
      <c r="J496" s="4">
        <v>35.4</v>
      </c>
      <c r="K496" s="3">
        <v>73630</v>
      </c>
    </row>
    <row r="497" spans="1:11" x14ac:dyDescent="0.3">
      <c r="A497" s="1" t="s">
        <v>767</v>
      </c>
      <c r="B497" s="1" t="s">
        <v>520</v>
      </c>
      <c r="C497" s="3">
        <v>1360</v>
      </c>
      <c r="D497" s="5">
        <v>30.2</v>
      </c>
      <c r="E497" s="6">
        <v>0.14599999999999999</v>
      </c>
      <c r="F497" s="38">
        <v>1.73</v>
      </c>
      <c r="G497" s="4">
        <v>23.66</v>
      </c>
      <c r="H497" s="3">
        <v>49200</v>
      </c>
      <c r="I497" s="5">
        <v>12.3</v>
      </c>
      <c r="J497" s="4">
        <v>20.09</v>
      </c>
      <c r="K497" s="3">
        <v>41790</v>
      </c>
    </row>
    <row r="498" spans="1:11" x14ac:dyDescent="0.3">
      <c r="A498" s="1" t="s">
        <v>767</v>
      </c>
      <c r="B498" s="1" t="s">
        <v>521</v>
      </c>
      <c r="C498" s="3">
        <v>44540</v>
      </c>
      <c r="D498" s="5">
        <v>4</v>
      </c>
      <c r="E498" s="6">
        <v>4.7880000000000003</v>
      </c>
      <c r="F498" s="38">
        <v>0.98</v>
      </c>
      <c r="G498" s="4">
        <v>32.54</v>
      </c>
      <c r="H498" s="3">
        <v>67690</v>
      </c>
      <c r="I498" s="5">
        <v>1.5</v>
      </c>
      <c r="J498" s="4">
        <v>29.25</v>
      </c>
      <c r="K498" s="3">
        <v>60830</v>
      </c>
    </row>
    <row r="499" spans="1:11" x14ac:dyDescent="0.3">
      <c r="A499" s="1" t="s">
        <v>767</v>
      </c>
      <c r="B499" s="1" t="s">
        <v>522</v>
      </c>
      <c r="C499" s="3">
        <v>1430</v>
      </c>
      <c r="D499" s="5">
        <v>35</v>
      </c>
      <c r="E499" s="6">
        <v>0.154</v>
      </c>
      <c r="F499" s="38">
        <v>0.84</v>
      </c>
      <c r="G499" s="4">
        <v>22.14</v>
      </c>
      <c r="H499" s="3">
        <v>46050</v>
      </c>
      <c r="I499" s="5">
        <v>13.1</v>
      </c>
      <c r="J499" s="4">
        <v>16.100000000000001</v>
      </c>
      <c r="K499" s="3">
        <v>33490</v>
      </c>
    </row>
    <row r="500" spans="1:11" x14ac:dyDescent="0.3">
      <c r="A500" s="1" t="s">
        <v>767</v>
      </c>
      <c r="B500" s="1" t="s">
        <v>523</v>
      </c>
      <c r="C500" s="3">
        <v>440</v>
      </c>
      <c r="D500" s="5">
        <v>38.4</v>
      </c>
      <c r="E500" s="6">
        <v>4.8000000000000001E-2</v>
      </c>
      <c r="F500" s="38">
        <v>0.56999999999999995</v>
      </c>
      <c r="G500" s="4">
        <v>27.07</v>
      </c>
      <c r="H500" s="3">
        <v>56310</v>
      </c>
      <c r="I500" s="5">
        <v>11.3</v>
      </c>
      <c r="J500" s="4">
        <v>25.34</v>
      </c>
      <c r="K500" s="3">
        <v>52700</v>
      </c>
    </row>
    <row r="501" spans="1:11" x14ac:dyDescent="0.3">
      <c r="A501" s="1" t="s">
        <v>767</v>
      </c>
      <c r="B501" s="1" t="s">
        <v>524</v>
      </c>
      <c r="C501" s="3">
        <v>3040</v>
      </c>
      <c r="D501" s="5">
        <v>22</v>
      </c>
      <c r="E501" s="6">
        <v>0.32600000000000001</v>
      </c>
      <c r="F501" s="38">
        <v>1.2</v>
      </c>
      <c r="G501" s="4">
        <v>36.94</v>
      </c>
      <c r="H501" s="3">
        <v>76830</v>
      </c>
      <c r="I501" s="5">
        <v>7.4</v>
      </c>
      <c r="J501" s="4">
        <v>40.92</v>
      </c>
      <c r="K501" s="3">
        <v>85120</v>
      </c>
    </row>
    <row r="502" spans="1:11" x14ac:dyDescent="0.3">
      <c r="A502" s="1" t="s">
        <v>767</v>
      </c>
      <c r="B502" s="1" t="s">
        <v>525</v>
      </c>
      <c r="C502" s="3">
        <v>7980</v>
      </c>
      <c r="D502" s="5">
        <v>8.6</v>
      </c>
      <c r="E502" s="6">
        <v>0.85799999999999998</v>
      </c>
      <c r="F502" s="38">
        <v>0.68</v>
      </c>
      <c r="G502" s="4">
        <v>36.04</v>
      </c>
      <c r="H502" s="3">
        <v>74960</v>
      </c>
      <c r="I502" s="5">
        <v>2.4</v>
      </c>
      <c r="J502" s="4">
        <v>36.979999999999997</v>
      </c>
      <c r="K502" s="3">
        <v>76920</v>
      </c>
    </row>
    <row r="503" spans="1:11" x14ac:dyDescent="0.3">
      <c r="A503" s="1" t="s">
        <v>767</v>
      </c>
      <c r="B503" s="1" t="s">
        <v>527</v>
      </c>
      <c r="C503" s="3">
        <v>59110</v>
      </c>
      <c r="D503" s="5">
        <v>3.2</v>
      </c>
      <c r="E503" s="6">
        <v>6.3540000000000001</v>
      </c>
      <c r="F503" s="38">
        <v>0.94</v>
      </c>
      <c r="G503" s="4">
        <v>25.44</v>
      </c>
      <c r="H503" s="3">
        <v>52910</v>
      </c>
      <c r="I503" s="5">
        <v>1.5</v>
      </c>
      <c r="J503" s="4">
        <v>22.52</v>
      </c>
      <c r="K503" s="3">
        <v>46850</v>
      </c>
    </row>
    <row r="504" spans="1:11" x14ac:dyDescent="0.3">
      <c r="A504" s="1" t="s">
        <v>767</v>
      </c>
      <c r="B504" s="1" t="s">
        <v>528</v>
      </c>
      <c r="C504" s="3">
        <v>2000</v>
      </c>
      <c r="D504" s="5">
        <v>18.600000000000001</v>
      </c>
      <c r="E504" s="6">
        <v>0.215</v>
      </c>
      <c r="F504" s="38">
        <v>0.62</v>
      </c>
      <c r="G504" s="4">
        <v>31.76</v>
      </c>
      <c r="H504" s="3">
        <v>66060</v>
      </c>
      <c r="I504" s="5">
        <v>12.7</v>
      </c>
      <c r="J504" s="4">
        <v>25.61</v>
      </c>
      <c r="K504" s="3">
        <v>53270</v>
      </c>
    </row>
    <row r="505" spans="1:11" x14ac:dyDescent="0.3">
      <c r="A505" s="1" t="s">
        <v>767</v>
      </c>
      <c r="B505" s="1" t="s">
        <v>529</v>
      </c>
      <c r="C505" s="3">
        <v>230</v>
      </c>
      <c r="D505" s="5">
        <v>21.7</v>
      </c>
      <c r="E505" s="6">
        <v>2.4E-2</v>
      </c>
      <c r="F505" s="38">
        <v>0.94</v>
      </c>
      <c r="G505" s="4" t="s">
        <v>14</v>
      </c>
      <c r="H505" s="3" t="s">
        <v>14</v>
      </c>
      <c r="I505" s="5" t="s">
        <v>14</v>
      </c>
      <c r="J505" s="4" t="s">
        <v>14</v>
      </c>
      <c r="K505" s="3" t="s">
        <v>14</v>
      </c>
    </row>
    <row r="506" spans="1:11" x14ac:dyDescent="0.3">
      <c r="A506" s="1" t="s">
        <v>767</v>
      </c>
      <c r="B506" s="1" t="s">
        <v>530</v>
      </c>
      <c r="C506" s="3">
        <v>10680</v>
      </c>
      <c r="D506" s="5">
        <v>4.4000000000000004</v>
      </c>
      <c r="E506" s="6">
        <v>1.1479999999999999</v>
      </c>
      <c r="F506" s="38">
        <v>0.45</v>
      </c>
      <c r="G506" s="4">
        <v>40.869999999999997</v>
      </c>
      <c r="H506" s="3">
        <v>85000</v>
      </c>
      <c r="I506" s="5">
        <v>1.9</v>
      </c>
      <c r="J506" s="4">
        <v>37.68</v>
      </c>
      <c r="K506" s="3">
        <v>78380</v>
      </c>
    </row>
    <row r="507" spans="1:11" x14ac:dyDescent="0.3">
      <c r="A507" s="1" t="s">
        <v>767</v>
      </c>
      <c r="B507" s="1" t="s">
        <v>531</v>
      </c>
      <c r="C507" s="3">
        <v>3980</v>
      </c>
      <c r="D507" s="5">
        <v>15.1</v>
      </c>
      <c r="E507" s="6">
        <v>0.42699999999999999</v>
      </c>
      <c r="F507" s="38">
        <v>0.63</v>
      </c>
      <c r="G507" s="4">
        <v>29.49</v>
      </c>
      <c r="H507" s="3">
        <v>61350</v>
      </c>
      <c r="I507" s="5">
        <v>7.6</v>
      </c>
      <c r="J507" s="4">
        <v>25.13</v>
      </c>
      <c r="K507" s="3">
        <v>52270</v>
      </c>
    </row>
    <row r="508" spans="1:11" x14ac:dyDescent="0.3">
      <c r="A508" s="1" t="s">
        <v>767</v>
      </c>
      <c r="B508" s="1" t="s">
        <v>532</v>
      </c>
      <c r="C508" s="3">
        <v>950</v>
      </c>
      <c r="D508" s="5">
        <v>22</v>
      </c>
      <c r="E508" s="6">
        <v>0.10199999999999999</v>
      </c>
      <c r="F508" s="38">
        <v>0.8</v>
      </c>
      <c r="G508" s="4">
        <v>30.69</v>
      </c>
      <c r="H508" s="3">
        <v>63840</v>
      </c>
      <c r="I508" s="5">
        <v>5.7</v>
      </c>
      <c r="J508" s="4">
        <v>30.08</v>
      </c>
      <c r="K508" s="3">
        <v>62560</v>
      </c>
    </row>
    <row r="509" spans="1:11" x14ac:dyDescent="0.3">
      <c r="A509" s="1" t="s">
        <v>767</v>
      </c>
      <c r="B509" s="1" t="s">
        <v>533</v>
      </c>
      <c r="C509" s="3">
        <v>42620</v>
      </c>
      <c r="D509" s="5">
        <v>4.2</v>
      </c>
      <c r="E509" s="6">
        <v>4.5810000000000004</v>
      </c>
      <c r="F509" s="38">
        <v>1.03</v>
      </c>
      <c r="G509" s="4">
        <v>38.270000000000003</v>
      </c>
      <c r="H509" s="3">
        <v>79600</v>
      </c>
      <c r="I509" s="5">
        <v>2.8</v>
      </c>
      <c r="J509" s="4">
        <v>36.39</v>
      </c>
      <c r="K509" s="3">
        <v>75690</v>
      </c>
    </row>
    <row r="510" spans="1:11" x14ac:dyDescent="0.3">
      <c r="A510" s="1" t="s">
        <v>767</v>
      </c>
      <c r="B510" s="1" t="s">
        <v>746</v>
      </c>
      <c r="C510" s="3">
        <v>840</v>
      </c>
      <c r="D510" s="5">
        <v>26.8</v>
      </c>
      <c r="E510" s="6">
        <v>0.09</v>
      </c>
      <c r="F510" s="38">
        <v>0.41</v>
      </c>
      <c r="G510" s="4">
        <v>21.44</v>
      </c>
      <c r="H510" s="3">
        <v>44600</v>
      </c>
      <c r="I510" s="5">
        <v>8.9</v>
      </c>
      <c r="J510" s="4">
        <v>18.53</v>
      </c>
      <c r="K510" s="3">
        <v>38540</v>
      </c>
    </row>
    <row r="511" spans="1:11" x14ac:dyDescent="0.3">
      <c r="A511" s="1" t="s">
        <v>767</v>
      </c>
      <c r="B511" s="1" t="s">
        <v>535</v>
      </c>
      <c r="C511" s="3">
        <v>480</v>
      </c>
      <c r="D511" s="5">
        <v>34.1</v>
      </c>
      <c r="E511" s="6">
        <v>5.0999999999999997E-2</v>
      </c>
      <c r="F511" s="38">
        <v>0.3</v>
      </c>
      <c r="G511" s="4">
        <v>49.6</v>
      </c>
      <c r="H511" s="3">
        <v>103170</v>
      </c>
      <c r="I511" s="5">
        <v>4.7</v>
      </c>
      <c r="J511" s="4">
        <v>52.47</v>
      </c>
      <c r="K511" s="3">
        <v>109130</v>
      </c>
    </row>
    <row r="512" spans="1:11" x14ac:dyDescent="0.3">
      <c r="A512" s="1" t="s">
        <v>767</v>
      </c>
      <c r="B512" s="1" t="s">
        <v>536</v>
      </c>
      <c r="C512" s="3">
        <v>13200</v>
      </c>
      <c r="D512" s="5">
        <v>6.4</v>
      </c>
      <c r="E512" s="6">
        <v>1.419</v>
      </c>
      <c r="F512" s="38">
        <v>0.91</v>
      </c>
      <c r="G512" s="4">
        <v>25.24</v>
      </c>
      <c r="H512" s="3">
        <v>52490</v>
      </c>
      <c r="I512" s="5">
        <v>4.5</v>
      </c>
      <c r="J512" s="4">
        <v>22.72</v>
      </c>
      <c r="K512" s="3">
        <v>47250</v>
      </c>
    </row>
    <row r="513" spans="1:11" x14ac:dyDescent="0.3">
      <c r="A513" s="1" t="s">
        <v>767</v>
      </c>
      <c r="B513" s="1" t="s">
        <v>537</v>
      </c>
      <c r="C513" s="3">
        <v>910</v>
      </c>
      <c r="D513" s="5">
        <v>35</v>
      </c>
      <c r="E513" s="6">
        <v>9.8000000000000004E-2</v>
      </c>
      <c r="F513" s="38">
        <v>0.36</v>
      </c>
      <c r="G513" s="4">
        <v>28.9</v>
      </c>
      <c r="H513" s="3">
        <v>60120</v>
      </c>
      <c r="I513" s="5">
        <v>6.9</v>
      </c>
      <c r="J513" s="4">
        <v>28.85</v>
      </c>
      <c r="K513" s="3">
        <v>60000</v>
      </c>
    </row>
    <row r="514" spans="1:11" x14ac:dyDescent="0.3">
      <c r="A514" s="1" t="s">
        <v>767</v>
      </c>
      <c r="B514" s="1" t="s">
        <v>538</v>
      </c>
      <c r="C514" s="3">
        <v>26920</v>
      </c>
      <c r="D514" s="5">
        <v>6.1</v>
      </c>
      <c r="E514" s="6">
        <v>2.8929999999999998</v>
      </c>
      <c r="F514" s="38">
        <v>0.96</v>
      </c>
      <c r="G514" s="4">
        <v>38.58</v>
      </c>
      <c r="H514" s="3">
        <v>80240</v>
      </c>
      <c r="I514" s="5">
        <v>2.5</v>
      </c>
      <c r="J514" s="4">
        <v>34.950000000000003</v>
      </c>
      <c r="K514" s="3">
        <v>72690</v>
      </c>
    </row>
    <row r="515" spans="1:11" x14ac:dyDescent="0.3">
      <c r="A515" s="1" t="s">
        <v>767</v>
      </c>
      <c r="B515" s="1" t="s">
        <v>539</v>
      </c>
      <c r="C515" s="3">
        <v>820</v>
      </c>
      <c r="D515" s="5">
        <v>16.5</v>
      </c>
      <c r="E515" s="6">
        <v>8.7999999999999995E-2</v>
      </c>
      <c r="F515" s="38">
        <v>0.52</v>
      </c>
      <c r="G515" s="4">
        <v>33.15</v>
      </c>
      <c r="H515" s="3">
        <v>68950</v>
      </c>
      <c r="I515" s="5">
        <v>10.5</v>
      </c>
      <c r="J515" s="4">
        <v>36.14</v>
      </c>
      <c r="K515" s="3">
        <v>75180</v>
      </c>
    </row>
    <row r="516" spans="1:11" x14ac:dyDescent="0.3">
      <c r="A516" s="1" t="s">
        <v>767</v>
      </c>
      <c r="B516" s="1" t="s">
        <v>540</v>
      </c>
      <c r="C516" s="3">
        <v>770</v>
      </c>
      <c r="D516" s="5">
        <v>23.1</v>
      </c>
      <c r="E516" s="6">
        <v>8.2000000000000003E-2</v>
      </c>
      <c r="F516" s="38">
        <v>0.64</v>
      </c>
      <c r="G516" s="4">
        <v>43.8</v>
      </c>
      <c r="H516" s="3">
        <v>91110</v>
      </c>
      <c r="I516" s="5">
        <v>4.2</v>
      </c>
      <c r="J516" s="4">
        <v>44.41</v>
      </c>
      <c r="K516" s="3">
        <v>92370</v>
      </c>
    </row>
    <row r="517" spans="1:11" x14ac:dyDescent="0.3">
      <c r="A517" s="1" t="s">
        <v>767</v>
      </c>
      <c r="B517" s="1" t="s">
        <v>541</v>
      </c>
      <c r="C517" s="3">
        <v>3170</v>
      </c>
      <c r="D517" s="5">
        <v>13.2</v>
      </c>
      <c r="E517" s="6">
        <v>0.34</v>
      </c>
      <c r="F517" s="38">
        <v>0.4</v>
      </c>
      <c r="G517" s="4">
        <v>32.89</v>
      </c>
      <c r="H517" s="3">
        <v>68410</v>
      </c>
      <c r="I517" s="5">
        <v>6.6</v>
      </c>
      <c r="J517" s="4">
        <v>30.51</v>
      </c>
      <c r="K517" s="3">
        <v>63470</v>
      </c>
    </row>
    <row r="518" spans="1:11" x14ac:dyDescent="0.3">
      <c r="A518" s="1" t="s">
        <v>767</v>
      </c>
      <c r="B518" s="1" t="s">
        <v>542</v>
      </c>
      <c r="C518" s="3">
        <v>7050</v>
      </c>
      <c r="D518" s="5">
        <v>20.100000000000001</v>
      </c>
      <c r="E518" s="6">
        <v>0.75800000000000001</v>
      </c>
      <c r="F518" s="38">
        <v>0.81</v>
      </c>
      <c r="G518" s="4">
        <v>33.69</v>
      </c>
      <c r="H518" s="3">
        <v>70080</v>
      </c>
      <c r="I518" s="5">
        <v>7.1</v>
      </c>
      <c r="J518" s="4">
        <v>29.88</v>
      </c>
      <c r="K518" s="3">
        <v>62140</v>
      </c>
    </row>
    <row r="519" spans="1:11" x14ac:dyDescent="0.3">
      <c r="A519" s="1" t="s">
        <v>767</v>
      </c>
      <c r="B519" s="1" t="s">
        <v>543</v>
      </c>
      <c r="C519" s="3">
        <v>5980</v>
      </c>
      <c r="D519" s="5">
        <v>12.9</v>
      </c>
      <c r="E519" s="6">
        <v>0.64300000000000002</v>
      </c>
      <c r="F519" s="38">
        <v>1.23</v>
      </c>
      <c r="G519" s="4">
        <v>43.23</v>
      </c>
      <c r="H519" s="3">
        <v>89910</v>
      </c>
      <c r="I519" s="5">
        <v>3.2</v>
      </c>
      <c r="J519" s="4">
        <v>44.11</v>
      </c>
      <c r="K519" s="3">
        <v>91740</v>
      </c>
    </row>
    <row r="520" spans="1:11" x14ac:dyDescent="0.3">
      <c r="A520" s="1" t="s">
        <v>767</v>
      </c>
      <c r="B520" s="1" t="s">
        <v>544</v>
      </c>
      <c r="C520" s="3">
        <v>980</v>
      </c>
      <c r="D520" s="5">
        <v>29.6</v>
      </c>
      <c r="E520" s="6">
        <v>0.105</v>
      </c>
      <c r="F520" s="38">
        <v>1.67</v>
      </c>
      <c r="G520" s="4">
        <v>21.03</v>
      </c>
      <c r="H520" s="3">
        <v>43730</v>
      </c>
      <c r="I520" s="5">
        <v>2.9</v>
      </c>
      <c r="J520" s="4">
        <v>19.66</v>
      </c>
      <c r="K520" s="3">
        <v>40880</v>
      </c>
    </row>
    <row r="521" spans="1:11" x14ac:dyDescent="0.3">
      <c r="A521" s="1" t="s">
        <v>767</v>
      </c>
      <c r="B521" s="1" t="s">
        <v>545</v>
      </c>
      <c r="C521" s="3">
        <v>1540</v>
      </c>
      <c r="D521" s="5">
        <v>22.1</v>
      </c>
      <c r="E521" s="6">
        <v>0.16600000000000001</v>
      </c>
      <c r="F521" s="38">
        <v>0.96</v>
      </c>
      <c r="G521" s="4">
        <v>21.09</v>
      </c>
      <c r="H521" s="3">
        <v>43870</v>
      </c>
      <c r="I521" s="5">
        <v>7.7</v>
      </c>
      <c r="J521" s="4">
        <v>17.97</v>
      </c>
      <c r="K521" s="3">
        <v>37380</v>
      </c>
    </row>
    <row r="522" spans="1:11" x14ac:dyDescent="0.3">
      <c r="A522" s="1" t="s">
        <v>767</v>
      </c>
      <c r="B522" s="1" t="s">
        <v>546</v>
      </c>
      <c r="C522" s="3">
        <v>1560</v>
      </c>
      <c r="D522" s="5">
        <v>21.8</v>
      </c>
      <c r="E522" s="6">
        <v>0.16700000000000001</v>
      </c>
      <c r="F522" s="38">
        <v>0.71</v>
      </c>
      <c r="G522" s="4">
        <v>14.77</v>
      </c>
      <c r="H522" s="3">
        <v>30710</v>
      </c>
      <c r="I522" s="5">
        <v>5.5</v>
      </c>
      <c r="J522" s="4">
        <v>14.08</v>
      </c>
      <c r="K522" s="3">
        <v>29290</v>
      </c>
    </row>
    <row r="523" spans="1:11" x14ac:dyDescent="0.3">
      <c r="A523" s="1" t="s">
        <v>767</v>
      </c>
      <c r="B523" s="1" t="s">
        <v>547</v>
      </c>
      <c r="C523" s="3">
        <v>5220</v>
      </c>
      <c r="D523" s="5">
        <v>16.2</v>
      </c>
      <c r="E523" s="6">
        <v>0.56100000000000005</v>
      </c>
      <c r="F523" s="38">
        <v>1.1000000000000001</v>
      </c>
      <c r="G523" s="4">
        <v>17.899999999999999</v>
      </c>
      <c r="H523" s="3">
        <v>37240</v>
      </c>
      <c r="I523" s="5">
        <v>3.9</v>
      </c>
      <c r="J523" s="4">
        <v>17.13</v>
      </c>
      <c r="K523" s="3">
        <v>35620</v>
      </c>
    </row>
    <row r="524" spans="1:11" x14ac:dyDescent="0.3">
      <c r="A524" s="1" t="s">
        <v>767</v>
      </c>
      <c r="B524" s="1" t="s">
        <v>549</v>
      </c>
      <c r="C524" s="3">
        <v>2920</v>
      </c>
      <c r="D524" s="5">
        <v>14.1</v>
      </c>
      <c r="E524" s="6">
        <v>0.314</v>
      </c>
      <c r="F524" s="38">
        <v>0.82</v>
      </c>
      <c r="G524" s="4">
        <v>19.32</v>
      </c>
      <c r="H524" s="3">
        <v>40180</v>
      </c>
      <c r="I524" s="5">
        <v>3.7</v>
      </c>
      <c r="J524" s="4">
        <v>17.89</v>
      </c>
      <c r="K524" s="3">
        <v>37210</v>
      </c>
    </row>
    <row r="525" spans="1:11" x14ac:dyDescent="0.3">
      <c r="A525" s="1" t="s">
        <v>767</v>
      </c>
      <c r="B525" s="1" t="s">
        <v>550</v>
      </c>
      <c r="C525" s="3">
        <v>1440</v>
      </c>
      <c r="D525" s="5">
        <v>32.1</v>
      </c>
      <c r="E525" s="6">
        <v>0.155</v>
      </c>
      <c r="F525" s="38">
        <v>0.95</v>
      </c>
      <c r="G525" s="4">
        <v>15.98</v>
      </c>
      <c r="H525" s="3">
        <v>33250</v>
      </c>
      <c r="I525" s="5">
        <v>4.5</v>
      </c>
      <c r="J525" s="4">
        <v>15.95</v>
      </c>
      <c r="K525" s="3">
        <v>33180</v>
      </c>
    </row>
    <row r="526" spans="1:11" x14ac:dyDescent="0.3">
      <c r="A526" s="1" t="s">
        <v>767</v>
      </c>
      <c r="B526" s="1" t="s">
        <v>551</v>
      </c>
      <c r="C526" s="3">
        <v>7560</v>
      </c>
      <c r="D526" s="5">
        <v>4.9000000000000004</v>
      </c>
      <c r="E526" s="6">
        <v>0.81299999999999994</v>
      </c>
      <c r="F526" s="38">
        <v>1.17</v>
      </c>
      <c r="G526" s="4">
        <v>33.64</v>
      </c>
      <c r="H526" s="3">
        <v>69980</v>
      </c>
      <c r="I526" s="5">
        <v>1.8</v>
      </c>
      <c r="J526" s="4">
        <v>32.64</v>
      </c>
      <c r="K526" s="3">
        <v>67890</v>
      </c>
    </row>
    <row r="527" spans="1:11" x14ac:dyDescent="0.3">
      <c r="A527" s="1" t="s">
        <v>767</v>
      </c>
      <c r="B527" s="1" t="s">
        <v>552</v>
      </c>
      <c r="C527" s="3">
        <v>4430</v>
      </c>
      <c r="D527" s="5">
        <v>9.1</v>
      </c>
      <c r="E527" s="6">
        <v>0.47599999999999998</v>
      </c>
      <c r="F527" s="38">
        <v>2.77</v>
      </c>
      <c r="G527" s="4">
        <v>38.979999999999997</v>
      </c>
      <c r="H527" s="3">
        <v>81070</v>
      </c>
      <c r="I527" s="5">
        <v>3.8</v>
      </c>
      <c r="J527" s="4">
        <v>39.28</v>
      </c>
      <c r="K527" s="3">
        <v>81690</v>
      </c>
    </row>
    <row r="528" spans="1:11" x14ac:dyDescent="0.3">
      <c r="A528" s="1" t="s">
        <v>767</v>
      </c>
      <c r="B528" s="1" t="s">
        <v>553</v>
      </c>
      <c r="C528" s="3">
        <v>810</v>
      </c>
      <c r="D528" s="5">
        <v>36.299999999999997</v>
      </c>
      <c r="E528" s="6">
        <v>8.7999999999999995E-2</v>
      </c>
      <c r="F528" s="38">
        <v>0.57999999999999996</v>
      </c>
      <c r="G528" s="4">
        <v>17.440000000000001</v>
      </c>
      <c r="H528" s="3">
        <v>36280</v>
      </c>
      <c r="I528" s="5">
        <v>13.2</v>
      </c>
      <c r="J528" s="4">
        <v>14.7</v>
      </c>
      <c r="K528" s="3">
        <v>30580</v>
      </c>
    </row>
    <row r="529" spans="1:11" x14ac:dyDescent="0.3">
      <c r="A529" s="1" t="s">
        <v>767</v>
      </c>
      <c r="B529" s="1" t="s">
        <v>555</v>
      </c>
      <c r="C529" s="3">
        <v>6280</v>
      </c>
      <c r="D529" s="5">
        <v>4.2</v>
      </c>
      <c r="E529" s="6">
        <v>0.67500000000000004</v>
      </c>
      <c r="F529" s="38">
        <v>0.66</v>
      </c>
      <c r="G529" s="4">
        <v>23.7</v>
      </c>
      <c r="H529" s="3">
        <v>49290</v>
      </c>
      <c r="I529" s="5">
        <v>1.4</v>
      </c>
      <c r="J529" s="4">
        <v>23.46</v>
      </c>
      <c r="K529" s="3">
        <v>48800</v>
      </c>
    </row>
    <row r="530" spans="1:11" x14ac:dyDescent="0.3">
      <c r="A530" s="1" t="s">
        <v>767</v>
      </c>
      <c r="B530" s="1" t="s">
        <v>759</v>
      </c>
      <c r="C530" s="3">
        <v>2660</v>
      </c>
      <c r="D530" s="5">
        <v>0.6</v>
      </c>
      <c r="E530" s="6">
        <v>0.28599999999999998</v>
      </c>
      <c r="F530" s="38">
        <v>2.7</v>
      </c>
      <c r="G530" s="4">
        <v>33.770000000000003</v>
      </c>
      <c r="H530" s="3">
        <v>70230</v>
      </c>
      <c r="I530" s="5">
        <v>4</v>
      </c>
      <c r="J530" s="4">
        <v>34.57</v>
      </c>
      <c r="K530" s="3">
        <v>71900</v>
      </c>
    </row>
    <row r="531" spans="1:11" x14ac:dyDescent="0.3">
      <c r="A531" s="1" t="s">
        <v>767</v>
      </c>
      <c r="B531" s="1" t="s">
        <v>556</v>
      </c>
      <c r="C531" s="3">
        <v>1760</v>
      </c>
      <c r="D531" s="5">
        <v>18.3</v>
      </c>
      <c r="E531" s="6">
        <v>0.189</v>
      </c>
      <c r="F531" s="38">
        <v>1.03</v>
      </c>
      <c r="G531" s="4">
        <v>23.04</v>
      </c>
      <c r="H531" s="3">
        <v>47910</v>
      </c>
      <c r="I531" s="5">
        <v>4.2</v>
      </c>
      <c r="J531" s="4">
        <v>22.16</v>
      </c>
      <c r="K531" s="3">
        <v>46100</v>
      </c>
    </row>
    <row r="532" spans="1:11" x14ac:dyDescent="0.3">
      <c r="A532" s="1" t="s">
        <v>767</v>
      </c>
      <c r="B532" s="1" t="s">
        <v>557</v>
      </c>
      <c r="C532" s="3">
        <v>1680</v>
      </c>
      <c r="D532" s="5">
        <v>33.6</v>
      </c>
      <c r="E532" s="6">
        <v>0.18099999999999999</v>
      </c>
      <c r="F532" s="38">
        <v>0.74</v>
      </c>
      <c r="G532" s="4">
        <v>24.77</v>
      </c>
      <c r="H532" s="3">
        <v>51510</v>
      </c>
      <c r="I532" s="5">
        <v>13.9</v>
      </c>
      <c r="J532" s="4">
        <v>19.62</v>
      </c>
      <c r="K532" s="3">
        <v>40810</v>
      </c>
    </row>
    <row r="533" spans="1:11" x14ac:dyDescent="0.3">
      <c r="A533" s="1" t="s">
        <v>767</v>
      </c>
      <c r="B533" s="1" t="s">
        <v>559</v>
      </c>
      <c r="C533" s="3">
        <v>600</v>
      </c>
      <c r="D533" s="5">
        <v>18.100000000000001</v>
      </c>
      <c r="E533" s="6">
        <v>6.4000000000000001E-2</v>
      </c>
      <c r="F533" s="38">
        <v>0.53</v>
      </c>
      <c r="G533" s="4">
        <v>33.64</v>
      </c>
      <c r="H533" s="3">
        <v>69970</v>
      </c>
      <c r="I533" s="5">
        <v>6.1</v>
      </c>
      <c r="J533" s="4">
        <v>30.76</v>
      </c>
      <c r="K533" s="3">
        <v>63970</v>
      </c>
    </row>
    <row r="534" spans="1:11" x14ac:dyDescent="0.3">
      <c r="A534" s="1" t="s">
        <v>767</v>
      </c>
      <c r="B534" s="1" t="s">
        <v>760</v>
      </c>
      <c r="C534" s="3">
        <v>60</v>
      </c>
      <c r="D534" s="5">
        <v>39</v>
      </c>
      <c r="E534" s="6">
        <v>6.0000000000000001E-3</v>
      </c>
      <c r="F534" s="38">
        <v>0.15</v>
      </c>
      <c r="G534" s="4">
        <v>33.03</v>
      </c>
      <c r="H534" s="3">
        <v>68700</v>
      </c>
      <c r="I534" s="5">
        <v>9.4</v>
      </c>
      <c r="J534" s="4">
        <v>32.83</v>
      </c>
      <c r="K534" s="3">
        <v>68290</v>
      </c>
    </row>
    <row r="535" spans="1:11" x14ac:dyDescent="0.3">
      <c r="A535" s="1" t="s">
        <v>767</v>
      </c>
      <c r="B535" s="1" t="s">
        <v>761</v>
      </c>
      <c r="C535" s="3">
        <v>40</v>
      </c>
      <c r="D535" s="5">
        <v>44.8</v>
      </c>
      <c r="E535" s="6">
        <v>5.0000000000000001E-3</v>
      </c>
      <c r="F535" s="38">
        <v>0.15</v>
      </c>
      <c r="G535" s="4">
        <v>15.56</v>
      </c>
      <c r="H535" s="3">
        <v>32360</v>
      </c>
      <c r="I535" s="5">
        <v>11.5</v>
      </c>
      <c r="J535" s="4">
        <v>14.26</v>
      </c>
      <c r="K535" s="3">
        <v>29660</v>
      </c>
    </row>
    <row r="536" spans="1:11" x14ac:dyDescent="0.3">
      <c r="A536" s="1" t="s">
        <v>767</v>
      </c>
      <c r="B536" s="1" t="s">
        <v>560</v>
      </c>
      <c r="C536" s="3">
        <v>23530</v>
      </c>
      <c r="D536" s="5">
        <v>2.2000000000000002</v>
      </c>
      <c r="E536" s="6">
        <v>2.5299999999999998</v>
      </c>
      <c r="F536" s="38">
        <v>0.78</v>
      </c>
      <c r="G536" s="4">
        <v>39.159999999999997</v>
      </c>
      <c r="H536" s="3">
        <v>81450</v>
      </c>
      <c r="I536" s="5">
        <v>0.8</v>
      </c>
      <c r="J536" s="4">
        <v>38</v>
      </c>
      <c r="K536" s="3">
        <v>79040</v>
      </c>
    </row>
    <row r="537" spans="1:11" x14ac:dyDescent="0.3">
      <c r="A537" s="1" t="s">
        <v>767</v>
      </c>
      <c r="B537" s="1" t="s">
        <v>561</v>
      </c>
      <c r="C537" s="3">
        <v>6690</v>
      </c>
      <c r="D537" s="5">
        <v>9.1</v>
      </c>
      <c r="E537" s="6">
        <v>0.71899999999999997</v>
      </c>
      <c r="F537" s="38">
        <v>1.02</v>
      </c>
      <c r="G537" s="4">
        <v>21.88</v>
      </c>
      <c r="H537" s="3">
        <v>45510</v>
      </c>
      <c r="I537" s="5">
        <v>2.5</v>
      </c>
      <c r="J537" s="4">
        <v>21</v>
      </c>
      <c r="K537" s="3">
        <v>43670</v>
      </c>
    </row>
    <row r="538" spans="1:11" x14ac:dyDescent="0.3">
      <c r="A538" s="1" t="s">
        <v>767</v>
      </c>
      <c r="B538" s="1" t="s">
        <v>562</v>
      </c>
      <c r="C538" s="3">
        <v>470</v>
      </c>
      <c r="D538" s="5">
        <v>24.5</v>
      </c>
      <c r="E538" s="6">
        <v>5.0999999999999997E-2</v>
      </c>
      <c r="F538" s="38">
        <v>0.47</v>
      </c>
      <c r="G538" s="4">
        <v>33.56</v>
      </c>
      <c r="H538" s="3">
        <v>69800</v>
      </c>
      <c r="I538" s="5">
        <v>4.3</v>
      </c>
      <c r="J538" s="4">
        <v>34.33</v>
      </c>
      <c r="K538" s="3">
        <v>71400</v>
      </c>
    </row>
    <row r="539" spans="1:11" x14ac:dyDescent="0.3">
      <c r="A539" s="1" t="s">
        <v>767</v>
      </c>
      <c r="B539" s="1" t="s">
        <v>563</v>
      </c>
      <c r="C539" s="3">
        <v>11840</v>
      </c>
      <c r="D539" s="5">
        <v>8.5</v>
      </c>
      <c r="E539" s="6">
        <v>1.2729999999999999</v>
      </c>
      <c r="F539" s="38">
        <v>0.78</v>
      </c>
      <c r="G539" s="4">
        <v>32.44</v>
      </c>
      <c r="H539" s="3">
        <v>67480</v>
      </c>
      <c r="I539" s="5">
        <v>2.1</v>
      </c>
      <c r="J539" s="4">
        <v>33.33</v>
      </c>
      <c r="K539" s="3">
        <v>69320</v>
      </c>
    </row>
    <row r="540" spans="1:11" x14ac:dyDescent="0.3">
      <c r="A540" s="1" t="s">
        <v>767</v>
      </c>
      <c r="B540" s="1" t="s">
        <v>564</v>
      </c>
      <c r="C540" s="3">
        <v>300</v>
      </c>
      <c r="D540" s="5">
        <v>19.100000000000001</v>
      </c>
      <c r="E540" s="6">
        <v>3.2000000000000001E-2</v>
      </c>
      <c r="F540" s="38">
        <v>0.24</v>
      </c>
      <c r="G540" s="4">
        <v>32.119999999999997</v>
      </c>
      <c r="H540" s="3">
        <v>66800</v>
      </c>
      <c r="I540" s="5">
        <v>3.1</v>
      </c>
      <c r="J540" s="4">
        <v>31.99</v>
      </c>
      <c r="K540" s="3">
        <v>66530</v>
      </c>
    </row>
    <row r="541" spans="1:11" x14ac:dyDescent="0.3">
      <c r="A541" s="1" t="s">
        <v>767</v>
      </c>
      <c r="B541" s="1" t="s">
        <v>565</v>
      </c>
      <c r="C541" s="3">
        <v>520</v>
      </c>
      <c r="D541" s="5">
        <v>30.9</v>
      </c>
      <c r="E541" s="6">
        <v>5.6000000000000001E-2</v>
      </c>
      <c r="F541" s="38">
        <v>0.47</v>
      </c>
      <c r="G541" s="4">
        <v>24.2</v>
      </c>
      <c r="H541" s="3">
        <v>50330</v>
      </c>
      <c r="I541" s="5">
        <v>6.4</v>
      </c>
      <c r="J541" s="4">
        <v>24.83</v>
      </c>
      <c r="K541" s="3">
        <v>51650</v>
      </c>
    </row>
    <row r="542" spans="1:11" x14ac:dyDescent="0.3">
      <c r="A542" s="1" t="s">
        <v>767</v>
      </c>
      <c r="B542" s="1" t="s">
        <v>566</v>
      </c>
      <c r="C542" s="3">
        <v>570</v>
      </c>
      <c r="D542" s="5">
        <v>12.2</v>
      </c>
      <c r="E542" s="6">
        <v>6.2E-2</v>
      </c>
      <c r="F542" s="38">
        <v>0.72</v>
      </c>
      <c r="G542" s="4">
        <v>31.95</v>
      </c>
      <c r="H542" s="3">
        <v>66450</v>
      </c>
      <c r="I542" s="5">
        <v>5.5</v>
      </c>
      <c r="J542" s="4">
        <v>33.270000000000003</v>
      </c>
      <c r="K542" s="3">
        <v>69210</v>
      </c>
    </row>
    <row r="543" spans="1:11" x14ac:dyDescent="0.3">
      <c r="A543" s="1" t="s">
        <v>767</v>
      </c>
      <c r="B543" s="1" t="s">
        <v>567</v>
      </c>
      <c r="C543" s="3">
        <v>2180</v>
      </c>
      <c r="D543" s="5">
        <v>13.5</v>
      </c>
      <c r="E543" s="6">
        <v>0.23400000000000001</v>
      </c>
      <c r="F543" s="38">
        <v>0.52</v>
      </c>
      <c r="G543" s="4">
        <v>31.13</v>
      </c>
      <c r="H543" s="3">
        <v>64750</v>
      </c>
      <c r="I543" s="5">
        <v>2.2999999999999998</v>
      </c>
      <c r="J543" s="4">
        <v>31.06</v>
      </c>
      <c r="K543" s="3">
        <v>64610</v>
      </c>
    </row>
    <row r="544" spans="1:11" x14ac:dyDescent="0.3">
      <c r="A544" s="1" t="s">
        <v>767</v>
      </c>
      <c r="B544" s="1" t="s">
        <v>568</v>
      </c>
      <c r="C544" s="3">
        <v>2240</v>
      </c>
      <c r="D544" s="5">
        <v>5</v>
      </c>
      <c r="E544" s="6">
        <v>0.24099999999999999</v>
      </c>
      <c r="F544" s="38">
        <v>1.41</v>
      </c>
      <c r="G544" s="4">
        <v>38.24</v>
      </c>
      <c r="H544" s="3">
        <v>79540</v>
      </c>
      <c r="I544" s="5">
        <v>3.2</v>
      </c>
      <c r="J544" s="4">
        <v>37.68</v>
      </c>
      <c r="K544" s="3">
        <v>78380</v>
      </c>
    </row>
    <row r="545" spans="1:11" x14ac:dyDescent="0.3">
      <c r="A545" s="1" t="s">
        <v>767</v>
      </c>
      <c r="B545" s="1" t="s">
        <v>569</v>
      </c>
      <c r="C545" s="3">
        <v>530</v>
      </c>
      <c r="D545" s="5">
        <v>24.1</v>
      </c>
      <c r="E545" s="6">
        <v>5.7000000000000002E-2</v>
      </c>
      <c r="F545" s="38">
        <v>0.7</v>
      </c>
      <c r="G545" s="4">
        <v>20.48</v>
      </c>
      <c r="H545" s="3">
        <v>42590</v>
      </c>
      <c r="I545" s="5">
        <v>6.4</v>
      </c>
      <c r="J545" s="4">
        <v>19.34</v>
      </c>
      <c r="K545" s="3">
        <v>40230</v>
      </c>
    </row>
    <row r="546" spans="1:11" x14ac:dyDescent="0.3">
      <c r="A546" s="1" t="s">
        <v>767</v>
      </c>
      <c r="B546" s="1" t="s">
        <v>570</v>
      </c>
      <c r="C546" s="3">
        <v>1140</v>
      </c>
      <c r="D546" s="5">
        <v>25.3</v>
      </c>
      <c r="E546" s="6">
        <v>0.122</v>
      </c>
      <c r="F546" s="38">
        <v>0.67</v>
      </c>
      <c r="G546" s="4">
        <v>18.5</v>
      </c>
      <c r="H546" s="3">
        <v>38470</v>
      </c>
      <c r="I546" s="5">
        <v>6.2</v>
      </c>
      <c r="J546" s="4">
        <v>17.52</v>
      </c>
      <c r="K546" s="3">
        <v>36450</v>
      </c>
    </row>
    <row r="547" spans="1:11" x14ac:dyDescent="0.3">
      <c r="A547" s="1" t="s">
        <v>767</v>
      </c>
      <c r="B547" s="1" t="s">
        <v>571</v>
      </c>
      <c r="C547" s="3">
        <v>5320</v>
      </c>
      <c r="D547" s="5">
        <v>14.7</v>
      </c>
      <c r="E547" s="6">
        <v>0.57099999999999995</v>
      </c>
      <c r="F547" s="38">
        <v>1.17</v>
      </c>
      <c r="G547" s="4">
        <v>24.75</v>
      </c>
      <c r="H547" s="3">
        <v>51470</v>
      </c>
      <c r="I547" s="5">
        <v>4.8</v>
      </c>
      <c r="J547" s="4">
        <v>25.44</v>
      </c>
      <c r="K547" s="3">
        <v>52920</v>
      </c>
    </row>
    <row r="548" spans="1:11" x14ac:dyDescent="0.3">
      <c r="A548" s="1" t="s">
        <v>767</v>
      </c>
      <c r="B548" s="1" t="s">
        <v>572</v>
      </c>
      <c r="C548" s="3">
        <v>4460</v>
      </c>
      <c r="D548" s="5">
        <v>7.9</v>
      </c>
      <c r="E548" s="6">
        <v>0.47899999999999998</v>
      </c>
      <c r="F548" s="38">
        <v>0.52</v>
      </c>
      <c r="G548" s="4">
        <v>32.46</v>
      </c>
      <c r="H548" s="3">
        <v>67510</v>
      </c>
      <c r="I548" s="5">
        <v>2</v>
      </c>
      <c r="J548" s="4">
        <v>32.47</v>
      </c>
      <c r="K548" s="3">
        <v>67540</v>
      </c>
    </row>
    <row r="549" spans="1:11" x14ac:dyDescent="0.3">
      <c r="A549" s="1" t="s">
        <v>767</v>
      </c>
      <c r="B549" s="1" t="s">
        <v>573</v>
      </c>
      <c r="C549" s="3">
        <v>7400</v>
      </c>
      <c r="D549" s="5">
        <v>7.2</v>
      </c>
      <c r="E549" s="6">
        <v>0.79500000000000004</v>
      </c>
      <c r="F549" s="38">
        <v>0.79</v>
      </c>
      <c r="G549" s="4">
        <v>23.16</v>
      </c>
      <c r="H549" s="3">
        <v>48170</v>
      </c>
      <c r="I549" s="5">
        <v>2.6</v>
      </c>
      <c r="J549" s="4">
        <v>22.82</v>
      </c>
      <c r="K549" s="3">
        <v>47460</v>
      </c>
    </row>
    <row r="550" spans="1:11" x14ac:dyDescent="0.3">
      <c r="A550" s="1" t="s">
        <v>767</v>
      </c>
      <c r="B550" s="1" t="s">
        <v>574</v>
      </c>
      <c r="C550" s="3">
        <v>550</v>
      </c>
      <c r="D550" s="5">
        <v>45.3</v>
      </c>
      <c r="E550" s="6">
        <v>5.8999999999999997E-2</v>
      </c>
      <c r="F550" s="38">
        <v>0.42</v>
      </c>
      <c r="G550" s="4">
        <v>16.66</v>
      </c>
      <c r="H550" s="3">
        <v>34660</v>
      </c>
      <c r="I550" s="5">
        <v>13.1</v>
      </c>
      <c r="J550" s="4">
        <v>15.93</v>
      </c>
      <c r="K550" s="3">
        <v>33130</v>
      </c>
    </row>
    <row r="551" spans="1:11" x14ac:dyDescent="0.3">
      <c r="A551" s="1" t="s">
        <v>767</v>
      </c>
      <c r="B551" s="1" t="s">
        <v>575</v>
      </c>
      <c r="C551" s="3">
        <v>29230</v>
      </c>
      <c r="D551" s="5">
        <v>3.1</v>
      </c>
      <c r="E551" s="6">
        <v>3.1419999999999999</v>
      </c>
      <c r="F551" s="38">
        <v>0.7</v>
      </c>
      <c r="G551" s="4">
        <v>22.48</v>
      </c>
      <c r="H551" s="3">
        <v>46760</v>
      </c>
      <c r="I551" s="5">
        <v>2</v>
      </c>
      <c r="J551" s="4">
        <v>21.25</v>
      </c>
      <c r="K551" s="3">
        <v>44210</v>
      </c>
    </row>
    <row r="552" spans="1:11" x14ac:dyDescent="0.3">
      <c r="A552" s="1" t="s">
        <v>767</v>
      </c>
      <c r="B552" s="1" t="s">
        <v>576</v>
      </c>
      <c r="C552" s="3">
        <v>14260</v>
      </c>
      <c r="D552" s="5">
        <v>5</v>
      </c>
      <c r="E552" s="6">
        <v>1.5329999999999999</v>
      </c>
      <c r="F552" s="38">
        <v>0.84</v>
      </c>
      <c r="G552" s="4">
        <v>28.11</v>
      </c>
      <c r="H552" s="3">
        <v>58470</v>
      </c>
      <c r="I552" s="5">
        <v>2.2000000000000002</v>
      </c>
      <c r="J552" s="4">
        <v>28.31</v>
      </c>
      <c r="K552" s="3">
        <v>58880</v>
      </c>
    </row>
    <row r="553" spans="1:11" x14ac:dyDescent="0.3">
      <c r="A553" s="1" t="s">
        <v>767</v>
      </c>
      <c r="B553" s="1" t="s">
        <v>577</v>
      </c>
      <c r="C553" s="3">
        <v>50</v>
      </c>
      <c r="D553" s="5">
        <v>29.9</v>
      </c>
      <c r="E553" s="6">
        <v>5.0000000000000001E-3</v>
      </c>
      <c r="F553" s="38">
        <v>0.02</v>
      </c>
      <c r="G553" s="4">
        <v>25</v>
      </c>
      <c r="H553" s="3">
        <v>51990</v>
      </c>
      <c r="I553" s="5">
        <v>7.1</v>
      </c>
      <c r="J553" s="4">
        <v>23.83</v>
      </c>
      <c r="K553" s="3">
        <v>49560</v>
      </c>
    </row>
    <row r="554" spans="1:11" x14ac:dyDescent="0.3">
      <c r="A554" s="1" t="s">
        <v>767</v>
      </c>
      <c r="B554" s="1" t="s">
        <v>578</v>
      </c>
      <c r="C554" s="3">
        <v>2720</v>
      </c>
      <c r="D554" s="5">
        <v>10.5</v>
      </c>
      <c r="E554" s="6">
        <v>0.29299999999999998</v>
      </c>
      <c r="F554" s="38">
        <v>0.32</v>
      </c>
      <c r="G554" s="4">
        <v>30.03</v>
      </c>
      <c r="H554" s="3">
        <v>62460</v>
      </c>
      <c r="I554" s="5">
        <v>2.6</v>
      </c>
      <c r="J554" s="4">
        <v>29.33</v>
      </c>
      <c r="K554" s="3">
        <v>61010</v>
      </c>
    </row>
    <row r="555" spans="1:11" x14ac:dyDescent="0.3">
      <c r="A555" s="1" t="s">
        <v>767</v>
      </c>
      <c r="B555" s="1" t="s">
        <v>579</v>
      </c>
      <c r="C555" s="3">
        <v>750</v>
      </c>
      <c r="D555" s="5">
        <v>27.4</v>
      </c>
      <c r="E555" s="6">
        <v>8.1000000000000003E-2</v>
      </c>
      <c r="F555" s="38">
        <v>0.55000000000000004</v>
      </c>
      <c r="G555" s="4">
        <v>21.91</v>
      </c>
      <c r="H555" s="3">
        <v>45570</v>
      </c>
      <c r="I555" s="5">
        <v>6.5</v>
      </c>
      <c r="J555" s="4">
        <v>21.77</v>
      </c>
      <c r="K555" s="3">
        <v>45290</v>
      </c>
    </row>
    <row r="556" spans="1:11" x14ac:dyDescent="0.3">
      <c r="A556" s="1" t="s">
        <v>767</v>
      </c>
      <c r="B556" s="1" t="s">
        <v>580</v>
      </c>
      <c r="C556" s="3">
        <v>490</v>
      </c>
      <c r="D556" s="5">
        <v>19.2</v>
      </c>
      <c r="E556" s="6">
        <v>5.2999999999999999E-2</v>
      </c>
      <c r="F556" s="38">
        <v>0.48</v>
      </c>
      <c r="G556" s="4">
        <v>19.899999999999999</v>
      </c>
      <c r="H556" s="3">
        <v>41390</v>
      </c>
      <c r="I556" s="5">
        <v>2.7</v>
      </c>
      <c r="J556" s="4">
        <v>18.72</v>
      </c>
      <c r="K556" s="3">
        <v>38940</v>
      </c>
    </row>
    <row r="557" spans="1:11" x14ac:dyDescent="0.3">
      <c r="A557" s="1" t="s">
        <v>767</v>
      </c>
      <c r="B557" s="1" t="s">
        <v>581</v>
      </c>
      <c r="C557" s="3">
        <v>980</v>
      </c>
      <c r="D557" s="5">
        <v>13</v>
      </c>
      <c r="E557" s="6">
        <v>0.105</v>
      </c>
      <c r="F557" s="38">
        <v>0.48</v>
      </c>
      <c r="G557" s="4">
        <v>20.79</v>
      </c>
      <c r="H557" s="3">
        <v>43240</v>
      </c>
      <c r="I557" s="5">
        <v>3.1</v>
      </c>
      <c r="J557" s="4">
        <v>20.5</v>
      </c>
      <c r="K557" s="3">
        <v>42650</v>
      </c>
    </row>
    <row r="558" spans="1:11" x14ac:dyDescent="0.3">
      <c r="A558" s="1" t="s">
        <v>767</v>
      </c>
      <c r="B558" s="1" t="s">
        <v>582</v>
      </c>
      <c r="C558" s="3">
        <v>200</v>
      </c>
      <c r="D558" s="5">
        <v>38.5</v>
      </c>
      <c r="E558" s="6">
        <v>2.1000000000000001E-2</v>
      </c>
      <c r="F558" s="38">
        <v>0.24</v>
      </c>
      <c r="G558" s="4">
        <v>16.79</v>
      </c>
      <c r="H558" s="3">
        <v>34920</v>
      </c>
      <c r="I558" s="5">
        <v>9.1999999999999993</v>
      </c>
      <c r="J558" s="4">
        <v>15.07</v>
      </c>
      <c r="K558" s="3">
        <v>31350</v>
      </c>
    </row>
    <row r="559" spans="1:11" x14ac:dyDescent="0.3">
      <c r="A559" s="1" t="s">
        <v>767</v>
      </c>
      <c r="B559" s="1" t="s">
        <v>584</v>
      </c>
      <c r="C559" s="3">
        <v>4760</v>
      </c>
      <c r="D559" s="5">
        <v>16.2</v>
      </c>
      <c r="E559" s="6">
        <v>0.51200000000000001</v>
      </c>
      <c r="F559" s="38">
        <v>0.64</v>
      </c>
      <c r="G559" s="4">
        <v>13.44</v>
      </c>
      <c r="H559" s="3">
        <v>27950</v>
      </c>
      <c r="I559" s="5">
        <v>2.9</v>
      </c>
      <c r="J559" s="4">
        <v>12.68</v>
      </c>
      <c r="K559" s="3">
        <v>26380</v>
      </c>
    </row>
    <row r="560" spans="1:11" x14ac:dyDescent="0.3">
      <c r="A560" s="1" t="s">
        <v>767</v>
      </c>
      <c r="B560" s="1" t="s">
        <v>585</v>
      </c>
      <c r="C560" s="3">
        <v>1060</v>
      </c>
      <c r="D560" s="5">
        <v>34.9</v>
      </c>
      <c r="E560" s="6">
        <v>0.114</v>
      </c>
      <c r="F560" s="38">
        <v>0.77</v>
      </c>
      <c r="G560" s="4">
        <v>22.49</v>
      </c>
      <c r="H560" s="3">
        <v>46770</v>
      </c>
      <c r="I560" s="5">
        <v>3.4</v>
      </c>
      <c r="J560" s="4">
        <v>22.2</v>
      </c>
      <c r="K560" s="3">
        <v>46170</v>
      </c>
    </row>
    <row r="561" spans="1:11" x14ac:dyDescent="0.3">
      <c r="A561" s="1" t="s">
        <v>767</v>
      </c>
      <c r="B561" s="1" t="s">
        <v>586</v>
      </c>
      <c r="C561" s="3">
        <v>2790</v>
      </c>
      <c r="D561" s="5">
        <v>6</v>
      </c>
      <c r="E561" s="6">
        <v>0.3</v>
      </c>
      <c r="F561" s="38">
        <v>0.9</v>
      </c>
      <c r="G561" s="4">
        <v>35.86</v>
      </c>
      <c r="H561" s="3">
        <v>74580</v>
      </c>
      <c r="I561" s="5">
        <v>2.9</v>
      </c>
      <c r="J561" s="4">
        <v>38.03</v>
      </c>
      <c r="K561" s="3">
        <v>79110</v>
      </c>
    </row>
    <row r="562" spans="1:11" x14ac:dyDescent="0.3">
      <c r="A562" s="1" t="s">
        <v>767</v>
      </c>
      <c r="B562" s="1" t="s">
        <v>587</v>
      </c>
      <c r="C562" s="3">
        <v>20050</v>
      </c>
      <c r="D562" s="5">
        <v>6</v>
      </c>
      <c r="E562" s="6">
        <v>2.1549999999999998</v>
      </c>
      <c r="F562" s="38">
        <v>1</v>
      </c>
      <c r="G562" s="4">
        <v>29.41</v>
      </c>
      <c r="H562" s="3">
        <v>61160</v>
      </c>
      <c r="I562" s="5">
        <v>1.9</v>
      </c>
      <c r="J562" s="4">
        <v>28.37</v>
      </c>
      <c r="K562" s="3">
        <v>59010</v>
      </c>
    </row>
    <row r="563" spans="1:11" x14ac:dyDescent="0.3">
      <c r="A563" s="1" t="s">
        <v>767</v>
      </c>
      <c r="B563" s="1" t="s">
        <v>588</v>
      </c>
      <c r="C563" s="3">
        <v>2240</v>
      </c>
      <c r="D563" s="5">
        <v>22.5</v>
      </c>
      <c r="E563" s="6">
        <v>0.24099999999999999</v>
      </c>
      <c r="F563" s="38">
        <v>1.06</v>
      </c>
      <c r="G563" s="4">
        <v>20.93</v>
      </c>
      <c r="H563" s="3">
        <v>43530</v>
      </c>
      <c r="I563" s="5">
        <v>6</v>
      </c>
      <c r="J563" s="4">
        <v>19.079999999999998</v>
      </c>
      <c r="K563" s="3">
        <v>39690</v>
      </c>
    </row>
    <row r="564" spans="1:11" x14ac:dyDescent="0.3">
      <c r="A564" s="1" t="s">
        <v>767</v>
      </c>
      <c r="B564" s="1" t="s">
        <v>589</v>
      </c>
      <c r="C564" s="3">
        <v>9320</v>
      </c>
      <c r="D564" s="5">
        <v>4.3</v>
      </c>
      <c r="E564" s="6">
        <v>1.002</v>
      </c>
      <c r="F564" s="38">
        <v>0.42</v>
      </c>
      <c r="G564" s="4">
        <v>28.84</v>
      </c>
      <c r="H564" s="3">
        <v>60000</v>
      </c>
      <c r="I564" s="5">
        <v>1.3</v>
      </c>
      <c r="J564" s="4">
        <v>27.65</v>
      </c>
      <c r="K564" s="3">
        <v>57510</v>
      </c>
    </row>
    <row r="565" spans="1:11" x14ac:dyDescent="0.3">
      <c r="A565" s="1" t="s">
        <v>767</v>
      </c>
      <c r="B565" s="1" t="s">
        <v>590</v>
      </c>
      <c r="C565" s="3">
        <v>2290</v>
      </c>
      <c r="D565" s="5">
        <v>6.9</v>
      </c>
      <c r="E565" s="6">
        <v>0.247</v>
      </c>
      <c r="F565" s="38">
        <v>0.42</v>
      </c>
      <c r="G565" s="4">
        <v>25.53</v>
      </c>
      <c r="H565" s="3">
        <v>53090</v>
      </c>
      <c r="I565" s="5">
        <v>3.6</v>
      </c>
      <c r="J565" s="4">
        <v>23.95</v>
      </c>
      <c r="K565" s="3">
        <v>49810</v>
      </c>
    </row>
    <row r="566" spans="1:11" x14ac:dyDescent="0.3">
      <c r="A566" s="1" t="s">
        <v>767</v>
      </c>
      <c r="B566" s="1" t="s">
        <v>591</v>
      </c>
      <c r="C566" s="3">
        <v>1220</v>
      </c>
      <c r="D566" s="5">
        <v>20</v>
      </c>
      <c r="E566" s="6">
        <v>0.13100000000000001</v>
      </c>
      <c r="F566" s="38">
        <v>0.45</v>
      </c>
      <c r="G566" s="4">
        <v>34.81</v>
      </c>
      <c r="H566" s="3">
        <v>72400</v>
      </c>
      <c r="I566" s="5">
        <v>4.7</v>
      </c>
      <c r="J566" s="4">
        <v>35.700000000000003</v>
      </c>
      <c r="K566" s="3">
        <v>74250</v>
      </c>
    </row>
    <row r="567" spans="1:11" x14ac:dyDescent="0.3">
      <c r="A567" s="1" t="s">
        <v>767</v>
      </c>
      <c r="B567" s="1" t="s">
        <v>592</v>
      </c>
      <c r="C567" s="3">
        <v>3400</v>
      </c>
      <c r="D567" s="5">
        <v>5.6</v>
      </c>
      <c r="E567" s="6">
        <v>0.36599999999999999</v>
      </c>
      <c r="F567" s="38">
        <v>0.45</v>
      </c>
      <c r="G567" s="4">
        <v>39.18</v>
      </c>
      <c r="H567" s="3">
        <v>81490</v>
      </c>
      <c r="I567" s="5">
        <v>2</v>
      </c>
      <c r="J567" s="4">
        <v>40.590000000000003</v>
      </c>
      <c r="K567" s="3">
        <v>84440</v>
      </c>
    </row>
    <row r="568" spans="1:11" x14ac:dyDescent="0.3">
      <c r="A568" s="1" t="s">
        <v>767</v>
      </c>
      <c r="B568" s="1" t="s">
        <v>593</v>
      </c>
      <c r="C568" s="3">
        <v>8920</v>
      </c>
      <c r="D568" s="5">
        <v>8.8000000000000007</v>
      </c>
      <c r="E568" s="6">
        <v>0.95799999999999996</v>
      </c>
      <c r="F568" s="38">
        <v>1.28</v>
      </c>
      <c r="G568" s="4">
        <v>37.520000000000003</v>
      </c>
      <c r="H568" s="3">
        <v>78040</v>
      </c>
      <c r="I568" s="5">
        <v>2.5</v>
      </c>
      <c r="J568" s="4">
        <v>41.4</v>
      </c>
      <c r="K568" s="3">
        <v>86120</v>
      </c>
    </row>
    <row r="569" spans="1:11" x14ac:dyDescent="0.3">
      <c r="A569" s="1" t="s">
        <v>767</v>
      </c>
      <c r="B569" s="1" t="s">
        <v>594</v>
      </c>
      <c r="C569" s="3">
        <v>250</v>
      </c>
      <c r="D569" s="5">
        <v>20.9</v>
      </c>
      <c r="E569" s="6">
        <v>2.7E-2</v>
      </c>
      <c r="F569" s="38">
        <v>1.06</v>
      </c>
      <c r="G569" s="4">
        <v>22.46</v>
      </c>
      <c r="H569" s="3">
        <v>46710</v>
      </c>
      <c r="I569" s="5">
        <v>6.4</v>
      </c>
      <c r="J569" s="4">
        <v>21.89</v>
      </c>
      <c r="K569" s="3">
        <v>45540</v>
      </c>
    </row>
    <row r="570" spans="1:11" x14ac:dyDescent="0.3">
      <c r="A570" s="1" t="s">
        <v>767</v>
      </c>
      <c r="B570" s="1" t="s">
        <v>595</v>
      </c>
      <c r="C570" s="3">
        <v>2010</v>
      </c>
      <c r="D570" s="5">
        <v>12.4</v>
      </c>
      <c r="E570" s="6">
        <v>0.216</v>
      </c>
      <c r="F570" s="38">
        <v>0.71</v>
      </c>
      <c r="G570" s="4">
        <v>30</v>
      </c>
      <c r="H570" s="3">
        <v>62390</v>
      </c>
      <c r="I570" s="5">
        <v>4.5</v>
      </c>
      <c r="J570" s="4">
        <v>27.94</v>
      </c>
      <c r="K570" s="3">
        <v>58120</v>
      </c>
    </row>
    <row r="571" spans="1:11" x14ac:dyDescent="0.3">
      <c r="A571" s="1" t="s">
        <v>767</v>
      </c>
      <c r="B571" s="1" t="s">
        <v>596</v>
      </c>
      <c r="C571" s="3">
        <v>410</v>
      </c>
      <c r="D571" s="5">
        <v>28.7</v>
      </c>
      <c r="E571" s="6">
        <v>4.3999999999999997E-2</v>
      </c>
      <c r="F571" s="38">
        <v>0.76</v>
      </c>
      <c r="G571" s="4">
        <v>21.07</v>
      </c>
      <c r="H571" s="3">
        <v>43830</v>
      </c>
      <c r="I571" s="5">
        <v>5.9</v>
      </c>
      <c r="J571" s="4">
        <v>20.88</v>
      </c>
      <c r="K571" s="3">
        <v>43430</v>
      </c>
    </row>
    <row r="572" spans="1:11" x14ac:dyDescent="0.3">
      <c r="A572" s="1" t="s">
        <v>767</v>
      </c>
      <c r="B572" s="1" t="s">
        <v>597</v>
      </c>
      <c r="C572" s="3">
        <v>360</v>
      </c>
      <c r="D572" s="5">
        <v>27.2</v>
      </c>
      <c r="E572" s="6">
        <v>3.7999999999999999E-2</v>
      </c>
      <c r="F572" s="38">
        <v>2.5499999999999998</v>
      </c>
      <c r="G572" s="4">
        <v>21.3</v>
      </c>
      <c r="H572" s="3">
        <v>44300</v>
      </c>
      <c r="I572" s="5">
        <v>5.7</v>
      </c>
      <c r="J572" s="4">
        <v>20.66</v>
      </c>
      <c r="K572" s="3">
        <v>42970</v>
      </c>
    </row>
    <row r="573" spans="1:11" x14ac:dyDescent="0.3">
      <c r="A573" s="1" t="s">
        <v>767</v>
      </c>
      <c r="B573" s="1" t="s">
        <v>598</v>
      </c>
      <c r="C573" s="3">
        <v>730</v>
      </c>
      <c r="D573" s="5">
        <v>13.2</v>
      </c>
      <c r="E573" s="6">
        <v>7.9000000000000001E-2</v>
      </c>
      <c r="F573" s="38">
        <v>0.93</v>
      </c>
      <c r="G573" s="4">
        <v>26.13</v>
      </c>
      <c r="H573" s="3">
        <v>54340</v>
      </c>
      <c r="I573" s="5">
        <v>5.6</v>
      </c>
      <c r="J573" s="4">
        <v>25.32</v>
      </c>
      <c r="K573" s="3">
        <v>52670</v>
      </c>
    </row>
    <row r="574" spans="1:11" x14ac:dyDescent="0.3">
      <c r="A574" s="1" t="s">
        <v>767</v>
      </c>
      <c r="B574" s="1" t="s">
        <v>599</v>
      </c>
      <c r="C574" s="3">
        <v>95880</v>
      </c>
      <c r="D574" s="5">
        <v>2</v>
      </c>
      <c r="E574" s="6">
        <v>10.307</v>
      </c>
      <c r="F574" s="38">
        <v>1.0900000000000001</v>
      </c>
      <c r="G574" s="4">
        <v>22.52</v>
      </c>
      <c r="H574" s="3">
        <v>46840</v>
      </c>
      <c r="I574" s="5">
        <v>1.1000000000000001</v>
      </c>
      <c r="J574" s="4">
        <v>21.21</v>
      </c>
      <c r="K574" s="3">
        <v>44120</v>
      </c>
    </row>
    <row r="575" spans="1:11" x14ac:dyDescent="0.3">
      <c r="A575" s="1" t="s">
        <v>767</v>
      </c>
      <c r="B575" s="1" t="s">
        <v>600</v>
      </c>
      <c r="C575" s="3">
        <v>1960</v>
      </c>
      <c r="D575" s="5">
        <v>15.5</v>
      </c>
      <c r="E575" s="6">
        <v>0.21099999999999999</v>
      </c>
      <c r="F575" s="38">
        <v>0.89</v>
      </c>
      <c r="G575" s="4">
        <v>21.6</v>
      </c>
      <c r="H575" s="3">
        <v>44930</v>
      </c>
      <c r="I575" s="5">
        <v>4.0999999999999996</v>
      </c>
      <c r="J575" s="4">
        <v>18.760000000000002</v>
      </c>
      <c r="K575" s="3">
        <v>39010</v>
      </c>
    </row>
    <row r="576" spans="1:11" x14ac:dyDescent="0.3">
      <c r="A576" s="1" t="s">
        <v>767</v>
      </c>
      <c r="B576" s="1" t="s">
        <v>601</v>
      </c>
      <c r="C576" s="3">
        <v>1680</v>
      </c>
      <c r="D576" s="5">
        <v>19.100000000000001</v>
      </c>
      <c r="E576" s="6">
        <v>0.18099999999999999</v>
      </c>
      <c r="F576" s="38">
        <v>1.47</v>
      </c>
      <c r="G576" s="4">
        <v>23.1</v>
      </c>
      <c r="H576" s="3">
        <v>48060</v>
      </c>
      <c r="I576" s="5">
        <v>4.8</v>
      </c>
      <c r="J576" s="4">
        <v>21.54</v>
      </c>
      <c r="K576" s="3">
        <v>44810</v>
      </c>
    </row>
    <row r="577" spans="1:11" x14ac:dyDescent="0.3">
      <c r="A577" s="1" t="s">
        <v>767</v>
      </c>
      <c r="B577" s="1" t="s">
        <v>747</v>
      </c>
      <c r="C577" s="3">
        <v>260</v>
      </c>
      <c r="D577" s="5">
        <v>24.1</v>
      </c>
      <c r="E577" s="6">
        <v>2.7E-2</v>
      </c>
      <c r="F577" s="38">
        <v>0.19</v>
      </c>
      <c r="G577" s="4">
        <v>33.74</v>
      </c>
      <c r="H577" s="3">
        <v>70180</v>
      </c>
      <c r="I577" s="5">
        <v>6.1</v>
      </c>
      <c r="J577" s="4">
        <v>30.58</v>
      </c>
      <c r="K577" s="3">
        <v>63600</v>
      </c>
    </row>
    <row r="578" spans="1:11" x14ac:dyDescent="0.3">
      <c r="A578" s="1" t="s">
        <v>767</v>
      </c>
      <c r="B578" s="1" t="s">
        <v>748</v>
      </c>
      <c r="C578" s="3">
        <v>940</v>
      </c>
      <c r="D578" s="5">
        <v>0</v>
      </c>
      <c r="E578" s="6">
        <v>0.10100000000000001</v>
      </c>
      <c r="F578" s="38">
        <v>1.74</v>
      </c>
      <c r="G578" s="4">
        <v>34.229999999999997</v>
      </c>
      <c r="H578" s="3">
        <v>71210</v>
      </c>
      <c r="I578" s="5">
        <v>6.1</v>
      </c>
      <c r="J578" s="4">
        <v>34.76</v>
      </c>
      <c r="K578" s="3">
        <v>72290</v>
      </c>
    </row>
    <row r="579" spans="1:11" x14ac:dyDescent="0.3">
      <c r="A579" s="1" t="s">
        <v>767</v>
      </c>
      <c r="B579" s="1" t="s">
        <v>602</v>
      </c>
      <c r="C579" s="3">
        <v>6080</v>
      </c>
      <c r="D579" s="5">
        <v>6.7</v>
      </c>
      <c r="E579" s="6">
        <v>0.65300000000000002</v>
      </c>
      <c r="F579" s="38">
        <v>0.83</v>
      </c>
      <c r="G579" s="4">
        <v>16.82</v>
      </c>
      <c r="H579" s="3">
        <v>34990</v>
      </c>
      <c r="I579" s="5">
        <v>3.6</v>
      </c>
      <c r="J579" s="4">
        <v>15.28</v>
      </c>
      <c r="K579" s="3">
        <v>31790</v>
      </c>
    </row>
    <row r="580" spans="1:11" x14ac:dyDescent="0.3">
      <c r="A580" s="1" t="s">
        <v>767</v>
      </c>
      <c r="B580" s="1" t="s">
        <v>603</v>
      </c>
      <c r="C580" s="3">
        <v>8660</v>
      </c>
      <c r="D580" s="5">
        <v>27.9</v>
      </c>
      <c r="E580" s="6">
        <v>0.93100000000000005</v>
      </c>
      <c r="F580" s="38">
        <v>0.86</v>
      </c>
      <c r="G580" s="4">
        <v>18.73</v>
      </c>
      <c r="H580" s="3">
        <v>38960</v>
      </c>
      <c r="I580" s="5">
        <v>2.9</v>
      </c>
      <c r="J580" s="4">
        <v>17</v>
      </c>
      <c r="K580" s="3">
        <v>35360</v>
      </c>
    </row>
    <row r="581" spans="1:11" x14ac:dyDescent="0.3">
      <c r="A581" s="1" t="s">
        <v>767</v>
      </c>
      <c r="B581" s="1" t="s">
        <v>604</v>
      </c>
      <c r="C581" s="3">
        <v>21270</v>
      </c>
      <c r="D581" s="5">
        <v>2</v>
      </c>
      <c r="E581" s="6">
        <v>2.2869999999999999</v>
      </c>
      <c r="F581" s="38">
        <v>0.53</v>
      </c>
      <c r="G581" s="4">
        <v>34.39</v>
      </c>
      <c r="H581" s="3">
        <v>71530</v>
      </c>
      <c r="I581" s="5">
        <v>0.9</v>
      </c>
      <c r="J581" s="4">
        <v>33.28</v>
      </c>
      <c r="K581" s="3">
        <v>69220</v>
      </c>
    </row>
    <row r="582" spans="1:11" x14ac:dyDescent="0.3">
      <c r="A582" s="1" t="s">
        <v>767</v>
      </c>
      <c r="B582" s="1" t="s">
        <v>605</v>
      </c>
      <c r="C582" s="3">
        <v>140</v>
      </c>
      <c r="D582" s="5">
        <v>23.8</v>
      </c>
      <c r="E582" s="6">
        <v>1.4999999999999999E-2</v>
      </c>
      <c r="F582" s="38">
        <v>0.05</v>
      </c>
      <c r="G582" s="4">
        <v>20.83</v>
      </c>
      <c r="H582" s="3">
        <v>43320</v>
      </c>
      <c r="I582" s="5">
        <v>6.6</v>
      </c>
      <c r="J582" s="4">
        <v>18.8</v>
      </c>
      <c r="K582" s="3">
        <v>39100</v>
      </c>
    </row>
    <row r="583" spans="1:11" x14ac:dyDescent="0.3">
      <c r="A583" s="1" t="s">
        <v>767</v>
      </c>
      <c r="B583" s="1" t="s">
        <v>606</v>
      </c>
      <c r="C583" s="3">
        <v>370</v>
      </c>
      <c r="D583" s="5">
        <v>20.399999999999999</v>
      </c>
      <c r="E583" s="6">
        <v>3.9E-2</v>
      </c>
      <c r="F583" s="38">
        <v>0.42</v>
      </c>
      <c r="G583" s="4">
        <v>17.63</v>
      </c>
      <c r="H583" s="3">
        <v>36680</v>
      </c>
      <c r="I583" s="5">
        <v>3.5</v>
      </c>
      <c r="J583" s="4">
        <v>16.02</v>
      </c>
      <c r="K583" s="3">
        <v>33310</v>
      </c>
    </row>
    <row r="584" spans="1:11" x14ac:dyDescent="0.3">
      <c r="A584" s="1" t="s">
        <v>767</v>
      </c>
      <c r="B584" s="1" t="s">
        <v>607</v>
      </c>
      <c r="C584" s="3">
        <v>9050</v>
      </c>
      <c r="D584" s="5">
        <v>7.1</v>
      </c>
      <c r="E584" s="6">
        <v>0.97199999999999998</v>
      </c>
      <c r="F584" s="38">
        <v>0.53</v>
      </c>
      <c r="G584" s="4">
        <v>17.260000000000002</v>
      </c>
      <c r="H584" s="3">
        <v>35890</v>
      </c>
      <c r="I584" s="5">
        <v>1.5</v>
      </c>
      <c r="J584" s="4">
        <v>16.11</v>
      </c>
      <c r="K584" s="3">
        <v>33510</v>
      </c>
    </row>
    <row r="585" spans="1:11" x14ac:dyDescent="0.3">
      <c r="A585" s="1" t="s">
        <v>767</v>
      </c>
      <c r="B585" s="1" t="s">
        <v>608</v>
      </c>
      <c r="C585" s="3">
        <v>330</v>
      </c>
      <c r="D585" s="5">
        <v>24.8</v>
      </c>
      <c r="E585" s="6">
        <v>3.5999999999999997E-2</v>
      </c>
      <c r="F585" s="38">
        <v>0.13</v>
      </c>
      <c r="G585" s="4">
        <v>20.239999999999998</v>
      </c>
      <c r="H585" s="3">
        <v>42100</v>
      </c>
      <c r="I585" s="5">
        <v>5.4</v>
      </c>
      <c r="J585" s="4">
        <v>18.66</v>
      </c>
      <c r="K585" s="3">
        <v>38820</v>
      </c>
    </row>
    <row r="586" spans="1:11" x14ac:dyDescent="0.3">
      <c r="A586" s="1" t="s">
        <v>767</v>
      </c>
      <c r="B586" s="1" t="s">
        <v>609</v>
      </c>
      <c r="C586" s="3">
        <v>1810</v>
      </c>
      <c r="D586" s="5">
        <v>12.3</v>
      </c>
      <c r="E586" s="6">
        <v>0.19400000000000001</v>
      </c>
      <c r="F586" s="38">
        <v>0.36</v>
      </c>
      <c r="G586" s="4">
        <v>23.86</v>
      </c>
      <c r="H586" s="3">
        <v>49630</v>
      </c>
      <c r="I586" s="5">
        <v>6.5</v>
      </c>
      <c r="J586" s="4">
        <v>22.42</v>
      </c>
      <c r="K586" s="3">
        <v>46620</v>
      </c>
    </row>
    <row r="587" spans="1:11" x14ac:dyDescent="0.3">
      <c r="A587" s="1" t="s">
        <v>767</v>
      </c>
      <c r="B587" s="1" t="s">
        <v>610</v>
      </c>
      <c r="C587" s="3">
        <v>250</v>
      </c>
      <c r="D587" s="5">
        <v>35.9</v>
      </c>
      <c r="E587" s="6">
        <v>2.7E-2</v>
      </c>
      <c r="F587" s="38">
        <v>0.19</v>
      </c>
      <c r="G587" s="4">
        <v>22.64</v>
      </c>
      <c r="H587" s="3">
        <v>47090</v>
      </c>
      <c r="I587" s="5">
        <v>8.9</v>
      </c>
      <c r="J587" s="4">
        <v>22.76</v>
      </c>
      <c r="K587" s="3">
        <v>47330</v>
      </c>
    </row>
    <row r="588" spans="1:11" x14ac:dyDescent="0.3">
      <c r="A588" s="1" t="s">
        <v>767</v>
      </c>
      <c r="B588" s="1" t="s">
        <v>611</v>
      </c>
      <c r="C588" s="3">
        <v>24530</v>
      </c>
      <c r="D588" s="5">
        <v>4.5999999999999996</v>
      </c>
      <c r="E588" s="6">
        <v>2.6360000000000001</v>
      </c>
      <c r="F588" s="38">
        <v>0.28999999999999998</v>
      </c>
      <c r="G588" s="4">
        <v>14.99</v>
      </c>
      <c r="H588" s="3">
        <v>31180</v>
      </c>
      <c r="I588" s="5">
        <v>1.6</v>
      </c>
      <c r="J588" s="4">
        <v>13.27</v>
      </c>
      <c r="K588" s="3">
        <v>27590</v>
      </c>
    </row>
    <row r="589" spans="1:11" x14ac:dyDescent="0.3">
      <c r="A589" s="1" t="s">
        <v>767</v>
      </c>
      <c r="B589" s="1" t="s">
        <v>612</v>
      </c>
      <c r="C589" s="3">
        <v>11650</v>
      </c>
      <c r="D589" s="5">
        <v>6.6</v>
      </c>
      <c r="E589" s="6">
        <v>1.2529999999999999</v>
      </c>
      <c r="F589" s="38">
        <v>0.98</v>
      </c>
      <c r="G589" s="4">
        <v>14.94</v>
      </c>
      <c r="H589" s="3">
        <v>31070</v>
      </c>
      <c r="I589" s="5">
        <v>2.2000000000000002</v>
      </c>
      <c r="J589" s="4">
        <v>13.37</v>
      </c>
      <c r="K589" s="3">
        <v>27820</v>
      </c>
    </row>
    <row r="590" spans="1:11" x14ac:dyDescent="0.3">
      <c r="A590" s="1" t="s">
        <v>767</v>
      </c>
      <c r="B590" s="1" t="s">
        <v>613</v>
      </c>
      <c r="C590" s="3">
        <v>6930</v>
      </c>
      <c r="D590" s="5">
        <v>11.4</v>
      </c>
      <c r="E590" s="6">
        <v>0.745</v>
      </c>
      <c r="F590" s="38">
        <v>0.81</v>
      </c>
      <c r="G590" s="4">
        <v>18.63</v>
      </c>
      <c r="H590" s="3">
        <v>38760</v>
      </c>
      <c r="I590" s="5">
        <v>3.1</v>
      </c>
      <c r="J590" s="4">
        <v>16.86</v>
      </c>
      <c r="K590" s="3">
        <v>35060</v>
      </c>
    </row>
    <row r="591" spans="1:11" x14ac:dyDescent="0.3">
      <c r="A591" s="1" t="s">
        <v>767</v>
      </c>
      <c r="B591" s="1" t="s">
        <v>614</v>
      </c>
      <c r="C591" s="3">
        <v>3410</v>
      </c>
      <c r="D591" s="5">
        <v>15.8</v>
      </c>
      <c r="E591" s="6">
        <v>0.36599999999999999</v>
      </c>
      <c r="F591" s="38">
        <v>0.34</v>
      </c>
      <c r="G591" s="4">
        <v>14.72</v>
      </c>
      <c r="H591" s="3">
        <v>30610</v>
      </c>
      <c r="I591" s="5">
        <v>8.4</v>
      </c>
      <c r="J591" s="4">
        <v>11.33</v>
      </c>
      <c r="K591" s="3">
        <v>23560</v>
      </c>
    </row>
    <row r="592" spans="1:11" x14ac:dyDescent="0.3">
      <c r="A592" s="1" t="s">
        <v>767</v>
      </c>
      <c r="B592" s="1" t="s">
        <v>615</v>
      </c>
      <c r="C592" s="3">
        <v>860</v>
      </c>
      <c r="D592" s="5">
        <v>32.4</v>
      </c>
      <c r="E592" s="6">
        <v>9.2999999999999999E-2</v>
      </c>
      <c r="F592" s="38">
        <v>0.17</v>
      </c>
      <c r="G592" s="4">
        <v>13.14</v>
      </c>
      <c r="H592" s="3">
        <v>27320</v>
      </c>
      <c r="I592" s="5">
        <v>7.1</v>
      </c>
      <c r="J592" s="4">
        <v>11.38</v>
      </c>
      <c r="K592" s="3">
        <v>23670</v>
      </c>
    </row>
    <row r="593" spans="1:11" x14ac:dyDescent="0.3">
      <c r="A593" s="1" t="s">
        <v>767</v>
      </c>
      <c r="B593" s="1" t="s">
        <v>616</v>
      </c>
      <c r="C593" s="3">
        <v>580</v>
      </c>
      <c r="D593" s="5">
        <v>16.600000000000001</v>
      </c>
      <c r="E593" s="6">
        <v>6.3E-2</v>
      </c>
      <c r="F593" s="38">
        <v>0.42</v>
      </c>
      <c r="G593" s="4">
        <v>15.97</v>
      </c>
      <c r="H593" s="3">
        <v>33210</v>
      </c>
      <c r="I593" s="5">
        <v>5.0999999999999996</v>
      </c>
      <c r="J593" s="4">
        <v>14.42</v>
      </c>
      <c r="K593" s="3">
        <v>29980</v>
      </c>
    </row>
    <row r="594" spans="1:11" x14ac:dyDescent="0.3">
      <c r="A594" s="1" t="s">
        <v>767</v>
      </c>
      <c r="B594" s="1" t="s">
        <v>617</v>
      </c>
      <c r="C594" s="3">
        <v>5870</v>
      </c>
      <c r="D594" s="5">
        <v>6.2</v>
      </c>
      <c r="E594" s="6">
        <v>0.63100000000000001</v>
      </c>
      <c r="F594" s="38">
        <v>0.59</v>
      </c>
      <c r="G594" s="4">
        <v>13.4</v>
      </c>
      <c r="H594" s="3">
        <v>27860</v>
      </c>
      <c r="I594" s="5">
        <v>2.2999999999999998</v>
      </c>
      <c r="J594" s="4">
        <v>11.6</v>
      </c>
      <c r="K594" s="3">
        <v>24120</v>
      </c>
    </row>
    <row r="595" spans="1:11" x14ac:dyDescent="0.3">
      <c r="A595" s="1" t="s">
        <v>767</v>
      </c>
      <c r="B595" s="1" t="s">
        <v>618</v>
      </c>
      <c r="C595" s="3">
        <v>1220</v>
      </c>
      <c r="D595" s="5">
        <v>26.7</v>
      </c>
      <c r="E595" s="6">
        <v>0.13200000000000001</v>
      </c>
      <c r="F595" s="38">
        <v>0.56000000000000005</v>
      </c>
      <c r="G595" s="4">
        <v>13.26</v>
      </c>
      <c r="H595" s="3">
        <v>27580</v>
      </c>
      <c r="I595" s="5">
        <v>2.9</v>
      </c>
      <c r="J595" s="4">
        <v>12.49</v>
      </c>
      <c r="K595" s="3">
        <v>25990</v>
      </c>
    </row>
    <row r="596" spans="1:11" x14ac:dyDescent="0.3">
      <c r="A596" s="1" t="s">
        <v>767</v>
      </c>
      <c r="B596" s="1" t="s">
        <v>619</v>
      </c>
      <c r="C596" s="3">
        <v>940</v>
      </c>
      <c r="D596" s="5">
        <v>27.6</v>
      </c>
      <c r="E596" s="6">
        <v>0.10100000000000001</v>
      </c>
      <c r="F596" s="38">
        <v>0.33</v>
      </c>
      <c r="G596" s="4">
        <v>13.26</v>
      </c>
      <c r="H596" s="3">
        <v>27570</v>
      </c>
      <c r="I596" s="5">
        <v>4.5</v>
      </c>
      <c r="J596" s="4">
        <v>11.56</v>
      </c>
      <c r="K596" s="3">
        <v>24050</v>
      </c>
    </row>
    <row r="597" spans="1:11" x14ac:dyDescent="0.3">
      <c r="A597" s="1" t="s">
        <v>767</v>
      </c>
      <c r="B597" s="1" t="s">
        <v>620</v>
      </c>
      <c r="C597" s="3">
        <v>4000</v>
      </c>
      <c r="D597" s="5">
        <v>10</v>
      </c>
      <c r="E597" s="6">
        <v>0.43</v>
      </c>
      <c r="F597" s="38">
        <v>0.42</v>
      </c>
      <c r="G597" s="4">
        <v>20.71</v>
      </c>
      <c r="H597" s="3">
        <v>43080</v>
      </c>
      <c r="I597" s="5">
        <v>1.6</v>
      </c>
      <c r="J597" s="4">
        <v>19.98</v>
      </c>
      <c r="K597" s="3">
        <v>41560</v>
      </c>
    </row>
    <row r="598" spans="1:11" x14ac:dyDescent="0.3">
      <c r="A598" s="1" t="s">
        <v>767</v>
      </c>
      <c r="B598" s="1" t="s">
        <v>621</v>
      </c>
      <c r="C598" s="3">
        <v>620</v>
      </c>
      <c r="D598" s="5">
        <v>10.3</v>
      </c>
      <c r="E598" s="6">
        <v>6.7000000000000004E-2</v>
      </c>
      <c r="F598" s="38">
        <v>0.4</v>
      </c>
      <c r="G598" s="4">
        <v>30.51</v>
      </c>
      <c r="H598" s="3">
        <v>63470</v>
      </c>
      <c r="I598" s="5">
        <v>2.5</v>
      </c>
      <c r="J598" s="4">
        <v>29.97</v>
      </c>
      <c r="K598" s="3">
        <v>62330</v>
      </c>
    </row>
    <row r="599" spans="1:11" x14ac:dyDescent="0.3">
      <c r="A599" s="1" t="s">
        <v>767</v>
      </c>
      <c r="B599" s="1" t="s">
        <v>622</v>
      </c>
      <c r="C599" s="3">
        <v>1630</v>
      </c>
      <c r="D599" s="5">
        <v>10.4</v>
      </c>
      <c r="E599" s="6">
        <v>0.17499999999999999</v>
      </c>
      <c r="F599" s="38">
        <v>0.34</v>
      </c>
      <c r="G599" s="4">
        <v>17.54</v>
      </c>
      <c r="H599" s="3">
        <v>36480</v>
      </c>
      <c r="I599" s="5">
        <v>2</v>
      </c>
      <c r="J599" s="4">
        <v>16.899999999999999</v>
      </c>
      <c r="K599" s="3">
        <v>35160</v>
      </c>
    </row>
    <row r="600" spans="1:11" x14ac:dyDescent="0.3">
      <c r="A600" s="1" t="s">
        <v>767</v>
      </c>
      <c r="B600" s="1" t="s">
        <v>623</v>
      </c>
      <c r="C600" s="3">
        <v>320</v>
      </c>
      <c r="D600" s="5">
        <v>9.9</v>
      </c>
      <c r="E600" s="6">
        <v>3.5000000000000003E-2</v>
      </c>
      <c r="F600" s="38">
        <v>0.27</v>
      </c>
      <c r="G600" s="4">
        <v>19.11</v>
      </c>
      <c r="H600" s="3">
        <v>39750</v>
      </c>
      <c r="I600" s="5">
        <v>4.5</v>
      </c>
      <c r="J600" s="4">
        <v>17.190000000000001</v>
      </c>
      <c r="K600" s="3">
        <v>35760</v>
      </c>
    </row>
    <row r="601" spans="1:11" x14ac:dyDescent="0.3">
      <c r="A601" s="1" t="s">
        <v>767</v>
      </c>
      <c r="B601" s="1" t="s">
        <v>624</v>
      </c>
      <c r="C601" s="3">
        <v>470</v>
      </c>
      <c r="D601" s="5">
        <v>15.1</v>
      </c>
      <c r="E601" s="6">
        <v>5.0999999999999997E-2</v>
      </c>
      <c r="F601" s="38">
        <v>0.28000000000000003</v>
      </c>
      <c r="G601" s="4">
        <v>18.82</v>
      </c>
      <c r="H601" s="3">
        <v>39150</v>
      </c>
      <c r="I601" s="5">
        <v>4.3</v>
      </c>
      <c r="J601" s="4">
        <v>18.91</v>
      </c>
      <c r="K601" s="3">
        <v>39320</v>
      </c>
    </row>
    <row r="602" spans="1:11" x14ac:dyDescent="0.3">
      <c r="A602" s="1" t="s">
        <v>767</v>
      </c>
      <c r="B602" s="1" t="s">
        <v>625</v>
      </c>
      <c r="C602" s="3">
        <v>4610</v>
      </c>
      <c r="D602" s="5">
        <v>8.6</v>
      </c>
      <c r="E602" s="6">
        <v>0.496</v>
      </c>
      <c r="F602" s="38">
        <v>0.38</v>
      </c>
      <c r="G602" s="4">
        <v>16.82</v>
      </c>
      <c r="H602" s="3">
        <v>34980</v>
      </c>
      <c r="I602" s="5">
        <v>2.1</v>
      </c>
      <c r="J602" s="4">
        <v>15.95</v>
      </c>
      <c r="K602" s="3">
        <v>33170</v>
      </c>
    </row>
    <row r="603" spans="1:11" x14ac:dyDescent="0.3">
      <c r="A603" s="1" t="s">
        <v>767</v>
      </c>
      <c r="B603" s="1" t="s">
        <v>626</v>
      </c>
      <c r="C603" s="3">
        <v>270</v>
      </c>
      <c r="D603" s="5">
        <v>27.2</v>
      </c>
      <c r="E603" s="6">
        <v>2.9000000000000001E-2</v>
      </c>
      <c r="F603" s="38">
        <v>0.38</v>
      </c>
      <c r="G603" s="4">
        <v>16.02</v>
      </c>
      <c r="H603" s="3">
        <v>33320</v>
      </c>
      <c r="I603" s="5">
        <v>5</v>
      </c>
      <c r="J603" s="4">
        <v>14.6</v>
      </c>
      <c r="K603" s="3">
        <v>30370</v>
      </c>
    </row>
    <row r="604" spans="1:11" x14ac:dyDescent="0.3">
      <c r="A604" s="1" t="s">
        <v>767</v>
      </c>
      <c r="B604" s="1" t="s">
        <v>627</v>
      </c>
      <c r="C604" s="3">
        <v>1640</v>
      </c>
      <c r="D604" s="5">
        <v>8.4</v>
      </c>
      <c r="E604" s="6">
        <v>0.17699999999999999</v>
      </c>
      <c r="F604" s="38">
        <v>0.34</v>
      </c>
      <c r="G604" s="4">
        <v>16.96</v>
      </c>
      <c r="H604" s="3">
        <v>35270</v>
      </c>
      <c r="I604" s="5">
        <v>2</v>
      </c>
      <c r="J604" s="4">
        <v>16.13</v>
      </c>
      <c r="K604" s="3">
        <v>33560</v>
      </c>
    </row>
    <row r="605" spans="1:11" x14ac:dyDescent="0.3">
      <c r="A605" s="1" t="s">
        <v>767</v>
      </c>
      <c r="B605" s="1" t="s">
        <v>628</v>
      </c>
      <c r="C605" s="3">
        <v>560</v>
      </c>
      <c r="D605" s="5">
        <v>13.3</v>
      </c>
      <c r="E605" s="6">
        <v>0.06</v>
      </c>
      <c r="F605" s="38">
        <v>0.28999999999999998</v>
      </c>
      <c r="G605" s="4">
        <v>19.84</v>
      </c>
      <c r="H605" s="3">
        <v>41270</v>
      </c>
      <c r="I605" s="5">
        <v>2.8</v>
      </c>
      <c r="J605" s="4">
        <v>18.600000000000001</v>
      </c>
      <c r="K605" s="3">
        <v>38690</v>
      </c>
    </row>
    <row r="606" spans="1:11" x14ac:dyDescent="0.3">
      <c r="A606" s="1" t="s">
        <v>767</v>
      </c>
      <c r="B606" s="1" t="s">
        <v>629</v>
      </c>
      <c r="C606" s="3">
        <v>560</v>
      </c>
      <c r="D606" s="5">
        <v>18</v>
      </c>
      <c r="E606" s="6">
        <v>0.06</v>
      </c>
      <c r="F606" s="38">
        <v>0.48</v>
      </c>
      <c r="G606" s="4">
        <v>22.99</v>
      </c>
      <c r="H606" s="3">
        <v>47820</v>
      </c>
      <c r="I606" s="5">
        <v>3.5</v>
      </c>
      <c r="J606" s="4">
        <v>22.55</v>
      </c>
      <c r="K606" s="3">
        <v>46900</v>
      </c>
    </row>
    <row r="607" spans="1:11" x14ac:dyDescent="0.3">
      <c r="A607" s="1" t="s">
        <v>767</v>
      </c>
      <c r="B607" s="1" t="s">
        <v>630</v>
      </c>
      <c r="C607" s="3">
        <v>7230</v>
      </c>
      <c r="D607" s="5">
        <v>6</v>
      </c>
      <c r="E607" s="6">
        <v>0.77700000000000002</v>
      </c>
      <c r="F607" s="38">
        <v>0.28999999999999998</v>
      </c>
      <c r="G607" s="4">
        <v>23.1</v>
      </c>
      <c r="H607" s="3">
        <v>48060</v>
      </c>
      <c r="I607" s="5">
        <v>2.6</v>
      </c>
      <c r="J607" s="4">
        <v>22.54</v>
      </c>
      <c r="K607" s="3">
        <v>46890</v>
      </c>
    </row>
    <row r="608" spans="1:11" x14ac:dyDescent="0.3">
      <c r="A608" s="1" t="s">
        <v>767</v>
      </c>
      <c r="B608" s="1" t="s">
        <v>631</v>
      </c>
      <c r="C608" s="3">
        <v>170</v>
      </c>
      <c r="D608" s="5">
        <v>22.5</v>
      </c>
      <c r="E608" s="6">
        <v>1.7999999999999999E-2</v>
      </c>
      <c r="F608" s="38">
        <v>0.14000000000000001</v>
      </c>
      <c r="G608" s="4">
        <v>22.06</v>
      </c>
      <c r="H608" s="3">
        <v>45890</v>
      </c>
      <c r="I608" s="5">
        <v>5.2</v>
      </c>
      <c r="J608" s="4">
        <v>22.51</v>
      </c>
      <c r="K608" s="3">
        <v>46820</v>
      </c>
    </row>
    <row r="609" spans="1:11" x14ac:dyDescent="0.3">
      <c r="A609" s="1" t="s">
        <v>767</v>
      </c>
      <c r="B609" s="1" t="s">
        <v>632</v>
      </c>
      <c r="C609" s="3">
        <v>140</v>
      </c>
      <c r="D609" s="5">
        <v>16.3</v>
      </c>
      <c r="E609" s="6">
        <v>1.4999999999999999E-2</v>
      </c>
      <c r="F609" s="38">
        <v>0.28999999999999998</v>
      </c>
      <c r="G609" s="4">
        <v>20.350000000000001</v>
      </c>
      <c r="H609" s="3">
        <v>42320</v>
      </c>
      <c r="I609" s="5">
        <v>5.7</v>
      </c>
      <c r="J609" s="4">
        <v>19.61</v>
      </c>
      <c r="K609" s="3">
        <v>40790</v>
      </c>
    </row>
    <row r="610" spans="1:11" x14ac:dyDescent="0.3">
      <c r="A610" s="1" t="s">
        <v>767</v>
      </c>
      <c r="B610" s="1" t="s">
        <v>633</v>
      </c>
      <c r="C610" s="3">
        <v>120</v>
      </c>
      <c r="D610" s="5">
        <v>21.6</v>
      </c>
      <c r="E610" s="6">
        <v>1.2999999999999999E-2</v>
      </c>
      <c r="F610" s="38">
        <v>0.33</v>
      </c>
      <c r="G610" s="4">
        <v>29.16</v>
      </c>
      <c r="H610" s="3">
        <v>60660</v>
      </c>
      <c r="I610" s="5">
        <v>10.1</v>
      </c>
      <c r="J610" s="4">
        <v>27.74</v>
      </c>
      <c r="K610" s="3">
        <v>57690</v>
      </c>
    </row>
    <row r="611" spans="1:11" x14ac:dyDescent="0.3">
      <c r="A611" s="1" t="s">
        <v>767</v>
      </c>
      <c r="B611" s="1" t="s">
        <v>635</v>
      </c>
      <c r="C611" s="3">
        <v>330</v>
      </c>
      <c r="D611" s="5">
        <v>16.3</v>
      </c>
      <c r="E611" s="6">
        <v>3.5999999999999997E-2</v>
      </c>
      <c r="F611" s="38">
        <v>0.37</v>
      </c>
      <c r="G611" s="4">
        <v>16.89</v>
      </c>
      <c r="H611" s="3">
        <v>35130</v>
      </c>
      <c r="I611" s="5">
        <v>10</v>
      </c>
      <c r="J611" s="4">
        <v>14.89</v>
      </c>
      <c r="K611" s="3">
        <v>30960</v>
      </c>
    </row>
    <row r="612" spans="1:11" x14ac:dyDescent="0.3">
      <c r="A612" s="1" t="s">
        <v>767</v>
      </c>
      <c r="B612" s="1" t="s">
        <v>636</v>
      </c>
      <c r="C612" s="3">
        <v>2880</v>
      </c>
      <c r="D612" s="5">
        <v>27.8</v>
      </c>
      <c r="E612" s="6">
        <v>0.309</v>
      </c>
      <c r="F612" s="38">
        <v>0.28000000000000003</v>
      </c>
      <c r="G612" s="4">
        <v>16.940000000000001</v>
      </c>
      <c r="H612" s="3">
        <v>35240</v>
      </c>
      <c r="I612" s="5">
        <v>3.8</v>
      </c>
      <c r="J612" s="4">
        <v>15.44</v>
      </c>
      <c r="K612" s="3">
        <v>32120</v>
      </c>
    </row>
    <row r="613" spans="1:11" x14ac:dyDescent="0.3">
      <c r="A613" s="1" t="s">
        <v>767</v>
      </c>
      <c r="B613" s="1" t="s">
        <v>637</v>
      </c>
      <c r="C613" s="3">
        <v>1800</v>
      </c>
      <c r="D613" s="5">
        <v>12.9</v>
      </c>
      <c r="E613" s="6">
        <v>0.19400000000000001</v>
      </c>
      <c r="F613" s="38">
        <v>0.23</v>
      </c>
      <c r="G613" s="4">
        <v>16.510000000000002</v>
      </c>
      <c r="H613" s="3">
        <v>34340</v>
      </c>
      <c r="I613" s="5">
        <v>2.4</v>
      </c>
      <c r="J613" s="4">
        <v>15.29</v>
      </c>
      <c r="K613" s="3">
        <v>31800</v>
      </c>
    </row>
    <row r="614" spans="1:11" x14ac:dyDescent="0.3">
      <c r="A614" s="1" t="s">
        <v>767</v>
      </c>
      <c r="B614" s="1" t="s">
        <v>638</v>
      </c>
      <c r="C614" s="3">
        <v>1160</v>
      </c>
      <c r="D614" s="5">
        <v>8.4</v>
      </c>
      <c r="E614" s="6">
        <v>0.125</v>
      </c>
      <c r="F614" s="38">
        <v>0.24</v>
      </c>
      <c r="G614" s="4">
        <v>27.68</v>
      </c>
      <c r="H614" s="3">
        <v>57570</v>
      </c>
      <c r="I614" s="5">
        <v>2</v>
      </c>
      <c r="J614" s="4">
        <v>27.91</v>
      </c>
      <c r="K614" s="3">
        <v>58040</v>
      </c>
    </row>
    <row r="615" spans="1:11" x14ac:dyDescent="0.3">
      <c r="A615" s="1" t="s">
        <v>767</v>
      </c>
      <c r="B615" s="1" t="s">
        <v>639</v>
      </c>
      <c r="C615" s="3">
        <v>6970</v>
      </c>
      <c r="D615" s="5">
        <v>6.3</v>
      </c>
      <c r="E615" s="6">
        <v>0.749</v>
      </c>
      <c r="F615" s="38">
        <v>0.28000000000000003</v>
      </c>
      <c r="G615" s="4">
        <v>24.3</v>
      </c>
      <c r="H615" s="3">
        <v>50540</v>
      </c>
      <c r="I615" s="5">
        <v>2.2999999999999998</v>
      </c>
      <c r="J615" s="4">
        <v>22.38</v>
      </c>
      <c r="K615" s="3">
        <v>46550</v>
      </c>
    </row>
    <row r="616" spans="1:11" x14ac:dyDescent="0.3">
      <c r="A616" s="1" t="s">
        <v>767</v>
      </c>
      <c r="B616" s="1" t="s">
        <v>640</v>
      </c>
      <c r="C616" s="3">
        <v>360</v>
      </c>
      <c r="D616" s="5">
        <v>17.8</v>
      </c>
      <c r="E616" s="6">
        <v>3.9E-2</v>
      </c>
      <c r="F616" s="38">
        <v>0.14000000000000001</v>
      </c>
      <c r="G616" s="4">
        <v>20.350000000000001</v>
      </c>
      <c r="H616" s="3">
        <v>42330</v>
      </c>
      <c r="I616" s="5">
        <v>4.8</v>
      </c>
      <c r="J616" s="4">
        <v>19.68</v>
      </c>
      <c r="K616" s="3">
        <v>40940</v>
      </c>
    </row>
    <row r="617" spans="1:11" x14ac:dyDescent="0.3">
      <c r="A617" s="1" t="s">
        <v>767</v>
      </c>
      <c r="B617" s="1" t="s">
        <v>641</v>
      </c>
      <c r="C617" s="3">
        <v>410</v>
      </c>
      <c r="D617" s="5">
        <v>18.100000000000001</v>
      </c>
      <c r="E617" s="6">
        <v>4.3999999999999997E-2</v>
      </c>
      <c r="F617" s="38">
        <v>0.33</v>
      </c>
      <c r="G617" s="4">
        <v>17.399999999999999</v>
      </c>
      <c r="H617" s="3">
        <v>36190</v>
      </c>
      <c r="I617" s="5">
        <v>5.2</v>
      </c>
      <c r="J617" s="4">
        <v>16.36</v>
      </c>
      <c r="K617" s="3">
        <v>34020</v>
      </c>
    </row>
    <row r="618" spans="1:11" x14ac:dyDescent="0.3">
      <c r="A618" s="1" t="s">
        <v>767</v>
      </c>
      <c r="B618" s="1" t="s">
        <v>642</v>
      </c>
      <c r="C618" s="3">
        <v>80</v>
      </c>
      <c r="D618" s="5">
        <v>38.700000000000003</v>
      </c>
      <c r="E618" s="6">
        <v>8.9999999999999993E-3</v>
      </c>
      <c r="F618" s="38">
        <v>0.15</v>
      </c>
      <c r="G618" s="4">
        <v>22.82</v>
      </c>
      <c r="H618" s="3">
        <v>47470</v>
      </c>
      <c r="I618" s="5">
        <v>8.9</v>
      </c>
      <c r="J618" s="4">
        <v>21.04</v>
      </c>
      <c r="K618" s="3">
        <v>43770</v>
      </c>
    </row>
    <row r="619" spans="1:11" x14ac:dyDescent="0.3">
      <c r="A619" s="1" t="s">
        <v>767</v>
      </c>
      <c r="B619" s="1" t="s">
        <v>643</v>
      </c>
      <c r="C619" s="3">
        <v>850</v>
      </c>
      <c r="D619" s="5">
        <v>14.1</v>
      </c>
      <c r="E619" s="6">
        <v>9.1999999999999998E-2</v>
      </c>
      <c r="F619" s="38">
        <v>0.35</v>
      </c>
      <c r="G619" s="4">
        <v>16.98</v>
      </c>
      <c r="H619" s="3">
        <v>35310</v>
      </c>
      <c r="I619" s="5">
        <v>4.0999999999999996</v>
      </c>
      <c r="J619" s="4">
        <v>16.38</v>
      </c>
      <c r="K619" s="3">
        <v>34080</v>
      </c>
    </row>
    <row r="620" spans="1:11" x14ac:dyDescent="0.3">
      <c r="A620" s="1" t="s">
        <v>767</v>
      </c>
      <c r="B620" s="1" t="s">
        <v>644</v>
      </c>
      <c r="C620" s="3">
        <v>120</v>
      </c>
      <c r="D620" s="5">
        <v>47.2</v>
      </c>
      <c r="E620" s="6">
        <v>1.2E-2</v>
      </c>
      <c r="F620" s="38">
        <v>0.22</v>
      </c>
      <c r="G620" s="4">
        <v>15.54</v>
      </c>
      <c r="H620" s="3">
        <v>32320</v>
      </c>
      <c r="I620" s="5">
        <v>10.6</v>
      </c>
      <c r="J620" s="4">
        <v>12.48</v>
      </c>
      <c r="K620" s="3">
        <v>25960</v>
      </c>
    </row>
    <row r="621" spans="1:11" x14ac:dyDescent="0.3">
      <c r="A621" s="1" t="s">
        <v>767</v>
      </c>
      <c r="B621" s="1" t="s">
        <v>645</v>
      </c>
      <c r="C621" s="3">
        <v>500</v>
      </c>
      <c r="D621" s="5">
        <v>14.6</v>
      </c>
      <c r="E621" s="6">
        <v>5.3999999999999999E-2</v>
      </c>
      <c r="F621" s="38">
        <v>0.34</v>
      </c>
      <c r="G621" s="4">
        <v>17.77</v>
      </c>
      <c r="H621" s="3">
        <v>36970</v>
      </c>
      <c r="I621" s="5">
        <v>6.3</v>
      </c>
      <c r="J621" s="4">
        <v>16.8</v>
      </c>
      <c r="K621" s="3">
        <v>34950</v>
      </c>
    </row>
    <row r="622" spans="1:11" x14ac:dyDescent="0.3">
      <c r="A622" s="1" t="s">
        <v>767</v>
      </c>
      <c r="B622" s="1" t="s">
        <v>646</v>
      </c>
      <c r="C622" s="3">
        <v>1960</v>
      </c>
      <c r="D622" s="5">
        <v>11.2</v>
      </c>
      <c r="E622" s="6">
        <v>0.21</v>
      </c>
      <c r="F622" s="38">
        <v>0.95</v>
      </c>
      <c r="G622" s="4">
        <v>24.66</v>
      </c>
      <c r="H622" s="3">
        <v>51300</v>
      </c>
      <c r="I622" s="5">
        <v>2.8</v>
      </c>
      <c r="J622" s="4">
        <v>24.02</v>
      </c>
      <c r="K622" s="3">
        <v>49970</v>
      </c>
    </row>
    <row r="623" spans="1:11" x14ac:dyDescent="0.3">
      <c r="A623" s="1" t="s">
        <v>767</v>
      </c>
      <c r="B623" s="1" t="s">
        <v>647</v>
      </c>
      <c r="C623" s="3">
        <v>7810</v>
      </c>
      <c r="D623" s="5">
        <v>7.9</v>
      </c>
      <c r="E623" s="6">
        <v>0.83899999999999997</v>
      </c>
      <c r="F623" s="38">
        <v>0.7</v>
      </c>
      <c r="G623" s="4">
        <v>21.55</v>
      </c>
      <c r="H623" s="3">
        <v>44810</v>
      </c>
      <c r="I623" s="5">
        <v>2.2999999999999998</v>
      </c>
      <c r="J623" s="4">
        <v>20.82</v>
      </c>
      <c r="K623" s="3">
        <v>43310</v>
      </c>
    </row>
    <row r="624" spans="1:11" x14ac:dyDescent="0.3">
      <c r="A624" s="1" t="s">
        <v>767</v>
      </c>
      <c r="B624" s="1" t="s">
        <v>648</v>
      </c>
      <c r="C624" s="3">
        <v>2140</v>
      </c>
      <c r="D624" s="5">
        <v>12.1</v>
      </c>
      <c r="E624" s="6">
        <v>0.23</v>
      </c>
      <c r="F624" s="38">
        <v>0.67</v>
      </c>
      <c r="G624" s="4">
        <v>17.63</v>
      </c>
      <c r="H624" s="3">
        <v>36680</v>
      </c>
      <c r="I624" s="5">
        <v>4.3</v>
      </c>
      <c r="J624" s="4">
        <v>15.51</v>
      </c>
      <c r="K624" s="3">
        <v>32260</v>
      </c>
    </row>
    <row r="625" spans="1:11" x14ac:dyDescent="0.3">
      <c r="A625" s="1" t="s">
        <v>767</v>
      </c>
      <c r="B625" s="1" t="s">
        <v>649</v>
      </c>
      <c r="C625" s="3">
        <v>17200</v>
      </c>
      <c r="D625" s="5">
        <v>3.9</v>
      </c>
      <c r="E625" s="6">
        <v>1.849</v>
      </c>
      <c r="F625" s="38">
        <v>1.26</v>
      </c>
      <c r="G625" s="4">
        <v>12.12</v>
      </c>
      <c r="H625" s="3">
        <v>25210</v>
      </c>
      <c r="I625" s="5">
        <v>1.6</v>
      </c>
      <c r="J625" s="4">
        <v>10.17</v>
      </c>
      <c r="K625" s="3">
        <v>21150</v>
      </c>
    </row>
    <row r="626" spans="1:11" x14ac:dyDescent="0.3">
      <c r="A626" s="1" t="s">
        <v>767</v>
      </c>
      <c r="B626" s="1" t="s">
        <v>650</v>
      </c>
      <c r="C626" s="3">
        <v>2300</v>
      </c>
      <c r="D626" s="5">
        <v>11.1</v>
      </c>
      <c r="E626" s="6">
        <v>0.247</v>
      </c>
      <c r="F626" s="38">
        <v>0.82</v>
      </c>
      <c r="G626" s="4">
        <v>11.59</v>
      </c>
      <c r="H626" s="3">
        <v>24110</v>
      </c>
      <c r="I626" s="5">
        <v>2.4</v>
      </c>
      <c r="J626" s="4">
        <v>10.83</v>
      </c>
      <c r="K626" s="3">
        <v>22530</v>
      </c>
    </row>
    <row r="627" spans="1:11" x14ac:dyDescent="0.3">
      <c r="A627" s="1" t="s">
        <v>767</v>
      </c>
      <c r="B627" s="1" t="s">
        <v>651</v>
      </c>
      <c r="C627" s="3">
        <v>12560</v>
      </c>
      <c r="D627" s="5">
        <v>6.2</v>
      </c>
      <c r="E627" s="6">
        <v>1.35</v>
      </c>
      <c r="F627" s="38">
        <v>1.41</v>
      </c>
      <c r="G627" s="4">
        <v>12.97</v>
      </c>
      <c r="H627" s="3">
        <v>26980</v>
      </c>
      <c r="I627" s="5">
        <v>3</v>
      </c>
      <c r="J627" s="4">
        <v>10.67</v>
      </c>
      <c r="K627" s="3">
        <v>22190</v>
      </c>
    </row>
    <row r="628" spans="1:11" x14ac:dyDescent="0.3">
      <c r="A628" s="1" t="s">
        <v>767</v>
      </c>
      <c r="B628" s="1" t="s">
        <v>652</v>
      </c>
      <c r="C628" s="3">
        <v>590</v>
      </c>
      <c r="D628" s="5">
        <v>34.299999999999997</v>
      </c>
      <c r="E628" s="6">
        <v>6.4000000000000001E-2</v>
      </c>
      <c r="F628" s="38">
        <v>1.26</v>
      </c>
      <c r="G628" s="4">
        <v>12.63</v>
      </c>
      <c r="H628" s="3">
        <v>26280</v>
      </c>
      <c r="I628" s="5">
        <v>6</v>
      </c>
      <c r="J628" s="4">
        <v>11.11</v>
      </c>
      <c r="K628" s="3">
        <v>23110</v>
      </c>
    </row>
    <row r="629" spans="1:11" x14ac:dyDescent="0.3">
      <c r="A629" s="1" t="s">
        <v>767</v>
      </c>
      <c r="B629" s="1" t="s">
        <v>654</v>
      </c>
      <c r="C629" s="3">
        <v>730</v>
      </c>
      <c r="D629" s="5">
        <v>23.5</v>
      </c>
      <c r="E629" s="6">
        <v>7.9000000000000001E-2</v>
      </c>
      <c r="F629" s="38">
        <v>1.81</v>
      </c>
      <c r="G629" s="4">
        <v>12.44</v>
      </c>
      <c r="H629" s="3">
        <v>25870</v>
      </c>
      <c r="I629" s="5">
        <v>4.7</v>
      </c>
      <c r="J629" s="4">
        <v>11.28</v>
      </c>
      <c r="K629" s="3">
        <v>23460</v>
      </c>
    </row>
    <row r="630" spans="1:11" x14ac:dyDescent="0.3">
      <c r="A630" s="1" t="s">
        <v>767</v>
      </c>
      <c r="B630" s="1" t="s">
        <v>655</v>
      </c>
      <c r="C630" s="3">
        <v>1600</v>
      </c>
      <c r="D630" s="5">
        <v>29.9</v>
      </c>
      <c r="E630" s="6">
        <v>0.17199999999999999</v>
      </c>
      <c r="F630" s="38">
        <v>1.2</v>
      </c>
      <c r="G630" s="4" t="s">
        <v>14</v>
      </c>
      <c r="H630" s="3" t="s">
        <v>14</v>
      </c>
      <c r="I630" s="5" t="s">
        <v>14</v>
      </c>
      <c r="J630" s="4" t="s">
        <v>14</v>
      </c>
      <c r="K630" s="3" t="s">
        <v>14</v>
      </c>
    </row>
    <row r="631" spans="1:11" x14ac:dyDescent="0.3">
      <c r="A631" s="1" t="s">
        <v>767</v>
      </c>
      <c r="B631" s="1" t="s">
        <v>656</v>
      </c>
      <c r="C631" s="3">
        <v>230</v>
      </c>
      <c r="D631" s="5">
        <v>18.100000000000001</v>
      </c>
      <c r="E631" s="6">
        <v>2.5000000000000001E-2</v>
      </c>
      <c r="F631" s="38">
        <v>0.36</v>
      </c>
      <c r="G631" s="4">
        <v>14.74</v>
      </c>
      <c r="H631" s="3">
        <v>30660</v>
      </c>
      <c r="I631" s="5">
        <v>4.5</v>
      </c>
      <c r="J631" s="4">
        <v>13.98</v>
      </c>
      <c r="K631" s="3">
        <v>29080</v>
      </c>
    </row>
    <row r="632" spans="1:11" x14ac:dyDescent="0.3">
      <c r="A632" s="1" t="s">
        <v>767</v>
      </c>
      <c r="B632" s="1" t="s">
        <v>657</v>
      </c>
      <c r="C632" s="3">
        <v>830</v>
      </c>
      <c r="D632" s="5">
        <v>16.7</v>
      </c>
      <c r="E632" s="6">
        <v>8.8999999999999996E-2</v>
      </c>
      <c r="F632" s="38">
        <v>0.9</v>
      </c>
      <c r="G632" s="4">
        <v>16.46</v>
      </c>
      <c r="H632" s="3">
        <v>34230</v>
      </c>
      <c r="I632" s="5">
        <v>2.8</v>
      </c>
      <c r="J632" s="4">
        <v>15.1</v>
      </c>
      <c r="K632" s="3">
        <v>31410</v>
      </c>
    </row>
    <row r="633" spans="1:11" x14ac:dyDescent="0.3">
      <c r="A633" s="1" t="s">
        <v>767</v>
      </c>
      <c r="B633" s="1" t="s">
        <v>658</v>
      </c>
      <c r="C633" s="3">
        <v>830</v>
      </c>
      <c r="D633" s="5">
        <v>14.9</v>
      </c>
      <c r="E633" s="6">
        <v>8.8999999999999996E-2</v>
      </c>
      <c r="F633" s="38">
        <v>0.6</v>
      </c>
      <c r="G633" s="4">
        <v>13.37</v>
      </c>
      <c r="H633" s="3">
        <v>27810</v>
      </c>
      <c r="I633" s="5">
        <v>10.5</v>
      </c>
      <c r="J633" s="4">
        <v>12.8</v>
      </c>
      <c r="K633" s="3">
        <v>26630</v>
      </c>
    </row>
    <row r="634" spans="1:11" x14ac:dyDescent="0.3">
      <c r="A634" s="1" t="s">
        <v>767</v>
      </c>
      <c r="B634" s="1" t="s">
        <v>659</v>
      </c>
      <c r="C634" s="3">
        <v>120</v>
      </c>
      <c r="D634" s="5">
        <v>24.3</v>
      </c>
      <c r="E634" s="6">
        <v>1.2999999999999999E-2</v>
      </c>
      <c r="F634" s="38">
        <v>0.06</v>
      </c>
      <c r="G634" s="4">
        <v>15.38</v>
      </c>
      <c r="H634" s="3">
        <v>31990</v>
      </c>
      <c r="I634" s="5">
        <v>4</v>
      </c>
      <c r="J634" s="4">
        <v>15.07</v>
      </c>
      <c r="K634" s="3">
        <v>31350</v>
      </c>
    </row>
    <row r="635" spans="1:11" x14ac:dyDescent="0.3">
      <c r="A635" s="1" t="s">
        <v>767</v>
      </c>
      <c r="B635" s="1" t="s">
        <v>661</v>
      </c>
      <c r="C635" s="3">
        <v>1030</v>
      </c>
      <c r="D635" s="5">
        <v>16.2</v>
      </c>
      <c r="E635" s="6">
        <v>0.11</v>
      </c>
      <c r="F635" s="38">
        <v>3.27</v>
      </c>
      <c r="G635" s="4">
        <v>28.14</v>
      </c>
      <c r="H635" s="3">
        <v>58530</v>
      </c>
      <c r="I635" s="5">
        <v>8.5</v>
      </c>
      <c r="J635" s="4">
        <v>25.29</v>
      </c>
      <c r="K635" s="3">
        <v>52600</v>
      </c>
    </row>
    <row r="636" spans="1:11" x14ac:dyDescent="0.3">
      <c r="A636" s="1" t="s">
        <v>767</v>
      </c>
      <c r="B636" s="1" t="s">
        <v>662</v>
      </c>
      <c r="C636" s="3">
        <v>950</v>
      </c>
      <c r="D636" s="5">
        <v>14.8</v>
      </c>
      <c r="E636" s="6">
        <v>0.10199999999999999</v>
      </c>
      <c r="F636" s="38">
        <v>0.45</v>
      </c>
      <c r="G636" s="4">
        <v>20.78</v>
      </c>
      <c r="H636" s="3">
        <v>43230</v>
      </c>
      <c r="I636" s="5">
        <v>5.6</v>
      </c>
      <c r="J636" s="4">
        <v>19.11</v>
      </c>
      <c r="K636" s="3">
        <v>39750</v>
      </c>
    </row>
    <row r="637" spans="1:11" x14ac:dyDescent="0.3">
      <c r="A637" s="1" t="s">
        <v>767</v>
      </c>
      <c r="B637" s="1" t="s">
        <v>663</v>
      </c>
      <c r="C637" s="3">
        <v>650</v>
      </c>
      <c r="D637" s="5">
        <v>16.100000000000001</v>
      </c>
      <c r="E637" s="6">
        <v>7.0000000000000007E-2</v>
      </c>
      <c r="F637" s="38">
        <v>0.68</v>
      </c>
      <c r="G637" s="4">
        <v>17.809999999999999</v>
      </c>
      <c r="H637" s="3">
        <v>37040</v>
      </c>
      <c r="I637" s="5">
        <v>7.1</v>
      </c>
      <c r="J637" s="4">
        <v>15.03</v>
      </c>
      <c r="K637" s="3">
        <v>31260</v>
      </c>
    </row>
    <row r="638" spans="1:11" x14ac:dyDescent="0.3">
      <c r="A638" s="1" t="s">
        <v>767</v>
      </c>
      <c r="B638" s="1" t="s">
        <v>664</v>
      </c>
      <c r="C638" s="3">
        <v>4280</v>
      </c>
      <c r="D638" s="5">
        <v>11.5</v>
      </c>
      <c r="E638" s="6">
        <v>0.46</v>
      </c>
      <c r="F638" s="38">
        <v>0.67</v>
      </c>
      <c r="G638" s="4">
        <v>21.15</v>
      </c>
      <c r="H638" s="3">
        <v>43990</v>
      </c>
      <c r="I638" s="5">
        <v>2.2999999999999998</v>
      </c>
      <c r="J638" s="4">
        <v>20.85</v>
      </c>
      <c r="K638" s="3">
        <v>43370</v>
      </c>
    </row>
    <row r="639" spans="1:11" x14ac:dyDescent="0.3">
      <c r="A639" s="1" t="s">
        <v>767</v>
      </c>
      <c r="B639" s="1" t="s">
        <v>665</v>
      </c>
      <c r="C639" s="3">
        <v>800</v>
      </c>
      <c r="D639" s="5">
        <v>16</v>
      </c>
      <c r="E639" s="6">
        <v>8.5999999999999993E-2</v>
      </c>
      <c r="F639" s="38">
        <v>0.7</v>
      </c>
      <c r="G639" s="4">
        <v>18.98</v>
      </c>
      <c r="H639" s="3">
        <v>39470</v>
      </c>
      <c r="I639" s="5">
        <v>3.3</v>
      </c>
      <c r="J639" s="4">
        <v>17.47</v>
      </c>
      <c r="K639" s="3">
        <v>36330</v>
      </c>
    </row>
    <row r="640" spans="1:11" x14ac:dyDescent="0.3">
      <c r="A640" s="1" t="s">
        <v>767</v>
      </c>
      <c r="B640" s="1" t="s">
        <v>666</v>
      </c>
      <c r="C640" s="3">
        <v>330</v>
      </c>
      <c r="D640" s="5">
        <v>31.2</v>
      </c>
      <c r="E640" s="6">
        <v>3.5999999999999997E-2</v>
      </c>
      <c r="F640" s="38">
        <v>0.1</v>
      </c>
      <c r="G640" s="4">
        <v>19.28</v>
      </c>
      <c r="H640" s="3">
        <v>40100</v>
      </c>
      <c r="I640" s="5">
        <v>8.6999999999999993</v>
      </c>
      <c r="J640" s="4">
        <v>17.850000000000001</v>
      </c>
      <c r="K640" s="3">
        <v>37120</v>
      </c>
    </row>
    <row r="641" spans="1:11" x14ac:dyDescent="0.3">
      <c r="A641" s="1" t="s">
        <v>767</v>
      </c>
      <c r="B641" s="1" t="s">
        <v>667</v>
      </c>
      <c r="C641" s="3">
        <v>680</v>
      </c>
      <c r="D641" s="5">
        <v>19.3</v>
      </c>
      <c r="E641" s="6">
        <v>7.2999999999999995E-2</v>
      </c>
      <c r="F641" s="38">
        <v>0.13</v>
      </c>
      <c r="G641" s="4">
        <v>19.260000000000002</v>
      </c>
      <c r="H641" s="3">
        <v>40050</v>
      </c>
      <c r="I641" s="5">
        <v>4.8</v>
      </c>
      <c r="J641" s="4">
        <v>17.489999999999998</v>
      </c>
      <c r="K641" s="3">
        <v>36380</v>
      </c>
    </row>
    <row r="642" spans="1:11" x14ac:dyDescent="0.3">
      <c r="A642" s="1" t="s">
        <v>767</v>
      </c>
      <c r="B642" s="1" t="s">
        <v>669</v>
      </c>
      <c r="C642" s="3">
        <v>380</v>
      </c>
      <c r="D642" s="5">
        <v>17.3</v>
      </c>
      <c r="E642" s="6">
        <v>4.1000000000000002E-2</v>
      </c>
      <c r="F642" s="38">
        <v>0.48</v>
      </c>
      <c r="G642" s="4">
        <v>45.74</v>
      </c>
      <c r="H642" s="3">
        <v>95140</v>
      </c>
      <c r="I642" s="5">
        <v>2.2999999999999998</v>
      </c>
      <c r="J642" s="4">
        <v>46.29</v>
      </c>
      <c r="K642" s="3">
        <v>96290</v>
      </c>
    </row>
    <row r="643" spans="1:11" x14ac:dyDescent="0.3">
      <c r="A643" s="1" t="s">
        <v>767</v>
      </c>
      <c r="B643" s="1" t="s">
        <v>670</v>
      </c>
      <c r="C643" s="3">
        <v>1440</v>
      </c>
      <c r="D643" s="5">
        <v>8</v>
      </c>
      <c r="E643" s="6">
        <v>0.155</v>
      </c>
      <c r="F643" s="38">
        <v>0.65</v>
      </c>
      <c r="G643" s="4">
        <v>39.83</v>
      </c>
      <c r="H643" s="3">
        <v>82850</v>
      </c>
      <c r="I643" s="5">
        <v>2.1</v>
      </c>
      <c r="J643" s="4">
        <v>40.18</v>
      </c>
      <c r="K643" s="3">
        <v>83570</v>
      </c>
    </row>
    <row r="644" spans="1:11" x14ac:dyDescent="0.3">
      <c r="A644" s="1" t="s">
        <v>767</v>
      </c>
      <c r="B644" s="1" t="s">
        <v>671</v>
      </c>
      <c r="C644" s="3">
        <v>3460</v>
      </c>
      <c r="D644" s="5">
        <v>3.9</v>
      </c>
      <c r="E644" s="6">
        <v>0.372</v>
      </c>
      <c r="F644" s="38">
        <v>1.62</v>
      </c>
      <c r="G644" s="4">
        <v>38.36</v>
      </c>
      <c r="H644" s="3">
        <v>79780</v>
      </c>
      <c r="I644" s="5">
        <v>2.2000000000000002</v>
      </c>
      <c r="J644" s="4">
        <v>36.08</v>
      </c>
      <c r="K644" s="3">
        <v>75050</v>
      </c>
    </row>
    <row r="645" spans="1:11" x14ac:dyDescent="0.3">
      <c r="A645" s="1" t="s">
        <v>767</v>
      </c>
      <c r="B645" s="1" t="s">
        <v>672</v>
      </c>
      <c r="C645" s="3">
        <v>3400</v>
      </c>
      <c r="D645" s="5">
        <v>5.9</v>
      </c>
      <c r="E645" s="6">
        <v>0.36499999999999999</v>
      </c>
      <c r="F645" s="38">
        <v>0.44</v>
      </c>
      <c r="G645" s="4">
        <v>29.91</v>
      </c>
      <c r="H645" s="3">
        <v>62210</v>
      </c>
      <c r="I645" s="5">
        <v>1.7</v>
      </c>
      <c r="J645" s="4">
        <v>30.65</v>
      </c>
      <c r="K645" s="3">
        <v>63750</v>
      </c>
    </row>
    <row r="646" spans="1:11" x14ac:dyDescent="0.3">
      <c r="A646" s="1" t="s">
        <v>767</v>
      </c>
      <c r="B646" s="1" t="s">
        <v>673</v>
      </c>
      <c r="C646" s="3">
        <v>520</v>
      </c>
      <c r="D646" s="5">
        <v>42.8</v>
      </c>
      <c r="E646" s="6">
        <v>5.6000000000000001E-2</v>
      </c>
      <c r="F646" s="38">
        <v>0.26</v>
      </c>
      <c r="G646" s="4">
        <v>30.58</v>
      </c>
      <c r="H646" s="3">
        <v>63620</v>
      </c>
      <c r="I646" s="5">
        <v>8.6</v>
      </c>
      <c r="J646" s="4">
        <v>30.08</v>
      </c>
      <c r="K646" s="3">
        <v>62560</v>
      </c>
    </row>
    <row r="647" spans="1:11" x14ac:dyDescent="0.3">
      <c r="A647" s="1" t="s">
        <v>767</v>
      </c>
      <c r="B647" s="1" t="s">
        <v>675</v>
      </c>
      <c r="C647" s="3">
        <v>370</v>
      </c>
      <c r="D647" s="5">
        <v>11.5</v>
      </c>
      <c r="E647" s="6">
        <v>0.04</v>
      </c>
      <c r="F647" s="38">
        <v>0.15</v>
      </c>
      <c r="G647" s="4">
        <v>35.549999999999997</v>
      </c>
      <c r="H647" s="3">
        <v>73950</v>
      </c>
      <c r="I647" s="5">
        <v>10.199999999999999</v>
      </c>
      <c r="J647" s="4">
        <v>30.36</v>
      </c>
      <c r="K647" s="3">
        <v>63140</v>
      </c>
    </row>
    <row r="648" spans="1:11" x14ac:dyDescent="0.3">
      <c r="A648" s="1" t="s">
        <v>767</v>
      </c>
      <c r="B648" s="1" t="s">
        <v>676</v>
      </c>
      <c r="C648" s="3">
        <v>300</v>
      </c>
      <c r="D648" s="5">
        <v>31</v>
      </c>
      <c r="E648" s="6">
        <v>3.2000000000000001E-2</v>
      </c>
      <c r="F648" s="38">
        <v>0.37</v>
      </c>
      <c r="G648" s="4">
        <v>31.68</v>
      </c>
      <c r="H648" s="3">
        <v>65880</v>
      </c>
      <c r="I648" s="5">
        <v>3.7</v>
      </c>
      <c r="J648" s="4">
        <v>31.55</v>
      </c>
      <c r="K648" s="3">
        <v>65620</v>
      </c>
    </row>
    <row r="649" spans="1:11" x14ac:dyDescent="0.3">
      <c r="A649" s="1" t="s">
        <v>767</v>
      </c>
      <c r="B649" s="1" t="s">
        <v>677</v>
      </c>
      <c r="C649" s="3">
        <v>3760</v>
      </c>
      <c r="D649" s="5">
        <v>9.6999999999999993</v>
      </c>
      <c r="E649" s="6">
        <v>0.40400000000000003</v>
      </c>
      <c r="F649" s="38">
        <v>0.74</v>
      </c>
      <c r="G649" s="4">
        <v>21.35</v>
      </c>
      <c r="H649" s="3">
        <v>44410</v>
      </c>
      <c r="I649" s="5">
        <v>2.4</v>
      </c>
      <c r="J649" s="4">
        <v>20.37</v>
      </c>
      <c r="K649" s="3">
        <v>42370</v>
      </c>
    </row>
    <row r="650" spans="1:11" x14ac:dyDescent="0.3">
      <c r="A650" s="1" t="s">
        <v>767</v>
      </c>
      <c r="B650" s="1" t="s">
        <v>678</v>
      </c>
      <c r="C650" s="3">
        <v>1580</v>
      </c>
      <c r="D650" s="5">
        <v>13.6</v>
      </c>
      <c r="E650" s="6">
        <v>0.17</v>
      </c>
      <c r="F650" s="38">
        <v>0.5</v>
      </c>
      <c r="G650" s="4">
        <v>22.44</v>
      </c>
      <c r="H650" s="3">
        <v>46670</v>
      </c>
      <c r="I650" s="5">
        <v>5.5</v>
      </c>
      <c r="J650" s="4">
        <v>21.86</v>
      </c>
      <c r="K650" s="3">
        <v>45460</v>
      </c>
    </row>
    <row r="651" spans="1:11" x14ac:dyDescent="0.3">
      <c r="A651" s="1" t="s">
        <v>767</v>
      </c>
      <c r="B651" s="1" t="s">
        <v>679</v>
      </c>
      <c r="C651" s="3">
        <v>1070</v>
      </c>
      <c r="D651" s="5">
        <v>15.6</v>
      </c>
      <c r="E651" s="6">
        <v>0.115</v>
      </c>
      <c r="F651" s="38">
        <v>0.52</v>
      </c>
      <c r="G651" s="4">
        <v>17.190000000000001</v>
      </c>
      <c r="H651" s="3">
        <v>35760</v>
      </c>
      <c r="I651" s="5">
        <v>4.9000000000000004</v>
      </c>
      <c r="J651" s="4">
        <v>15.61</v>
      </c>
      <c r="K651" s="3">
        <v>32470</v>
      </c>
    </row>
    <row r="652" spans="1:11" x14ac:dyDescent="0.3">
      <c r="A652" s="1" t="s">
        <v>767</v>
      </c>
      <c r="B652" s="1" t="s">
        <v>680</v>
      </c>
      <c r="C652" s="3">
        <v>1050</v>
      </c>
      <c r="D652" s="5">
        <v>16.2</v>
      </c>
      <c r="E652" s="6">
        <v>0.113</v>
      </c>
      <c r="F652" s="38">
        <v>0.53</v>
      </c>
      <c r="G652" s="4">
        <v>19.32</v>
      </c>
      <c r="H652" s="3">
        <v>40190</v>
      </c>
      <c r="I652" s="5">
        <v>5.6</v>
      </c>
      <c r="J652" s="4">
        <v>17.09</v>
      </c>
      <c r="K652" s="3">
        <v>35550</v>
      </c>
    </row>
    <row r="653" spans="1:11" x14ac:dyDescent="0.3">
      <c r="A653" s="1" t="s">
        <v>767</v>
      </c>
      <c r="B653" s="1" t="s">
        <v>681</v>
      </c>
      <c r="C653" s="3">
        <v>6930</v>
      </c>
      <c r="D653" s="5">
        <v>7.1</v>
      </c>
      <c r="E653" s="6">
        <v>0.745</v>
      </c>
      <c r="F653" s="38">
        <v>0.82</v>
      </c>
      <c r="G653" s="4">
        <v>20.37</v>
      </c>
      <c r="H653" s="3">
        <v>42370</v>
      </c>
      <c r="I653" s="5">
        <v>2.9</v>
      </c>
      <c r="J653" s="4">
        <v>17.899999999999999</v>
      </c>
      <c r="K653" s="3">
        <v>37220</v>
      </c>
    </row>
    <row r="654" spans="1:11" x14ac:dyDescent="0.3">
      <c r="A654" s="1" t="s">
        <v>767</v>
      </c>
      <c r="B654" s="1" t="s">
        <v>682</v>
      </c>
      <c r="C654" s="3">
        <v>830</v>
      </c>
      <c r="D654" s="5">
        <v>27.4</v>
      </c>
      <c r="E654" s="6">
        <v>8.8999999999999996E-2</v>
      </c>
      <c r="F654" s="38">
        <v>1.04</v>
      </c>
      <c r="G654" s="4">
        <v>16.600000000000001</v>
      </c>
      <c r="H654" s="3">
        <v>34520</v>
      </c>
      <c r="I654" s="5">
        <v>12.4</v>
      </c>
      <c r="J654" s="4">
        <v>14.51</v>
      </c>
      <c r="K654" s="3">
        <v>30190</v>
      </c>
    </row>
    <row r="655" spans="1:11" x14ac:dyDescent="0.3">
      <c r="A655" s="1" t="s">
        <v>767</v>
      </c>
      <c r="B655" s="1" t="s">
        <v>683</v>
      </c>
      <c r="C655" s="3">
        <v>2420</v>
      </c>
      <c r="D655" s="5">
        <v>10.7</v>
      </c>
      <c r="E655" s="6">
        <v>0.26</v>
      </c>
      <c r="F655" s="38">
        <v>0.61</v>
      </c>
      <c r="G655" s="4">
        <v>16.03</v>
      </c>
      <c r="H655" s="3">
        <v>33350</v>
      </c>
      <c r="I655" s="5">
        <v>2.6</v>
      </c>
      <c r="J655" s="4">
        <v>15.27</v>
      </c>
      <c r="K655" s="3">
        <v>31750</v>
      </c>
    </row>
    <row r="656" spans="1:11" x14ac:dyDescent="0.3">
      <c r="A656" s="1" t="s">
        <v>767</v>
      </c>
      <c r="B656" s="1" t="s">
        <v>684</v>
      </c>
      <c r="C656" s="3">
        <v>3640</v>
      </c>
      <c r="D656" s="5">
        <v>9.4</v>
      </c>
      <c r="E656" s="6">
        <v>0.39200000000000002</v>
      </c>
      <c r="F656" s="38">
        <v>0.73</v>
      </c>
      <c r="G656" s="4">
        <v>15.77</v>
      </c>
      <c r="H656" s="3">
        <v>32800</v>
      </c>
      <c r="I656" s="5">
        <v>2.9</v>
      </c>
      <c r="J656" s="4">
        <v>14.41</v>
      </c>
      <c r="K656" s="3">
        <v>29980</v>
      </c>
    </row>
    <row r="657" spans="1:11" x14ac:dyDescent="0.3">
      <c r="A657" s="1" t="s">
        <v>767</v>
      </c>
      <c r="B657" s="1" t="s">
        <v>685</v>
      </c>
      <c r="C657" s="3">
        <v>170</v>
      </c>
      <c r="D657" s="5">
        <v>14.8</v>
      </c>
      <c r="E657" s="6">
        <v>1.9E-2</v>
      </c>
      <c r="F657" s="38">
        <v>0.15</v>
      </c>
      <c r="G657" s="4">
        <v>19.579999999999998</v>
      </c>
      <c r="H657" s="3">
        <v>40720</v>
      </c>
      <c r="I657" s="5">
        <v>2.8</v>
      </c>
      <c r="J657" s="4">
        <v>19.47</v>
      </c>
      <c r="K657" s="3">
        <v>40500</v>
      </c>
    </row>
    <row r="658" spans="1:11" x14ac:dyDescent="0.3">
      <c r="A658" s="1" t="s">
        <v>767</v>
      </c>
      <c r="B658" s="1" t="s">
        <v>686</v>
      </c>
      <c r="C658" s="3">
        <v>20670</v>
      </c>
      <c r="D658" s="5">
        <v>5.0999999999999996</v>
      </c>
      <c r="E658" s="6">
        <v>2.222</v>
      </c>
      <c r="F658" s="38">
        <v>0.59</v>
      </c>
      <c r="G658" s="4">
        <v>20.51</v>
      </c>
      <c r="H658" s="3">
        <v>42660</v>
      </c>
      <c r="I658" s="5">
        <v>1.6</v>
      </c>
      <c r="J658" s="4">
        <v>18.89</v>
      </c>
      <c r="K658" s="3">
        <v>39280</v>
      </c>
    </row>
    <row r="659" spans="1:11" x14ac:dyDescent="0.3">
      <c r="A659" s="1" t="s">
        <v>767</v>
      </c>
      <c r="B659" s="1" t="s">
        <v>687</v>
      </c>
      <c r="C659" s="3">
        <v>4830</v>
      </c>
      <c r="D659" s="5">
        <v>11.8</v>
      </c>
      <c r="E659" s="6">
        <v>0.51900000000000002</v>
      </c>
      <c r="F659" s="38">
        <v>2.88</v>
      </c>
      <c r="G659" s="4">
        <v>23.97</v>
      </c>
      <c r="H659" s="3">
        <v>49860</v>
      </c>
      <c r="I659" s="5">
        <v>5.8</v>
      </c>
      <c r="J659" s="4">
        <v>21.22</v>
      </c>
      <c r="K659" s="3">
        <v>44150</v>
      </c>
    </row>
    <row r="660" spans="1:11" x14ac:dyDescent="0.3">
      <c r="A660" s="1" t="s">
        <v>767</v>
      </c>
      <c r="B660" s="1" t="s">
        <v>688</v>
      </c>
      <c r="C660" s="3">
        <v>1810</v>
      </c>
      <c r="D660" s="5">
        <v>19.5</v>
      </c>
      <c r="E660" s="6">
        <v>0.19500000000000001</v>
      </c>
      <c r="F660" s="38">
        <v>0.78</v>
      </c>
      <c r="G660" s="4">
        <v>22.59</v>
      </c>
      <c r="H660" s="3">
        <v>46980</v>
      </c>
      <c r="I660" s="5">
        <v>6.1</v>
      </c>
      <c r="J660" s="4">
        <v>19.12</v>
      </c>
      <c r="K660" s="3">
        <v>39770</v>
      </c>
    </row>
    <row r="661" spans="1:11" x14ac:dyDescent="0.3">
      <c r="A661" s="1" t="s">
        <v>767</v>
      </c>
      <c r="B661" s="1" t="s">
        <v>689</v>
      </c>
      <c r="C661" s="3">
        <v>700</v>
      </c>
      <c r="D661" s="5">
        <v>11.5</v>
      </c>
      <c r="E661" s="6">
        <v>7.4999999999999997E-2</v>
      </c>
      <c r="F661" s="38">
        <v>0.79</v>
      </c>
      <c r="G661" s="4">
        <v>21.73</v>
      </c>
      <c r="H661" s="3">
        <v>45210</v>
      </c>
      <c r="I661" s="5">
        <v>7.3</v>
      </c>
      <c r="J661" s="4">
        <v>21.79</v>
      </c>
      <c r="K661" s="3">
        <v>45320</v>
      </c>
    </row>
    <row r="662" spans="1:11" x14ac:dyDescent="0.3">
      <c r="A662" s="1" t="s">
        <v>767</v>
      </c>
      <c r="B662" s="1" t="s">
        <v>691</v>
      </c>
      <c r="C662" s="3">
        <v>19580</v>
      </c>
      <c r="D662" s="5">
        <v>5.4</v>
      </c>
      <c r="E662" s="6">
        <v>2.1040000000000001</v>
      </c>
      <c r="F662" s="38">
        <v>0.76</v>
      </c>
      <c r="G662" s="4">
        <v>14.16</v>
      </c>
      <c r="H662" s="3">
        <v>29460</v>
      </c>
      <c r="I662" s="5">
        <v>1.6</v>
      </c>
      <c r="J662" s="4">
        <v>12.17</v>
      </c>
      <c r="K662" s="3">
        <v>25310</v>
      </c>
    </row>
    <row r="663" spans="1:11" x14ac:dyDescent="0.3">
      <c r="A663" s="1" t="s">
        <v>767</v>
      </c>
      <c r="B663" s="1" t="s">
        <v>692</v>
      </c>
      <c r="C663" s="3">
        <v>1940</v>
      </c>
      <c r="D663" s="5">
        <v>8.6999999999999993</v>
      </c>
      <c r="E663" s="6">
        <v>0.20799999999999999</v>
      </c>
      <c r="F663" s="38">
        <v>0.34</v>
      </c>
      <c r="G663" s="4">
        <v>18.22</v>
      </c>
      <c r="H663" s="3">
        <v>37900</v>
      </c>
      <c r="I663" s="5">
        <v>4.4000000000000004</v>
      </c>
      <c r="J663" s="4">
        <v>16.98</v>
      </c>
      <c r="K663" s="3">
        <v>35310</v>
      </c>
    </row>
    <row r="664" spans="1:11" x14ac:dyDescent="0.3">
      <c r="A664" s="1" t="s">
        <v>767</v>
      </c>
      <c r="B664" s="1" t="s">
        <v>693</v>
      </c>
      <c r="C664" s="3">
        <v>1960</v>
      </c>
      <c r="D664" s="5">
        <v>9.9</v>
      </c>
      <c r="E664" s="6">
        <v>0.21099999999999999</v>
      </c>
      <c r="F664" s="38">
        <v>0.56999999999999995</v>
      </c>
      <c r="G664" s="4">
        <v>23.52</v>
      </c>
      <c r="H664" s="3">
        <v>48920</v>
      </c>
      <c r="I664" s="5">
        <v>3</v>
      </c>
      <c r="J664" s="4">
        <v>23.3</v>
      </c>
      <c r="K664" s="3">
        <v>48470</v>
      </c>
    </row>
    <row r="665" spans="1:11" x14ac:dyDescent="0.3">
      <c r="A665" s="1" t="s">
        <v>767</v>
      </c>
      <c r="B665" s="1" t="s">
        <v>694</v>
      </c>
      <c r="C665" s="3">
        <v>790</v>
      </c>
      <c r="D665" s="5">
        <v>26.5</v>
      </c>
      <c r="E665" s="6">
        <v>8.5000000000000006E-2</v>
      </c>
      <c r="F665" s="38">
        <v>0.91</v>
      </c>
      <c r="G665" s="4">
        <v>15.29</v>
      </c>
      <c r="H665" s="3">
        <v>31800</v>
      </c>
      <c r="I665" s="5">
        <v>3.4</v>
      </c>
      <c r="J665" s="4">
        <v>13.46</v>
      </c>
      <c r="K665" s="3">
        <v>28000</v>
      </c>
    </row>
    <row r="666" spans="1:11" x14ac:dyDescent="0.3">
      <c r="A666" s="1" t="s">
        <v>767</v>
      </c>
      <c r="B666" s="1" t="s">
        <v>696</v>
      </c>
      <c r="C666" s="3">
        <v>1440</v>
      </c>
      <c r="D666" s="5">
        <v>15.3</v>
      </c>
      <c r="E666" s="6">
        <v>0.155</v>
      </c>
      <c r="F666" s="38">
        <v>0.98</v>
      </c>
      <c r="G666" s="4">
        <v>20.079999999999998</v>
      </c>
      <c r="H666" s="3">
        <v>41770</v>
      </c>
      <c r="I666" s="5">
        <v>6.4</v>
      </c>
      <c r="J666" s="4">
        <v>16.89</v>
      </c>
      <c r="K666" s="3">
        <v>35130</v>
      </c>
    </row>
    <row r="667" spans="1:11" x14ac:dyDescent="0.3">
      <c r="A667" s="1" t="s">
        <v>767</v>
      </c>
      <c r="B667" s="1" t="s">
        <v>697</v>
      </c>
      <c r="C667" s="3">
        <v>270</v>
      </c>
      <c r="D667" s="5">
        <v>18.100000000000001</v>
      </c>
      <c r="E667" s="6">
        <v>2.9000000000000001E-2</v>
      </c>
      <c r="F667" s="38">
        <v>0.26</v>
      </c>
      <c r="G667" s="4">
        <v>16.829999999999998</v>
      </c>
      <c r="H667" s="3">
        <v>35010</v>
      </c>
      <c r="I667" s="5">
        <v>5.5</v>
      </c>
      <c r="J667" s="4">
        <v>16.260000000000002</v>
      </c>
      <c r="K667" s="3">
        <v>33810</v>
      </c>
    </row>
    <row r="668" spans="1:11" x14ac:dyDescent="0.3">
      <c r="A668" s="1" t="s">
        <v>767</v>
      </c>
      <c r="B668" s="1" t="s">
        <v>698</v>
      </c>
      <c r="C668" s="3">
        <v>390</v>
      </c>
      <c r="D668" s="5">
        <v>17.399999999999999</v>
      </c>
      <c r="E668" s="6">
        <v>4.2000000000000003E-2</v>
      </c>
      <c r="F668" s="38">
        <v>0.35</v>
      </c>
      <c r="G668" s="4">
        <v>15.89</v>
      </c>
      <c r="H668" s="3">
        <v>33060</v>
      </c>
      <c r="I668" s="5">
        <v>3.5</v>
      </c>
      <c r="J668" s="4">
        <v>14.6</v>
      </c>
      <c r="K668" s="3">
        <v>30360</v>
      </c>
    </row>
    <row r="669" spans="1:11" x14ac:dyDescent="0.3">
      <c r="A669" s="1" t="s">
        <v>767</v>
      </c>
      <c r="B669" s="1" t="s">
        <v>699</v>
      </c>
      <c r="C669" s="3">
        <v>150</v>
      </c>
      <c r="D669" s="5">
        <v>27.6</v>
      </c>
      <c r="E669" s="6">
        <v>1.6E-2</v>
      </c>
      <c r="F669" s="38">
        <v>0.26</v>
      </c>
      <c r="G669" s="4">
        <v>16.97</v>
      </c>
      <c r="H669" s="3">
        <v>35300</v>
      </c>
      <c r="I669" s="5">
        <v>8.1999999999999993</v>
      </c>
      <c r="J669" s="4">
        <v>14.15</v>
      </c>
      <c r="K669" s="3">
        <v>29430</v>
      </c>
    </row>
    <row r="670" spans="1:11" x14ac:dyDescent="0.3">
      <c r="A670" s="1" t="s">
        <v>767</v>
      </c>
      <c r="B670" s="1" t="s">
        <v>700</v>
      </c>
      <c r="C670" s="3">
        <v>240</v>
      </c>
      <c r="D670" s="5">
        <v>21.7</v>
      </c>
      <c r="E670" s="6">
        <v>2.5999999999999999E-2</v>
      </c>
      <c r="F670" s="38">
        <v>0.42</v>
      </c>
      <c r="G670" s="4">
        <v>17.149999999999999</v>
      </c>
      <c r="H670" s="3">
        <v>35670</v>
      </c>
      <c r="I670" s="5">
        <v>10.6</v>
      </c>
      <c r="J670" s="4">
        <v>14.36</v>
      </c>
      <c r="K670" s="3">
        <v>29870</v>
      </c>
    </row>
    <row r="671" spans="1:11" x14ac:dyDescent="0.3">
      <c r="A671" s="1" t="s">
        <v>767</v>
      </c>
      <c r="B671" s="1" t="s">
        <v>701</v>
      </c>
      <c r="C671" s="3">
        <v>950</v>
      </c>
      <c r="D671" s="5">
        <v>17.2</v>
      </c>
      <c r="E671" s="6">
        <v>0.10199999999999999</v>
      </c>
      <c r="F671" s="38">
        <v>0.35</v>
      </c>
      <c r="G671" s="4">
        <v>19.7</v>
      </c>
      <c r="H671" s="3">
        <v>40980</v>
      </c>
      <c r="I671" s="5">
        <v>2.5</v>
      </c>
      <c r="J671" s="4">
        <v>19.239999999999998</v>
      </c>
      <c r="K671" s="3">
        <v>40020</v>
      </c>
    </row>
    <row r="672" spans="1:11" x14ac:dyDescent="0.3">
      <c r="A672" s="1" t="s">
        <v>767</v>
      </c>
      <c r="B672" s="1" t="s">
        <v>702</v>
      </c>
      <c r="C672" s="3">
        <v>3310</v>
      </c>
      <c r="D672" s="5">
        <v>12.4</v>
      </c>
      <c r="E672" s="6">
        <v>0.35599999999999998</v>
      </c>
      <c r="F672" s="38">
        <v>0.54</v>
      </c>
      <c r="G672" s="4">
        <v>15.15</v>
      </c>
      <c r="H672" s="3">
        <v>31500</v>
      </c>
      <c r="I672" s="5">
        <v>2.4</v>
      </c>
      <c r="J672" s="4">
        <v>13.76</v>
      </c>
      <c r="K672" s="3">
        <v>28620</v>
      </c>
    </row>
    <row r="673" spans="1:11" x14ac:dyDescent="0.3">
      <c r="A673" s="1" t="s">
        <v>767</v>
      </c>
      <c r="B673" s="1" t="s">
        <v>762</v>
      </c>
      <c r="C673" s="3">
        <v>110</v>
      </c>
      <c r="D673" s="5">
        <v>19.5</v>
      </c>
      <c r="E673" s="6">
        <v>1.2E-2</v>
      </c>
      <c r="F673" s="38">
        <v>0.08</v>
      </c>
      <c r="G673" s="4">
        <v>12.99</v>
      </c>
      <c r="H673" s="3">
        <v>27020</v>
      </c>
      <c r="I673" s="5">
        <v>3.7</v>
      </c>
      <c r="J673" s="4">
        <v>12.68</v>
      </c>
      <c r="K673" s="3">
        <v>26380</v>
      </c>
    </row>
    <row r="674" spans="1:11" x14ac:dyDescent="0.3">
      <c r="A674" s="1" t="s">
        <v>767</v>
      </c>
      <c r="B674" s="1" t="s">
        <v>703</v>
      </c>
      <c r="C674" s="3">
        <v>9610</v>
      </c>
      <c r="D674" s="5">
        <v>12.7</v>
      </c>
      <c r="E674" s="6">
        <v>1.0329999999999999</v>
      </c>
      <c r="F674" s="38">
        <v>0.37</v>
      </c>
      <c r="G674" s="4">
        <v>13.75</v>
      </c>
      <c r="H674" s="3">
        <v>28600</v>
      </c>
      <c r="I674" s="5">
        <v>1.7</v>
      </c>
      <c r="J674" s="4">
        <v>12.63</v>
      </c>
      <c r="K674" s="3">
        <v>26270</v>
      </c>
    </row>
    <row r="675" spans="1:11" x14ac:dyDescent="0.3">
      <c r="A675" s="1" t="s">
        <v>767</v>
      </c>
      <c r="B675" s="1" t="s">
        <v>704</v>
      </c>
      <c r="C675" s="3">
        <v>6060</v>
      </c>
      <c r="D675" s="5">
        <v>11.9</v>
      </c>
      <c r="E675" s="6">
        <v>0.65200000000000002</v>
      </c>
      <c r="F675" s="38">
        <v>0.36</v>
      </c>
      <c r="G675" s="4">
        <v>15.95</v>
      </c>
      <c r="H675" s="3">
        <v>33170</v>
      </c>
      <c r="I675" s="5">
        <v>3.7</v>
      </c>
      <c r="J675" s="4">
        <v>13.37</v>
      </c>
      <c r="K675" s="3">
        <v>27820</v>
      </c>
    </row>
    <row r="676" spans="1:11" x14ac:dyDescent="0.3">
      <c r="A676" s="1" t="s">
        <v>767</v>
      </c>
      <c r="B676" s="1" t="s">
        <v>705</v>
      </c>
      <c r="C676" s="3">
        <v>330</v>
      </c>
      <c r="D676" s="5">
        <v>11.1</v>
      </c>
      <c r="E676" s="6">
        <v>3.5999999999999997E-2</v>
      </c>
      <c r="F676" s="38">
        <v>0.61</v>
      </c>
      <c r="G676" s="4">
        <v>23.98</v>
      </c>
      <c r="H676" s="3">
        <v>49880</v>
      </c>
      <c r="I676" s="5">
        <v>4.7</v>
      </c>
      <c r="J676" s="4">
        <v>21.08</v>
      </c>
      <c r="K676" s="3">
        <v>43840</v>
      </c>
    </row>
    <row r="677" spans="1:11" x14ac:dyDescent="0.3">
      <c r="A677" s="1" t="s">
        <v>767</v>
      </c>
      <c r="B677" s="1" t="s">
        <v>706</v>
      </c>
      <c r="C677" s="3">
        <v>24010</v>
      </c>
      <c r="D677" s="5">
        <v>2.2000000000000002</v>
      </c>
      <c r="E677" s="6">
        <v>2.581</v>
      </c>
      <c r="F677" s="38">
        <v>0.93</v>
      </c>
      <c r="G677" s="4">
        <v>29.75</v>
      </c>
      <c r="H677" s="3">
        <v>61880</v>
      </c>
      <c r="I677" s="5">
        <v>1.2</v>
      </c>
      <c r="J677" s="4">
        <v>28.67</v>
      </c>
      <c r="K677" s="3">
        <v>59640</v>
      </c>
    </row>
    <row r="678" spans="1:11" x14ac:dyDescent="0.3">
      <c r="A678" s="1" t="s">
        <v>767</v>
      </c>
      <c r="B678" s="1" t="s">
        <v>707</v>
      </c>
      <c r="C678" s="3">
        <v>8980</v>
      </c>
      <c r="D678" s="5">
        <v>2</v>
      </c>
      <c r="E678" s="6">
        <v>0.96599999999999997</v>
      </c>
      <c r="F678" s="38">
        <v>1.64</v>
      </c>
      <c r="G678" s="4" t="s">
        <v>14</v>
      </c>
      <c r="H678" s="3">
        <v>154640</v>
      </c>
      <c r="I678" s="5">
        <v>15.8</v>
      </c>
      <c r="J678" s="4" t="s">
        <v>14</v>
      </c>
      <c r="K678" s="3">
        <v>139470</v>
      </c>
    </row>
    <row r="679" spans="1:11" x14ac:dyDescent="0.3">
      <c r="A679" s="1" t="s">
        <v>767</v>
      </c>
      <c r="B679" s="1" t="s">
        <v>708</v>
      </c>
      <c r="C679" s="3">
        <v>1090</v>
      </c>
      <c r="D679" s="5">
        <v>13.4</v>
      </c>
      <c r="E679" s="6">
        <v>0.11700000000000001</v>
      </c>
      <c r="F679" s="38">
        <v>0.43</v>
      </c>
      <c r="G679" s="4" t="s">
        <v>14</v>
      </c>
      <c r="H679" s="3">
        <v>95750</v>
      </c>
      <c r="I679" s="5">
        <v>5.5</v>
      </c>
      <c r="J679" s="4" t="s">
        <v>14</v>
      </c>
      <c r="K679" s="3">
        <v>83990</v>
      </c>
    </row>
    <row r="680" spans="1:11" x14ac:dyDescent="0.3">
      <c r="A680" s="1" t="s">
        <v>767</v>
      </c>
      <c r="B680" s="1" t="s">
        <v>709</v>
      </c>
      <c r="C680" s="3">
        <v>1060</v>
      </c>
      <c r="D680" s="5">
        <v>5.0999999999999996</v>
      </c>
      <c r="E680" s="6">
        <v>0.114</v>
      </c>
      <c r="F680" s="38">
        <v>0.71</v>
      </c>
      <c r="G680" s="4">
        <v>66.06</v>
      </c>
      <c r="H680" s="3">
        <v>137400</v>
      </c>
      <c r="I680" s="5">
        <v>3</v>
      </c>
      <c r="J680" s="4">
        <v>71.38</v>
      </c>
      <c r="K680" s="3">
        <v>148470</v>
      </c>
    </row>
    <row r="681" spans="1:11" x14ac:dyDescent="0.3">
      <c r="A681" s="1" t="s">
        <v>767</v>
      </c>
      <c r="B681" s="1" t="s">
        <v>710</v>
      </c>
      <c r="C681" s="3">
        <v>500</v>
      </c>
      <c r="D681" s="5">
        <v>11.8</v>
      </c>
      <c r="E681" s="6">
        <v>5.2999999999999999E-2</v>
      </c>
      <c r="F681" s="38">
        <v>0.79</v>
      </c>
      <c r="G681" s="4">
        <v>29.57</v>
      </c>
      <c r="H681" s="3">
        <v>61500</v>
      </c>
      <c r="I681" s="5">
        <v>3</v>
      </c>
      <c r="J681" s="4">
        <v>29.11</v>
      </c>
      <c r="K681" s="3">
        <v>60550</v>
      </c>
    </row>
    <row r="682" spans="1:11" x14ac:dyDescent="0.3">
      <c r="A682" s="1" t="s">
        <v>767</v>
      </c>
      <c r="B682" s="1" t="s">
        <v>711</v>
      </c>
      <c r="C682" s="3">
        <v>15260</v>
      </c>
      <c r="D682" s="5">
        <v>1.9</v>
      </c>
      <c r="E682" s="6">
        <v>1.641</v>
      </c>
      <c r="F682" s="38">
        <v>1.97</v>
      </c>
      <c r="G682" s="4" t="s">
        <v>14</v>
      </c>
      <c r="H682" s="3">
        <v>44860</v>
      </c>
      <c r="I682" s="5">
        <v>6.6</v>
      </c>
      <c r="J682" s="4" t="s">
        <v>14</v>
      </c>
      <c r="K682" s="3">
        <v>45650</v>
      </c>
    </row>
    <row r="683" spans="1:11" x14ac:dyDescent="0.3">
      <c r="A683" s="1" t="s">
        <v>767</v>
      </c>
      <c r="B683" s="1" t="s">
        <v>712</v>
      </c>
      <c r="C683" s="3">
        <v>1180</v>
      </c>
      <c r="D683" s="5">
        <v>39.6</v>
      </c>
      <c r="E683" s="6">
        <v>0.127</v>
      </c>
      <c r="F683" s="38">
        <v>1.18</v>
      </c>
      <c r="G683" s="4">
        <v>16.579999999999998</v>
      </c>
      <c r="H683" s="3">
        <v>34480</v>
      </c>
      <c r="I683" s="5">
        <v>4.8</v>
      </c>
      <c r="J683" s="4">
        <v>16.920000000000002</v>
      </c>
      <c r="K683" s="3">
        <v>35200</v>
      </c>
    </row>
    <row r="684" spans="1:11" x14ac:dyDescent="0.3">
      <c r="A684" s="1" t="s">
        <v>767</v>
      </c>
      <c r="B684" s="1" t="s">
        <v>713</v>
      </c>
      <c r="C684" s="3">
        <v>25700</v>
      </c>
      <c r="D684" s="5">
        <v>3.7</v>
      </c>
      <c r="E684" s="6">
        <v>2.7629999999999999</v>
      </c>
      <c r="F684" s="38">
        <v>2.2400000000000002</v>
      </c>
      <c r="G684" s="4">
        <v>27.68</v>
      </c>
      <c r="H684" s="3">
        <v>57570</v>
      </c>
      <c r="I684" s="5">
        <v>4.7</v>
      </c>
      <c r="J684" s="4">
        <v>29.13</v>
      </c>
      <c r="K684" s="3">
        <v>60600</v>
      </c>
    </row>
    <row r="685" spans="1:11" x14ac:dyDescent="0.3">
      <c r="A685" s="1" t="s">
        <v>767</v>
      </c>
      <c r="B685" s="1" t="s">
        <v>714</v>
      </c>
      <c r="C685" s="3">
        <v>41920</v>
      </c>
      <c r="D685" s="5">
        <v>3.6</v>
      </c>
      <c r="E685" s="6">
        <v>4.5069999999999997</v>
      </c>
      <c r="F685" s="38">
        <v>1.27</v>
      </c>
      <c r="G685" s="4">
        <v>19.510000000000002</v>
      </c>
      <c r="H685" s="3">
        <v>40590</v>
      </c>
      <c r="I685" s="5">
        <v>1.5</v>
      </c>
      <c r="J685" s="4">
        <v>19.11</v>
      </c>
      <c r="K685" s="3">
        <v>39740</v>
      </c>
    </row>
    <row r="686" spans="1:11" x14ac:dyDescent="0.3">
      <c r="A686" s="1" t="s">
        <v>767</v>
      </c>
      <c r="B686" s="1" t="s">
        <v>715</v>
      </c>
      <c r="C686" s="3">
        <v>21420</v>
      </c>
      <c r="D686" s="5">
        <v>9</v>
      </c>
      <c r="E686" s="6">
        <v>2.3029999999999999</v>
      </c>
      <c r="F686" s="38">
        <v>0.77</v>
      </c>
      <c r="G686" s="4">
        <v>13.87</v>
      </c>
      <c r="H686" s="3">
        <v>28860</v>
      </c>
      <c r="I686" s="5">
        <v>3.1</v>
      </c>
      <c r="J686" s="4">
        <v>10.84</v>
      </c>
      <c r="K686" s="3">
        <v>22540</v>
      </c>
    </row>
    <row r="687" spans="1:11" x14ac:dyDescent="0.3">
      <c r="A687" s="1" t="s">
        <v>767</v>
      </c>
      <c r="B687" s="1" t="s">
        <v>716</v>
      </c>
      <c r="C687" s="3">
        <v>63150</v>
      </c>
      <c r="D687" s="5">
        <v>3.2</v>
      </c>
      <c r="E687" s="6">
        <v>6.7880000000000003</v>
      </c>
      <c r="F687" s="38">
        <v>0.55000000000000004</v>
      </c>
      <c r="G687" s="4">
        <v>24.48</v>
      </c>
      <c r="H687" s="3">
        <v>50910</v>
      </c>
      <c r="I687" s="5">
        <v>1.3</v>
      </c>
      <c r="J687" s="4">
        <v>23.57</v>
      </c>
      <c r="K687" s="3">
        <v>49020</v>
      </c>
    </row>
    <row r="688" spans="1:11" x14ac:dyDescent="0.3">
      <c r="A688" s="1" t="s">
        <v>767</v>
      </c>
      <c r="B688" s="1" t="s">
        <v>717</v>
      </c>
      <c r="C688" s="3">
        <v>51840</v>
      </c>
      <c r="D688" s="5">
        <v>4.3</v>
      </c>
      <c r="E688" s="6">
        <v>5.5720000000000001</v>
      </c>
      <c r="F688" s="38">
        <v>0.91</v>
      </c>
      <c r="G688" s="4">
        <v>18.55</v>
      </c>
      <c r="H688" s="3">
        <v>38570</v>
      </c>
      <c r="I688" s="5">
        <v>1.9</v>
      </c>
      <c r="J688" s="4">
        <v>16.48</v>
      </c>
      <c r="K688" s="3">
        <v>34280</v>
      </c>
    </row>
    <row r="689" spans="1:11" x14ac:dyDescent="0.3">
      <c r="A689" s="1" t="s">
        <v>767</v>
      </c>
      <c r="B689" s="1" t="s">
        <v>718</v>
      </c>
      <c r="C689" s="3">
        <v>18010</v>
      </c>
      <c r="D689" s="5">
        <v>6.5</v>
      </c>
      <c r="E689" s="6">
        <v>1.9359999999999999</v>
      </c>
      <c r="F689" s="38">
        <v>1.39</v>
      </c>
      <c r="G689" s="4">
        <v>16.39</v>
      </c>
      <c r="H689" s="3">
        <v>34090</v>
      </c>
      <c r="I689" s="5">
        <v>2.6</v>
      </c>
      <c r="J689" s="4">
        <v>14.39</v>
      </c>
      <c r="K689" s="3">
        <v>29930</v>
      </c>
    </row>
    <row r="690" spans="1:11" x14ac:dyDescent="0.3">
      <c r="A690" s="1" t="s">
        <v>767</v>
      </c>
      <c r="B690" s="1" t="s">
        <v>719</v>
      </c>
      <c r="C690" s="3">
        <v>4020</v>
      </c>
      <c r="D690" s="5">
        <v>14</v>
      </c>
      <c r="E690" s="6">
        <v>0.432</v>
      </c>
      <c r="F690" s="38">
        <v>1.08</v>
      </c>
      <c r="G690" s="4">
        <v>17.170000000000002</v>
      </c>
      <c r="H690" s="3">
        <v>35720</v>
      </c>
      <c r="I690" s="5">
        <v>3.1</v>
      </c>
      <c r="J690" s="4">
        <v>14.33</v>
      </c>
      <c r="K690" s="3">
        <v>29800</v>
      </c>
    </row>
    <row r="691" spans="1:11" x14ac:dyDescent="0.3">
      <c r="A691" s="1" t="s">
        <v>767</v>
      </c>
      <c r="B691" s="1" t="s">
        <v>768</v>
      </c>
      <c r="C691" s="3">
        <v>4110</v>
      </c>
      <c r="D691" s="5">
        <v>0.1</v>
      </c>
      <c r="E691" s="6">
        <v>0.442</v>
      </c>
      <c r="F691" s="38">
        <v>1.42</v>
      </c>
      <c r="G691" s="4">
        <v>27.01</v>
      </c>
      <c r="H691" s="3">
        <v>56180</v>
      </c>
      <c r="I691" s="5">
        <v>3.4</v>
      </c>
      <c r="J691" s="4">
        <v>26.99</v>
      </c>
      <c r="K691" s="3">
        <v>56130</v>
      </c>
    </row>
    <row r="692" spans="1:11" x14ac:dyDescent="0.3">
      <c r="A692" s="1" t="s">
        <v>767</v>
      </c>
      <c r="B692" s="1" t="s">
        <v>749</v>
      </c>
      <c r="C692" s="3">
        <v>4100</v>
      </c>
      <c r="D692" s="5">
        <v>0</v>
      </c>
      <c r="E692" s="6">
        <v>0.44</v>
      </c>
      <c r="F692" s="38">
        <v>5.2</v>
      </c>
      <c r="G692" s="4">
        <v>34.68</v>
      </c>
      <c r="H692" s="3">
        <v>72140</v>
      </c>
      <c r="I692" s="5">
        <v>5.2</v>
      </c>
      <c r="J692" s="4">
        <v>34.96</v>
      </c>
      <c r="K692" s="3">
        <v>72710</v>
      </c>
    </row>
    <row r="693" spans="1:11" x14ac:dyDescent="0.3">
      <c r="A693" s="1" t="s">
        <v>767</v>
      </c>
      <c r="B693" s="1" t="s">
        <v>721</v>
      </c>
      <c r="C693" s="3">
        <v>1540</v>
      </c>
      <c r="D693" s="5">
        <v>11.9</v>
      </c>
      <c r="E693" s="6">
        <v>0.16600000000000001</v>
      </c>
      <c r="F693" s="38">
        <v>0.77</v>
      </c>
      <c r="G693" s="4">
        <v>22.68</v>
      </c>
      <c r="H693" s="3">
        <v>47170</v>
      </c>
      <c r="I693" s="5">
        <v>5.2</v>
      </c>
      <c r="J693" s="4">
        <v>21.52</v>
      </c>
      <c r="K693" s="3">
        <v>44770</v>
      </c>
    </row>
    <row r="694" spans="1:11" x14ac:dyDescent="0.3">
      <c r="A694" s="1" t="s">
        <v>767</v>
      </c>
      <c r="B694" s="1" t="s">
        <v>750</v>
      </c>
      <c r="C694" s="3">
        <v>2080</v>
      </c>
      <c r="D694" s="5">
        <v>12.7</v>
      </c>
      <c r="E694" s="6">
        <v>0.223</v>
      </c>
      <c r="F694" s="38">
        <v>0.89</v>
      </c>
      <c r="G694" s="4">
        <v>43</v>
      </c>
      <c r="H694" s="3">
        <v>89440</v>
      </c>
      <c r="I694" s="5">
        <v>5.0999999999999996</v>
      </c>
      <c r="J694" s="4">
        <v>39.64</v>
      </c>
      <c r="K694" s="3">
        <v>82450</v>
      </c>
    </row>
    <row r="695" spans="1:11" x14ac:dyDescent="0.3">
      <c r="A695" s="1" t="s">
        <v>767</v>
      </c>
      <c r="B695" s="1" t="s">
        <v>722</v>
      </c>
      <c r="C695" s="3">
        <v>90</v>
      </c>
      <c r="D695" s="5">
        <v>21.2</v>
      </c>
      <c r="E695" s="6">
        <v>0.01</v>
      </c>
      <c r="F695" s="38">
        <v>0.56999999999999995</v>
      </c>
      <c r="G695" s="4">
        <v>23.25</v>
      </c>
      <c r="H695" s="3">
        <v>48350</v>
      </c>
      <c r="I695" s="5">
        <v>3.8</v>
      </c>
      <c r="J695" s="4">
        <v>23.5</v>
      </c>
      <c r="K695" s="3">
        <v>48890</v>
      </c>
    </row>
    <row r="696" spans="1:11" x14ac:dyDescent="0.3">
      <c r="A696" s="1" t="s">
        <v>767</v>
      </c>
      <c r="B696" s="1" t="s">
        <v>723</v>
      </c>
      <c r="C696" s="3">
        <v>550</v>
      </c>
      <c r="D696" s="5">
        <v>14.5</v>
      </c>
      <c r="E696" s="6">
        <v>5.8999999999999997E-2</v>
      </c>
      <c r="F696" s="38">
        <v>1.06</v>
      </c>
      <c r="G696" s="4">
        <v>45.08</v>
      </c>
      <c r="H696" s="3">
        <v>93770</v>
      </c>
      <c r="I696" s="5">
        <v>4.0999999999999996</v>
      </c>
      <c r="J696" s="4">
        <v>46.54</v>
      </c>
      <c r="K696" s="3">
        <v>96810</v>
      </c>
    </row>
    <row r="697" spans="1:11" x14ac:dyDescent="0.3">
      <c r="A697" s="1" t="s">
        <v>767</v>
      </c>
      <c r="B697" s="1" t="s">
        <v>751</v>
      </c>
      <c r="C697" s="3">
        <v>180</v>
      </c>
      <c r="D697" s="5">
        <v>4.5</v>
      </c>
      <c r="E697" s="6">
        <v>1.9E-2</v>
      </c>
      <c r="F697" s="38">
        <v>0.84</v>
      </c>
      <c r="G697" s="4">
        <v>21.84</v>
      </c>
      <c r="H697" s="3">
        <v>45430</v>
      </c>
      <c r="I697" s="5">
        <v>2</v>
      </c>
      <c r="J697" s="4">
        <v>21.56</v>
      </c>
      <c r="K697" s="3">
        <v>44840</v>
      </c>
    </row>
    <row r="698" spans="1:11" x14ac:dyDescent="0.3">
      <c r="A698" s="1" t="s">
        <v>767</v>
      </c>
      <c r="B698" s="1" t="s">
        <v>724</v>
      </c>
      <c r="C698" s="3">
        <v>15500</v>
      </c>
      <c r="D698" s="5">
        <v>7.1</v>
      </c>
      <c r="E698" s="6">
        <v>1.6659999999999999</v>
      </c>
      <c r="F698" s="38">
        <v>1.63</v>
      </c>
      <c r="G698" s="4">
        <v>11.56</v>
      </c>
      <c r="H698" s="3">
        <v>24040</v>
      </c>
      <c r="I698" s="5">
        <v>1</v>
      </c>
      <c r="J698" s="4">
        <v>10.94</v>
      </c>
      <c r="K698" s="3">
        <v>22750</v>
      </c>
    </row>
    <row r="699" spans="1:11" x14ac:dyDescent="0.3">
      <c r="A699" s="1" t="s">
        <v>767</v>
      </c>
      <c r="B699" s="1" t="s">
        <v>725</v>
      </c>
      <c r="C699" s="3">
        <v>9730</v>
      </c>
      <c r="D699" s="5">
        <v>6.7</v>
      </c>
      <c r="E699" s="6">
        <v>1.046</v>
      </c>
      <c r="F699" s="38">
        <v>1.25</v>
      </c>
      <c r="G699" s="4">
        <v>10.79</v>
      </c>
      <c r="H699" s="3">
        <v>22440</v>
      </c>
      <c r="I699" s="5">
        <v>1.4</v>
      </c>
      <c r="J699" s="4">
        <v>10.02</v>
      </c>
      <c r="K699" s="3">
        <v>20850</v>
      </c>
    </row>
    <row r="700" spans="1:11" x14ac:dyDescent="0.3">
      <c r="A700" s="1" t="s">
        <v>767</v>
      </c>
      <c r="B700" s="1" t="s">
        <v>726</v>
      </c>
      <c r="C700" s="3">
        <v>1420</v>
      </c>
      <c r="D700" s="5">
        <v>11</v>
      </c>
      <c r="E700" s="6">
        <v>0.153</v>
      </c>
      <c r="F700" s="38">
        <v>3.13</v>
      </c>
      <c r="G700" s="4">
        <v>26.72</v>
      </c>
      <c r="H700" s="3">
        <v>55570</v>
      </c>
      <c r="I700" s="5">
        <v>6.3</v>
      </c>
      <c r="J700" s="4">
        <v>28.84</v>
      </c>
      <c r="K700" s="3">
        <v>59980</v>
      </c>
    </row>
    <row r="701" spans="1:11" x14ac:dyDescent="0.3">
      <c r="A701" s="1" t="s">
        <v>767</v>
      </c>
      <c r="B701" s="1" t="s">
        <v>727</v>
      </c>
      <c r="C701" s="3">
        <v>4670</v>
      </c>
      <c r="D701" s="5">
        <v>2.1</v>
      </c>
      <c r="E701" s="6">
        <v>0.502</v>
      </c>
      <c r="F701" s="38">
        <v>2.38</v>
      </c>
      <c r="G701" s="4">
        <v>33.5</v>
      </c>
      <c r="H701" s="3">
        <v>69670</v>
      </c>
      <c r="I701" s="5">
        <v>4.0999999999999996</v>
      </c>
      <c r="J701" s="4">
        <v>34.29</v>
      </c>
      <c r="K701" s="3">
        <v>71320</v>
      </c>
    </row>
    <row r="702" spans="1:11" x14ac:dyDescent="0.3">
      <c r="A702" s="1" t="s">
        <v>767</v>
      </c>
      <c r="B702" s="1" t="s">
        <v>728</v>
      </c>
      <c r="C702" s="3">
        <v>2240</v>
      </c>
      <c r="D702" s="5">
        <v>13.6</v>
      </c>
      <c r="E702" s="6">
        <v>0.24099999999999999</v>
      </c>
      <c r="F702" s="38">
        <v>1.41</v>
      </c>
      <c r="G702" s="4">
        <v>13.9</v>
      </c>
      <c r="H702" s="3">
        <v>28920</v>
      </c>
      <c r="I702" s="5">
        <v>5.5</v>
      </c>
      <c r="J702" s="4">
        <v>11.72</v>
      </c>
      <c r="K702" s="3">
        <v>24390</v>
      </c>
    </row>
    <row r="703" spans="1:11" x14ac:dyDescent="0.3">
      <c r="A703" s="1" t="s">
        <v>767</v>
      </c>
      <c r="B703" s="1" t="s">
        <v>729</v>
      </c>
      <c r="C703" s="3">
        <v>3570</v>
      </c>
      <c r="D703" s="5">
        <v>3.4</v>
      </c>
      <c r="E703" s="6">
        <v>0.38400000000000001</v>
      </c>
      <c r="F703" s="38">
        <v>1.42</v>
      </c>
      <c r="G703" s="4">
        <v>21.58</v>
      </c>
      <c r="H703" s="3">
        <v>44890</v>
      </c>
      <c r="I703" s="5">
        <v>6.3</v>
      </c>
      <c r="J703" s="4">
        <v>23.6</v>
      </c>
      <c r="K703" s="3">
        <v>49080</v>
      </c>
    </row>
    <row r="704" spans="1:11" x14ac:dyDescent="0.3">
      <c r="A704" s="1" t="s">
        <v>767</v>
      </c>
      <c r="B704" s="1" t="s">
        <v>730</v>
      </c>
      <c r="C704" s="3">
        <v>390</v>
      </c>
      <c r="D704" s="5">
        <v>41.5</v>
      </c>
      <c r="E704" s="6">
        <v>4.2000000000000003E-2</v>
      </c>
      <c r="F704" s="38">
        <v>0.23</v>
      </c>
      <c r="G704" s="4">
        <v>18.29</v>
      </c>
      <c r="H704" s="3">
        <v>38040</v>
      </c>
      <c r="I704" s="5">
        <v>8.3000000000000007</v>
      </c>
      <c r="J704" s="4">
        <v>19.559999999999999</v>
      </c>
      <c r="K704" s="3">
        <v>40690</v>
      </c>
    </row>
    <row r="705" spans="1:11" x14ac:dyDescent="0.3">
      <c r="A705" s="1" t="s">
        <v>767</v>
      </c>
      <c r="B705" s="1" t="s">
        <v>731</v>
      </c>
      <c r="C705" s="3">
        <v>1320</v>
      </c>
      <c r="D705" s="5">
        <v>14.6</v>
      </c>
      <c r="E705" s="6">
        <v>0.14199999999999999</v>
      </c>
      <c r="F705" s="38">
        <v>0.46</v>
      </c>
      <c r="G705" s="4">
        <v>49.87</v>
      </c>
      <c r="H705" s="3">
        <v>103730</v>
      </c>
      <c r="I705" s="5">
        <v>6.9</v>
      </c>
      <c r="J705" s="4">
        <v>45.34</v>
      </c>
      <c r="K705" s="3">
        <v>94310</v>
      </c>
    </row>
    <row r="706" spans="1:11" x14ac:dyDescent="0.3">
      <c r="A706" s="1" t="s">
        <v>767</v>
      </c>
      <c r="B706" s="1" t="s">
        <v>732</v>
      </c>
      <c r="C706" s="3">
        <v>1720</v>
      </c>
      <c r="D706" s="5">
        <v>15.4</v>
      </c>
      <c r="E706" s="6">
        <v>0.185</v>
      </c>
      <c r="F706" s="38">
        <v>0.57999999999999996</v>
      </c>
      <c r="G706" s="4">
        <v>31.01</v>
      </c>
      <c r="H706" s="3">
        <v>64490</v>
      </c>
      <c r="I706" s="5">
        <v>5.3</v>
      </c>
      <c r="J706" s="4">
        <v>28.73</v>
      </c>
      <c r="K706" s="3">
        <v>59750</v>
      </c>
    </row>
    <row r="707" spans="1:11" x14ac:dyDescent="0.3">
      <c r="A707" s="1" t="s">
        <v>767</v>
      </c>
      <c r="B707" s="1" t="s">
        <v>733</v>
      </c>
      <c r="C707" s="3">
        <v>20620</v>
      </c>
      <c r="D707" s="5">
        <v>5.5</v>
      </c>
      <c r="E707" s="6">
        <v>2.2170000000000001</v>
      </c>
      <c r="F707" s="38">
        <v>0.55000000000000004</v>
      </c>
      <c r="G707" s="4">
        <v>18.77</v>
      </c>
      <c r="H707" s="3">
        <v>39050</v>
      </c>
      <c r="I707" s="5">
        <v>1.6</v>
      </c>
      <c r="J707" s="4">
        <v>17.420000000000002</v>
      </c>
      <c r="K707" s="3">
        <v>36230</v>
      </c>
    </row>
    <row r="708" spans="1:11" x14ac:dyDescent="0.3">
      <c r="A708" s="1" t="s">
        <v>767</v>
      </c>
      <c r="B708" s="1" t="s">
        <v>734</v>
      </c>
      <c r="C708" s="3">
        <v>18850</v>
      </c>
      <c r="D708" s="5">
        <v>3.6</v>
      </c>
      <c r="E708" s="6">
        <v>2.0270000000000001</v>
      </c>
      <c r="F708" s="38">
        <v>0.77</v>
      </c>
      <c r="G708" s="4">
        <v>15.1</v>
      </c>
      <c r="H708" s="3">
        <v>31400</v>
      </c>
      <c r="I708" s="5">
        <v>11.5</v>
      </c>
      <c r="J708" s="4">
        <v>11.51</v>
      </c>
      <c r="K708" s="3">
        <v>23940</v>
      </c>
    </row>
    <row r="709" spans="1:11" x14ac:dyDescent="0.3">
      <c r="A709" s="1" t="s">
        <v>767</v>
      </c>
      <c r="B709" s="1" t="s">
        <v>735</v>
      </c>
      <c r="C709" s="3">
        <v>163620</v>
      </c>
      <c r="D709" s="5">
        <v>2.1</v>
      </c>
      <c r="E709" s="6">
        <v>17.588000000000001</v>
      </c>
      <c r="F709" s="38">
        <v>0.92</v>
      </c>
      <c r="G709" s="4">
        <v>14.86</v>
      </c>
      <c r="H709" s="3">
        <v>30920</v>
      </c>
      <c r="I709" s="5">
        <v>1</v>
      </c>
      <c r="J709" s="4">
        <v>12.86</v>
      </c>
      <c r="K709" s="3">
        <v>26750</v>
      </c>
    </row>
    <row r="710" spans="1:11" x14ac:dyDescent="0.3">
      <c r="A710" s="1" t="s">
        <v>767</v>
      </c>
      <c r="B710" s="1" t="s">
        <v>736</v>
      </c>
      <c r="C710" s="3">
        <v>1900</v>
      </c>
      <c r="D710" s="5">
        <v>19.100000000000001</v>
      </c>
      <c r="E710" s="6">
        <v>0.20499999999999999</v>
      </c>
      <c r="F710" s="38">
        <v>0.39</v>
      </c>
      <c r="G710" s="4">
        <v>14.29</v>
      </c>
      <c r="H710" s="3">
        <v>29720</v>
      </c>
      <c r="I710" s="5">
        <v>2.9</v>
      </c>
      <c r="J710" s="4">
        <v>12.84</v>
      </c>
      <c r="K710" s="3">
        <v>26700</v>
      </c>
    </row>
    <row r="711" spans="1:11" x14ac:dyDescent="0.3">
      <c r="A711" s="1" t="s">
        <v>767</v>
      </c>
      <c r="B711" s="1" t="s">
        <v>737</v>
      </c>
      <c r="C711" s="3">
        <v>40680</v>
      </c>
      <c r="D711" s="5">
        <v>5.0999999999999996</v>
      </c>
      <c r="E711" s="6">
        <v>4.3730000000000002</v>
      </c>
      <c r="F711" s="38">
        <v>0.89</v>
      </c>
      <c r="G711" s="4">
        <v>12.02</v>
      </c>
      <c r="H711" s="3">
        <v>24990</v>
      </c>
      <c r="I711" s="5">
        <v>1.1000000000000001</v>
      </c>
      <c r="J711" s="4">
        <v>10.67</v>
      </c>
      <c r="K711" s="3">
        <v>22200</v>
      </c>
    </row>
    <row r="712" spans="1:11" x14ac:dyDescent="0.3">
      <c r="A712" s="1" t="s">
        <v>767</v>
      </c>
      <c r="B712" s="1" t="s">
        <v>766</v>
      </c>
      <c r="C712" s="3">
        <v>110</v>
      </c>
      <c r="D712" s="5">
        <v>44.4</v>
      </c>
      <c r="E712" s="6">
        <v>1.2E-2</v>
      </c>
      <c r="F712" s="38">
        <v>0.48</v>
      </c>
      <c r="G712" s="4">
        <v>26.61</v>
      </c>
      <c r="H712" s="3">
        <v>55350</v>
      </c>
      <c r="I712" s="5">
        <v>11.6</v>
      </c>
      <c r="J712" s="4">
        <v>24.28</v>
      </c>
      <c r="K712" s="3">
        <v>50510</v>
      </c>
    </row>
    <row r="713" spans="1:11" x14ac:dyDescent="0.3">
      <c r="A713" s="1" t="s">
        <v>767</v>
      </c>
      <c r="B713" s="1" t="s">
        <v>738</v>
      </c>
      <c r="C713" s="3">
        <v>410</v>
      </c>
      <c r="D713" s="5">
        <v>12.2</v>
      </c>
      <c r="E713" s="6">
        <v>4.3999999999999997E-2</v>
      </c>
      <c r="F713" s="38">
        <v>0.55000000000000004</v>
      </c>
      <c r="G713" s="4">
        <v>21.76</v>
      </c>
      <c r="H713" s="3">
        <v>45270</v>
      </c>
      <c r="I713" s="5">
        <v>3.7</v>
      </c>
      <c r="J713" s="4">
        <v>20.8</v>
      </c>
      <c r="K713" s="3">
        <v>43250</v>
      </c>
    </row>
    <row r="714" spans="1:11" x14ac:dyDescent="0.3">
      <c r="A714" s="1" t="s">
        <v>767</v>
      </c>
      <c r="B714" s="1" t="s">
        <v>739</v>
      </c>
      <c r="C714" s="3">
        <v>8980</v>
      </c>
      <c r="D714" s="5">
        <v>3.7</v>
      </c>
      <c r="E714" s="6">
        <v>0.96599999999999997</v>
      </c>
      <c r="F714" s="38">
        <v>1.2</v>
      </c>
      <c r="G714" s="4">
        <v>27.07</v>
      </c>
      <c r="H714" s="3">
        <v>56300</v>
      </c>
      <c r="I714" s="5">
        <v>3.6</v>
      </c>
      <c r="J714" s="4">
        <v>27.63</v>
      </c>
      <c r="K714" s="3">
        <v>57460</v>
      </c>
    </row>
    <row r="715" spans="1:11" x14ac:dyDescent="0.3">
      <c r="A715" s="1" t="s">
        <v>767</v>
      </c>
      <c r="B715" s="1" t="s">
        <v>765</v>
      </c>
      <c r="C715" s="3">
        <v>520</v>
      </c>
      <c r="D715" s="5">
        <v>45.7</v>
      </c>
      <c r="E715" s="6">
        <v>5.6000000000000001E-2</v>
      </c>
      <c r="F715" s="38">
        <v>0.78</v>
      </c>
      <c r="G715" s="4">
        <v>27.5</v>
      </c>
      <c r="H715" s="3">
        <v>57190</v>
      </c>
      <c r="I715" s="5">
        <v>7.4</v>
      </c>
      <c r="J715" s="4">
        <v>24.88</v>
      </c>
      <c r="K715" s="3">
        <v>51740</v>
      </c>
    </row>
    <row r="716" spans="1:11" x14ac:dyDescent="0.3">
      <c r="A716" s="1" t="s">
        <v>767</v>
      </c>
      <c r="B716" s="1" t="s">
        <v>740</v>
      </c>
      <c r="C716" s="3">
        <v>1590</v>
      </c>
      <c r="D716" s="5">
        <v>27.3</v>
      </c>
      <c r="E716" s="6">
        <v>0.17100000000000001</v>
      </c>
      <c r="F716" s="38">
        <v>0.94</v>
      </c>
      <c r="G716" s="4">
        <v>25.56</v>
      </c>
      <c r="H716" s="3">
        <v>53160</v>
      </c>
      <c r="I716" s="5">
        <v>4.0999999999999996</v>
      </c>
      <c r="J716" s="4">
        <v>24.94</v>
      </c>
      <c r="K716" s="3">
        <v>51870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0"/>
  <sheetViews>
    <sheetView topLeftCell="B1" zoomScale="90" zoomScaleNormal="90" workbookViewId="0">
      <selection activeCell="B2" sqref="B2"/>
    </sheetView>
  </sheetViews>
  <sheetFormatPr defaultRowHeight="14.4" x14ac:dyDescent="0.3"/>
  <cols>
    <col min="1" max="1" width="40.6640625" style="1" customWidth="1"/>
    <col min="2" max="2" width="50.6640625" style="1" customWidth="1"/>
    <col min="3" max="3" width="12.6640625" style="3" customWidth="1"/>
    <col min="4" max="4" width="12.6640625" style="5" customWidth="1"/>
    <col min="5" max="5" width="12.6640625" style="6" customWidth="1"/>
    <col min="6" max="6" width="15.33203125" customWidth="1"/>
    <col min="7" max="7" width="12.6640625" style="4" customWidth="1"/>
    <col min="8" max="8" width="12.6640625" style="3" customWidth="1"/>
    <col min="9" max="9" width="12.6640625" style="5" customWidth="1"/>
    <col min="10" max="10" width="12.6640625" style="4" customWidth="1"/>
    <col min="11" max="11" width="12.6640625" style="3" customWidth="1"/>
  </cols>
  <sheetData>
    <row r="1" spans="1:11" ht="15" x14ac:dyDescent="0.25">
      <c r="A1" s="2" t="s">
        <v>818</v>
      </c>
      <c r="B1" s="1" t="s">
        <v>0</v>
      </c>
      <c r="C1" s="3" t="s">
        <v>1</v>
      </c>
      <c r="D1" s="5" t="s">
        <v>2</v>
      </c>
      <c r="E1" s="6" t="s">
        <v>3</v>
      </c>
      <c r="F1" s="38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 ht="15" x14ac:dyDescent="0.25">
      <c r="A2" s="1" t="s">
        <v>9</v>
      </c>
      <c r="B2" s="1" t="s">
        <v>11</v>
      </c>
      <c r="C2" s="3">
        <v>10620</v>
      </c>
      <c r="D2" s="5">
        <v>2.8</v>
      </c>
      <c r="E2" s="6">
        <v>1.756</v>
      </c>
      <c r="F2" s="38">
        <v>1.19</v>
      </c>
      <c r="G2" s="4">
        <v>113.81</v>
      </c>
      <c r="H2" s="3">
        <v>236730</v>
      </c>
      <c r="I2" s="5">
        <v>1.5</v>
      </c>
      <c r="J2" s="4" t="s">
        <v>10</v>
      </c>
      <c r="K2" s="3" t="s">
        <v>10</v>
      </c>
    </row>
    <row r="3" spans="1:11" ht="15" x14ac:dyDescent="0.25">
      <c r="A3" s="1" t="s">
        <v>9</v>
      </c>
      <c r="B3" s="1" t="s">
        <v>12</v>
      </c>
      <c r="C3" s="3">
        <v>96170</v>
      </c>
      <c r="D3" s="5">
        <v>1.8</v>
      </c>
      <c r="E3" s="6">
        <v>15.903</v>
      </c>
      <c r="F3" s="38">
        <v>1.02</v>
      </c>
      <c r="G3" s="4">
        <v>67.77</v>
      </c>
      <c r="H3" s="3">
        <v>140970</v>
      </c>
      <c r="I3" s="5">
        <v>1</v>
      </c>
      <c r="J3" s="4">
        <v>55.58</v>
      </c>
      <c r="K3" s="3">
        <v>115600</v>
      </c>
    </row>
    <row r="4" spans="1:11" ht="15" x14ac:dyDescent="0.25">
      <c r="A4" s="1" t="s">
        <v>9</v>
      </c>
      <c r="B4" s="1" t="s">
        <v>13</v>
      </c>
      <c r="C4" s="3">
        <v>680</v>
      </c>
      <c r="D4" s="5">
        <v>6.5</v>
      </c>
      <c r="E4" s="6">
        <v>0.112</v>
      </c>
      <c r="F4" s="38">
        <v>0.31</v>
      </c>
      <c r="G4" s="4">
        <f>H2/2000</f>
        <v>118.36499999999999</v>
      </c>
      <c r="H4" s="3">
        <v>72510</v>
      </c>
      <c r="I4" s="5">
        <v>4.2</v>
      </c>
      <c r="J4" s="4" t="s">
        <v>14</v>
      </c>
      <c r="K4" s="3">
        <v>63150</v>
      </c>
    </row>
    <row r="5" spans="1:11" ht="15" x14ac:dyDescent="0.25">
      <c r="A5" s="1" t="s">
        <v>9</v>
      </c>
      <c r="B5" s="1" t="s">
        <v>16</v>
      </c>
      <c r="C5" s="3">
        <v>10440</v>
      </c>
      <c r="D5" s="5">
        <v>3.4</v>
      </c>
      <c r="E5" s="6">
        <v>1.7270000000000001</v>
      </c>
      <c r="F5" s="38">
        <v>1.1200000000000001</v>
      </c>
      <c r="G5" s="4">
        <v>73.08</v>
      </c>
      <c r="H5" s="3">
        <v>152000</v>
      </c>
      <c r="I5" s="5">
        <v>1.2</v>
      </c>
      <c r="J5" s="4">
        <v>67.03</v>
      </c>
      <c r="K5" s="3">
        <v>139430</v>
      </c>
    </row>
    <row r="6" spans="1:11" ht="15" x14ac:dyDescent="0.25">
      <c r="A6" s="1" t="s">
        <v>9</v>
      </c>
      <c r="B6" s="1" t="s">
        <v>17</v>
      </c>
      <c r="C6" s="3">
        <v>27920</v>
      </c>
      <c r="D6" s="5">
        <v>2.8</v>
      </c>
      <c r="E6" s="6">
        <v>4.6180000000000003</v>
      </c>
      <c r="F6" s="38">
        <v>1.77</v>
      </c>
      <c r="G6" s="4">
        <v>63.38</v>
      </c>
      <c r="H6" s="3">
        <v>131830</v>
      </c>
      <c r="I6" s="5">
        <v>1.6</v>
      </c>
      <c r="J6" s="4">
        <v>54.15</v>
      </c>
      <c r="K6" s="3">
        <v>112640</v>
      </c>
    </row>
    <row r="7" spans="1:11" ht="15" x14ac:dyDescent="0.25">
      <c r="A7" s="1" t="s">
        <v>9</v>
      </c>
      <c r="B7" s="1" t="s">
        <v>18</v>
      </c>
      <c r="C7" s="3">
        <v>2490</v>
      </c>
      <c r="D7" s="5">
        <v>7</v>
      </c>
      <c r="E7" s="6">
        <v>0.41099999999999998</v>
      </c>
      <c r="F7" s="38">
        <v>0.87</v>
      </c>
      <c r="G7" s="4">
        <v>67.72</v>
      </c>
      <c r="H7" s="3">
        <v>140860</v>
      </c>
      <c r="I7" s="5">
        <v>2.2000000000000002</v>
      </c>
      <c r="J7" s="4">
        <v>62.04</v>
      </c>
      <c r="K7" s="3">
        <v>129040</v>
      </c>
    </row>
    <row r="8" spans="1:11" ht="15" x14ac:dyDescent="0.25">
      <c r="A8" s="1" t="s">
        <v>9</v>
      </c>
      <c r="B8" s="1" t="s">
        <v>19</v>
      </c>
      <c r="C8" s="3">
        <v>15520</v>
      </c>
      <c r="D8" s="5">
        <v>2.8</v>
      </c>
      <c r="E8" s="6">
        <v>2.5670000000000002</v>
      </c>
      <c r="F8" s="38">
        <v>1.35</v>
      </c>
      <c r="G8" s="4">
        <v>54.79</v>
      </c>
      <c r="H8" s="3">
        <v>113950</v>
      </c>
      <c r="I8" s="5">
        <v>1.3</v>
      </c>
      <c r="J8" s="4">
        <v>50.95</v>
      </c>
      <c r="K8" s="3">
        <v>105980</v>
      </c>
    </row>
    <row r="9" spans="1:11" ht="15" x14ac:dyDescent="0.25">
      <c r="A9" s="1" t="s">
        <v>9</v>
      </c>
      <c r="B9" s="1" t="s">
        <v>20</v>
      </c>
      <c r="C9" s="3">
        <v>15460</v>
      </c>
      <c r="D9" s="5">
        <v>3.1</v>
      </c>
      <c r="E9" s="6">
        <v>2.5569999999999999</v>
      </c>
      <c r="F9" s="38">
        <v>1</v>
      </c>
      <c r="G9" s="4">
        <v>77.22</v>
      </c>
      <c r="H9" s="3">
        <v>160620</v>
      </c>
      <c r="I9" s="5">
        <v>1</v>
      </c>
      <c r="J9" s="4">
        <v>73.02</v>
      </c>
      <c r="K9" s="3">
        <v>151880</v>
      </c>
    </row>
    <row r="10" spans="1:11" ht="15" x14ac:dyDescent="0.25">
      <c r="A10" s="1" t="s">
        <v>9</v>
      </c>
      <c r="B10" s="1" t="s">
        <v>21</v>
      </c>
      <c r="C10" s="3">
        <v>27690</v>
      </c>
      <c r="D10" s="5">
        <v>3.8</v>
      </c>
      <c r="E10" s="6">
        <v>4.5789999999999997</v>
      </c>
      <c r="F10" s="38">
        <v>1.1499999999999999</v>
      </c>
      <c r="G10" s="4">
        <v>75.67</v>
      </c>
      <c r="H10" s="3">
        <v>157400</v>
      </c>
      <c r="I10" s="5">
        <v>1.5</v>
      </c>
      <c r="J10" s="4">
        <v>66.37</v>
      </c>
      <c r="K10" s="3">
        <v>138040</v>
      </c>
    </row>
    <row r="11" spans="1:11" ht="15" x14ac:dyDescent="0.25">
      <c r="A11" s="1" t="s">
        <v>9</v>
      </c>
      <c r="B11" s="1" t="s">
        <v>22</v>
      </c>
      <c r="C11" s="3">
        <v>7340</v>
      </c>
      <c r="D11" s="5">
        <v>3.3</v>
      </c>
      <c r="E11" s="6">
        <v>1.2130000000000001</v>
      </c>
      <c r="F11" s="38">
        <v>1.01</v>
      </c>
      <c r="G11" s="4">
        <v>56.41</v>
      </c>
      <c r="H11" s="3">
        <v>117330</v>
      </c>
      <c r="I11" s="5">
        <v>1.5</v>
      </c>
      <c r="J11" s="4">
        <v>50.79</v>
      </c>
      <c r="K11" s="3">
        <v>105650</v>
      </c>
    </row>
    <row r="12" spans="1:11" ht="15" x14ac:dyDescent="0.25">
      <c r="A12" s="1" t="s">
        <v>9</v>
      </c>
      <c r="B12" s="1" t="s">
        <v>23</v>
      </c>
      <c r="C12" s="3">
        <v>3130</v>
      </c>
      <c r="D12" s="5">
        <v>5.6</v>
      </c>
      <c r="E12" s="6">
        <v>0.51800000000000002</v>
      </c>
      <c r="F12" s="38">
        <v>1.05</v>
      </c>
      <c r="G12" s="4">
        <v>62.37</v>
      </c>
      <c r="H12" s="3">
        <v>129720</v>
      </c>
      <c r="I12" s="5">
        <v>3</v>
      </c>
      <c r="J12" s="4">
        <v>60.44</v>
      </c>
      <c r="K12" s="3">
        <v>125710</v>
      </c>
    </row>
    <row r="13" spans="1:11" ht="15" x14ac:dyDescent="0.25">
      <c r="A13" s="1" t="s">
        <v>9</v>
      </c>
      <c r="B13" s="1" t="s">
        <v>24</v>
      </c>
      <c r="C13" s="3">
        <v>6830</v>
      </c>
      <c r="D13" s="5">
        <v>4.9000000000000004</v>
      </c>
      <c r="E13" s="6">
        <v>1.129</v>
      </c>
      <c r="F13" s="38">
        <v>1.36</v>
      </c>
      <c r="G13" s="4">
        <v>48.17</v>
      </c>
      <c r="H13" s="3">
        <v>100190</v>
      </c>
      <c r="I13" s="5">
        <v>2.4</v>
      </c>
      <c r="J13" s="4">
        <v>43.89</v>
      </c>
      <c r="K13" s="3">
        <v>91290</v>
      </c>
    </row>
    <row r="14" spans="1:11" ht="15" x14ac:dyDescent="0.25">
      <c r="A14" s="1" t="s">
        <v>9</v>
      </c>
      <c r="B14" s="1" t="s">
        <v>25</v>
      </c>
      <c r="C14" s="3">
        <v>560</v>
      </c>
      <c r="D14" s="5">
        <v>7.5</v>
      </c>
      <c r="E14" s="6">
        <v>9.2999999999999999E-2</v>
      </c>
      <c r="F14" s="38">
        <v>0.85</v>
      </c>
      <c r="G14" s="4">
        <v>71.06</v>
      </c>
      <c r="H14" s="3">
        <v>147800</v>
      </c>
      <c r="I14" s="5">
        <v>2.4</v>
      </c>
      <c r="J14" s="4">
        <v>67.47</v>
      </c>
      <c r="K14" s="3">
        <v>140340</v>
      </c>
    </row>
    <row r="15" spans="1:11" ht="15" x14ac:dyDescent="0.25">
      <c r="A15" s="1" t="s">
        <v>9</v>
      </c>
      <c r="B15" s="1" t="s">
        <v>26</v>
      </c>
      <c r="C15" s="3">
        <v>5950</v>
      </c>
      <c r="D15" s="5">
        <v>3.3</v>
      </c>
      <c r="E15" s="6">
        <v>0.98499999999999999</v>
      </c>
      <c r="F15" s="38">
        <v>1.03</v>
      </c>
      <c r="G15" s="4">
        <v>64.25</v>
      </c>
      <c r="H15" s="3">
        <v>133630</v>
      </c>
      <c r="I15" s="5">
        <v>2.2999999999999998</v>
      </c>
      <c r="J15" s="4">
        <v>60.01</v>
      </c>
      <c r="K15" s="3">
        <v>124820</v>
      </c>
    </row>
    <row r="16" spans="1:11" ht="15" x14ac:dyDescent="0.25">
      <c r="A16" s="1" t="s">
        <v>9</v>
      </c>
      <c r="B16" s="1" t="s">
        <v>27</v>
      </c>
      <c r="C16" s="3">
        <v>1310</v>
      </c>
      <c r="D16" s="5">
        <v>7</v>
      </c>
      <c r="E16" s="6">
        <v>0.217</v>
      </c>
      <c r="F16" s="38">
        <v>0.9</v>
      </c>
      <c r="G16" s="4">
        <v>58.27</v>
      </c>
      <c r="H16" s="3">
        <v>121210</v>
      </c>
      <c r="I16" s="5">
        <v>2.4</v>
      </c>
      <c r="J16" s="4">
        <v>55.2</v>
      </c>
      <c r="K16" s="3">
        <v>114810</v>
      </c>
    </row>
    <row r="17" spans="1:11" ht="15" x14ac:dyDescent="0.25">
      <c r="A17" s="1" t="s">
        <v>9</v>
      </c>
      <c r="B17" s="1" t="s">
        <v>28</v>
      </c>
      <c r="C17" s="3">
        <v>70</v>
      </c>
      <c r="D17" s="5">
        <v>49</v>
      </c>
      <c r="E17" s="6">
        <v>1.2E-2</v>
      </c>
      <c r="F17" s="38">
        <v>0.38</v>
      </c>
      <c r="G17" s="4">
        <v>30.22</v>
      </c>
      <c r="H17" s="3">
        <v>62850</v>
      </c>
      <c r="I17" s="5">
        <v>16.600000000000001</v>
      </c>
      <c r="J17" s="4">
        <v>31.09</v>
      </c>
      <c r="K17" s="3">
        <v>64670</v>
      </c>
    </row>
    <row r="18" spans="1:11" ht="15" x14ac:dyDescent="0.25">
      <c r="A18" s="1" t="s">
        <v>9</v>
      </c>
      <c r="B18" s="1" t="s">
        <v>29</v>
      </c>
      <c r="C18" s="3">
        <v>10930</v>
      </c>
      <c r="D18" s="5">
        <v>6</v>
      </c>
      <c r="E18" s="6">
        <v>1.8069999999999999</v>
      </c>
      <c r="F18" s="38">
        <v>0.98</v>
      </c>
      <c r="G18" s="4">
        <v>51.3</v>
      </c>
      <c r="H18" s="3">
        <v>106700</v>
      </c>
      <c r="I18" s="5">
        <v>2.7</v>
      </c>
      <c r="J18" s="4">
        <v>47.2</v>
      </c>
      <c r="K18" s="3">
        <v>98170</v>
      </c>
    </row>
    <row r="19" spans="1:11" ht="15" x14ac:dyDescent="0.25">
      <c r="A19" s="1" t="s">
        <v>9</v>
      </c>
      <c r="B19" s="1" t="s">
        <v>30</v>
      </c>
      <c r="C19" s="3">
        <v>2170</v>
      </c>
      <c r="D19" s="5">
        <v>9.1</v>
      </c>
      <c r="E19" s="6">
        <v>0.35799999999999998</v>
      </c>
      <c r="F19" s="38">
        <v>1.04</v>
      </c>
      <c r="G19" s="4">
        <v>27.68</v>
      </c>
      <c r="H19" s="3">
        <v>57570</v>
      </c>
      <c r="I19" s="5">
        <v>3.5</v>
      </c>
      <c r="J19" s="4">
        <v>23.59</v>
      </c>
      <c r="K19" s="3">
        <v>49060</v>
      </c>
    </row>
    <row r="20" spans="1:11" ht="15" x14ac:dyDescent="0.25">
      <c r="A20" s="1" t="s">
        <v>9</v>
      </c>
      <c r="B20" s="1" t="s">
        <v>32</v>
      </c>
      <c r="C20" s="3">
        <v>5430</v>
      </c>
      <c r="D20" s="5">
        <v>9.8000000000000007</v>
      </c>
      <c r="E20" s="6">
        <v>0.89800000000000002</v>
      </c>
      <c r="F20" s="38">
        <v>0.9</v>
      </c>
      <c r="G20" s="4">
        <v>61.43</v>
      </c>
      <c r="H20" s="3">
        <v>127770</v>
      </c>
      <c r="I20" s="5">
        <v>3.1</v>
      </c>
      <c r="J20" s="4">
        <v>55.88</v>
      </c>
      <c r="K20" s="3">
        <v>116230</v>
      </c>
    </row>
    <row r="21" spans="1:11" ht="15" x14ac:dyDescent="0.25">
      <c r="A21" s="1" t="s">
        <v>9</v>
      </c>
      <c r="B21" s="1" t="s">
        <v>33</v>
      </c>
      <c r="C21" s="3">
        <v>1870</v>
      </c>
      <c r="D21" s="5">
        <v>12.3</v>
      </c>
      <c r="E21" s="6">
        <v>0.308</v>
      </c>
      <c r="F21" s="38">
        <v>1.22</v>
      </c>
      <c r="G21" s="4">
        <v>45.43</v>
      </c>
      <c r="H21" s="3">
        <v>94490</v>
      </c>
      <c r="I21" s="5">
        <v>3.5</v>
      </c>
      <c r="J21" s="4">
        <v>43.24</v>
      </c>
      <c r="K21" s="3">
        <v>89940</v>
      </c>
    </row>
    <row r="22" spans="1:11" ht="15" x14ac:dyDescent="0.25">
      <c r="A22" s="1" t="s">
        <v>9</v>
      </c>
      <c r="B22" s="1" t="s">
        <v>34</v>
      </c>
      <c r="C22" s="3">
        <v>8820</v>
      </c>
      <c r="D22" s="5">
        <v>4</v>
      </c>
      <c r="E22" s="6">
        <v>1.4590000000000001</v>
      </c>
      <c r="F22" s="38">
        <v>1.1599999999999999</v>
      </c>
      <c r="G22" s="4">
        <v>79.16</v>
      </c>
      <c r="H22" s="3">
        <v>164650</v>
      </c>
      <c r="I22" s="5">
        <v>1.7</v>
      </c>
      <c r="J22" s="4">
        <v>76.489999999999995</v>
      </c>
      <c r="K22" s="3">
        <v>159110</v>
      </c>
    </row>
    <row r="23" spans="1:11" ht="15" x14ac:dyDescent="0.25">
      <c r="A23" s="1" t="s">
        <v>9</v>
      </c>
      <c r="B23" s="1" t="s">
        <v>35</v>
      </c>
      <c r="C23" s="3">
        <v>13560</v>
      </c>
      <c r="D23" s="5">
        <v>4.5999999999999996</v>
      </c>
      <c r="E23" s="6">
        <v>2.242</v>
      </c>
      <c r="F23" s="38">
        <v>1.54</v>
      </c>
      <c r="G23" s="4">
        <v>24.71</v>
      </c>
      <c r="H23" s="3">
        <v>51390</v>
      </c>
      <c r="I23" s="5">
        <v>2.8</v>
      </c>
      <c r="J23" s="4">
        <v>21.76</v>
      </c>
      <c r="K23" s="3">
        <v>45260</v>
      </c>
    </row>
    <row r="24" spans="1:11" ht="15" x14ac:dyDescent="0.25">
      <c r="A24" s="1" t="s">
        <v>9</v>
      </c>
      <c r="B24" s="1" t="s">
        <v>37</v>
      </c>
      <c r="C24" s="3">
        <v>1120</v>
      </c>
      <c r="D24" s="5">
        <v>11.8</v>
      </c>
      <c r="E24" s="6">
        <v>0.185</v>
      </c>
      <c r="F24" s="38">
        <v>0.72</v>
      </c>
      <c r="G24" s="4">
        <v>30.12</v>
      </c>
      <c r="H24" s="3">
        <v>62660</v>
      </c>
      <c r="I24" s="5">
        <v>4.3</v>
      </c>
      <c r="J24" s="4">
        <v>27.96</v>
      </c>
      <c r="K24" s="3">
        <v>58160</v>
      </c>
    </row>
    <row r="25" spans="1:11" ht="15" x14ac:dyDescent="0.25">
      <c r="A25" s="1" t="s">
        <v>9</v>
      </c>
      <c r="B25" s="1" t="s">
        <v>38</v>
      </c>
      <c r="C25" s="3">
        <v>12110</v>
      </c>
      <c r="D25" s="5">
        <v>3.2</v>
      </c>
      <c r="E25" s="6">
        <v>2.0030000000000001</v>
      </c>
      <c r="F25" s="38">
        <v>0.82</v>
      </c>
      <c r="G25" s="4">
        <v>55.73</v>
      </c>
      <c r="H25" s="3">
        <v>115920</v>
      </c>
      <c r="I25" s="5">
        <v>2.1</v>
      </c>
      <c r="J25" s="4">
        <v>52.27</v>
      </c>
      <c r="K25" s="3">
        <v>108720</v>
      </c>
    </row>
    <row r="26" spans="1:11" ht="15" x14ac:dyDescent="0.25">
      <c r="A26" s="1" t="s">
        <v>9</v>
      </c>
      <c r="B26" s="1" t="s">
        <v>39</v>
      </c>
      <c r="C26" s="3">
        <v>120</v>
      </c>
      <c r="D26" s="5">
        <v>0</v>
      </c>
      <c r="E26" s="6">
        <v>0.02</v>
      </c>
      <c r="F26" s="38">
        <v>0.2</v>
      </c>
      <c r="G26" s="4">
        <v>43.29</v>
      </c>
      <c r="H26" s="3">
        <v>90050</v>
      </c>
      <c r="I26" s="5">
        <v>2.5</v>
      </c>
      <c r="J26" s="4">
        <v>42.48</v>
      </c>
      <c r="K26" s="3">
        <v>88360</v>
      </c>
    </row>
    <row r="27" spans="1:11" ht="15" x14ac:dyDescent="0.25">
      <c r="A27" s="1" t="s">
        <v>9</v>
      </c>
      <c r="B27" s="1" t="s">
        <v>40</v>
      </c>
      <c r="C27" s="3">
        <v>12200</v>
      </c>
      <c r="D27" s="5">
        <v>7</v>
      </c>
      <c r="E27" s="6">
        <v>2.0169999999999999</v>
      </c>
      <c r="F27" s="38">
        <v>1.54</v>
      </c>
      <c r="G27" s="4">
        <v>36.25</v>
      </c>
      <c r="H27" s="3">
        <v>75410</v>
      </c>
      <c r="I27" s="5">
        <v>3.4</v>
      </c>
      <c r="J27" s="4">
        <v>30.77</v>
      </c>
      <c r="K27" s="3">
        <v>64000</v>
      </c>
    </row>
    <row r="28" spans="1:11" ht="15" x14ac:dyDescent="0.25">
      <c r="A28" s="1" t="s">
        <v>9</v>
      </c>
      <c r="B28" s="1" t="s">
        <v>42</v>
      </c>
      <c r="C28" s="3">
        <v>160</v>
      </c>
      <c r="D28" s="5">
        <v>13.3</v>
      </c>
      <c r="E28" s="6">
        <v>2.5999999999999999E-2</v>
      </c>
      <c r="F28" s="38">
        <v>0.39</v>
      </c>
      <c r="G28" s="4">
        <v>61.98</v>
      </c>
      <c r="H28" s="3">
        <v>128910</v>
      </c>
      <c r="I28" s="5">
        <v>3.3</v>
      </c>
      <c r="J28" s="4">
        <v>58.22</v>
      </c>
      <c r="K28" s="3">
        <v>121110</v>
      </c>
    </row>
    <row r="29" spans="1:11" x14ac:dyDescent="0.3">
      <c r="A29" s="1" t="s">
        <v>9</v>
      </c>
      <c r="B29" s="1" t="s">
        <v>43</v>
      </c>
      <c r="C29" s="3">
        <v>18930</v>
      </c>
      <c r="D29" s="5">
        <v>2.7</v>
      </c>
      <c r="E29" s="6">
        <v>3.1309999999999998</v>
      </c>
      <c r="F29" s="38">
        <v>1.04</v>
      </c>
      <c r="G29" s="4">
        <v>66.19</v>
      </c>
      <c r="H29" s="3">
        <v>137680</v>
      </c>
      <c r="I29" s="5">
        <v>1.6</v>
      </c>
      <c r="J29" s="4">
        <v>58.94</v>
      </c>
      <c r="K29" s="3">
        <v>122600</v>
      </c>
    </row>
    <row r="30" spans="1:11" x14ac:dyDescent="0.3">
      <c r="A30" s="1" t="s">
        <v>9</v>
      </c>
      <c r="B30" s="1" t="s">
        <v>44</v>
      </c>
      <c r="C30" s="3">
        <v>5960</v>
      </c>
      <c r="D30" s="5">
        <v>7.7</v>
      </c>
      <c r="E30" s="6">
        <v>0.98599999999999999</v>
      </c>
      <c r="F30" s="38">
        <v>9.09</v>
      </c>
      <c r="G30" s="4">
        <v>46.59</v>
      </c>
      <c r="H30" s="3">
        <v>96900</v>
      </c>
      <c r="I30" s="5">
        <v>8.5</v>
      </c>
      <c r="J30" s="4">
        <v>31.92</v>
      </c>
      <c r="K30" s="3">
        <v>66380</v>
      </c>
    </row>
    <row r="31" spans="1:11" x14ac:dyDescent="0.3">
      <c r="A31" s="1" t="s">
        <v>9</v>
      </c>
      <c r="B31" s="1" t="s">
        <v>45</v>
      </c>
      <c r="C31" s="3">
        <v>21490</v>
      </c>
      <c r="D31" s="5">
        <v>4.3</v>
      </c>
      <c r="E31" s="6">
        <v>3.5539999999999998</v>
      </c>
      <c r="F31" s="38">
        <v>1.23</v>
      </c>
      <c r="G31" s="4">
        <v>33.69</v>
      </c>
      <c r="H31" s="3">
        <v>70080</v>
      </c>
      <c r="I31" s="5">
        <v>2.1</v>
      </c>
      <c r="J31" s="4">
        <v>30.84</v>
      </c>
      <c r="K31" s="3">
        <v>64150</v>
      </c>
    </row>
    <row r="32" spans="1:11" x14ac:dyDescent="0.3">
      <c r="A32" s="1" t="s">
        <v>9</v>
      </c>
      <c r="B32" s="1" t="s">
        <v>46</v>
      </c>
      <c r="C32" s="3">
        <v>11810</v>
      </c>
      <c r="D32" s="5">
        <v>8</v>
      </c>
      <c r="E32" s="6">
        <v>1.9530000000000001</v>
      </c>
      <c r="F32" s="38">
        <v>0.99</v>
      </c>
      <c r="G32" s="4">
        <v>34.9</v>
      </c>
      <c r="H32" s="3">
        <v>72600</v>
      </c>
      <c r="I32" s="5">
        <v>1.7</v>
      </c>
      <c r="J32" s="4">
        <v>34.619999999999997</v>
      </c>
      <c r="K32" s="3">
        <v>72010</v>
      </c>
    </row>
    <row r="33" spans="1:11" x14ac:dyDescent="0.3">
      <c r="A33" s="1" t="s">
        <v>9</v>
      </c>
      <c r="B33" s="1" t="s">
        <v>47</v>
      </c>
      <c r="C33" s="3">
        <v>1500</v>
      </c>
      <c r="D33" s="5">
        <v>20</v>
      </c>
      <c r="E33" s="6">
        <v>0.248</v>
      </c>
      <c r="F33" s="38">
        <v>2.19</v>
      </c>
      <c r="G33" s="4">
        <v>30.22</v>
      </c>
      <c r="H33" s="3">
        <v>62860</v>
      </c>
      <c r="I33" s="5">
        <v>2.7</v>
      </c>
      <c r="J33" s="4">
        <v>29.11</v>
      </c>
      <c r="K33" s="3">
        <v>60540</v>
      </c>
    </row>
    <row r="34" spans="1:11" x14ac:dyDescent="0.3">
      <c r="A34" s="1" t="s">
        <v>9</v>
      </c>
      <c r="B34" s="1" t="s">
        <v>48</v>
      </c>
      <c r="C34" s="3">
        <v>13140</v>
      </c>
      <c r="D34" s="5">
        <v>3.2</v>
      </c>
      <c r="E34" s="6">
        <v>2.173</v>
      </c>
      <c r="F34" s="38">
        <v>1.08</v>
      </c>
      <c r="G34" s="4">
        <v>39.35</v>
      </c>
      <c r="H34" s="3">
        <v>81840</v>
      </c>
      <c r="I34" s="5">
        <v>1.1000000000000001</v>
      </c>
      <c r="J34" s="4">
        <v>39.14</v>
      </c>
      <c r="K34" s="3">
        <v>81410</v>
      </c>
    </row>
    <row r="35" spans="1:11" x14ac:dyDescent="0.3">
      <c r="A35" s="1" t="s">
        <v>9</v>
      </c>
      <c r="B35" s="1" t="s">
        <v>49</v>
      </c>
      <c r="C35" s="3">
        <v>8830</v>
      </c>
      <c r="D35" s="5">
        <v>5.7</v>
      </c>
      <c r="E35" s="6">
        <v>1.46</v>
      </c>
      <c r="F35" s="38">
        <v>0.99</v>
      </c>
      <c r="G35" s="4">
        <v>33.619999999999997</v>
      </c>
      <c r="H35" s="3">
        <v>69930</v>
      </c>
      <c r="I35" s="5">
        <v>2.1</v>
      </c>
      <c r="J35" s="4">
        <v>30.74</v>
      </c>
      <c r="K35" s="3">
        <v>63950</v>
      </c>
    </row>
    <row r="36" spans="1:11" x14ac:dyDescent="0.3">
      <c r="A36" s="1" t="s">
        <v>9</v>
      </c>
      <c r="B36" s="1" t="s">
        <v>50</v>
      </c>
      <c r="C36" s="3">
        <v>22440</v>
      </c>
      <c r="D36" s="5">
        <v>2.8</v>
      </c>
      <c r="E36" s="6">
        <v>3.7109999999999999</v>
      </c>
      <c r="F36" s="38">
        <v>0.95</v>
      </c>
      <c r="G36" s="4">
        <v>35.18</v>
      </c>
      <c r="H36" s="3">
        <v>73180</v>
      </c>
      <c r="I36" s="5">
        <v>1.3</v>
      </c>
      <c r="J36" s="4">
        <v>32.270000000000003</v>
      </c>
      <c r="K36" s="3">
        <v>67110</v>
      </c>
    </row>
    <row r="37" spans="1:11" x14ac:dyDescent="0.3">
      <c r="A37" s="1" t="s">
        <v>9</v>
      </c>
      <c r="B37" s="1" t="s">
        <v>51</v>
      </c>
      <c r="C37" s="3">
        <v>3390</v>
      </c>
      <c r="D37" s="5">
        <v>9.5</v>
      </c>
      <c r="E37" s="6">
        <v>0.56100000000000005</v>
      </c>
      <c r="F37" s="38">
        <v>1.02</v>
      </c>
      <c r="G37" s="4">
        <v>39.24</v>
      </c>
      <c r="H37" s="3">
        <v>81620</v>
      </c>
      <c r="I37" s="5">
        <v>6.3</v>
      </c>
      <c r="J37" s="4">
        <v>38.82</v>
      </c>
      <c r="K37" s="3">
        <v>80750</v>
      </c>
    </row>
    <row r="38" spans="1:11" x14ac:dyDescent="0.3">
      <c r="A38" s="1" t="s">
        <v>9</v>
      </c>
      <c r="B38" s="1" t="s">
        <v>52</v>
      </c>
      <c r="C38" s="3">
        <v>7070</v>
      </c>
      <c r="D38" s="5">
        <v>4.9000000000000004</v>
      </c>
      <c r="E38" s="6">
        <v>1.169</v>
      </c>
      <c r="F38" s="38">
        <v>1.04</v>
      </c>
      <c r="G38" s="4">
        <v>40.22</v>
      </c>
      <c r="H38" s="3">
        <v>83650</v>
      </c>
      <c r="I38" s="5">
        <v>1.4</v>
      </c>
      <c r="J38" s="4">
        <v>38.99</v>
      </c>
      <c r="K38" s="3">
        <v>81090</v>
      </c>
    </row>
    <row r="39" spans="1:11" x14ac:dyDescent="0.3">
      <c r="A39" s="1" t="s">
        <v>9</v>
      </c>
      <c r="B39" s="1" t="s">
        <v>53</v>
      </c>
      <c r="C39" s="3">
        <v>31740</v>
      </c>
      <c r="D39" s="5">
        <v>4.5999999999999996</v>
      </c>
      <c r="E39" s="6">
        <v>5.2480000000000002</v>
      </c>
      <c r="F39" s="38">
        <v>1.1299999999999999</v>
      </c>
      <c r="G39" s="4">
        <v>45.65</v>
      </c>
      <c r="H39" s="3">
        <v>94950</v>
      </c>
      <c r="I39" s="5">
        <v>2.2000000000000002</v>
      </c>
      <c r="J39" s="4">
        <v>41.14</v>
      </c>
      <c r="K39" s="3">
        <v>85560</v>
      </c>
    </row>
    <row r="40" spans="1:11" x14ac:dyDescent="0.3">
      <c r="A40" s="1" t="s">
        <v>9</v>
      </c>
      <c r="B40" s="1" t="s">
        <v>54</v>
      </c>
      <c r="C40" s="3">
        <v>5780</v>
      </c>
      <c r="D40" s="5">
        <v>8.8000000000000007</v>
      </c>
      <c r="E40" s="6">
        <v>0.95599999999999996</v>
      </c>
      <c r="F40" s="38">
        <v>1.33</v>
      </c>
      <c r="G40" s="4">
        <v>25.62</v>
      </c>
      <c r="H40" s="3">
        <v>53290</v>
      </c>
      <c r="I40" s="5">
        <v>2.7</v>
      </c>
      <c r="J40" s="4">
        <v>23.44</v>
      </c>
      <c r="K40" s="3">
        <v>48760</v>
      </c>
    </row>
    <row r="41" spans="1:11" x14ac:dyDescent="0.3">
      <c r="A41" s="1" t="s">
        <v>9</v>
      </c>
      <c r="B41" s="1" t="s">
        <v>55</v>
      </c>
      <c r="C41" s="3">
        <v>2570</v>
      </c>
      <c r="D41" s="5">
        <v>8.3000000000000007</v>
      </c>
      <c r="E41" s="6">
        <v>0.42499999999999999</v>
      </c>
      <c r="F41" s="38">
        <v>0.83</v>
      </c>
      <c r="G41" s="4">
        <v>38.04</v>
      </c>
      <c r="H41" s="3">
        <v>79120</v>
      </c>
      <c r="I41" s="5">
        <v>12.1</v>
      </c>
      <c r="J41" s="4">
        <v>31.5</v>
      </c>
      <c r="K41" s="3">
        <v>65510</v>
      </c>
    </row>
    <row r="42" spans="1:11" x14ac:dyDescent="0.3">
      <c r="A42" s="1" t="s">
        <v>9</v>
      </c>
      <c r="B42" s="1" t="s">
        <v>56</v>
      </c>
      <c r="C42" s="3">
        <v>2830</v>
      </c>
      <c r="D42" s="5">
        <v>6.3</v>
      </c>
      <c r="E42" s="6">
        <v>0.46899999999999997</v>
      </c>
      <c r="F42" s="38">
        <v>0.83</v>
      </c>
      <c r="G42" s="4">
        <v>36.340000000000003</v>
      </c>
      <c r="H42" s="3">
        <v>75590</v>
      </c>
      <c r="I42" s="5">
        <v>1.2</v>
      </c>
      <c r="J42" s="4">
        <v>34.630000000000003</v>
      </c>
      <c r="K42" s="3">
        <v>72040</v>
      </c>
    </row>
    <row r="43" spans="1:11" x14ac:dyDescent="0.3">
      <c r="A43" s="1" t="s">
        <v>9</v>
      </c>
      <c r="B43" s="1" t="s">
        <v>57</v>
      </c>
      <c r="C43" s="3">
        <v>10030</v>
      </c>
      <c r="D43" s="5">
        <v>5.5</v>
      </c>
      <c r="E43" s="6">
        <v>1.659</v>
      </c>
      <c r="F43" s="38">
        <v>0.84</v>
      </c>
      <c r="G43" s="4">
        <v>32.590000000000003</v>
      </c>
      <c r="H43" s="3">
        <v>67790</v>
      </c>
      <c r="I43" s="5">
        <v>1.8</v>
      </c>
      <c r="J43" s="4">
        <v>31.42</v>
      </c>
      <c r="K43" s="3">
        <v>65340</v>
      </c>
    </row>
    <row r="44" spans="1:11" x14ac:dyDescent="0.3">
      <c r="A44" s="1" t="s">
        <v>9</v>
      </c>
      <c r="B44" s="1" t="s">
        <v>58</v>
      </c>
      <c r="C44" s="3">
        <v>35960</v>
      </c>
      <c r="D44" s="5">
        <v>2.9</v>
      </c>
      <c r="E44" s="6">
        <v>5.9459999999999997</v>
      </c>
      <c r="F44" s="38">
        <v>1.42</v>
      </c>
      <c r="G44" s="4">
        <v>34.39</v>
      </c>
      <c r="H44" s="3">
        <v>71520</v>
      </c>
      <c r="I44" s="5">
        <v>1.1000000000000001</v>
      </c>
      <c r="J44" s="4">
        <v>30.51</v>
      </c>
      <c r="K44" s="3">
        <v>63470</v>
      </c>
    </row>
    <row r="45" spans="1:11" x14ac:dyDescent="0.3">
      <c r="A45" s="1" t="s">
        <v>9</v>
      </c>
      <c r="B45" s="1" t="s">
        <v>59</v>
      </c>
      <c r="C45" s="3">
        <v>56510</v>
      </c>
      <c r="D45" s="5">
        <v>2.2999999999999998</v>
      </c>
      <c r="E45" s="6">
        <v>9.3460000000000001</v>
      </c>
      <c r="F45" s="38">
        <v>1.33</v>
      </c>
      <c r="G45" s="4">
        <v>38.130000000000003</v>
      </c>
      <c r="H45" s="3">
        <v>79310</v>
      </c>
      <c r="I45" s="5">
        <v>1.5</v>
      </c>
      <c r="J45" s="4">
        <v>34.11</v>
      </c>
      <c r="K45" s="3">
        <v>70940</v>
      </c>
    </row>
    <row r="46" spans="1:11" x14ac:dyDescent="0.3">
      <c r="A46" s="1" t="s">
        <v>9</v>
      </c>
      <c r="B46" s="1" t="s">
        <v>60</v>
      </c>
      <c r="C46" s="3">
        <v>58520</v>
      </c>
      <c r="D46" s="5">
        <v>3.2</v>
      </c>
      <c r="E46" s="6">
        <v>9.6780000000000008</v>
      </c>
      <c r="F46" s="38">
        <v>1.1100000000000001</v>
      </c>
      <c r="G46" s="4">
        <v>39.74</v>
      </c>
      <c r="H46" s="3">
        <v>82670</v>
      </c>
      <c r="I46" s="5">
        <v>1.5</v>
      </c>
      <c r="J46" s="4">
        <v>35.6</v>
      </c>
      <c r="K46" s="3">
        <v>74050</v>
      </c>
    </row>
    <row r="47" spans="1:11" x14ac:dyDescent="0.3">
      <c r="A47" s="1" t="s">
        <v>9</v>
      </c>
      <c r="B47" s="1" t="s">
        <v>61</v>
      </c>
      <c r="C47" s="3">
        <v>1810</v>
      </c>
      <c r="D47" s="5">
        <v>12.7</v>
      </c>
      <c r="E47" s="6">
        <v>0.29899999999999999</v>
      </c>
      <c r="F47" s="38">
        <v>0.72</v>
      </c>
      <c r="G47" s="4">
        <v>40.520000000000003</v>
      </c>
      <c r="H47" s="3">
        <v>84290</v>
      </c>
      <c r="I47" s="5">
        <v>2.7</v>
      </c>
      <c r="J47" s="4">
        <v>40.4</v>
      </c>
      <c r="K47" s="3">
        <v>84030</v>
      </c>
    </row>
    <row r="48" spans="1:11" x14ac:dyDescent="0.3">
      <c r="A48" s="1" t="s">
        <v>9</v>
      </c>
      <c r="B48" s="1" t="s">
        <v>62</v>
      </c>
      <c r="C48" s="3">
        <v>2570</v>
      </c>
      <c r="D48" s="5">
        <v>8.8000000000000007</v>
      </c>
      <c r="E48" s="6">
        <v>0.42499999999999999</v>
      </c>
      <c r="F48" s="38">
        <v>1.1100000000000001</v>
      </c>
      <c r="G48" s="4">
        <v>45.42</v>
      </c>
      <c r="H48" s="3">
        <v>94470</v>
      </c>
      <c r="I48" s="5">
        <v>1.7</v>
      </c>
      <c r="J48" s="4">
        <v>44.31</v>
      </c>
      <c r="K48" s="3">
        <v>92160</v>
      </c>
    </row>
    <row r="49" spans="1:11" x14ac:dyDescent="0.3">
      <c r="A49" s="1" t="s">
        <v>9</v>
      </c>
      <c r="B49" s="1" t="s">
        <v>63</v>
      </c>
      <c r="C49" s="3">
        <v>3560</v>
      </c>
      <c r="D49" s="5">
        <v>7.8</v>
      </c>
      <c r="E49" s="6">
        <v>0.58799999999999997</v>
      </c>
      <c r="F49" s="38">
        <v>1.1200000000000001</v>
      </c>
      <c r="G49" s="4">
        <v>44.04</v>
      </c>
      <c r="H49" s="3">
        <v>91610</v>
      </c>
      <c r="I49" s="5">
        <v>3</v>
      </c>
      <c r="J49" s="4">
        <v>36.71</v>
      </c>
      <c r="K49" s="3">
        <v>76360</v>
      </c>
    </row>
    <row r="50" spans="1:11" x14ac:dyDescent="0.3">
      <c r="A50" s="1" t="s">
        <v>9</v>
      </c>
      <c r="B50" s="1" t="s">
        <v>64</v>
      </c>
      <c r="C50" s="3">
        <v>12340</v>
      </c>
      <c r="D50" s="5">
        <v>4.9000000000000004</v>
      </c>
      <c r="E50" s="6">
        <v>2.0409999999999999</v>
      </c>
      <c r="F50" s="38">
        <v>0.99</v>
      </c>
      <c r="G50" s="4">
        <v>49.27</v>
      </c>
      <c r="H50" s="3">
        <v>102470</v>
      </c>
      <c r="I50" s="5">
        <v>1.9</v>
      </c>
      <c r="J50" s="4">
        <v>43.41</v>
      </c>
      <c r="K50" s="3">
        <v>90300</v>
      </c>
    </row>
    <row r="51" spans="1:11" x14ac:dyDescent="0.3">
      <c r="A51" s="1" t="s">
        <v>9</v>
      </c>
      <c r="B51" s="1" t="s">
        <v>65</v>
      </c>
      <c r="C51" s="3">
        <v>10540</v>
      </c>
      <c r="D51" s="5">
        <v>7.8</v>
      </c>
      <c r="E51" s="6">
        <v>1.7430000000000001</v>
      </c>
      <c r="F51" s="38">
        <v>1.24</v>
      </c>
      <c r="G51" s="4">
        <v>62.47</v>
      </c>
      <c r="H51" s="3">
        <v>129940</v>
      </c>
      <c r="I51" s="5">
        <v>5.3</v>
      </c>
      <c r="J51" s="4">
        <v>45.03</v>
      </c>
      <c r="K51" s="3">
        <v>93660</v>
      </c>
    </row>
    <row r="52" spans="1:11" x14ac:dyDescent="0.3">
      <c r="A52" s="1" t="s">
        <v>9</v>
      </c>
      <c r="B52" s="1" t="s">
        <v>66</v>
      </c>
      <c r="C52" s="3">
        <v>3050</v>
      </c>
      <c r="D52" s="5">
        <v>11.8</v>
      </c>
      <c r="E52" s="6">
        <v>0.505</v>
      </c>
      <c r="F52" s="38">
        <v>0.8</v>
      </c>
      <c r="G52" s="4">
        <v>42.88</v>
      </c>
      <c r="H52" s="3">
        <v>89190</v>
      </c>
      <c r="I52" s="5">
        <v>3.7</v>
      </c>
      <c r="J52" s="4">
        <v>37.520000000000003</v>
      </c>
      <c r="K52" s="3">
        <v>78030</v>
      </c>
    </row>
    <row r="53" spans="1:11" x14ac:dyDescent="0.3">
      <c r="A53" s="1" t="s">
        <v>9</v>
      </c>
      <c r="B53" s="1" t="s">
        <v>67</v>
      </c>
      <c r="C53" s="3">
        <v>1740</v>
      </c>
      <c r="D53" s="5">
        <v>9.1999999999999993</v>
      </c>
      <c r="E53" s="6">
        <v>0.28699999999999998</v>
      </c>
      <c r="F53" s="38">
        <v>0.78</v>
      </c>
      <c r="G53" s="4">
        <v>48.82</v>
      </c>
      <c r="H53" s="3">
        <v>101540</v>
      </c>
      <c r="I53" s="5">
        <v>4.0999999999999996</v>
      </c>
      <c r="J53" s="4">
        <v>45.09</v>
      </c>
      <c r="K53" s="3">
        <v>93780</v>
      </c>
    </row>
    <row r="54" spans="1:11" x14ac:dyDescent="0.3">
      <c r="A54" s="1" t="s">
        <v>9</v>
      </c>
      <c r="B54" s="1" t="s">
        <v>68</v>
      </c>
      <c r="C54" s="3">
        <v>1620</v>
      </c>
      <c r="D54" s="5">
        <v>12.8</v>
      </c>
      <c r="E54" s="6">
        <v>0.26800000000000002</v>
      </c>
      <c r="F54" s="38">
        <v>1.06</v>
      </c>
      <c r="G54" s="4">
        <v>28.04</v>
      </c>
      <c r="H54" s="3">
        <v>58320</v>
      </c>
      <c r="I54" s="5">
        <v>3.1</v>
      </c>
      <c r="J54" s="4">
        <v>24.78</v>
      </c>
      <c r="K54" s="3">
        <v>51550</v>
      </c>
    </row>
    <row r="55" spans="1:11" x14ac:dyDescent="0.3">
      <c r="A55" s="1" t="s">
        <v>9</v>
      </c>
      <c r="B55" s="1" t="s">
        <v>69</v>
      </c>
      <c r="C55" s="3">
        <v>16820</v>
      </c>
      <c r="D55" s="5">
        <v>8.4</v>
      </c>
      <c r="E55" s="6">
        <v>2.7810000000000001</v>
      </c>
      <c r="F55" s="38">
        <v>1.29</v>
      </c>
      <c r="G55" s="4">
        <v>38.03</v>
      </c>
      <c r="H55" s="3">
        <v>79100</v>
      </c>
      <c r="I55" s="5">
        <v>3.5</v>
      </c>
      <c r="J55" s="4">
        <v>30.8</v>
      </c>
      <c r="K55" s="3">
        <v>64060</v>
      </c>
    </row>
    <row r="56" spans="1:11" x14ac:dyDescent="0.3">
      <c r="A56" s="1" t="s">
        <v>9</v>
      </c>
      <c r="B56" s="1" t="s">
        <v>70</v>
      </c>
      <c r="C56" s="3">
        <v>1620</v>
      </c>
      <c r="D56" s="5">
        <v>0.7</v>
      </c>
      <c r="E56" s="6">
        <v>0.26800000000000002</v>
      </c>
      <c r="F56" s="38">
        <v>0.67</v>
      </c>
      <c r="G56" s="4">
        <v>39.590000000000003</v>
      </c>
      <c r="H56" s="3">
        <v>82340</v>
      </c>
      <c r="I56" s="5">
        <v>2.8</v>
      </c>
      <c r="J56" s="4">
        <v>38.840000000000003</v>
      </c>
      <c r="K56" s="3">
        <v>80790</v>
      </c>
    </row>
    <row r="57" spans="1:11" x14ac:dyDescent="0.3">
      <c r="A57" s="1" t="s">
        <v>9</v>
      </c>
      <c r="B57" s="1" t="s">
        <v>71</v>
      </c>
      <c r="C57" s="3">
        <v>4770</v>
      </c>
      <c r="D57" s="5">
        <v>13.4</v>
      </c>
      <c r="E57" s="6">
        <v>0.78900000000000003</v>
      </c>
      <c r="F57" s="38">
        <v>1.64</v>
      </c>
      <c r="G57" s="4">
        <v>28.61</v>
      </c>
      <c r="H57" s="3">
        <v>59510</v>
      </c>
      <c r="I57" s="5">
        <v>4.8</v>
      </c>
      <c r="J57" s="4">
        <v>26.41</v>
      </c>
      <c r="K57" s="3">
        <v>54930</v>
      </c>
    </row>
    <row r="58" spans="1:11" x14ac:dyDescent="0.3">
      <c r="A58" s="1" t="s">
        <v>9</v>
      </c>
      <c r="B58" s="1" t="s">
        <v>72</v>
      </c>
      <c r="C58" s="3">
        <v>6110</v>
      </c>
      <c r="D58" s="5">
        <v>7.2</v>
      </c>
      <c r="E58" s="6">
        <v>1.0109999999999999</v>
      </c>
      <c r="F58" s="38">
        <v>1.1399999999999999</v>
      </c>
      <c r="G58" s="4">
        <v>38.159999999999997</v>
      </c>
      <c r="H58" s="3">
        <v>79370</v>
      </c>
      <c r="I58" s="5">
        <v>2.5</v>
      </c>
      <c r="J58" s="4">
        <v>34.1</v>
      </c>
      <c r="K58" s="3">
        <v>70930</v>
      </c>
    </row>
    <row r="59" spans="1:11" x14ac:dyDescent="0.3">
      <c r="A59" s="1" t="s">
        <v>9</v>
      </c>
      <c r="B59" s="1" t="s">
        <v>73</v>
      </c>
      <c r="C59" s="3">
        <v>1240</v>
      </c>
      <c r="D59" s="5">
        <v>26.6</v>
      </c>
      <c r="E59" s="6">
        <v>0.20599999999999999</v>
      </c>
      <c r="F59" s="38">
        <v>1.05</v>
      </c>
      <c r="G59" s="4">
        <v>58.24</v>
      </c>
      <c r="H59" s="3">
        <v>121140</v>
      </c>
      <c r="I59" s="5">
        <v>4.3</v>
      </c>
      <c r="J59" s="4">
        <v>56.36</v>
      </c>
      <c r="K59" s="3">
        <v>117220</v>
      </c>
    </row>
    <row r="60" spans="1:11" x14ac:dyDescent="0.3">
      <c r="A60" s="1" t="s">
        <v>9</v>
      </c>
      <c r="B60" s="1" t="s">
        <v>74</v>
      </c>
      <c r="C60" s="3">
        <v>20000</v>
      </c>
      <c r="D60" s="5">
        <v>6.9</v>
      </c>
      <c r="E60" s="6">
        <v>3.3069999999999999</v>
      </c>
      <c r="F60" s="38">
        <v>0.81</v>
      </c>
      <c r="G60" s="4">
        <v>45.53</v>
      </c>
      <c r="H60" s="3">
        <v>94710</v>
      </c>
      <c r="I60" s="5">
        <v>1.2</v>
      </c>
      <c r="J60" s="4">
        <v>44.64</v>
      </c>
      <c r="K60" s="3">
        <v>92860</v>
      </c>
    </row>
    <row r="61" spans="1:11" x14ac:dyDescent="0.3">
      <c r="A61" s="1" t="s">
        <v>9</v>
      </c>
      <c r="B61" s="1" t="s">
        <v>75</v>
      </c>
      <c r="C61" s="3">
        <v>3030</v>
      </c>
      <c r="D61" s="5">
        <v>7.2</v>
      </c>
      <c r="E61" s="6">
        <v>0.501</v>
      </c>
      <c r="F61" s="38">
        <v>0.68</v>
      </c>
      <c r="G61" s="4">
        <v>48.25</v>
      </c>
      <c r="H61" s="3">
        <v>100360</v>
      </c>
      <c r="I61" s="5">
        <v>2</v>
      </c>
      <c r="J61" s="4">
        <v>48.87</v>
      </c>
      <c r="K61" s="3">
        <v>101650</v>
      </c>
    </row>
    <row r="62" spans="1:11" x14ac:dyDescent="0.3">
      <c r="A62" s="1" t="s">
        <v>9</v>
      </c>
      <c r="B62" s="1" t="s">
        <v>76</v>
      </c>
      <c r="C62" s="3">
        <v>9970</v>
      </c>
      <c r="D62" s="5">
        <v>8.1999999999999993</v>
      </c>
      <c r="E62" s="6">
        <v>1.6479999999999999</v>
      </c>
      <c r="F62" s="38">
        <v>0.95</v>
      </c>
      <c r="G62" s="4">
        <v>43.68</v>
      </c>
      <c r="H62" s="3">
        <v>90860</v>
      </c>
      <c r="I62" s="5">
        <v>1.1000000000000001</v>
      </c>
      <c r="J62" s="4">
        <v>42.21</v>
      </c>
      <c r="K62" s="3">
        <v>87790</v>
      </c>
    </row>
    <row r="63" spans="1:11" x14ac:dyDescent="0.3">
      <c r="A63" s="1" t="s">
        <v>9</v>
      </c>
      <c r="B63" s="1" t="s">
        <v>77</v>
      </c>
      <c r="C63" s="3">
        <v>27050</v>
      </c>
      <c r="D63" s="5">
        <v>4.0999999999999996</v>
      </c>
      <c r="E63" s="6">
        <v>4.4729999999999999</v>
      </c>
      <c r="F63" s="38">
        <v>0.75</v>
      </c>
      <c r="G63" s="4">
        <v>55.26</v>
      </c>
      <c r="H63" s="3">
        <v>114940</v>
      </c>
      <c r="I63" s="5">
        <v>1.5</v>
      </c>
      <c r="J63" s="4">
        <v>54.07</v>
      </c>
      <c r="K63" s="3">
        <v>112470</v>
      </c>
    </row>
    <row r="64" spans="1:11" x14ac:dyDescent="0.3">
      <c r="A64" s="1" t="s">
        <v>9</v>
      </c>
      <c r="B64" s="1" t="s">
        <v>78</v>
      </c>
      <c r="C64" s="3">
        <v>22730</v>
      </c>
      <c r="D64" s="5">
        <v>6</v>
      </c>
      <c r="E64" s="6">
        <v>3.758</v>
      </c>
      <c r="F64" s="38">
        <v>1.36</v>
      </c>
      <c r="G64" s="4">
        <v>57.62</v>
      </c>
      <c r="H64" s="3">
        <v>119860</v>
      </c>
      <c r="I64" s="5">
        <v>1.6</v>
      </c>
      <c r="J64" s="4">
        <v>57.01</v>
      </c>
      <c r="K64" s="3">
        <v>118580</v>
      </c>
    </row>
    <row r="65" spans="1:11" x14ac:dyDescent="0.3">
      <c r="A65" s="1" t="s">
        <v>9</v>
      </c>
      <c r="B65" s="1" t="s">
        <v>79</v>
      </c>
      <c r="C65" s="3">
        <v>7920</v>
      </c>
      <c r="D65" s="5">
        <v>7.2</v>
      </c>
      <c r="E65" s="6">
        <v>1.31</v>
      </c>
      <c r="F65" s="38">
        <v>1.48</v>
      </c>
      <c r="G65" s="4">
        <v>36.840000000000003</v>
      </c>
      <c r="H65" s="3">
        <v>76620</v>
      </c>
      <c r="I65" s="5">
        <v>2</v>
      </c>
      <c r="J65" s="4">
        <v>32.57</v>
      </c>
      <c r="K65" s="3">
        <v>67750</v>
      </c>
    </row>
    <row r="66" spans="1:11" x14ac:dyDescent="0.3">
      <c r="A66" s="1" t="s">
        <v>9</v>
      </c>
      <c r="B66" s="1" t="s">
        <v>80</v>
      </c>
      <c r="C66" s="3">
        <v>3830</v>
      </c>
      <c r="D66" s="5">
        <v>5.3</v>
      </c>
      <c r="E66" s="6">
        <v>0.63300000000000001</v>
      </c>
      <c r="F66" s="38">
        <v>0.79</v>
      </c>
      <c r="G66" s="4">
        <v>44.6</v>
      </c>
      <c r="H66" s="3">
        <v>92770</v>
      </c>
      <c r="I66" s="5">
        <v>2</v>
      </c>
      <c r="J66" s="4">
        <v>44.98</v>
      </c>
      <c r="K66" s="3">
        <v>93560</v>
      </c>
    </row>
    <row r="67" spans="1:11" x14ac:dyDescent="0.3">
      <c r="A67" s="1" t="s">
        <v>9</v>
      </c>
      <c r="B67" s="1" t="s">
        <v>81</v>
      </c>
      <c r="C67" s="3">
        <v>14330</v>
      </c>
      <c r="D67" s="5">
        <v>3.8</v>
      </c>
      <c r="E67" s="6">
        <v>2.37</v>
      </c>
      <c r="F67" s="38">
        <v>0.9</v>
      </c>
      <c r="G67" s="4">
        <v>43.69</v>
      </c>
      <c r="H67" s="3">
        <v>90870</v>
      </c>
      <c r="I67" s="5">
        <v>1.1000000000000001</v>
      </c>
      <c r="J67" s="4">
        <v>42.96</v>
      </c>
      <c r="K67" s="3">
        <v>89350</v>
      </c>
    </row>
    <row r="68" spans="1:11" x14ac:dyDescent="0.3">
      <c r="A68" s="1" t="s">
        <v>9</v>
      </c>
      <c r="B68" s="1" t="s">
        <v>82</v>
      </c>
      <c r="C68" s="3">
        <v>4930</v>
      </c>
      <c r="D68" s="5">
        <v>9.6</v>
      </c>
      <c r="E68" s="6">
        <v>0.81599999999999995</v>
      </c>
      <c r="F68" s="38">
        <v>0.74</v>
      </c>
      <c r="G68" s="4">
        <v>56.53</v>
      </c>
      <c r="H68" s="3">
        <v>117590</v>
      </c>
      <c r="I68" s="5">
        <v>4.4000000000000004</v>
      </c>
      <c r="J68" s="4">
        <v>53.68</v>
      </c>
      <c r="K68" s="3">
        <v>111660</v>
      </c>
    </row>
    <row r="69" spans="1:11" x14ac:dyDescent="0.3">
      <c r="A69" s="1" t="s">
        <v>9</v>
      </c>
      <c r="B69" s="1" t="s">
        <v>83</v>
      </c>
      <c r="C69" s="3">
        <v>23100</v>
      </c>
      <c r="D69" s="5">
        <v>4.5999999999999996</v>
      </c>
      <c r="E69" s="6">
        <v>3.8210000000000002</v>
      </c>
      <c r="F69" s="38">
        <v>0.89</v>
      </c>
      <c r="G69" s="4">
        <v>27.89</v>
      </c>
      <c r="H69" s="3">
        <v>58020</v>
      </c>
      <c r="I69" s="5">
        <v>1</v>
      </c>
      <c r="J69" s="4">
        <v>26.6</v>
      </c>
      <c r="K69" s="3">
        <v>55320</v>
      </c>
    </row>
    <row r="70" spans="1:11" x14ac:dyDescent="0.3">
      <c r="A70" s="1" t="s">
        <v>9</v>
      </c>
      <c r="B70" s="1" t="s">
        <v>84</v>
      </c>
      <c r="C70" s="3">
        <v>5990</v>
      </c>
      <c r="D70" s="5">
        <v>7</v>
      </c>
      <c r="E70" s="6">
        <v>0.99099999999999999</v>
      </c>
      <c r="F70" s="38">
        <v>0.76</v>
      </c>
      <c r="G70" s="4">
        <v>36.1</v>
      </c>
      <c r="H70" s="3">
        <v>75090</v>
      </c>
      <c r="I70" s="5">
        <v>2.6</v>
      </c>
      <c r="J70" s="4">
        <v>33.46</v>
      </c>
      <c r="K70" s="3">
        <v>69610</v>
      </c>
    </row>
    <row r="71" spans="1:11" x14ac:dyDescent="0.3">
      <c r="A71" s="1" t="s">
        <v>9</v>
      </c>
      <c r="B71" s="1" t="s">
        <v>85</v>
      </c>
      <c r="C71" s="3">
        <v>15200</v>
      </c>
      <c r="D71" s="5">
        <v>4.9000000000000004</v>
      </c>
      <c r="E71" s="6">
        <v>2.5139999999999998</v>
      </c>
      <c r="F71" s="38">
        <v>1.1299999999999999</v>
      </c>
      <c r="G71" s="4">
        <v>41.13</v>
      </c>
      <c r="H71" s="3">
        <v>85540</v>
      </c>
      <c r="I71" s="5">
        <v>1.4</v>
      </c>
      <c r="J71" s="4">
        <v>39</v>
      </c>
      <c r="K71" s="3">
        <v>81120</v>
      </c>
    </row>
    <row r="72" spans="1:11" x14ac:dyDescent="0.3">
      <c r="A72" s="1" t="s">
        <v>9</v>
      </c>
      <c r="B72" s="1" t="s">
        <v>86</v>
      </c>
      <c r="C72" s="3">
        <v>600</v>
      </c>
      <c r="D72" s="5">
        <v>25.2</v>
      </c>
      <c r="E72" s="6">
        <v>9.9000000000000005E-2</v>
      </c>
      <c r="F72" s="38">
        <v>0.73</v>
      </c>
      <c r="G72" s="4">
        <v>52.15</v>
      </c>
      <c r="H72" s="3">
        <v>108480</v>
      </c>
      <c r="I72" s="5">
        <v>2.8</v>
      </c>
      <c r="J72" s="4">
        <v>49.4</v>
      </c>
      <c r="K72" s="3">
        <v>102760</v>
      </c>
    </row>
    <row r="73" spans="1:11" x14ac:dyDescent="0.3">
      <c r="A73" s="1" t="s">
        <v>9</v>
      </c>
      <c r="B73" s="1" t="s">
        <v>87</v>
      </c>
      <c r="C73" s="3">
        <v>80</v>
      </c>
      <c r="D73" s="5">
        <v>24.2</v>
      </c>
      <c r="E73" s="6">
        <v>1.4E-2</v>
      </c>
      <c r="F73" s="38">
        <v>0.71</v>
      </c>
      <c r="G73" s="4">
        <v>33.479999999999997</v>
      </c>
      <c r="H73" s="3">
        <v>69650</v>
      </c>
      <c r="I73" s="5">
        <v>3.8</v>
      </c>
      <c r="J73" s="4">
        <v>30.07</v>
      </c>
      <c r="K73" s="3">
        <v>62540</v>
      </c>
    </row>
    <row r="74" spans="1:11" x14ac:dyDescent="0.3">
      <c r="A74" s="1" t="s">
        <v>9</v>
      </c>
      <c r="B74" s="1" t="s">
        <v>88</v>
      </c>
      <c r="C74" s="3">
        <v>4420</v>
      </c>
      <c r="D74" s="5">
        <v>9.5</v>
      </c>
      <c r="E74" s="6">
        <v>0.73</v>
      </c>
      <c r="F74" s="38">
        <v>0.98</v>
      </c>
      <c r="G74" s="4">
        <v>42.92</v>
      </c>
      <c r="H74" s="3">
        <v>89280</v>
      </c>
      <c r="I74" s="5">
        <v>1.5</v>
      </c>
      <c r="J74" s="4">
        <v>41.81</v>
      </c>
      <c r="K74" s="3">
        <v>86950</v>
      </c>
    </row>
    <row r="75" spans="1:11" x14ac:dyDescent="0.3">
      <c r="A75" s="1" t="s">
        <v>9</v>
      </c>
      <c r="B75" s="1" t="s">
        <v>89</v>
      </c>
      <c r="C75" s="3">
        <v>1220</v>
      </c>
      <c r="D75" s="5">
        <v>12</v>
      </c>
      <c r="E75" s="6">
        <v>0.20100000000000001</v>
      </c>
      <c r="F75" s="38">
        <v>0.78</v>
      </c>
      <c r="G75" s="4">
        <v>40.340000000000003</v>
      </c>
      <c r="H75" s="3">
        <v>83900</v>
      </c>
      <c r="I75" s="5">
        <v>2.7</v>
      </c>
      <c r="J75" s="4">
        <v>39.04</v>
      </c>
      <c r="K75" s="3">
        <v>81190</v>
      </c>
    </row>
    <row r="76" spans="1:11" x14ac:dyDescent="0.3">
      <c r="A76" s="1" t="s">
        <v>9</v>
      </c>
      <c r="B76" s="1" t="s">
        <v>90</v>
      </c>
      <c r="C76" s="3">
        <v>5890</v>
      </c>
      <c r="D76" s="5">
        <v>10.8</v>
      </c>
      <c r="E76" s="6">
        <v>0.97399999999999998</v>
      </c>
      <c r="F76" s="38">
        <v>1.35</v>
      </c>
      <c r="G76" s="4">
        <v>46.1</v>
      </c>
      <c r="H76" s="3">
        <v>95880</v>
      </c>
      <c r="I76" s="5">
        <v>4.5</v>
      </c>
      <c r="J76" s="4">
        <v>40.96</v>
      </c>
      <c r="K76" s="3">
        <v>85190</v>
      </c>
    </row>
    <row r="77" spans="1:11" x14ac:dyDescent="0.3">
      <c r="A77" s="1" t="s">
        <v>9</v>
      </c>
      <c r="B77" s="1" t="s">
        <v>91</v>
      </c>
      <c r="C77" s="3">
        <v>940</v>
      </c>
      <c r="D77" s="5">
        <v>29.4</v>
      </c>
      <c r="E77" s="6">
        <v>0.155</v>
      </c>
      <c r="F77" s="38">
        <v>1.1599999999999999</v>
      </c>
      <c r="G77" s="4">
        <v>39.340000000000003</v>
      </c>
      <c r="H77" s="3">
        <v>81830</v>
      </c>
      <c r="I77" s="5">
        <v>4.0999999999999996</v>
      </c>
      <c r="J77" s="4">
        <v>40.58</v>
      </c>
      <c r="K77" s="3">
        <v>84410</v>
      </c>
    </row>
    <row r="78" spans="1:11" x14ac:dyDescent="0.3">
      <c r="A78" s="1" t="s">
        <v>9</v>
      </c>
      <c r="B78" s="1" t="s">
        <v>92</v>
      </c>
      <c r="C78" s="3">
        <v>480</v>
      </c>
      <c r="D78" s="5">
        <v>22.2</v>
      </c>
      <c r="E78" s="6">
        <v>7.9000000000000001E-2</v>
      </c>
      <c r="F78" s="38">
        <v>0.99</v>
      </c>
      <c r="G78" s="4">
        <v>41.9</v>
      </c>
      <c r="H78" s="3">
        <v>87160</v>
      </c>
      <c r="I78" s="5">
        <v>3.3</v>
      </c>
      <c r="J78" s="4">
        <v>40.72</v>
      </c>
      <c r="K78" s="3">
        <v>84690</v>
      </c>
    </row>
    <row r="79" spans="1:11" x14ac:dyDescent="0.3">
      <c r="A79" s="1" t="s">
        <v>9</v>
      </c>
      <c r="B79" s="1" t="s">
        <v>93</v>
      </c>
      <c r="C79" s="3">
        <v>1240</v>
      </c>
      <c r="D79" s="5">
        <v>13</v>
      </c>
      <c r="E79" s="6">
        <v>0.20399999999999999</v>
      </c>
      <c r="F79" s="38">
        <v>0.67</v>
      </c>
      <c r="G79" s="4">
        <v>43.35</v>
      </c>
      <c r="H79" s="3">
        <v>90170</v>
      </c>
      <c r="I79" s="5">
        <v>3.1</v>
      </c>
      <c r="J79" s="4">
        <v>44.45</v>
      </c>
      <c r="K79" s="3">
        <v>92450</v>
      </c>
    </row>
    <row r="80" spans="1:11" x14ac:dyDescent="0.3">
      <c r="A80" s="1" t="s">
        <v>9</v>
      </c>
      <c r="B80" s="1" t="s">
        <v>94</v>
      </c>
      <c r="C80" s="3">
        <v>5020</v>
      </c>
      <c r="D80" s="5">
        <v>5.2</v>
      </c>
      <c r="E80" s="6">
        <v>0.83099999999999996</v>
      </c>
      <c r="F80" s="38">
        <v>1.8</v>
      </c>
      <c r="G80" s="4">
        <v>61.89</v>
      </c>
      <c r="H80" s="3">
        <v>128730</v>
      </c>
      <c r="I80" s="5">
        <v>3.2</v>
      </c>
      <c r="J80" s="4">
        <v>61.29</v>
      </c>
      <c r="K80" s="3">
        <v>127470</v>
      </c>
    </row>
    <row r="81" spans="1:11" x14ac:dyDescent="0.3">
      <c r="A81" s="1" t="s">
        <v>9</v>
      </c>
      <c r="B81" s="1" t="s">
        <v>95</v>
      </c>
      <c r="C81" s="3">
        <v>1130</v>
      </c>
      <c r="D81" s="5">
        <v>18.100000000000001</v>
      </c>
      <c r="E81" s="6">
        <v>0.187</v>
      </c>
      <c r="F81" s="38">
        <v>1.33</v>
      </c>
      <c r="G81" s="4">
        <v>45.88</v>
      </c>
      <c r="H81" s="3">
        <v>95440</v>
      </c>
      <c r="I81" s="5">
        <v>4.4000000000000004</v>
      </c>
      <c r="J81" s="4">
        <v>43.84</v>
      </c>
      <c r="K81" s="3">
        <v>91180</v>
      </c>
    </row>
    <row r="82" spans="1:11" x14ac:dyDescent="0.3">
      <c r="A82" s="1" t="s">
        <v>9</v>
      </c>
      <c r="B82" s="1" t="s">
        <v>96</v>
      </c>
      <c r="C82" s="3">
        <v>560</v>
      </c>
      <c r="D82" s="5">
        <v>17.3</v>
      </c>
      <c r="E82" s="6">
        <v>9.2999999999999999E-2</v>
      </c>
      <c r="F82" s="38">
        <v>0.4</v>
      </c>
      <c r="G82" s="4">
        <v>46.72</v>
      </c>
      <c r="H82" s="3">
        <v>97190</v>
      </c>
      <c r="I82" s="5">
        <v>4</v>
      </c>
      <c r="J82" s="4">
        <v>42.89</v>
      </c>
      <c r="K82" s="3">
        <v>89220</v>
      </c>
    </row>
    <row r="83" spans="1:11" x14ac:dyDescent="0.3">
      <c r="A83" s="1" t="s">
        <v>9</v>
      </c>
      <c r="B83" s="1" t="s">
        <v>97</v>
      </c>
      <c r="C83" s="3">
        <v>13640</v>
      </c>
      <c r="D83" s="5">
        <v>6.5</v>
      </c>
      <c r="E83" s="6">
        <v>2.2549999999999999</v>
      </c>
      <c r="F83" s="38">
        <v>1.08</v>
      </c>
      <c r="G83" s="4">
        <v>51.32</v>
      </c>
      <c r="H83" s="3">
        <v>106750</v>
      </c>
      <c r="I83" s="5">
        <v>1.7</v>
      </c>
      <c r="J83" s="4">
        <v>51.19</v>
      </c>
      <c r="K83" s="3">
        <v>106480</v>
      </c>
    </row>
    <row r="84" spans="1:11" x14ac:dyDescent="0.3">
      <c r="A84" s="1" t="s">
        <v>9</v>
      </c>
      <c r="B84" s="1" t="s">
        <v>98</v>
      </c>
      <c r="C84" s="3">
        <v>3500</v>
      </c>
      <c r="D84" s="5">
        <v>13.3</v>
      </c>
      <c r="E84" s="6">
        <v>0.57899999999999996</v>
      </c>
      <c r="F84" s="38">
        <v>1.24</v>
      </c>
      <c r="G84" s="4">
        <v>59.09</v>
      </c>
      <c r="H84" s="3">
        <v>122910</v>
      </c>
      <c r="I84" s="5">
        <v>3.3</v>
      </c>
      <c r="J84" s="4">
        <v>55.98</v>
      </c>
      <c r="K84" s="3">
        <v>116440</v>
      </c>
    </row>
    <row r="85" spans="1:11" x14ac:dyDescent="0.3">
      <c r="A85" s="1" t="s">
        <v>9</v>
      </c>
      <c r="B85" s="1" t="s">
        <v>99</v>
      </c>
      <c r="C85" s="3">
        <v>7790</v>
      </c>
      <c r="D85" s="5">
        <v>5.9</v>
      </c>
      <c r="E85" s="6">
        <v>1.2889999999999999</v>
      </c>
      <c r="F85" s="38">
        <v>1</v>
      </c>
      <c r="G85" s="4">
        <v>53.6</v>
      </c>
      <c r="H85" s="3">
        <v>111500</v>
      </c>
      <c r="I85" s="5">
        <v>2.2000000000000002</v>
      </c>
      <c r="J85" s="4">
        <v>52.48</v>
      </c>
      <c r="K85" s="3">
        <v>109160</v>
      </c>
    </row>
    <row r="86" spans="1:11" x14ac:dyDescent="0.3">
      <c r="A86" s="1" t="s">
        <v>9</v>
      </c>
      <c r="B86" s="1" t="s">
        <v>100</v>
      </c>
      <c r="C86" s="3">
        <v>9330</v>
      </c>
      <c r="D86" s="5">
        <v>7.9</v>
      </c>
      <c r="E86" s="6">
        <v>1.5429999999999999</v>
      </c>
      <c r="F86" s="38">
        <v>1.63</v>
      </c>
      <c r="G86" s="4">
        <v>59.36</v>
      </c>
      <c r="H86" s="3">
        <v>123470</v>
      </c>
      <c r="I86" s="5">
        <v>4.0999999999999996</v>
      </c>
      <c r="J86" s="4">
        <v>57.88</v>
      </c>
      <c r="K86" s="3">
        <v>120390</v>
      </c>
    </row>
    <row r="87" spans="1:11" x14ac:dyDescent="0.3">
      <c r="A87" s="1" t="s">
        <v>9</v>
      </c>
      <c r="B87" s="1" t="s">
        <v>101</v>
      </c>
      <c r="C87" s="3">
        <v>2620</v>
      </c>
      <c r="D87" s="5">
        <v>10.9</v>
      </c>
      <c r="E87" s="6">
        <v>0.433</v>
      </c>
      <c r="F87" s="38">
        <v>1.17</v>
      </c>
      <c r="G87" s="4">
        <v>49.3</v>
      </c>
      <c r="H87" s="3">
        <v>102540</v>
      </c>
      <c r="I87" s="5">
        <v>3.4</v>
      </c>
      <c r="J87" s="4">
        <v>48.28</v>
      </c>
      <c r="K87" s="3">
        <v>100420</v>
      </c>
    </row>
    <row r="88" spans="1:11" x14ac:dyDescent="0.3">
      <c r="A88" s="1" t="s">
        <v>9</v>
      </c>
      <c r="B88" s="1" t="s">
        <v>102</v>
      </c>
      <c r="C88" s="3">
        <v>1190</v>
      </c>
      <c r="D88" s="5">
        <v>10.4</v>
      </c>
      <c r="E88" s="6">
        <v>0.19700000000000001</v>
      </c>
      <c r="F88" s="38">
        <v>1.07</v>
      </c>
      <c r="G88" s="4">
        <v>50.56</v>
      </c>
      <c r="H88" s="3">
        <v>105160</v>
      </c>
      <c r="I88" s="5">
        <v>1.5</v>
      </c>
      <c r="J88" s="4">
        <v>51.22</v>
      </c>
      <c r="K88" s="3">
        <v>106550</v>
      </c>
    </row>
    <row r="89" spans="1:11" x14ac:dyDescent="0.3">
      <c r="A89" s="1" t="s">
        <v>9</v>
      </c>
      <c r="B89" s="1" t="s">
        <v>103</v>
      </c>
      <c r="C89" s="3">
        <v>9790</v>
      </c>
      <c r="D89" s="5">
        <v>4.3</v>
      </c>
      <c r="E89" s="6">
        <v>1.619</v>
      </c>
      <c r="F89" s="38">
        <v>0.87</v>
      </c>
      <c r="G89" s="4">
        <v>51.51</v>
      </c>
      <c r="H89" s="3">
        <v>107150</v>
      </c>
      <c r="I89" s="5">
        <v>2</v>
      </c>
      <c r="J89" s="4">
        <v>48.62</v>
      </c>
      <c r="K89" s="3">
        <v>101130</v>
      </c>
    </row>
    <row r="90" spans="1:11" x14ac:dyDescent="0.3">
      <c r="A90" s="1" t="s">
        <v>9</v>
      </c>
      <c r="B90" s="1" t="s">
        <v>104</v>
      </c>
      <c r="C90" s="3">
        <v>50</v>
      </c>
      <c r="D90" s="5">
        <v>38.6</v>
      </c>
      <c r="E90" s="6">
        <v>8.0000000000000002E-3</v>
      </c>
      <c r="F90" s="38">
        <v>0.11</v>
      </c>
      <c r="G90" s="4">
        <v>54.04</v>
      </c>
      <c r="H90" s="3">
        <v>112400</v>
      </c>
      <c r="I90" s="5">
        <v>6.2</v>
      </c>
      <c r="J90" s="4">
        <v>49.39</v>
      </c>
      <c r="K90" s="3">
        <v>102740</v>
      </c>
    </row>
    <row r="91" spans="1:11" x14ac:dyDescent="0.3">
      <c r="A91" s="1" t="s">
        <v>9</v>
      </c>
      <c r="B91" s="1" t="s">
        <v>105</v>
      </c>
      <c r="C91" s="3">
        <v>950</v>
      </c>
      <c r="D91" s="5">
        <v>19.5</v>
      </c>
      <c r="E91" s="6">
        <v>0.157</v>
      </c>
      <c r="F91" s="38">
        <v>0.82</v>
      </c>
      <c r="G91" s="4">
        <v>51.66</v>
      </c>
      <c r="H91" s="3">
        <v>107450</v>
      </c>
      <c r="I91" s="5">
        <v>3.4</v>
      </c>
      <c r="J91" s="4">
        <v>51.21</v>
      </c>
      <c r="K91" s="3">
        <v>106520</v>
      </c>
    </row>
    <row r="92" spans="1:11" x14ac:dyDescent="0.3">
      <c r="A92" s="1" t="s">
        <v>9</v>
      </c>
      <c r="B92" s="1" t="s">
        <v>106</v>
      </c>
      <c r="C92" s="3">
        <v>8920</v>
      </c>
      <c r="D92" s="5">
        <v>5.3</v>
      </c>
      <c r="E92" s="6">
        <v>1.474</v>
      </c>
      <c r="F92" s="38">
        <v>0.72</v>
      </c>
      <c r="G92" s="4">
        <v>48.6</v>
      </c>
      <c r="H92" s="3">
        <v>101080</v>
      </c>
      <c r="I92" s="5">
        <v>1.7</v>
      </c>
      <c r="J92" s="4">
        <v>45.85</v>
      </c>
      <c r="K92" s="3">
        <v>95360</v>
      </c>
    </row>
    <row r="93" spans="1:11" x14ac:dyDescent="0.3">
      <c r="A93" s="1" t="s">
        <v>9</v>
      </c>
      <c r="B93" s="1" t="s">
        <v>107</v>
      </c>
      <c r="C93" s="3">
        <v>70</v>
      </c>
      <c r="D93" s="5">
        <v>17.7</v>
      </c>
      <c r="E93" s="6">
        <v>1.0999999999999999E-2</v>
      </c>
      <c r="F93" s="38">
        <v>0.26</v>
      </c>
      <c r="G93" s="4">
        <v>62.79</v>
      </c>
      <c r="H93" s="3">
        <v>130590</v>
      </c>
      <c r="I93" s="5">
        <v>4.0999999999999996</v>
      </c>
      <c r="J93" s="4">
        <v>64.66</v>
      </c>
      <c r="K93" s="3">
        <v>134500</v>
      </c>
    </row>
    <row r="94" spans="1:11" x14ac:dyDescent="0.3">
      <c r="A94" s="1" t="s">
        <v>9</v>
      </c>
      <c r="B94" s="1" t="s">
        <v>108</v>
      </c>
      <c r="C94" s="3">
        <v>790</v>
      </c>
      <c r="D94" s="5">
        <v>33.700000000000003</v>
      </c>
      <c r="E94" s="6">
        <v>0.13</v>
      </c>
      <c r="F94" s="38">
        <v>0.57999999999999996</v>
      </c>
      <c r="G94" s="4">
        <v>64.239999999999995</v>
      </c>
      <c r="H94" s="3">
        <v>133620</v>
      </c>
      <c r="I94" s="5">
        <v>5.4</v>
      </c>
      <c r="J94" s="4">
        <v>59.66</v>
      </c>
      <c r="K94" s="3">
        <v>124100</v>
      </c>
    </row>
    <row r="95" spans="1:11" x14ac:dyDescent="0.3">
      <c r="A95" s="1" t="s">
        <v>9</v>
      </c>
      <c r="B95" s="1" t="s">
        <v>109</v>
      </c>
      <c r="C95" s="3">
        <v>4960</v>
      </c>
      <c r="D95" s="5">
        <v>7.7</v>
      </c>
      <c r="E95" s="6">
        <v>0.82099999999999995</v>
      </c>
      <c r="F95" s="38">
        <v>0.89</v>
      </c>
      <c r="G95" s="4">
        <v>49.49</v>
      </c>
      <c r="H95" s="3">
        <v>102930</v>
      </c>
      <c r="I95" s="5">
        <v>2</v>
      </c>
      <c r="J95" s="4">
        <v>49.18</v>
      </c>
      <c r="K95" s="3">
        <v>102290</v>
      </c>
    </row>
    <row r="96" spans="1:11" x14ac:dyDescent="0.3">
      <c r="A96" s="1" t="s">
        <v>9</v>
      </c>
      <c r="B96" s="1" t="s">
        <v>110</v>
      </c>
      <c r="C96" s="3">
        <v>5780</v>
      </c>
      <c r="D96" s="5">
        <v>9.4</v>
      </c>
      <c r="E96" s="6">
        <v>0.95599999999999996</v>
      </c>
      <c r="F96" s="38">
        <v>1.42</v>
      </c>
      <c r="G96" s="4">
        <v>29.3</v>
      </c>
      <c r="H96" s="3">
        <v>60950</v>
      </c>
      <c r="I96" s="5">
        <v>2.6</v>
      </c>
      <c r="J96" s="4">
        <v>28.7</v>
      </c>
      <c r="K96" s="3">
        <v>59690</v>
      </c>
    </row>
    <row r="97" spans="1:11" x14ac:dyDescent="0.3">
      <c r="A97" s="1" t="s">
        <v>9</v>
      </c>
      <c r="B97" s="1" t="s">
        <v>111</v>
      </c>
      <c r="C97" s="3">
        <v>1110</v>
      </c>
      <c r="D97" s="5">
        <v>13.6</v>
      </c>
      <c r="E97" s="6">
        <v>0.184</v>
      </c>
      <c r="F97" s="38">
        <v>1.01</v>
      </c>
      <c r="G97" s="4">
        <v>35.89</v>
      </c>
      <c r="H97" s="3">
        <v>74650</v>
      </c>
      <c r="I97" s="5">
        <v>3.5</v>
      </c>
      <c r="J97" s="4">
        <v>34.380000000000003</v>
      </c>
      <c r="K97" s="3">
        <v>71510</v>
      </c>
    </row>
    <row r="98" spans="1:11" x14ac:dyDescent="0.3">
      <c r="A98" s="1" t="s">
        <v>9</v>
      </c>
      <c r="B98" s="1" t="s">
        <v>112</v>
      </c>
      <c r="C98" s="3">
        <v>1410</v>
      </c>
      <c r="D98" s="5">
        <v>7.8</v>
      </c>
      <c r="E98" s="6">
        <v>0.23300000000000001</v>
      </c>
      <c r="F98" s="38">
        <v>0.56999999999999995</v>
      </c>
      <c r="G98" s="4">
        <v>29.46</v>
      </c>
      <c r="H98" s="3">
        <v>61280</v>
      </c>
      <c r="I98" s="5">
        <v>2</v>
      </c>
      <c r="J98" s="4">
        <v>27.71</v>
      </c>
      <c r="K98" s="3">
        <v>57630</v>
      </c>
    </row>
    <row r="99" spans="1:11" x14ac:dyDescent="0.3">
      <c r="A99" s="1" t="s">
        <v>9</v>
      </c>
      <c r="B99" s="1" t="s">
        <v>113</v>
      </c>
      <c r="C99" s="3">
        <v>480</v>
      </c>
      <c r="D99" s="5">
        <v>11.9</v>
      </c>
      <c r="E99" s="6">
        <v>7.9000000000000001E-2</v>
      </c>
      <c r="F99" s="38">
        <v>0.74</v>
      </c>
      <c r="G99" s="4">
        <v>27.07</v>
      </c>
      <c r="H99" s="3">
        <v>56300</v>
      </c>
      <c r="I99" s="5">
        <v>4.3</v>
      </c>
      <c r="J99" s="4">
        <v>24.7</v>
      </c>
      <c r="K99" s="3">
        <v>51370</v>
      </c>
    </row>
    <row r="100" spans="1:11" x14ac:dyDescent="0.3">
      <c r="A100" s="1" t="s">
        <v>9</v>
      </c>
      <c r="B100" s="1" t="s">
        <v>114</v>
      </c>
      <c r="C100" s="3">
        <v>740</v>
      </c>
      <c r="D100" s="5">
        <v>27.4</v>
      </c>
      <c r="E100" s="6">
        <v>0.123</v>
      </c>
      <c r="F100" s="38">
        <v>1.5</v>
      </c>
      <c r="G100" s="4">
        <v>33.78</v>
      </c>
      <c r="H100" s="3">
        <v>70260</v>
      </c>
      <c r="I100" s="5">
        <v>2.9</v>
      </c>
      <c r="J100" s="4">
        <v>34.03</v>
      </c>
      <c r="K100" s="3">
        <v>70780</v>
      </c>
    </row>
    <row r="101" spans="1:11" x14ac:dyDescent="0.3">
      <c r="A101" s="1" t="s">
        <v>9</v>
      </c>
      <c r="B101" s="1" t="s">
        <v>115</v>
      </c>
      <c r="C101" s="3">
        <v>3340</v>
      </c>
      <c r="D101" s="5">
        <v>9</v>
      </c>
      <c r="E101" s="6">
        <v>0.55300000000000005</v>
      </c>
      <c r="F101" s="38">
        <v>1.1000000000000001</v>
      </c>
      <c r="G101" s="4">
        <v>33.81</v>
      </c>
      <c r="H101" s="3">
        <v>70320</v>
      </c>
      <c r="I101" s="5">
        <v>3.2</v>
      </c>
      <c r="J101" s="4">
        <v>33.53</v>
      </c>
      <c r="K101" s="3">
        <v>69740</v>
      </c>
    </row>
    <row r="102" spans="1:11" x14ac:dyDescent="0.3">
      <c r="A102" s="1" t="s">
        <v>9</v>
      </c>
      <c r="B102" s="1" t="s">
        <v>116</v>
      </c>
      <c r="C102" s="3">
        <v>5680</v>
      </c>
      <c r="D102" s="5">
        <v>7.2</v>
      </c>
      <c r="E102" s="6">
        <v>0.94</v>
      </c>
      <c r="F102" s="38">
        <v>1.04</v>
      </c>
      <c r="G102" s="4">
        <v>31.09</v>
      </c>
      <c r="H102" s="3">
        <v>64670</v>
      </c>
      <c r="I102" s="5">
        <v>2.4</v>
      </c>
      <c r="J102" s="4">
        <v>29.8</v>
      </c>
      <c r="K102" s="3">
        <v>61990</v>
      </c>
    </row>
    <row r="103" spans="1:11" x14ac:dyDescent="0.3">
      <c r="A103" s="1" t="s">
        <v>9</v>
      </c>
      <c r="B103" s="1" t="s">
        <v>117</v>
      </c>
      <c r="C103" s="3">
        <v>670</v>
      </c>
      <c r="D103" s="5">
        <v>30</v>
      </c>
      <c r="E103" s="6">
        <v>0.11</v>
      </c>
      <c r="F103" s="38">
        <v>1.21</v>
      </c>
      <c r="G103" s="4">
        <v>27.77</v>
      </c>
      <c r="H103" s="3">
        <v>57750</v>
      </c>
      <c r="I103" s="5">
        <v>3.1</v>
      </c>
      <c r="J103" s="4">
        <v>27.28</v>
      </c>
      <c r="K103" s="3">
        <v>56740</v>
      </c>
    </row>
    <row r="104" spans="1:11" x14ac:dyDescent="0.3">
      <c r="A104" s="1" t="s">
        <v>9</v>
      </c>
      <c r="B104" s="1" t="s">
        <v>118</v>
      </c>
      <c r="C104" s="3">
        <v>900</v>
      </c>
      <c r="D104" s="5">
        <v>40</v>
      </c>
      <c r="E104" s="6">
        <v>0.14799999999999999</v>
      </c>
      <c r="F104" s="38">
        <v>1.2</v>
      </c>
      <c r="G104" s="4">
        <v>23.6</v>
      </c>
      <c r="H104" s="3">
        <v>49080</v>
      </c>
      <c r="I104" s="5">
        <v>3.5</v>
      </c>
      <c r="J104" s="4">
        <v>21.95</v>
      </c>
      <c r="K104" s="3">
        <v>45660</v>
      </c>
    </row>
    <row r="105" spans="1:11" x14ac:dyDescent="0.3">
      <c r="A105" s="1" t="s">
        <v>9</v>
      </c>
      <c r="B105" s="1" t="s">
        <v>119</v>
      </c>
      <c r="C105" s="3">
        <v>1320</v>
      </c>
      <c r="D105" s="5">
        <v>12.4</v>
      </c>
      <c r="E105" s="6">
        <v>0.219</v>
      </c>
      <c r="F105" s="38">
        <v>0.48</v>
      </c>
      <c r="G105" s="4">
        <v>34.24</v>
      </c>
      <c r="H105" s="3">
        <v>71220</v>
      </c>
      <c r="I105" s="5">
        <v>2.8</v>
      </c>
      <c r="J105" s="4">
        <v>33.35</v>
      </c>
      <c r="K105" s="3">
        <v>69370</v>
      </c>
    </row>
    <row r="106" spans="1:11" x14ac:dyDescent="0.3">
      <c r="A106" s="1" t="s">
        <v>9</v>
      </c>
      <c r="B106" s="1" t="s">
        <v>120</v>
      </c>
      <c r="C106" s="3">
        <v>1600</v>
      </c>
      <c r="D106" s="5">
        <v>15.7</v>
      </c>
      <c r="E106" s="6">
        <v>0.26400000000000001</v>
      </c>
      <c r="F106" s="38">
        <v>0.87</v>
      </c>
      <c r="G106" s="4">
        <v>30.71</v>
      </c>
      <c r="H106" s="3">
        <v>63870</v>
      </c>
      <c r="I106" s="5">
        <v>2.1</v>
      </c>
      <c r="J106" s="4">
        <v>30.61</v>
      </c>
      <c r="K106" s="3">
        <v>63660</v>
      </c>
    </row>
    <row r="107" spans="1:11" x14ac:dyDescent="0.3">
      <c r="A107" s="1" t="s">
        <v>9</v>
      </c>
      <c r="B107" s="1" t="s">
        <v>121</v>
      </c>
      <c r="C107" s="3">
        <v>2780</v>
      </c>
      <c r="D107" s="5">
        <v>8.3000000000000007</v>
      </c>
      <c r="E107" s="6">
        <v>0.46</v>
      </c>
      <c r="F107" s="38">
        <v>0.86</v>
      </c>
      <c r="G107" s="4">
        <v>33.39</v>
      </c>
      <c r="H107" s="3">
        <v>69460</v>
      </c>
      <c r="I107" s="5">
        <v>1.8</v>
      </c>
      <c r="J107" s="4">
        <v>32.39</v>
      </c>
      <c r="K107" s="3">
        <v>67370</v>
      </c>
    </row>
    <row r="108" spans="1:11" x14ac:dyDescent="0.3">
      <c r="A108" s="1" t="s">
        <v>9</v>
      </c>
      <c r="B108" s="1" t="s">
        <v>122</v>
      </c>
      <c r="C108" s="3">
        <v>950</v>
      </c>
      <c r="D108" s="5">
        <v>15</v>
      </c>
      <c r="E108" s="6">
        <v>0.157</v>
      </c>
      <c r="F108" s="38">
        <v>0.43</v>
      </c>
      <c r="G108" s="4">
        <v>32.92</v>
      </c>
      <c r="H108" s="3">
        <v>68470</v>
      </c>
      <c r="I108" s="5">
        <v>3.9</v>
      </c>
      <c r="J108" s="4">
        <v>33.5</v>
      </c>
      <c r="K108" s="3">
        <v>69680</v>
      </c>
    </row>
    <row r="109" spans="1:11" x14ac:dyDescent="0.3">
      <c r="A109" s="1" t="s">
        <v>9</v>
      </c>
      <c r="B109" s="1" t="s">
        <v>123</v>
      </c>
      <c r="C109" s="3">
        <v>30</v>
      </c>
      <c r="D109" s="5">
        <v>0</v>
      </c>
      <c r="E109" s="6">
        <v>5.0000000000000001E-3</v>
      </c>
      <c r="F109" s="38">
        <v>0.31</v>
      </c>
      <c r="G109" s="4">
        <v>23.64</v>
      </c>
      <c r="H109" s="3">
        <v>49160</v>
      </c>
      <c r="I109" s="5">
        <v>2.5</v>
      </c>
      <c r="J109" s="4">
        <v>22.69</v>
      </c>
      <c r="K109" s="3">
        <v>47190</v>
      </c>
    </row>
    <row r="110" spans="1:11" x14ac:dyDescent="0.3">
      <c r="A110" s="1" t="s">
        <v>9</v>
      </c>
      <c r="B110" s="1" t="s">
        <v>124</v>
      </c>
      <c r="C110" s="3">
        <v>440</v>
      </c>
      <c r="D110" s="5">
        <v>12.4</v>
      </c>
      <c r="E110" s="6">
        <v>7.2999999999999995E-2</v>
      </c>
      <c r="F110" s="38">
        <v>0.7</v>
      </c>
      <c r="G110" s="4">
        <v>33.200000000000003</v>
      </c>
      <c r="H110" s="3">
        <v>69060</v>
      </c>
      <c r="I110" s="5">
        <v>3.2</v>
      </c>
      <c r="J110" s="4">
        <v>29.73</v>
      </c>
      <c r="K110" s="3">
        <v>61840</v>
      </c>
    </row>
    <row r="111" spans="1:11" x14ac:dyDescent="0.3">
      <c r="A111" s="1" t="s">
        <v>9</v>
      </c>
      <c r="B111" s="1" t="s">
        <v>125</v>
      </c>
      <c r="C111" s="3">
        <v>270</v>
      </c>
      <c r="D111" s="5">
        <v>31.7</v>
      </c>
      <c r="E111" s="6">
        <v>4.4999999999999998E-2</v>
      </c>
      <c r="F111" s="38">
        <v>0.45</v>
      </c>
      <c r="G111" s="4" t="s">
        <v>14</v>
      </c>
      <c r="H111" s="3" t="s">
        <v>14</v>
      </c>
      <c r="I111" s="5" t="s">
        <v>14</v>
      </c>
      <c r="J111" s="4" t="s">
        <v>14</v>
      </c>
      <c r="K111" s="3" t="s">
        <v>14</v>
      </c>
    </row>
    <row r="112" spans="1:11" x14ac:dyDescent="0.3">
      <c r="A112" s="1" t="s">
        <v>9</v>
      </c>
      <c r="B112" s="1" t="s">
        <v>126</v>
      </c>
      <c r="C112" s="3">
        <v>690</v>
      </c>
      <c r="D112" s="5">
        <v>25.1</v>
      </c>
      <c r="E112" s="6">
        <v>0.114</v>
      </c>
      <c r="F112" s="38">
        <v>0.59</v>
      </c>
      <c r="G112" s="4">
        <v>48.14</v>
      </c>
      <c r="H112" s="3">
        <v>100130</v>
      </c>
      <c r="I112" s="5">
        <v>7.6</v>
      </c>
      <c r="J112" s="4">
        <v>38.64</v>
      </c>
      <c r="K112" s="3">
        <v>80370</v>
      </c>
    </row>
    <row r="113" spans="1:11" x14ac:dyDescent="0.3">
      <c r="A113" s="1" t="s">
        <v>9</v>
      </c>
      <c r="B113" s="1" t="s">
        <v>127</v>
      </c>
      <c r="C113" s="3">
        <v>900</v>
      </c>
      <c r="D113" s="5">
        <v>11.9</v>
      </c>
      <c r="E113" s="6">
        <v>0.14899999999999999</v>
      </c>
      <c r="F113" s="38">
        <v>0.97</v>
      </c>
      <c r="G113" s="4">
        <v>37.01</v>
      </c>
      <c r="H113" s="3">
        <v>76980</v>
      </c>
      <c r="I113" s="5">
        <v>5</v>
      </c>
      <c r="J113" s="4">
        <v>34.909999999999997</v>
      </c>
      <c r="K113" s="3">
        <v>72610</v>
      </c>
    </row>
    <row r="114" spans="1:11" x14ac:dyDescent="0.3">
      <c r="A114" s="1" t="s">
        <v>9</v>
      </c>
      <c r="B114" s="1" t="s">
        <v>128</v>
      </c>
      <c r="C114" s="3">
        <v>160</v>
      </c>
      <c r="D114" s="5">
        <v>43.8</v>
      </c>
      <c r="E114" s="6">
        <v>2.5999999999999999E-2</v>
      </c>
      <c r="F114" s="38">
        <v>0.21</v>
      </c>
      <c r="G114" s="4">
        <v>41.03</v>
      </c>
      <c r="H114" s="3">
        <v>85350</v>
      </c>
      <c r="I114" s="5">
        <v>3.3</v>
      </c>
      <c r="J114" s="4">
        <v>41.28</v>
      </c>
      <c r="K114" s="3">
        <v>85860</v>
      </c>
    </row>
    <row r="115" spans="1:11" x14ac:dyDescent="0.3">
      <c r="A115" s="1" t="s">
        <v>9</v>
      </c>
      <c r="B115" s="1" t="s">
        <v>129</v>
      </c>
      <c r="C115" s="3">
        <v>1790</v>
      </c>
      <c r="D115" s="5">
        <v>9.1</v>
      </c>
      <c r="E115" s="6">
        <v>0.29599999999999999</v>
      </c>
      <c r="F115" s="38">
        <v>1.1200000000000001</v>
      </c>
      <c r="G115" s="4">
        <v>38.549999999999997</v>
      </c>
      <c r="H115" s="3">
        <v>80180</v>
      </c>
      <c r="I115" s="5">
        <v>3.6</v>
      </c>
      <c r="J115" s="4">
        <v>39.049999999999997</v>
      </c>
      <c r="K115" s="3">
        <v>81230</v>
      </c>
    </row>
    <row r="116" spans="1:11" x14ac:dyDescent="0.3">
      <c r="A116" s="1" t="s">
        <v>9</v>
      </c>
      <c r="B116" s="1" t="s">
        <v>130</v>
      </c>
      <c r="C116" s="3">
        <v>170</v>
      </c>
      <c r="D116" s="5">
        <v>41.1</v>
      </c>
      <c r="E116" s="6">
        <v>2.7E-2</v>
      </c>
      <c r="F116" s="38">
        <v>0.18</v>
      </c>
      <c r="G116" s="4">
        <v>34.69</v>
      </c>
      <c r="H116" s="3">
        <v>72160</v>
      </c>
      <c r="I116" s="5">
        <v>3.7</v>
      </c>
      <c r="J116" s="4">
        <v>34.74</v>
      </c>
      <c r="K116" s="3">
        <v>72260</v>
      </c>
    </row>
    <row r="117" spans="1:11" x14ac:dyDescent="0.3">
      <c r="A117" s="1" t="s">
        <v>9</v>
      </c>
      <c r="B117" s="1" t="s">
        <v>131</v>
      </c>
      <c r="C117" s="3">
        <v>30</v>
      </c>
      <c r="D117" s="5">
        <v>12.5</v>
      </c>
      <c r="E117" s="6">
        <v>6.0000000000000001E-3</v>
      </c>
      <c r="F117" s="38">
        <v>0.09</v>
      </c>
      <c r="G117" s="4">
        <v>38.74</v>
      </c>
      <c r="H117" s="3">
        <v>80590</v>
      </c>
      <c r="I117" s="5">
        <v>3.2</v>
      </c>
      <c r="J117" s="4">
        <v>35.1</v>
      </c>
      <c r="K117" s="3">
        <v>73010</v>
      </c>
    </row>
    <row r="118" spans="1:11" x14ac:dyDescent="0.3">
      <c r="A118" s="1" t="s">
        <v>9</v>
      </c>
      <c r="B118" s="1" t="s">
        <v>132</v>
      </c>
      <c r="C118" s="3">
        <v>180</v>
      </c>
      <c r="D118" s="5">
        <v>11.2</v>
      </c>
      <c r="E118" s="6">
        <v>0.03</v>
      </c>
      <c r="F118" s="38">
        <v>0.63</v>
      </c>
      <c r="G118" s="4">
        <v>39.93</v>
      </c>
      <c r="H118" s="3">
        <v>83050</v>
      </c>
      <c r="I118" s="5">
        <v>4.3</v>
      </c>
      <c r="J118" s="4">
        <v>40.99</v>
      </c>
      <c r="K118" s="3">
        <v>85260</v>
      </c>
    </row>
    <row r="119" spans="1:11" x14ac:dyDescent="0.3">
      <c r="A119" s="1" t="s">
        <v>9</v>
      </c>
      <c r="B119" s="1" t="s">
        <v>133</v>
      </c>
      <c r="C119" s="3">
        <v>7590</v>
      </c>
      <c r="D119" s="5">
        <v>12.4</v>
      </c>
      <c r="E119" s="6">
        <v>1.2549999999999999</v>
      </c>
      <c r="F119" s="38">
        <v>1.6</v>
      </c>
      <c r="G119" s="4">
        <v>43.31</v>
      </c>
      <c r="H119" s="3">
        <v>90080</v>
      </c>
      <c r="I119" s="5">
        <v>2.8</v>
      </c>
      <c r="J119" s="4">
        <v>42.58</v>
      </c>
      <c r="K119" s="3">
        <v>88560</v>
      </c>
    </row>
    <row r="120" spans="1:11" x14ac:dyDescent="0.3">
      <c r="A120" s="1" t="s">
        <v>9</v>
      </c>
      <c r="B120" s="1" t="s">
        <v>134</v>
      </c>
      <c r="C120" s="3">
        <v>440</v>
      </c>
      <c r="D120" s="5">
        <v>44.5</v>
      </c>
      <c r="E120" s="6">
        <v>7.2999999999999995E-2</v>
      </c>
      <c r="F120" s="38">
        <v>1.47</v>
      </c>
      <c r="G120" s="4">
        <v>46.83</v>
      </c>
      <c r="H120" s="3">
        <v>97400</v>
      </c>
      <c r="I120" s="5">
        <v>3.7</v>
      </c>
      <c r="J120" s="4">
        <v>45.13</v>
      </c>
      <c r="K120" s="3">
        <v>93870</v>
      </c>
    </row>
    <row r="121" spans="1:11" x14ac:dyDescent="0.3">
      <c r="A121" s="1" t="s">
        <v>9</v>
      </c>
      <c r="B121" s="1" t="s">
        <v>135</v>
      </c>
      <c r="C121" s="3">
        <v>480</v>
      </c>
      <c r="D121" s="5">
        <v>7.2</v>
      </c>
      <c r="E121" s="6">
        <v>7.9000000000000001E-2</v>
      </c>
      <c r="F121" s="38">
        <v>0.67</v>
      </c>
      <c r="G121" s="4">
        <v>43.97</v>
      </c>
      <c r="H121" s="3">
        <v>91460</v>
      </c>
      <c r="I121" s="5">
        <v>11.1</v>
      </c>
      <c r="J121" s="4">
        <v>35.67</v>
      </c>
      <c r="K121" s="3">
        <v>74190</v>
      </c>
    </row>
    <row r="122" spans="1:11" x14ac:dyDescent="0.3">
      <c r="A122" s="1" t="s">
        <v>9</v>
      </c>
      <c r="B122" s="1" t="s">
        <v>136</v>
      </c>
      <c r="C122" s="3">
        <v>130</v>
      </c>
      <c r="D122" s="5">
        <v>12.5</v>
      </c>
      <c r="E122" s="6">
        <v>2.1999999999999999E-2</v>
      </c>
      <c r="F122" s="38">
        <v>0.34</v>
      </c>
      <c r="G122" s="4">
        <v>36.659999999999997</v>
      </c>
      <c r="H122" s="3">
        <v>76250</v>
      </c>
      <c r="I122" s="5">
        <v>8.1</v>
      </c>
      <c r="J122" s="4">
        <v>34.81</v>
      </c>
      <c r="K122" s="3">
        <v>72400</v>
      </c>
    </row>
    <row r="123" spans="1:11" x14ac:dyDescent="0.3">
      <c r="A123" s="1" t="s">
        <v>9</v>
      </c>
      <c r="B123" s="1" t="s">
        <v>137</v>
      </c>
      <c r="C123" s="3">
        <v>2860</v>
      </c>
      <c r="D123" s="5">
        <v>8</v>
      </c>
      <c r="E123" s="6">
        <v>0.47299999999999998</v>
      </c>
      <c r="F123" s="38">
        <v>0.8</v>
      </c>
      <c r="G123" s="4">
        <v>36.46</v>
      </c>
      <c r="H123" s="3">
        <v>75830</v>
      </c>
      <c r="I123" s="5">
        <v>2.2999999999999998</v>
      </c>
      <c r="J123" s="4">
        <v>33.28</v>
      </c>
      <c r="K123" s="3">
        <v>69230</v>
      </c>
    </row>
    <row r="124" spans="1:11" x14ac:dyDescent="0.3">
      <c r="A124" s="1" t="s">
        <v>9</v>
      </c>
      <c r="B124" s="1" t="s">
        <v>138</v>
      </c>
      <c r="C124" s="3">
        <v>540</v>
      </c>
      <c r="D124" s="5">
        <v>39.9</v>
      </c>
      <c r="E124" s="6">
        <v>0.09</v>
      </c>
      <c r="F124" s="38">
        <v>1.72</v>
      </c>
      <c r="G124" s="4">
        <v>43.68</v>
      </c>
      <c r="H124" s="3">
        <v>90850</v>
      </c>
      <c r="I124" s="5">
        <v>3</v>
      </c>
      <c r="J124" s="4">
        <v>42.28</v>
      </c>
      <c r="K124" s="3">
        <v>87950</v>
      </c>
    </row>
    <row r="125" spans="1:11" x14ac:dyDescent="0.3">
      <c r="A125" s="1" t="s">
        <v>9</v>
      </c>
      <c r="B125" s="1" t="s">
        <v>139</v>
      </c>
      <c r="C125" s="3">
        <v>3170</v>
      </c>
      <c r="D125" s="5">
        <v>8.4</v>
      </c>
      <c r="E125" s="6">
        <v>0.52500000000000002</v>
      </c>
      <c r="F125" s="38">
        <v>0.91</v>
      </c>
      <c r="G125" s="4">
        <v>40.94</v>
      </c>
      <c r="H125" s="3">
        <v>85160</v>
      </c>
      <c r="I125" s="5">
        <v>2.4</v>
      </c>
      <c r="J125" s="4">
        <v>38.71</v>
      </c>
      <c r="K125" s="3">
        <v>80510</v>
      </c>
    </row>
    <row r="126" spans="1:11" x14ac:dyDescent="0.3">
      <c r="A126" s="1" t="s">
        <v>9</v>
      </c>
      <c r="B126" s="1" t="s">
        <v>140</v>
      </c>
      <c r="C126" s="3">
        <v>1130</v>
      </c>
      <c r="D126" s="5">
        <v>14</v>
      </c>
      <c r="E126" s="6">
        <v>0.187</v>
      </c>
      <c r="F126" s="38">
        <v>0.94</v>
      </c>
      <c r="G126" s="4">
        <v>39.1</v>
      </c>
      <c r="H126" s="3">
        <v>81330</v>
      </c>
      <c r="I126" s="5">
        <v>4.4000000000000004</v>
      </c>
      <c r="J126" s="4">
        <v>37.72</v>
      </c>
      <c r="K126" s="3">
        <v>78450</v>
      </c>
    </row>
    <row r="127" spans="1:11" x14ac:dyDescent="0.3">
      <c r="A127" s="1" t="s">
        <v>9</v>
      </c>
      <c r="B127" s="1" t="s">
        <v>141</v>
      </c>
      <c r="C127" s="3">
        <v>70</v>
      </c>
      <c r="D127" s="5">
        <v>17.2</v>
      </c>
      <c r="E127" s="6">
        <v>1.2E-2</v>
      </c>
      <c r="F127" s="38">
        <v>0.26</v>
      </c>
      <c r="G127" s="4">
        <v>45.98</v>
      </c>
      <c r="H127" s="3">
        <v>95640</v>
      </c>
      <c r="I127" s="5">
        <v>3.3</v>
      </c>
      <c r="J127" s="4">
        <v>48.27</v>
      </c>
      <c r="K127" s="3">
        <v>100390</v>
      </c>
    </row>
    <row r="128" spans="1:11" x14ac:dyDescent="0.3">
      <c r="A128" s="1" t="s">
        <v>9</v>
      </c>
      <c r="B128" s="1" t="s">
        <v>142</v>
      </c>
      <c r="C128" s="3">
        <v>500</v>
      </c>
      <c r="D128" s="5">
        <v>40.9</v>
      </c>
      <c r="E128" s="6">
        <v>8.2000000000000003E-2</v>
      </c>
      <c r="F128" s="38">
        <v>0.68</v>
      </c>
      <c r="G128" s="4">
        <v>57.51</v>
      </c>
      <c r="H128" s="3">
        <v>119620</v>
      </c>
      <c r="I128" s="5">
        <v>6.5</v>
      </c>
      <c r="J128" s="4">
        <v>54.26</v>
      </c>
      <c r="K128" s="3">
        <v>112850</v>
      </c>
    </row>
    <row r="129" spans="1:11" x14ac:dyDescent="0.3">
      <c r="A129" s="1" t="s">
        <v>9</v>
      </c>
      <c r="B129" s="1" t="s">
        <v>143</v>
      </c>
      <c r="C129" s="3">
        <v>460</v>
      </c>
      <c r="D129" s="5">
        <v>26.8</v>
      </c>
      <c r="E129" s="6">
        <v>7.5999999999999998E-2</v>
      </c>
      <c r="F129" s="38">
        <v>0.55000000000000004</v>
      </c>
      <c r="G129" s="4">
        <v>68.959999999999994</v>
      </c>
      <c r="H129" s="3">
        <v>143450</v>
      </c>
      <c r="I129" s="5">
        <v>7.3</v>
      </c>
      <c r="J129" s="4">
        <v>62.26</v>
      </c>
      <c r="K129" s="3">
        <v>129500</v>
      </c>
    </row>
    <row r="130" spans="1:11" x14ac:dyDescent="0.3">
      <c r="A130" s="1" t="s">
        <v>9</v>
      </c>
      <c r="B130" s="1" t="s">
        <v>144</v>
      </c>
      <c r="C130" s="3">
        <v>640</v>
      </c>
      <c r="D130" s="5">
        <v>36.4</v>
      </c>
      <c r="E130" s="6">
        <v>0.107</v>
      </c>
      <c r="F130" s="38">
        <v>1.35</v>
      </c>
      <c r="G130" s="4">
        <v>36.24</v>
      </c>
      <c r="H130" s="3">
        <v>75380</v>
      </c>
      <c r="I130" s="5">
        <v>6.6</v>
      </c>
      <c r="J130" s="4">
        <v>31.37</v>
      </c>
      <c r="K130" s="3">
        <v>65250</v>
      </c>
    </row>
    <row r="131" spans="1:11" x14ac:dyDescent="0.3">
      <c r="A131" s="1" t="s">
        <v>9</v>
      </c>
      <c r="B131" s="1" t="s">
        <v>145</v>
      </c>
      <c r="C131" s="3">
        <v>5580</v>
      </c>
      <c r="D131" s="5">
        <v>10.4</v>
      </c>
      <c r="E131" s="6">
        <v>0.92300000000000004</v>
      </c>
      <c r="F131" s="38">
        <v>1.22</v>
      </c>
      <c r="G131" s="4">
        <v>43.56</v>
      </c>
      <c r="H131" s="3">
        <v>90610</v>
      </c>
      <c r="I131" s="5">
        <v>4.3</v>
      </c>
      <c r="J131" s="4">
        <v>43.69</v>
      </c>
      <c r="K131" s="3">
        <v>90870</v>
      </c>
    </row>
    <row r="132" spans="1:11" x14ac:dyDescent="0.3">
      <c r="A132" s="1" t="s">
        <v>9</v>
      </c>
      <c r="B132" s="1" t="s">
        <v>146</v>
      </c>
      <c r="C132" s="3">
        <v>470</v>
      </c>
      <c r="D132" s="5">
        <v>18</v>
      </c>
      <c r="E132" s="6">
        <v>7.6999999999999999E-2</v>
      </c>
      <c r="F132" s="38">
        <v>0.85</v>
      </c>
      <c r="G132" s="4">
        <v>67.849999999999994</v>
      </c>
      <c r="H132" s="3">
        <v>141120</v>
      </c>
      <c r="I132" s="5">
        <v>25.5</v>
      </c>
      <c r="J132" s="4">
        <v>57.57</v>
      </c>
      <c r="K132" s="3">
        <v>119740</v>
      </c>
    </row>
    <row r="133" spans="1:11" x14ac:dyDescent="0.3">
      <c r="A133" s="1" t="s">
        <v>9</v>
      </c>
      <c r="B133" s="1" t="s">
        <v>147</v>
      </c>
      <c r="C133" s="3">
        <v>370</v>
      </c>
      <c r="D133" s="5">
        <v>21</v>
      </c>
      <c r="E133" s="6">
        <v>6.0999999999999999E-2</v>
      </c>
      <c r="F133" s="38">
        <v>3.15</v>
      </c>
      <c r="G133" s="4">
        <v>49.75</v>
      </c>
      <c r="H133" s="3">
        <v>103480</v>
      </c>
      <c r="I133" s="5">
        <v>14.4</v>
      </c>
      <c r="J133" s="4">
        <v>47.97</v>
      </c>
      <c r="K133" s="3">
        <v>99780</v>
      </c>
    </row>
    <row r="134" spans="1:11" x14ac:dyDescent="0.3">
      <c r="A134" s="1" t="s">
        <v>9</v>
      </c>
      <c r="B134" s="1" t="s">
        <v>148</v>
      </c>
      <c r="C134" s="3">
        <v>1910</v>
      </c>
      <c r="D134" s="5">
        <v>10.8</v>
      </c>
      <c r="E134" s="6">
        <v>0.316</v>
      </c>
      <c r="F134" s="38">
        <v>1.28</v>
      </c>
      <c r="G134" s="4">
        <v>46.53</v>
      </c>
      <c r="H134" s="3">
        <v>96780</v>
      </c>
      <c r="I134" s="5">
        <v>3.3</v>
      </c>
      <c r="J134" s="4">
        <v>43.82</v>
      </c>
      <c r="K134" s="3">
        <v>91140</v>
      </c>
    </row>
    <row r="135" spans="1:11" x14ac:dyDescent="0.3">
      <c r="A135" s="1" t="s">
        <v>9</v>
      </c>
      <c r="B135" s="1" t="s">
        <v>149</v>
      </c>
      <c r="C135" s="3">
        <v>280</v>
      </c>
      <c r="D135" s="5">
        <v>34.200000000000003</v>
      </c>
      <c r="E135" s="6">
        <v>4.5999999999999999E-2</v>
      </c>
      <c r="F135" s="38">
        <v>1.08</v>
      </c>
      <c r="G135" s="4" t="s">
        <v>14</v>
      </c>
      <c r="H135" s="3" t="s">
        <v>14</v>
      </c>
      <c r="I135" s="5" t="s">
        <v>14</v>
      </c>
      <c r="J135" s="4" t="s">
        <v>14</v>
      </c>
      <c r="K135" s="3" t="s">
        <v>14</v>
      </c>
    </row>
    <row r="136" spans="1:11" x14ac:dyDescent="0.3">
      <c r="A136" s="1" t="s">
        <v>9</v>
      </c>
      <c r="B136" s="1" t="s">
        <v>151</v>
      </c>
      <c r="C136" s="3">
        <v>1750</v>
      </c>
      <c r="D136" s="5">
        <v>35.6</v>
      </c>
      <c r="E136" s="6">
        <v>0.28999999999999998</v>
      </c>
      <c r="F136" s="38">
        <v>1.1599999999999999</v>
      </c>
      <c r="G136" s="4">
        <v>30.95</v>
      </c>
      <c r="H136" s="3">
        <v>64380</v>
      </c>
      <c r="I136" s="5">
        <v>7.7</v>
      </c>
      <c r="J136" s="4">
        <v>27.65</v>
      </c>
      <c r="K136" s="3">
        <v>57520</v>
      </c>
    </row>
    <row r="137" spans="1:11" x14ac:dyDescent="0.3">
      <c r="A137" s="1" t="s">
        <v>9</v>
      </c>
      <c r="B137" s="1" t="s">
        <v>152</v>
      </c>
      <c r="C137" s="3">
        <v>590</v>
      </c>
      <c r="D137" s="5">
        <v>25.4</v>
      </c>
      <c r="E137" s="6">
        <v>9.8000000000000004E-2</v>
      </c>
      <c r="F137" s="38">
        <v>0.66</v>
      </c>
      <c r="G137" s="4">
        <v>19.190000000000001</v>
      </c>
      <c r="H137" s="3">
        <v>39910</v>
      </c>
      <c r="I137" s="5">
        <v>5.8</v>
      </c>
      <c r="J137" s="4">
        <v>17.53</v>
      </c>
      <c r="K137" s="3">
        <v>36460</v>
      </c>
    </row>
    <row r="138" spans="1:11" x14ac:dyDescent="0.3">
      <c r="A138" s="1" t="s">
        <v>9</v>
      </c>
      <c r="B138" s="1" t="s">
        <v>153</v>
      </c>
      <c r="C138" s="3">
        <v>2900</v>
      </c>
      <c r="D138" s="5">
        <v>29.7</v>
      </c>
      <c r="E138" s="6">
        <v>0.48</v>
      </c>
      <c r="F138" s="38">
        <v>0.91</v>
      </c>
      <c r="G138" s="4">
        <v>25.35</v>
      </c>
      <c r="H138" s="3">
        <v>52730</v>
      </c>
      <c r="I138" s="5">
        <v>3.1</v>
      </c>
      <c r="J138" s="4">
        <v>23.57</v>
      </c>
      <c r="K138" s="3">
        <v>49020</v>
      </c>
    </row>
    <row r="139" spans="1:11" x14ac:dyDescent="0.3">
      <c r="A139" s="1" t="s">
        <v>9</v>
      </c>
      <c r="B139" s="1" t="s">
        <v>154</v>
      </c>
      <c r="C139" s="3">
        <v>2450</v>
      </c>
      <c r="D139" s="5">
        <v>10.3</v>
      </c>
      <c r="E139" s="6">
        <v>0.40500000000000003</v>
      </c>
      <c r="F139" s="38">
        <v>0.9</v>
      </c>
      <c r="G139" s="4">
        <v>21.88</v>
      </c>
      <c r="H139" s="3">
        <v>45520</v>
      </c>
      <c r="I139" s="5">
        <v>2.8</v>
      </c>
      <c r="J139" s="4">
        <v>19.5</v>
      </c>
      <c r="K139" s="3">
        <v>40560</v>
      </c>
    </row>
    <row r="140" spans="1:11" x14ac:dyDescent="0.3">
      <c r="A140" s="1" t="s">
        <v>9</v>
      </c>
      <c r="B140" s="1" t="s">
        <v>155</v>
      </c>
      <c r="C140" s="3">
        <v>450</v>
      </c>
      <c r="D140" s="5">
        <v>26.7</v>
      </c>
      <c r="E140" s="6">
        <v>7.3999999999999996E-2</v>
      </c>
      <c r="F140" s="38">
        <v>0.71</v>
      </c>
      <c r="G140" s="4">
        <v>20.440000000000001</v>
      </c>
      <c r="H140" s="3">
        <v>42520</v>
      </c>
      <c r="I140" s="5">
        <v>11.4</v>
      </c>
      <c r="J140" s="4">
        <v>17.55</v>
      </c>
      <c r="K140" s="3">
        <v>36500</v>
      </c>
    </row>
    <row r="141" spans="1:11" x14ac:dyDescent="0.3">
      <c r="A141" s="1" t="s">
        <v>9</v>
      </c>
      <c r="B141" s="1" t="s">
        <v>156</v>
      </c>
      <c r="C141" s="3">
        <v>1030</v>
      </c>
      <c r="D141" s="5">
        <v>17.2</v>
      </c>
      <c r="E141" s="6">
        <v>0.17</v>
      </c>
      <c r="F141" s="38">
        <v>0.77</v>
      </c>
      <c r="G141" s="4">
        <v>25.99</v>
      </c>
      <c r="H141" s="3">
        <v>54050</v>
      </c>
      <c r="I141" s="5">
        <v>5.9</v>
      </c>
      <c r="J141" s="4">
        <v>25.25</v>
      </c>
      <c r="K141" s="3">
        <v>52510</v>
      </c>
    </row>
    <row r="142" spans="1:11" x14ac:dyDescent="0.3">
      <c r="A142" s="1" t="s">
        <v>9</v>
      </c>
      <c r="B142" s="1" t="s">
        <v>157</v>
      </c>
      <c r="C142" s="3">
        <v>1260</v>
      </c>
      <c r="D142" s="5">
        <v>17.399999999999999</v>
      </c>
      <c r="E142" s="6">
        <v>0.20899999999999999</v>
      </c>
      <c r="F142" s="38">
        <v>0.91</v>
      </c>
      <c r="G142" s="4">
        <v>28.89</v>
      </c>
      <c r="H142" s="3">
        <v>60090</v>
      </c>
      <c r="I142" s="5">
        <v>4.7</v>
      </c>
      <c r="J142" s="4">
        <v>27.82</v>
      </c>
      <c r="K142" s="3">
        <v>57870</v>
      </c>
    </row>
    <row r="143" spans="1:11" x14ac:dyDescent="0.3">
      <c r="A143" s="1" t="s">
        <v>9</v>
      </c>
      <c r="B143" s="1" t="s">
        <v>158</v>
      </c>
      <c r="C143" s="3">
        <v>970</v>
      </c>
      <c r="D143" s="5">
        <v>2.4</v>
      </c>
      <c r="E143" s="6">
        <v>0.161</v>
      </c>
      <c r="F143" s="38">
        <v>1.52</v>
      </c>
      <c r="G143" s="4">
        <v>43.81</v>
      </c>
      <c r="H143" s="3">
        <v>91120</v>
      </c>
      <c r="I143" s="5">
        <v>3.1</v>
      </c>
      <c r="J143" s="4">
        <v>43.82</v>
      </c>
      <c r="K143" s="3">
        <v>91150</v>
      </c>
    </row>
    <row r="144" spans="1:11" x14ac:dyDescent="0.3">
      <c r="A144" s="1" t="s">
        <v>9</v>
      </c>
      <c r="B144" s="1" t="s">
        <v>159</v>
      </c>
      <c r="C144" s="3">
        <v>650</v>
      </c>
      <c r="D144" s="5">
        <v>20.6</v>
      </c>
      <c r="E144" s="6">
        <v>0.107</v>
      </c>
      <c r="F144" s="38">
        <v>0.5</v>
      </c>
      <c r="G144" s="4">
        <v>20.73</v>
      </c>
      <c r="H144" s="3">
        <v>43110</v>
      </c>
      <c r="I144" s="5">
        <v>2.4</v>
      </c>
      <c r="J144" s="4">
        <v>19.329999999999998</v>
      </c>
      <c r="K144" s="3">
        <v>40200</v>
      </c>
    </row>
    <row r="145" spans="1:11" x14ac:dyDescent="0.3">
      <c r="A145" s="1" t="s">
        <v>9</v>
      </c>
      <c r="B145" s="1" t="s">
        <v>160</v>
      </c>
      <c r="C145" s="3">
        <v>2550</v>
      </c>
      <c r="D145" s="5">
        <v>30.3</v>
      </c>
      <c r="E145" s="6">
        <v>0.42199999999999999</v>
      </c>
      <c r="F145" s="38">
        <v>0.9</v>
      </c>
      <c r="G145" s="4">
        <v>22.72</v>
      </c>
      <c r="H145" s="3">
        <v>47250</v>
      </c>
      <c r="I145" s="5">
        <v>4.0999999999999996</v>
      </c>
      <c r="J145" s="4">
        <v>21.9</v>
      </c>
      <c r="K145" s="3">
        <v>45560</v>
      </c>
    </row>
    <row r="146" spans="1:11" x14ac:dyDescent="0.3">
      <c r="A146" s="1" t="s">
        <v>9</v>
      </c>
      <c r="B146" s="1" t="s">
        <v>161</v>
      </c>
      <c r="C146" s="3">
        <v>10730</v>
      </c>
      <c r="D146" s="5">
        <v>8</v>
      </c>
      <c r="E146" s="6">
        <v>1.7749999999999999</v>
      </c>
      <c r="F146" s="38">
        <v>0.93</v>
      </c>
      <c r="G146" s="4">
        <v>34.44</v>
      </c>
      <c r="H146" s="3">
        <v>71630</v>
      </c>
      <c r="I146" s="5">
        <v>2.9</v>
      </c>
      <c r="J146" s="4">
        <v>33.520000000000003</v>
      </c>
      <c r="K146" s="3">
        <v>69730</v>
      </c>
    </row>
    <row r="147" spans="1:11" x14ac:dyDescent="0.3">
      <c r="A147" s="1" t="s">
        <v>9</v>
      </c>
      <c r="B147" s="1" t="s">
        <v>162</v>
      </c>
      <c r="C147" s="3">
        <v>6990</v>
      </c>
      <c r="D147" s="5">
        <v>12.3</v>
      </c>
      <c r="E147" s="6">
        <v>1.1559999999999999</v>
      </c>
      <c r="F147" s="38">
        <v>3.84</v>
      </c>
      <c r="G147" s="4">
        <v>23.15</v>
      </c>
      <c r="H147" s="3">
        <v>48150</v>
      </c>
      <c r="I147" s="5">
        <v>2.9</v>
      </c>
      <c r="J147" s="4">
        <v>21.9</v>
      </c>
      <c r="K147" s="3">
        <v>45560</v>
      </c>
    </row>
    <row r="148" spans="1:11" x14ac:dyDescent="0.3">
      <c r="A148" s="1" t="s">
        <v>9</v>
      </c>
      <c r="B148" s="1" t="s">
        <v>163</v>
      </c>
      <c r="C148" s="3">
        <v>4300</v>
      </c>
      <c r="D148" s="5">
        <v>10.5</v>
      </c>
      <c r="E148" s="6">
        <v>0.71</v>
      </c>
      <c r="F148" s="38">
        <v>0.98</v>
      </c>
      <c r="G148" s="4">
        <v>17.14</v>
      </c>
      <c r="H148" s="3">
        <v>35640</v>
      </c>
      <c r="I148" s="5">
        <v>4.9000000000000004</v>
      </c>
      <c r="J148" s="4">
        <v>13.99</v>
      </c>
      <c r="K148" s="3">
        <v>29100</v>
      </c>
    </row>
    <row r="149" spans="1:11" x14ac:dyDescent="0.3">
      <c r="A149" s="1" t="s">
        <v>9</v>
      </c>
      <c r="B149" s="1" t="s">
        <v>164</v>
      </c>
      <c r="C149" s="3">
        <v>9640</v>
      </c>
      <c r="D149" s="5">
        <v>8.6999999999999993</v>
      </c>
      <c r="E149" s="6">
        <v>1.595</v>
      </c>
      <c r="F149" s="38">
        <v>0.94</v>
      </c>
      <c r="G149" s="4">
        <v>23.84</v>
      </c>
      <c r="H149" s="3">
        <v>49590</v>
      </c>
      <c r="I149" s="5">
        <v>8.1999999999999993</v>
      </c>
      <c r="J149" s="4">
        <v>20.57</v>
      </c>
      <c r="K149" s="3">
        <v>42780</v>
      </c>
    </row>
    <row r="150" spans="1:11" x14ac:dyDescent="0.3">
      <c r="A150" s="1" t="s">
        <v>9</v>
      </c>
      <c r="B150" s="1" t="s">
        <v>165</v>
      </c>
      <c r="C150" s="3">
        <v>710</v>
      </c>
      <c r="D150" s="5">
        <v>17.399999999999999</v>
      </c>
      <c r="E150" s="6">
        <v>0.11700000000000001</v>
      </c>
      <c r="F150" s="38">
        <v>0.61</v>
      </c>
      <c r="G150" s="4">
        <v>22.02</v>
      </c>
      <c r="H150" s="3">
        <v>45810</v>
      </c>
      <c r="I150" s="5">
        <v>5.7</v>
      </c>
      <c r="J150" s="4">
        <v>21.42</v>
      </c>
      <c r="K150" s="3">
        <v>44550</v>
      </c>
    </row>
    <row r="151" spans="1:11" x14ac:dyDescent="0.3">
      <c r="A151" s="1" t="s">
        <v>9</v>
      </c>
      <c r="B151" s="1" t="s">
        <v>166</v>
      </c>
      <c r="C151" s="3">
        <v>14490</v>
      </c>
      <c r="D151" s="5">
        <v>4.3</v>
      </c>
      <c r="E151" s="6">
        <v>2.3969999999999998</v>
      </c>
      <c r="F151" s="38">
        <v>1.1200000000000001</v>
      </c>
      <c r="G151" s="4">
        <v>29.28</v>
      </c>
      <c r="H151" s="3">
        <v>60900</v>
      </c>
      <c r="I151" s="5">
        <v>9.6999999999999993</v>
      </c>
      <c r="J151" s="4">
        <v>26.86</v>
      </c>
      <c r="K151" s="3">
        <v>55880</v>
      </c>
    </row>
    <row r="152" spans="1:11" x14ac:dyDescent="0.3">
      <c r="A152" s="1" t="s">
        <v>9</v>
      </c>
      <c r="B152" s="1" t="s">
        <v>167</v>
      </c>
      <c r="C152" s="3">
        <v>7520</v>
      </c>
      <c r="D152" s="5">
        <v>20.5</v>
      </c>
      <c r="E152" s="6">
        <v>1.244</v>
      </c>
      <c r="F152" s="38">
        <v>1.06</v>
      </c>
      <c r="G152" s="4">
        <v>35.200000000000003</v>
      </c>
      <c r="H152" s="3">
        <v>73210</v>
      </c>
      <c r="I152" s="5">
        <v>4.2</v>
      </c>
      <c r="J152" s="4">
        <v>34.380000000000003</v>
      </c>
      <c r="K152" s="3">
        <v>71510</v>
      </c>
    </row>
    <row r="153" spans="1:11" x14ac:dyDescent="0.3">
      <c r="A153" s="1" t="s">
        <v>9</v>
      </c>
      <c r="B153" s="1" t="s">
        <v>168</v>
      </c>
      <c r="C153" s="3">
        <v>4020</v>
      </c>
      <c r="D153" s="5">
        <v>17</v>
      </c>
      <c r="E153" s="6">
        <v>0.66400000000000003</v>
      </c>
      <c r="F153" s="38">
        <v>0.85</v>
      </c>
      <c r="G153" s="4">
        <v>25.14</v>
      </c>
      <c r="H153" s="3">
        <v>52290</v>
      </c>
      <c r="I153" s="5">
        <v>4</v>
      </c>
      <c r="J153" s="4">
        <v>22.52</v>
      </c>
      <c r="K153" s="3">
        <v>46840</v>
      </c>
    </row>
    <row r="154" spans="1:11" x14ac:dyDescent="0.3">
      <c r="A154" s="1" t="s">
        <v>9</v>
      </c>
      <c r="B154" s="1" t="s">
        <v>169</v>
      </c>
      <c r="C154" s="3">
        <v>2250</v>
      </c>
      <c r="D154" s="5">
        <v>6.2</v>
      </c>
      <c r="E154" s="6">
        <v>0.371</v>
      </c>
      <c r="F154" s="38">
        <v>0.91</v>
      </c>
      <c r="G154" s="4">
        <v>31.93</v>
      </c>
      <c r="H154" s="3">
        <v>66400</v>
      </c>
      <c r="I154" s="5">
        <v>2.5</v>
      </c>
      <c r="J154" s="4">
        <v>33.22</v>
      </c>
      <c r="K154" s="3">
        <v>69100</v>
      </c>
    </row>
    <row r="155" spans="1:11" x14ac:dyDescent="0.3">
      <c r="A155" s="1" t="s">
        <v>9</v>
      </c>
      <c r="B155" s="1" t="s">
        <v>170</v>
      </c>
      <c r="C155" s="3">
        <v>3000</v>
      </c>
      <c r="D155" s="5">
        <v>10.4</v>
      </c>
      <c r="E155" s="6">
        <v>0.497</v>
      </c>
      <c r="F155" s="38">
        <v>1.22</v>
      </c>
      <c r="G155" s="4">
        <v>27.8</v>
      </c>
      <c r="H155" s="3">
        <v>57830</v>
      </c>
      <c r="I155" s="5">
        <v>3.1</v>
      </c>
      <c r="J155" s="4">
        <v>25.42</v>
      </c>
      <c r="K155" s="3">
        <v>52880</v>
      </c>
    </row>
    <row r="156" spans="1:11" x14ac:dyDescent="0.3">
      <c r="A156" s="1" t="s">
        <v>9</v>
      </c>
      <c r="B156" s="1" t="s">
        <v>171</v>
      </c>
      <c r="C156" s="3">
        <v>3760</v>
      </c>
      <c r="D156" s="5">
        <v>1.9</v>
      </c>
      <c r="E156" s="6">
        <v>0.622</v>
      </c>
      <c r="F156" s="38">
        <v>1.01</v>
      </c>
      <c r="G156" s="4">
        <v>40.47</v>
      </c>
      <c r="H156" s="3">
        <v>84180</v>
      </c>
      <c r="I156" s="5">
        <v>3.2</v>
      </c>
      <c r="J156" s="4">
        <v>42.15</v>
      </c>
      <c r="K156" s="3">
        <v>87670</v>
      </c>
    </row>
    <row r="157" spans="1:11" x14ac:dyDescent="0.3">
      <c r="A157" s="1" t="s">
        <v>9</v>
      </c>
      <c r="B157" s="1" t="s">
        <v>172</v>
      </c>
      <c r="C157" s="3">
        <v>25070</v>
      </c>
      <c r="D157" s="5">
        <v>11.6</v>
      </c>
      <c r="E157" s="6">
        <v>4.1449999999999996</v>
      </c>
      <c r="F157" s="38">
        <v>1.54</v>
      </c>
      <c r="G157" s="4">
        <v>22.8</v>
      </c>
      <c r="H157" s="3">
        <v>47430</v>
      </c>
      <c r="I157" s="5">
        <v>6.2</v>
      </c>
      <c r="J157" s="4">
        <v>21.08</v>
      </c>
      <c r="K157" s="3">
        <v>43850</v>
      </c>
    </row>
    <row r="158" spans="1:11" x14ac:dyDescent="0.3">
      <c r="A158" s="1" t="s">
        <v>9</v>
      </c>
      <c r="B158" s="1" t="s">
        <v>173</v>
      </c>
      <c r="C158" s="3">
        <v>1660</v>
      </c>
      <c r="D158" s="5">
        <v>12.8</v>
      </c>
      <c r="E158" s="6">
        <v>0.27500000000000002</v>
      </c>
      <c r="F158" s="38">
        <v>0.71</v>
      </c>
      <c r="G158" s="4">
        <v>22.1</v>
      </c>
      <c r="H158" s="3">
        <v>45970</v>
      </c>
      <c r="I158" s="5">
        <v>3.1</v>
      </c>
      <c r="J158" s="4">
        <v>20.8</v>
      </c>
      <c r="K158" s="3">
        <v>43270</v>
      </c>
    </row>
    <row r="159" spans="1:11" x14ac:dyDescent="0.3">
      <c r="A159" s="1" t="s">
        <v>9</v>
      </c>
      <c r="B159" s="1" t="s">
        <v>174</v>
      </c>
      <c r="C159" s="3">
        <v>4180</v>
      </c>
      <c r="D159" s="5">
        <v>7.9</v>
      </c>
      <c r="E159" s="6">
        <v>0.69199999999999995</v>
      </c>
      <c r="F159" s="38">
        <v>0.97</v>
      </c>
      <c r="G159" s="4">
        <v>23.33</v>
      </c>
      <c r="H159" s="3">
        <v>48530</v>
      </c>
      <c r="I159" s="5">
        <v>4.5</v>
      </c>
      <c r="J159" s="4">
        <v>21.71</v>
      </c>
      <c r="K159" s="3">
        <v>45160</v>
      </c>
    </row>
    <row r="160" spans="1:11" x14ac:dyDescent="0.3">
      <c r="A160" s="1" t="s">
        <v>9</v>
      </c>
      <c r="B160" s="1" t="s">
        <v>175</v>
      </c>
      <c r="C160" s="3">
        <v>1850</v>
      </c>
      <c r="D160" s="5">
        <v>8.1</v>
      </c>
      <c r="E160" s="6">
        <v>0.30499999999999999</v>
      </c>
      <c r="F160" s="38">
        <v>0.87</v>
      </c>
      <c r="G160" s="4">
        <v>30.96</v>
      </c>
      <c r="H160" s="3">
        <v>64390</v>
      </c>
      <c r="I160" s="5">
        <v>4.5</v>
      </c>
      <c r="J160" s="4">
        <v>27.92</v>
      </c>
      <c r="K160" s="3">
        <v>58080</v>
      </c>
    </row>
    <row r="161" spans="1:11" x14ac:dyDescent="0.3">
      <c r="A161" s="1" t="s">
        <v>9</v>
      </c>
      <c r="B161" s="1" t="s">
        <v>176</v>
      </c>
      <c r="C161" s="3">
        <v>1320</v>
      </c>
      <c r="D161" s="5">
        <v>18.399999999999999</v>
      </c>
      <c r="E161" s="6">
        <v>0.219</v>
      </c>
      <c r="F161" s="38">
        <v>1.46</v>
      </c>
      <c r="G161" s="4">
        <v>26.35</v>
      </c>
      <c r="H161" s="3">
        <v>54810</v>
      </c>
      <c r="I161" s="5">
        <v>6.4</v>
      </c>
      <c r="J161" s="4">
        <v>23.39</v>
      </c>
      <c r="K161" s="3">
        <v>48640</v>
      </c>
    </row>
    <row r="162" spans="1:11" x14ac:dyDescent="0.3">
      <c r="A162" s="1" t="s">
        <v>9</v>
      </c>
      <c r="B162" s="1" t="s">
        <v>177</v>
      </c>
      <c r="C162" s="3">
        <v>390</v>
      </c>
      <c r="D162" s="5">
        <v>23.8</v>
      </c>
      <c r="E162" s="6">
        <v>6.4000000000000001E-2</v>
      </c>
      <c r="F162" s="38">
        <v>1.1100000000000001</v>
      </c>
      <c r="G162" s="4">
        <v>24.43</v>
      </c>
      <c r="H162" s="3">
        <v>50820</v>
      </c>
      <c r="I162" s="5">
        <v>15.7</v>
      </c>
      <c r="J162" s="4">
        <v>16.78</v>
      </c>
      <c r="K162" s="3">
        <v>34900</v>
      </c>
    </row>
    <row r="163" spans="1:11" x14ac:dyDescent="0.3">
      <c r="A163" s="1" t="s">
        <v>9</v>
      </c>
      <c r="B163" s="1" t="s">
        <v>178</v>
      </c>
      <c r="C163" s="3">
        <v>34910</v>
      </c>
      <c r="D163" s="5">
        <v>3.7</v>
      </c>
      <c r="E163" s="6">
        <v>5.7729999999999997</v>
      </c>
      <c r="F163" s="38">
        <v>1.31</v>
      </c>
      <c r="G163" s="4">
        <v>83.84</v>
      </c>
      <c r="H163" s="3">
        <v>174390</v>
      </c>
      <c r="I163" s="5">
        <v>2.9</v>
      </c>
      <c r="J163" s="4">
        <v>74.180000000000007</v>
      </c>
      <c r="K163" s="3">
        <v>154300</v>
      </c>
    </row>
    <row r="164" spans="1:11" x14ac:dyDescent="0.3">
      <c r="A164" s="1" t="s">
        <v>9</v>
      </c>
      <c r="B164" s="1" t="s">
        <v>181</v>
      </c>
      <c r="C164" s="3">
        <v>180</v>
      </c>
      <c r="D164" s="5">
        <v>9.4</v>
      </c>
      <c r="E164" s="6">
        <v>0.03</v>
      </c>
      <c r="F164" s="38">
        <v>0.15</v>
      </c>
      <c r="G164" s="4">
        <v>90.16</v>
      </c>
      <c r="H164" s="3">
        <v>187540</v>
      </c>
      <c r="I164" s="5">
        <v>5.4</v>
      </c>
      <c r="J164" s="4">
        <v>89</v>
      </c>
      <c r="K164" s="3">
        <v>185110</v>
      </c>
    </row>
    <row r="165" spans="1:11" x14ac:dyDescent="0.3">
      <c r="A165" s="1" t="s">
        <v>9</v>
      </c>
      <c r="B165" s="1" t="s">
        <v>182</v>
      </c>
      <c r="C165" s="3">
        <v>13840</v>
      </c>
      <c r="D165" s="5">
        <v>7.6</v>
      </c>
      <c r="E165" s="6">
        <v>2.2890000000000001</v>
      </c>
      <c r="F165" s="38">
        <v>1.1200000000000001</v>
      </c>
      <c r="G165" s="4">
        <v>25.57</v>
      </c>
      <c r="H165" s="3">
        <v>53190</v>
      </c>
      <c r="I165" s="5">
        <v>4</v>
      </c>
      <c r="J165" s="4">
        <v>22.86</v>
      </c>
      <c r="K165" s="3">
        <v>47540</v>
      </c>
    </row>
    <row r="166" spans="1:11" x14ac:dyDescent="0.3">
      <c r="A166" s="1" t="s">
        <v>9</v>
      </c>
      <c r="B166" s="1" t="s">
        <v>184</v>
      </c>
      <c r="C166" s="3">
        <v>1800</v>
      </c>
      <c r="D166" s="5">
        <v>23</v>
      </c>
      <c r="E166" s="6">
        <v>0.29699999999999999</v>
      </c>
      <c r="F166" s="38">
        <v>0.8</v>
      </c>
      <c r="G166" s="4">
        <v>29.06</v>
      </c>
      <c r="H166" s="3">
        <v>60450</v>
      </c>
      <c r="I166" s="5">
        <v>7.3</v>
      </c>
      <c r="J166" s="4">
        <v>27.34</v>
      </c>
      <c r="K166" s="3">
        <v>56860</v>
      </c>
    </row>
    <row r="167" spans="1:11" x14ac:dyDescent="0.3">
      <c r="A167" s="1" t="s">
        <v>9</v>
      </c>
      <c r="B167" s="1" t="s">
        <v>185</v>
      </c>
      <c r="C167" s="3">
        <v>3220</v>
      </c>
      <c r="D167" s="5">
        <v>19.2</v>
      </c>
      <c r="E167" s="6">
        <v>0.53300000000000003</v>
      </c>
      <c r="F167" s="38">
        <v>1.71</v>
      </c>
      <c r="G167" s="4">
        <v>23.25</v>
      </c>
      <c r="H167" s="3">
        <v>48370</v>
      </c>
      <c r="I167" s="5">
        <v>6.1</v>
      </c>
      <c r="J167" s="4">
        <v>22.31</v>
      </c>
      <c r="K167" s="3">
        <v>46410</v>
      </c>
    </row>
    <row r="168" spans="1:11" x14ac:dyDescent="0.3">
      <c r="A168" s="1" t="s">
        <v>9</v>
      </c>
      <c r="B168" s="1" t="s">
        <v>186</v>
      </c>
      <c r="C168" s="3">
        <v>1720</v>
      </c>
      <c r="D168" s="5">
        <v>13</v>
      </c>
      <c r="E168" s="6">
        <v>0.28499999999999998</v>
      </c>
      <c r="F168" s="38">
        <v>0.48</v>
      </c>
      <c r="G168" s="4" t="s">
        <v>14</v>
      </c>
      <c r="H168" s="3" t="s">
        <v>14</v>
      </c>
      <c r="I168" s="5" t="s">
        <v>14</v>
      </c>
      <c r="J168" s="4" t="s">
        <v>14</v>
      </c>
      <c r="K168" s="3" t="s">
        <v>14</v>
      </c>
    </row>
    <row r="169" spans="1:11" x14ac:dyDescent="0.3">
      <c r="A169" s="1" t="s">
        <v>9</v>
      </c>
      <c r="B169" s="1" t="s">
        <v>187</v>
      </c>
      <c r="C169" s="3">
        <v>1080</v>
      </c>
      <c r="D169" s="5">
        <v>21.8</v>
      </c>
      <c r="E169" s="6">
        <v>0.17799999999999999</v>
      </c>
      <c r="F169" s="38">
        <v>0.79</v>
      </c>
      <c r="G169" s="4" t="s">
        <v>14</v>
      </c>
      <c r="H169" s="3">
        <v>121260</v>
      </c>
      <c r="I169" s="5">
        <v>6.8</v>
      </c>
      <c r="J169" s="4" t="s">
        <v>14</v>
      </c>
      <c r="K169" s="3">
        <v>108200</v>
      </c>
    </row>
    <row r="170" spans="1:11" x14ac:dyDescent="0.3">
      <c r="A170" s="1" t="s">
        <v>9</v>
      </c>
      <c r="B170" s="1" t="s">
        <v>188</v>
      </c>
      <c r="C170" s="3">
        <v>1990</v>
      </c>
      <c r="D170" s="5">
        <v>7.7</v>
      </c>
      <c r="E170" s="6">
        <v>0.32900000000000001</v>
      </c>
      <c r="F170" s="38">
        <v>0.92</v>
      </c>
      <c r="G170" s="4" t="s">
        <v>14</v>
      </c>
      <c r="H170" s="3" t="s">
        <v>14</v>
      </c>
      <c r="I170" s="5" t="s">
        <v>14</v>
      </c>
      <c r="J170" s="4" t="s">
        <v>14</v>
      </c>
      <c r="K170" s="3" t="s">
        <v>14</v>
      </c>
    </row>
    <row r="171" spans="1:11" x14ac:dyDescent="0.3">
      <c r="A171" s="1" t="s">
        <v>9</v>
      </c>
      <c r="B171" s="1" t="s">
        <v>189</v>
      </c>
      <c r="C171" s="3">
        <v>80</v>
      </c>
      <c r="D171" s="5">
        <v>10.8</v>
      </c>
      <c r="E171" s="6">
        <v>1.2999999999999999E-2</v>
      </c>
      <c r="F171" s="38">
        <v>0.26</v>
      </c>
      <c r="G171" s="4" t="s">
        <v>14</v>
      </c>
      <c r="H171" s="3">
        <v>105200</v>
      </c>
      <c r="I171" s="5">
        <v>7</v>
      </c>
      <c r="J171" s="4" t="s">
        <v>14</v>
      </c>
      <c r="K171" s="3">
        <v>89530</v>
      </c>
    </row>
    <row r="172" spans="1:11" x14ac:dyDescent="0.3">
      <c r="A172" s="1" t="s">
        <v>9</v>
      </c>
      <c r="B172" s="1" t="s">
        <v>190</v>
      </c>
      <c r="C172" s="3">
        <v>600</v>
      </c>
      <c r="D172" s="5">
        <v>11.8</v>
      </c>
      <c r="E172" s="6">
        <v>9.9000000000000005E-2</v>
      </c>
      <c r="F172" s="38">
        <v>0.37</v>
      </c>
      <c r="G172" s="4" t="s">
        <v>14</v>
      </c>
      <c r="H172" s="3">
        <v>135640</v>
      </c>
      <c r="I172" s="5">
        <v>3.5</v>
      </c>
      <c r="J172" s="4" t="s">
        <v>14</v>
      </c>
      <c r="K172" s="3">
        <v>133110</v>
      </c>
    </row>
    <row r="173" spans="1:11" x14ac:dyDescent="0.3">
      <c r="A173" s="1" t="s">
        <v>9</v>
      </c>
      <c r="B173" s="1" t="s">
        <v>191</v>
      </c>
      <c r="C173" s="3">
        <v>1780</v>
      </c>
      <c r="D173" s="5">
        <v>18.2</v>
      </c>
      <c r="E173" s="6">
        <v>0.29499999999999998</v>
      </c>
      <c r="F173" s="38">
        <v>0.84</v>
      </c>
      <c r="G173" s="4" t="s">
        <v>14</v>
      </c>
      <c r="H173" s="3">
        <v>131320</v>
      </c>
      <c r="I173" s="5">
        <v>5</v>
      </c>
      <c r="J173" s="4" t="s">
        <v>14</v>
      </c>
      <c r="K173" s="3">
        <v>114880</v>
      </c>
    </row>
    <row r="174" spans="1:11" x14ac:dyDescent="0.3">
      <c r="A174" s="1" t="s">
        <v>9</v>
      </c>
      <c r="B174" s="1" t="s">
        <v>192</v>
      </c>
      <c r="C174" s="3">
        <v>610</v>
      </c>
      <c r="D174" s="5">
        <v>19.2</v>
      </c>
      <c r="E174" s="6">
        <v>0.1</v>
      </c>
      <c r="F174" s="38">
        <v>1.33</v>
      </c>
      <c r="G174" s="4" t="s">
        <v>14</v>
      </c>
      <c r="H174" s="3">
        <v>113570</v>
      </c>
      <c r="I174" s="5">
        <v>9.3000000000000007</v>
      </c>
      <c r="J174" s="4" t="s">
        <v>14</v>
      </c>
      <c r="K174" s="3">
        <v>97090</v>
      </c>
    </row>
    <row r="175" spans="1:11" x14ac:dyDescent="0.3">
      <c r="A175" s="1" t="s">
        <v>9</v>
      </c>
      <c r="B175" s="1" t="s">
        <v>193</v>
      </c>
      <c r="C175" s="3">
        <v>580</v>
      </c>
      <c r="D175" s="5">
        <v>18.2</v>
      </c>
      <c r="E175" s="6">
        <v>9.5000000000000001E-2</v>
      </c>
      <c r="F175" s="38">
        <v>0.65</v>
      </c>
      <c r="G175" s="4" t="s">
        <v>14</v>
      </c>
      <c r="H175" s="3">
        <v>123810</v>
      </c>
      <c r="I175" s="5">
        <v>4.5</v>
      </c>
      <c r="J175" s="4" t="s">
        <v>14</v>
      </c>
      <c r="K175" s="3">
        <v>108700</v>
      </c>
    </row>
    <row r="176" spans="1:11" x14ac:dyDescent="0.3">
      <c r="A176" s="1" t="s">
        <v>9</v>
      </c>
      <c r="B176" s="1" t="s">
        <v>194</v>
      </c>
      <c r="C176" s="3">
        <v>80</v>
      </c>
      <c r="D176" s="5">
        <v>36.700000000000003</v>
      </c>
      <c r="E176" s="6">
        <v>1.2999999999999999E-2</v>
      </c>
      <c r="F176" s="38">
        <v>0.31</v>
      </c>
      <c r="G176" s="4" t="s">
        <v>14</v>
      </c>
      <c r="H176" s="3" t="s">
        <v>14</v>
      </c>
      <c r="I176" s="5" t="s">
        <v>14</v>
      </c>
      <c r="J176" s="4" t="s">
        <v>14</v>
      </c>
      <c r="K176" s="3" t="s">
        <v>14</v>
      </c>
    </row>
    <row r="177" spans="1:11" x14ac:dyDescent="0.3">
      <c r="A177" s="1" t="s">
        <v>9</v>
      </c>
      <c r="B177" s="1" t="s">
        <v>195</v>
      </c>
      <c r="C177" s="3">
        <v>440</v>
      </c>
      <c r="D177" s="5">
        <v>11.7</v>
      </c>
      <c r="E177" s="6">
        <v>7.2999999999999995E-2</v>
      </c>
      <c r="F177" s="38">
        <v>0.76</v>
      </c>
      <c r="G177" s="4" t="s">
        <v>14</v>
      </c>
      <c r="H177" s="3" t="s">
        <v>14</v>
      </c>
      <c r="I177" s="5" t="s">
        <v>14</v>
      </c>
      <c r="J177" s="4" t="s">
        <v>14</v>
      </c>
      <c r="K177" s="3" t="s">
        <v>14</v>
      </c>
    </row>
    <row r="178" spans="1:11" x14ac:dyDescent="0.3">
      <c r="A178" s="1" t="s">
        <v>9</v>
      </c>
      <c r="B178" s="1" t="s">
        <v>196</v>
      </c>
      <c r="C178" s="3">
        <v>170</v>
      </c>
      <c r="D178" s="5">
        <v>8.5</v>
      </c>
      <c r="E178" s="6">
        <v>2.8000000000000001E-2</v>
      </c>
      <c r="F178" s="38">
        <v>0.7</v>
      </c>
      <c r="G178" s="4" t="s">
        <v>14</v>
      </c>
      <c r="H178" s="3" t="s">
        <v>14</v>
      </c>
      <c r="I178" s="5" t="s">
        <v>14</v>
      </c>
      <c r="J178" s="4" t="s">
        <v>14</v>
      </c>
      <c r="K178" s="3" t="s">
        <v>14</v>
      </c>
    </row>
    <row r="179" spans="1:11" x14ac:dyDescent="0.3">
      <c r="A179" s="1" t="s">
        <v>9</v>
      </c>
      <c r="B179" s="1" t="s">
        <v>197</v>
      </c>
      <c r="C179" s="3">
        <v>430</v>
      </c>
      <c r="D179" s="5">
        <v>14.6</v>
      </c>
      <c r="E179" s="6">
        <v>7.1999999999999995E-2</v>
      </c>
      <c r="F179" s="38">
        <v>1.04</v>
      </c>
      <c r="G179" s="4" t="s">
        <v>14</v>
      </c>
      <c r="H179" s="3" t="s">
        <v>14</v>
      </c>
      <c r="I179" s="5" t="s">
        <v>14</v>
      </c>
      <c r="J179" s="4" t="s">
        <v>14</v>
      </c>
      <c r="K179" s="3" t="s">
        <v>14</v>
      </c>
    </row>
    <row r="180" spans="1:11" x14ac:dyDescent="0.3">
      <c r="A180" s="1" t="s">
        <v>9</v>
      </c>
      <c r="B180" s="1" t="s">
        <v>198</v>
      </c>
      <c r="C180" s="3">
        <v>260</v>
      </c>
      <c r="D180" s="5">
        <v>15</v>
      </c>
      <c r="E180" s="6">
        <v>4.2999999999999997E-2</v>
      </c>
      <c r="F180" s="38">
        <v>0.48</v>
      </c>
      <c r="G180" s="4" t="s">
        <v>14</v>
      </c>
      <c r="H180" s="3">
        <v>131580</v>
      </c>
      <c r="I180" s="5">
        <v>8.4</v>
      </c>
      <c r="J180" s="4" t="s">
        <v>14</v>
      </c>
      <c r="K180" s="3">
        <v>98690</v>
      </c>
    </row>
    <row r="181" spans="1:11" x14ac:dyDescent="0.3">
      <c r="A181" s="1" t="s">
        <v>9</v>
      </c>
      <c r="B181" s="1" t="s">
        <v>199</v>
      </c>
      <c r="C181" s="3">
        <v>160</v>
      </c>
      <c r="D181" s="5">
        <v>16.5</v>
      </c>
      <c r="E181" s="6">
        <v>2.7E-2</v>
      </c>
      <c r="F181" s="38">
        <v>0.95</v>
      </c>
      <c r="G181" s="4" t="s">
        <v>14</v>
      </c>
      <c r="H181" s="3" t="s">
        <v>14</v>
      </c>
      <c r="I181" s="5" t="s">
        <v>14</v>
      </c>
      <c r="J181" s="4" t="s">
        <v>14</v>
      </c>
      <c r="K181" s="3" t="s">
        <v>14</v>
      </c>
    </row>
    <row r="182" spans="1:11" x14ac:dyDescent="0.3">
      <c r="A182" s="1" t="s">
        <v>9</v>
      </c>
      <c r="B182" s="1" t="s">
        <v>200</v>
      </c>
      <c r="C182" s="3">
        <v>380</v>
      </c>
      <c r="D182" s="5">
        <v>17.3</v>
      </c>
      <c r="E182" s="6">
        <v>6.3E-2</v>
      </c>
      <c r="F182" s="38">
        <v>0.55000000000000004</v>
      </c>
      <c r="G182" s="4" t="s">
        <v>14</v>
      </c>
      <c r="H182" s="3">
        <v>125030</v>
      </c>
      <c r="I182" s="5">
        <v>6.9</v>
      </c>
      <c r="J182" s="4" t="s">
        <v>14</v>
      </c>
      <c r="K182" s="3">
        <v>99740</v>
      </c>
    </row>
    <row r="183" spans="1:11" x14ac:dyDescent="0.3">
      <c r="A183" s="1" t="s">
        <v>9</v>
      </c>
      <c r="B183" s="1" t="s">
        <v>201</v>
      </c>
      <c r="C183" s="3">
        <v>1730</v>
      </c>
      <c r="D183" s="5">
        <v>12.4</v>
      </c>
      <c r="E183" s="6">
        <v>0.28499999999999998</v>
      </c>
      <c r="F183" s="38">
        <v>1.1000000000000001</v>
      </c>
      <c r="G183" s="4" t="s">
        <v>14</v>
      </c>
      <c r="H183" s="3" t="s">
        <v>14</v>
      </c>
      <c r="I183" s="5" t="s">
        <v>14</v>
      </c>
      <c r="J183" s="4" t="s">
        <v>14</v>
      </c>
      <c r="K183" s="3" t="s">
        <v>14</v>
      </c>
    </row>
    <row r="184" spans="1:11" x14ac:dyDescent="0.3">
      <c r="A184" s="1" t="s">
        <v>9</v>
      </c>
      <c r="B184" s="1" t="s">
        <v>202</v>
      </c>
      <c r="C184" s="3">
        <v>400</v>
      </c>
      <c r="D184" s="5">
        <v>7.3</v>
      </c>
      <c r="E184" s="6">
        <v>6.6000000000000003E-2</v>
      </c>
      <c r="F184" s="38">
        <v>0.69</v>
      </c>
      <c r="G184" s="4" t="s">
        <v>14</v>
      </c>
      <c r="H184" s="3" t="s">
        <v>14</v>
      </c>
      <c r="I184" s="5" t="s">
        <v>14</v>
      </c>
      <c r="J184" s="4" t="s">
        <v>14</v>
      </c>
      <c r="K184" s="3" t="s">
        <v>14</v>
      </c>
    </row>
    <row r="185" spans="1:11" x14ac:dyDescent="0.3">
      <c r="A185" s="1" t="s">
        <v>9</v>
      </c>
      <c r="B185" s="1" t="s">
        <v>203</v>
      </c>
      <c r="C185" s="3">
        <v>1000</v>
      </c>
      <c r="D185" s="5">
        <v>10.199999999999999</v>
      </c>
      <c r="E185" s="6">
        <v>0.16600000000000001</v>
      </c>
      <c r="F185" s="38">
        <v>1.42</v>
      </c>
      <c r="G185" s="4" t="s">
        <v>14</v>
      </c>
      <c r="H185" s="3" t="s">
        <v>14</v>
      </c>
      <c r="I185" s="5" t="s">
        <v>14</v>
      </c>
      <c r="J185" s="4" t="s">
        <v>14</v>
      </c>
      <c r="K185" s="3" t="s">
        <v>14</v>
      </c>
    </row>
    <row r="186" spans="1:11" x14ac:dyDescent="0.3">
      <c r="A186" s="1" t="s">
        <v>9</v>
      </c>
      <c r="B186" s="1" t="s">
        <v>204</v>
      </c>
      <c r="C186" s="3">
        <v>4310</v>
      </c>
      <c r="D186" s="5">
        <v>14.4</v>
      </c>
      <c r="E186" s="6">
        <v>0.71299999999999997</v>
      </c>
      <c r="F186" s="38">
        <v>0.52</v>
      </c>
      <c r="G186" s="4" t="s">
        <v>14</v>
      </c>
      <c r="H186" s="3">
        <v>160300</v>
      </c>
      <c r="I186" s="5">
        <v>8.1</v>
      </c>
      <c r="J186" s="4" t="s">
        <v>14</v>
      </c>
      <c r="K186" s="3">
        <v>143430</v>
      </c>
    </row>
    <row r="187" spans="1:11" x14ac:dyDescent="0.3">
      <c r="A187" s="1" t="s">
        <v>9</v>
      </c>
      <c r="B187" s="1" t="s">
        <v>205</v>
      </c>
      <c r="C187" s="3">
        <v>1570</v>
      </c>
      <c r="D187" s="5">
        <v>15.5</v>
      </c>
      <c r="E187" s="6">
        <v>0.25900000000000001</v>
      </c>
      <c r="F187" s="38">
        <v>0.66</v>
      </c>
      <c r="G187" s="4" t="s">
        <v>14</v>
      </c>
      <c r="H187" s="3" t="s">
        <v>14</v>
      </c>
      <c r="I187" s="5" t="s">
        <v>14</v>
      </c>
      <c r="J187" s="4" t="s">
        <v>14</v>
      </c>
      <c r="K187" s="3" t="s">
        <v>14</v>
      </c>
    </row>
    <row r="188" spans="1:11" x14ac:dyDescent="0.3">
      <c r="A188" s="1" t="s">
        <v>9</v>
      </c>
      <c r="B188" s="1" t="s">
        <v>206</v>
      </c>
      <c r="C188" s="3">
        <v>1410</v>
      </c>
      <c r="D188" s="5">
        <v>12.9</v>
      </c>
      <c r="E188" s="6">
        <v>0.23400000000000001</v>
      </c>
      <c r="F188" s="38">
        <v>0.55000000000000004</v>
      </c>
      <c r="G188" s="4" t="s">
        <v>14</v>
      </c>
      <c r="H188" s="3">
        <v>72280</v>
      </c>
      <c r="I188" s="5">
        <v>6</v>
      </c>
      <c r="J188" s="4" t="s">
        <v>14</v>
      </c>
      <c r="K188" s="3">
        <v>60140</v>
      </c>
    </row>
    <row r="189" spans="1:11" x14ac:dyDescent="0.3">
      <c r="A189" s="1" t="s">
        <v>9</v>
      </c>
      <c r="B189" s="1" t="s">
        <v>207</v>
      </c>
      <c r="C189" s="3">
        <v>230</v>
      </c>
      <c r="D189" s="5">
        <v>30.8</v>
      </c>
      <c r="E189" s="6">
        <v>3.7999999999999999E-2</v>
      </c>
      <c r="F189" s="38">
        <v>0.38</v>
      </c>
      <c r="G189" s="4" t="s">
        <v>14</v>
      </c>
      <c r="H189" s="3" t="s">
        <v>14</v>
      </c>
      <c r="I189" s="5" t="s">
        <v>14</v>
      </c>
      <c r="J189" s="4" t="s">
        <v>14</v>
      </c>
      <c r="K189" s="3" t="s">
        <v>14</v>
      </c>
    </row>
    <row r="190" spans="1:11" x14ac:dyDescent="0.3">
      <c r="A190" s="1" t="s">
        <v>9</v>
      </c>
      <c r="B190" s="1" t="s">
        <v>208</v>
      </c>
      <c r="C190" s="3">
        <v>420</v>
      </c>
      <c r="D190" s="5">
        <v>21.1</v>
      </c>
      <c r="E190" s="6">
        <v>6.9000000000000006E-2</v>
      </c>
      <c r="F190" s="38">
        <v>0.57999999999999996</v>
      </c>
      <c r="G190" s="4" t="s">
        <v>14</v>
      </c>
      <c r="H190" s="3">
        <v>136880</v>
      </c>
      <c r="I190" s="5">
        <v>11.3</v>
      </c>
      <c r="J190" s="4" t="s">
        <v>14</v>
      </c>
      <c r="K190" s="3">
        <v>106010</v>
      </c>
    </row>
    <row r="191" spans="1:11" x14ac:dyDescent="0.3">
      <c r="A191" s="1" t="s">
        <v>9</v>
      </c>
      <c r="B191" s="1" t="s">
        <v>209</v>
      </c>
      <c r="C191" s="3">
        <v>5470</v>
      </c>
      <c r="D191" s="5">
        <v>15.9</v>
      </c>
      <c r="E191" s="6">
        <v>0.90500000000000003</v>
      </c>
      <c r="F191" s="38">
        <v>1.36</v>
      </c>
      <c r="G191" s="4" t="s">
        <v>14</v>
      </c>
      <c r="H191" s="3" t="s">
        <v>14</v>
      </c>
      <c r="I191" s="5" t="s">
        <v>14</v>
      </c>
      <c r="J191" s="4" t="s">
        <v>14</v>
      </c>
      <c r="K191" s="3" t="s">
        <v>14</v>
      </c>
    </row>
    <row r="192" spans="1:11" x14ac:dyDescent="0.3">
      <c r="A192" s="1" t="s">
        <v>9</v>
      </c>
      <c r="B192" s="1" t="s">
        <v>210</v>
      </c>
      <c r="C192" s="3">
        <v>1120</v>
      </c>
      <c r="D192" s="5">
        <v>15.8</v>
      </c>
      <c r="E192" s="6">
        <v>0.185</v>
      </c>
      <c r="F192" s="38">
        <v>0.92</v>
      </c>
      <c r="G192" s="4" t="s">
        <v>14</v>
      </c>
      <c r="H192" s="3" t="s">
        <v>14</v>
      </c>
      <c r="I192" s="5" t="s">
        <v>14</v>
      </c>
      <c r="J192" s="4" t="s">
        <v>14</v>
      </c>
      <c r="K192" s="3" t="s">
        <v>14</v>
      </c>
    </row>
    <row r="193" spans="1:11" x14ac:dyDescent="0.3">
      <c r="A193" s="1" t="s">
        <v>9</v>
      </c>
      <c r="B193" s="1" t="s">
        <v>211</v>
      </c>
      <c r="C193" s="3">
        <v>2630</v>
      </c>
      <c r="D193" s="5">
        <v>10.3</v>
      </c>
      <c r="E193" s="6">
        <v>0.434</v>
      </c>
      <c r="F193" s="38">
        <v>0.9</v>
      </c>
      <c r="G193" s="4" t="s">
        <v>14</v>
      </c>
      <c r="H193" s="3" t="s">
        <v>14</v>
      </c>
      <c r="I193" s="5" t="s">
        <v>14</v>
      </c>
      <c r="J193" s="4" t="s">
        <v>14</v>
      </c>
      <c r="K193" s="3" t="s">
        <v>14</v>
      </c>
    </row>
    <row r="194" spans="1:11" x14ac:dyDescent="0.3">
      <c r="A194" s="1" t="s">
        <v>9</v>
      </c>
      <c r="B194" s="1" t="s">
        <v>212</v>
      </c>
      <c r="C194" s="3">
        <v>1190</v>
      </c>
      <c r="D194" s="5">
        <v>8.5</v>
      </c>
      <c r="E194" s="6">
        <v>0.19800000000000001</v>
      </c>
      <c r="F194" s="38">
        <v>1.03</v>
      </c>
      <c r="G194" s="4" t="s">
        <v>14</v>
      </c>
      <c r="H194" s="3" t="s">
        <v>14</v>
      </c>
      <c r="I194" s="5" t="s">
        <v>14</v>
      </c>
      <c r="J194" s="4" t="s">
        <v>14</v>
      </c>
      <c r="K194" s="3" t="s">
        <v>14</v>
      </c>
    </row>
    <row r="195" spans="1:11" x14ac:dyDescent="0.3">
      <c r="A195" s="1" t="s">
        <v>9</v>
      </c>
      <c r="B195" s="1" t="s">
        <v>213</v>
      </c>
      <c r="C195" s="3">
        <v>600</v>
      </c>
      <c r="D195" s="5">
        <v>13.7</v>
      </c>
      <c r="E195" s="6">
        <v>0.1</v>
      </c>
      <c r="F195" s="38">
        <v>0.67</v>
      </c>
      <c r="G195" s="4" t="s">
        <v>14</v>
      </c>
      <c r="H195" s="3" t="s">
        <v>14</v>
      </c>
      <c r="I195" s="5" t="s">
        <v>14</v>
      </c>
      <c r="J195" s="4" t="s">
        <v>14</v>
      </c>
      <c r="K195" s="3" t="s">
        <v>14</v>
      </c>
    </row>
    <row r="196" spans="1:11" x14ac:dyDescent="0.3">
      <c r="A196" s="1" t="s">
        <v>9</v>
      </c>
      <c r="B196" s="1" t="s">
        <v>214</v>
      </c>
      <c r="C196" s="3">
        <v>740</v>
      </c>
      <c r="D196" s="5">
        <v>33.1</v>
      </c>
      <c r="E196" s="6">
        <v>0.122</v>
      </c>
      <c r="F196" s="38">
        <v>0.76</v>
      </c>
      <c r="G196" s="4" t="s">
        <v>14</v>
      </c>
      <c r="H196" s="3" t="s">
        <v>14</v>
      </c>
      <c r="I196" s="5" t="s">
        <v>14</v>
      </c>
      <c r="J196" s="4" t="s">
        <v>14</v>
      </c>
      <c r="K196" s="3" t="s">
        <v>14</v>
      </c>
    </row>
    <row r="197" spans="1:11" x14ac:dyDescent="0.3">
      <c r="A197" s="1" t="s">
        <v>9</v>
      </c>
      <c r="B197" s="1" t="s">
        <v>215</v>
      </c>
      <c r="C197" s="3">
        <v>6260</v>
      </c>
      <c r="D197" s="5">
        <v>1.5</v>
      </c>
      <c r="E197" s="6">
        <v>1.036</v>
      </c>
      <c r="F197" s="38">
        <v>1.08</v>
      </c>
      <c r="G197" s="4" t="s">
        <v>14</v>
      </c>
      <c r="H197" s="3" t="s">
        <v>14</v>
      </c>
      <c r="I197" s="5" t="s">
        <v>14</v>
      </c>
      <c r="J197" s="4" t="s">
        <v>14</v>
      </c>
      <c r="K197" s="3" t="s">
        <v>14</v>
      </c>
    </row>
    <row r="198" spans="1:11" x14ac:dyDescent="0.3">
      <c r="A198" s="1" t="s">
        <v>9</v>
      </c>
      <c r="B198" s="1" t="s">
        <v>216</v>
      </c>
      <c r="C198" s="3">
        <v>1000</v>
      </c>
      <c r="D198" s="5">
        <v>11.6</v>
      </c>
      <c r="E198" s="6">
        <v>0.16500000000000001</v>
      </c>
      <c r="F198" s="38">
        <v>1.41</v>
      </c>
      <c r="G198" s="4" t="s">
        <v>14</v>
      </c>
      <c r="H198" s="3" t="s">
        <v>14</v>
      </c>
      <c r="I198" s="5" t="s">
        <v>14</v>
      </c>
      <c r="J198" s="4" t="s">
        <v>14</v>
      </c>
      <c r="K198" s="3" t="s">
        <v>14</v>
      </c>
    </row>
    <row r="199" spans="1:11" x14ac:dyDescent="0.3">
      <c r="A199" s="1" t="s">
        <v>9</v>
      </c>
      <c r="B199" s="1" t="s">
        <v>217</v>
      </c>
      <c r="C199" s="3">
        <v>3300</v>
      </c>
      <c r="D199" s="5">
        <v>12.3</v>
      </c>
      <c r="E199" s="6">
        <v>0.54500000000000004</v>
      </c>
      <c r="F199" s="38">
        <v>0.68</v>
      </c>
      <c r="G199" s="4">
        <v>32.24</v>
      </c>
      <c r="H199" s="3">
        <v>67070</v>
      </c>
      <c r="I199" s="5">
        <v>3.5</v>
      </c>
      <c r="J199" s="4">
        <v>28.31</v>
      </c>
      <c r="K199" s="3">
        <v>58890</v>
      </c>
    </row>
    <row r="200" spans="1:11" x14ac:dyDescent="0.3">
      <c r="A200" s="1" t="s">
        <v>9</v>
      </c>
      <c r="B200" s="1" t="s">
        <v>218</v>
      </c>
      <c r="C200" s="3">
        <v>16740</v>
      </c>
      <c r="D200" s="5">
        <v>6.7</v>
      </c>
      <c r="E200" s="6">
        <v>2.7679999999999998</v>
      </c>
      <c r="F200" s="38">
        <v>0.96</v>
      </c>
      <c r="G200" s="4">
        <v>17.7</v>
      </c>
      <c r="H200" s="3">
        <v>36820</v>
      </c>
      <c r="I200" s="5">
        <v>4.2</v>
      </c>
      <c r="J200" s="4">
        <v>15.42</v>
      </c>
      <c r="K200" s="3">
        <v>32060</v>
      </c>
    </row>
    <row r="201" spans="1:11" x14ac:dyDescent="0.3">
      <c r="A201" s="1" t="s">
        <v>9</v>
      </c>
      <c r="B201" s="1" t="s">
        <v>219</v>
      </c>
      <c r="C201" s="3">
        <v>3460</v>
      </c>
      <c r="D201" s="5">
        <v>11.8</v>
      </c>
      <c r="E201" s="6">
        <v>0.57199999999999995</v>
      </c>
      <c r="F201" s="38">
        <v>0.57999999999999996</v>
      </c>
      <c r="G201" s="4" t="s">
        <v>14</v>
      </c>
      <c r="H201" s="3">
        <v>67870</v>
      </c>
      <c r="I201" s="5">
        <v>2.9</v>
      </c>
      <c r="J201" s="4" t="s">
        <v>14</v>
      </c>
      <c r="K201" s="3">
        <v>68710</v>
      </c>
    </row>
    <row r="202" spans="1:11" x14ac:dyDescent="0.3">
      <c r="A202" s="1" t="s">
        <v>9</v>
      </c>
      <c r="B202" s="1" t="s">
        <v>220</v>
      </c>
      <c r="C202" s="3">
        <v>42560</v>
      </c>
      <c r="D202" s="5">
        <v>7.5</v>
      </c>
      <c r="E202" s="6">
        <v>7.0380000000000003</v>
      </c>
      <c r="F202" s="38">
        <v>0.71</v>
      </c>
      <c r="G202" s="4" t="s">
        <v>14</v>
      </c>
      <c r="H202" s="3">
        <v>81120</v>
      </c>
      <c r="I202" s="5">
        <v>1.6</v>
      </c>
      <c r="J202" s="4" t="s">
        <v>14</v>
      </c>
      <c r="K202" s="3">
        <v>82800</v>
      </c>
    </row>
    <row r="203" spans="1:11" x14ac:dyDescent="0.3">
      <c r="A203" s="1" t="s">
        <v>9</v>
      </c>
      <c r="B203" s="1" t="s">
        <v>221</v>
      </c>
      <c r="C203" s="3">
        <v>16980</v>
      </c>
      <c r="D203" s="5">
        <v>12.7</v>
      </c>
      <c r="E203" s="6">
        <v>2.8079999999999998</v>
      </c>
      <c r="F203" s="38">
        <v>0.64</v>
      </c>
      <c r="G203" s="4" t="s">
        <v>14</v>
      </c>
      <c r="H203" s="3">
        <v>75850</v>
      </c>
      <c r="I203" s="5">
        <v>2.8</v>
      </c>
      <c r="J203" s="4" t="s">
        <v>14</v>
      </c>
      <c r="K203" s="3">
        <v>74690</v>
      </c>
    </row>
    <row r="204" spans="1:11" x14ac:dyDescent="0.3">
      <c r="A204" s="1" t="s">
        <v>9</v>
      </c>
      <c r="B204" s="1" t="s">
        <v>222</v>
      </c>
      <c r="C204" s="3">
        <v>41150</v>
      </c>
      <c r="D204" s="5">
        <v>8.1</v>
      </c>
      <c r="E204" s="6">
        <v>6.8049999999999997</v>
      </c>
      <c r="F204" s="38">
        <v>0.94</v>
      </c>
      <c r="G204" s="4" t="s">
        <v>14</v>
      </c>
      <c r="H204" s="3">
        <v>79760</v>
      </c>
      <c r="I204" s="5">
        <v>1.7</v>
      </c>
      <c r="J204" s="4" t="s">
        <v>14</v>
      </c>
      <c r="K204" s="3">
        <v>81850</v>
      </c>
    </row>
    <row r="205" spans="1:11" x14ac:dyDescent="0.3">
      <c r="A205" s="1" t="s">
        <v>9</v>
      </c>
      <c r="B205" s="1" t="s">
        <v>223</v>
      </c>
      <c r="C205" s="3">
        <v>1760</v>
      </c>
      <c r="D205" s="5">
        <v>16.5</v>
      </c>
      <c r="E205" s="6">
        <v>0.29199999999999998</v>
      </c>
      <c r="F205" s="38">
        <v>0.53</v>
      </c>
      <c r="G205" s="4" t="s">
        <v>14</v>
      </c>
      <c r="H205" s="3">
        <v>76920</v>
      </c>
      <c r="I205" s="5">
        <v>5.0999999999999996</v>
      </c>
      <c r="J205" s="4" t="s">
        <v>14</v>
      </c>
      <c r="K205" s="3">
        <v>75020</v>
      </c>
    </row>
    <row r="206" spans="1:11" x14ac:dyDescent="0.3">
      <c r="A206" s="1" t="s">
        <v>9</v>
      </c>
      <c r="B206" s="1" t="s">
        <v>225</v>
      </c>
      <c r="C206" s="3">
        <v>5600</v>
      </c>
      <c r="D206" s="5">
        <v>11</v>
      </c>
      <c r="E206" s="6">
        <v>0.92700000000000005</v>
      </c>
      <c r="F206" s="38">
        <v>0.71</v>
      </c>
      <c r="G206" s="4" t="s">
        <v>14</v>
      </c>
      <c r="H206" s="3">
        <v>83190</v>
      </c>
      <c r="I206" s="5">
        <v>1.9</v>
      </c>
      <c r="J206" s="4" t="s">
        <v>14</v>
      </c>
      <c r="K206" s="3">
        <v>85480</v>
      </c>
    </row>
    <row r="207" spans="1:11" x14ac:dyDescent="0.3">
      <c r="A207" s="1" t="s">
        <v>9</v>
      </c>
      <c r="B207" s="1" t="s">
        <v>226</v>
      </c>
      <c r="C207" s="3">
        <v>1960</v>
      </c>
      <c r="D207" s="5">
        <v>24.8</v>
      </c>
      <c r="E207" s="6">
        <v>0.32400000000000001</v>
      </c>
      <c r="F207" s="38">
        <v>0.53</v>
      </c>
      <c r="G207" s="4" t="s">
        <v>14</v>
      </c>
      <c r="H207" s="3">
        <v>78420</v>
      </c>
      <c r="I207" s="5">
        <v>7.8</v>
      </c>
      <c r="J207" s="4" t="s">
        <v>14</v>
      </c>
      <c r="K207" s="3">
        <v>74050</v>
      </c>
    </row>
    <row r="208" spans="1:11" x14ac:dyDescent="0.3">
      <c r="A208" s="1" t="s">
        <v>9</v>
      </c>
      <c r="B208" s="1" t="s">
        <v>227</v>
      </c>
      <c r="C208" s="3">
        <v>4020</v>
      </c>
      <c r="D208" s="5">
        <v>13.9</v>
      </c>
      <c r="E208" s="6">
        <v>0.66500000000000004</v>
      </c>
      <c r="F208" s="38">
        <v>0.7</v>
      </c>
      <c r="G208" s="4" t="s">
        <v>14</v>
      </c>
      <c r="H208" s="3">
        <v>84700</v>
      </c>
      <c r="I208" s="5">
        <v>4.0999999999999996</v>
      </c>
      <c r="J208" s="4" t="s">
        <v>14</v>
      </c>
      <c r="K208" s="3">
        <v>87910</v>
      </c>
    </row>
    <row r="209" spans="1:11" x14ac:dyDescent="0.3">
      <c r="A209" s="1" t="s">
        <v>9</v>
      </c>
      <c r="B209" s="1" t="s">
        <v>228</v>
      </c>
      <c r="C209" s="3">
        <v>680</v>
      </c>
      <c r="D209" s="5">
        <v>31</v>
      </c>
      <c r="E209" s="6">
        <v>0.113</v>
      </c>
      <c r="F209" s="38">
        <v>0.42</v>
      </c>
      <c r="G209" s="4" t="s">
        <v>14</v>
      </c>
      <c r="H209" s="3">
        <v>86130</v>
      </c>
      <c r="I209" s="5">
        <v>7.4</v>
      </c>
      <c r="J209" s="4" t="s">
        <v>14</v>
      </c>
      <c r="K209" s="3">
        <v>81910</v>
      </c>
    </row>
    <row r="210" spans="1:11" x14ac:dyDescent="0.3">
      <c r="A210" s="1" t="s">
        <v>9</v>
      </c>
      <c r="B210" s="1" t="s">
        <v>229</v>
      </c>
      <c r="C210" s="3">
        <v>2640</v>
      </c>
      <c r="D210" s="5">
        <v>38</v>
      </c>
      <c r="E210" s="6">
        <v>0.437</v>
      </c>
      <c r="F210" s="38">
        <v>1.03</v>
      </c>
      <c r="G210" s="4">
        <v>34.71</v>
      </c>
      <c r="H210" s="3">
        <v>72190</v>
      </c>
      <c r="I210" s="5">
        <v>5.0999999999999996</v>
      </c>
      <c r="J210" s="4">
        <v>33.950000000000003</v>
      </c>
      <c r="K210" s="3">
        <v>70620</v>
      </c>
    </row>
    <row r="211" spans="1:11" x14ac:dyDescent="0.3">
      <c r="A211" s="1" t="s">
        <v>9</v>
      </c>
      <c r="B211" s="1" t="s">
        <v>230</v>
      </c>
      <c r="C211" s="3">
        <v>8930</v>
      </c>
      <c r="D211" s="5">
        <v>12.2</v>
      </c>
      <c r="E211" s="6">
        <v>1.4770000000000001</v>
      </c>
      <c r="F211" s="38">
        <v>0.88</v>
      </c>
      <c r="G211" s="4">
        <v>22.49</v>
      </c>
      <c r="H211" s="3">
        <v>46770</v>
      </c>
      <c r="I211" s="5">
        <v>5.4</v>
      </c>
      <c r="J211" s="4">
        <v>18.829999999999998</v>
      </c>
      <c r="K211" s="3">
        <v>39170</v>
      </c>
    </row>
    <row r="212" spans="1:11" x14ac:dyDescent="0.3">
      <c r="A212" s="1" t="s">
        <v>9</v>
      </c>
      <c r="B212" s="1" t="s">
        <v>231</v>
      </c>
      <c r="C212" s="3">
        <v>20600</v>
      </c>
      <c r="D212" s="5">
        <v>7.7</v>
      </c>
      <c r="E212" s="6">
        <v>3.407</v>
      </c>
      <c r="F212" s="38">
        <v>1.65</v>
      </c>
      <c r="G212" s="4" t="s">
        <v>14</v>
      </c>
      <c r="H212" s="3">
        <v>47250</v>
      </c>
      <c r="I212" s="5">
        <v>7.1</v>
      </c>
      <c r="J212" s="4" t="s">
        <v>14</v>
      </c>
      <c r="K212" s="3">
        <v>33950</v>
      </c>
    </row>
    <row r="213" spans="1:11" x14ac:dyDescent="0.3">
      <c r="A213" s="1" t="s">
        <v>9</v>
      </c>
      <c r="B213" s="1" t="s">
        <v>232</v>
      </c>
      <c r="C213" s="3">
        <v>32340</v>
      </c>
      <c r="D213" s="5">
        <v>10.4</v>
      </c>
      <c r="E213" s="6">
        <v>5.3479999999999999</v>
      </c>
      <c r="F213" s="38">
        <v>1.25</v>
      </c>
      <c r="G213" s="4">
        <v>19.559999999999999</v>
      </c>
      <c r="H213" s="3">
        <v>40690</v>
      </c>
      <c r="I213" s="5">
        <v>1.5</v>
      </c>
      <c r="J213" s="4">
        <v>18.809999999999999</v>
      </c>
      <c r="K213" s="3">
        <v>39110</v>
      </c>
    </row>
    <row r="214" spans="1:11" x14ac:dyDescent="0.3">
      <c r="A214" s="1" t="s">
        <v>9</v>
      </c>
      <c r="B214" s="1" t="s">
        <v>233</v>
      </c>
      <c r="C214" s="3">
        <v>280</v>
      </c>
      <c r="D214" s="5">
        <v>31.8</v>
      </c>
      <c r="E214" s="6">
        <v>4.7E-2</v>
      </c>
      <c r="F214" s="38">
        <v>1.1000000000000001</v>
      </c>
      <c r="G214" s="4">
        <v>26.45</v>
      </c>
      <c r="H214" s="3">
        <v>55010</v>
      </c>
      <c r="I214" s="5">
        <v>7.1</v>
      </c>
      <c r="J214" s="4">
        <v>22.36</v>
      </c>
      <c r="K214" s="3">
        <v>46500</v>
      </c>
    </row>
    <row r="215" spans="1:11" x14ac:dyDescent="0.3">
      <c r="A215" s="1" t="s">
        <v>9</v>
      </c>
      <c r="B215" s="1" t="s">
        <v>234</v>
      </c>
      <c r="C215" s="3">
        <v>330</v>
      </c>
      <c r="D215" s="5">
        <v>10.3</v>
      </c>
      <c r="E215" s="6">
        <v>5.5E-2</v>
      </c>
      <c r="F215" s="38">
        <v>0.68</v>
      </c>
      <c r="G215" s="4">
        <v>35.76</v>
      </c>
      <c r="H215" s="3">
        <v>74380</v>
      </c>
      <c r="I215" s="5">
        <v>4.3</v>
      </c>
      <c r="J215" s="4">
        <v>34.15</v>
      </c>
      <c r="K215" s="3">
        <v>71040</v>
      </c>
    </row>
    <row r="216" spans="1:11" x14ac:dyDescent="0.3">
      <c r="A216" s="1" t="s">
        <v>9</v>
      </c>
      <c r="B216" s="1" t="s">
        <v>235</v>
      </c>
      <c r="C216" s="3">
        <v>790</v>
      </c>
      <c r="D216" s="5">
        <v>8.6999999999999993</v>
      </c>
      <c r="E216" s="6">
        <v>0.13</v>
      </c>
      <c r="F216" s="38">
        <v>1.51</v>
      </c>
      <c r="G216" s="4">
        <v>24.09</v>
      </c>
      <c r="H216" s="3">
        <v>50100</v>
      </c>
      <c r="I216" s="5">
        <v>6.9</v>
      </c>
      <c r="J216" s="4">
        <v>22.88</v>
      </c>
      <c r="K216" s="3">
        <v>47590</v>
      </c>
    </row>
    <row r="217" spans="1:11" x14ac:dyDescent="0.3">
      <c r="A217" s="1" t="s">
        <v>9</v>
      </c>
      <c r="B217" s="1" t="s">
        <v>236</v>
      </c>
      <c r="C217" s="3">
        <v>3310</v>
      </c>
      <c r="D217" s="5">
        <v>5.2</v>
      </c>
      <c r="E217" s="6">
        <v>0.54800000000000004</v>
      </c>
      <c r="F217" s="38">
        <v>0.62</v>
      </c>
      <c r="G217" s="4">
        <v>38.22</v>
      </c>
      <c r="H217" s="3">
        <v>79490</v>
      </c>
      <c r="I217" s="5">
        <v>2.4</v>
      </c>
      <c r="J217" s="4">
        <v>37.11</v>
      </c>
      <c r="K217" s="3">
        <v>77190</v>
      </c>
    </row>
    <row r="218" spans="1:11" x14ac:dyDescent="0.3">
      <c r="A218" s="1" t="s">
        <v>9</v>
      </c>
      <c r="B218" s="1" t="s">
        <v>237</v>
      </c>
      <c r="C218" s="3">
        <v>3270</v>
      </c>
      <c r="D218" s="5">
        <v>10</v>
      </c>
      <c r="E218" s="6">
        <v>0.54100000000000004</v>
      </c>
      <c r="F218" s="38">
        <v>0.86</v>
      </c>
      <c r="G218" s="4">
        <v>21.57</v>
      </c>
      <c r="H218" s="3">
        <v>44860</v>
      </c>
      <c r="I218" s="5">
        <v>2.2999999999999998</v>
      </c>
      <c r="J218" s="4">
        <v>21.74</v>
      </c>
      <c r="K218" s="3">
        <v>45230</v>
      </c>
    </row>
    <row r="219" spans="1:11" x14ac:dyDescent="0.3">
      <c r="A219" s="1" t="s">
        <v>9</v>
      </c>
      <c r="B219" s="1" t="s">
        <v>238</v>
      </c>
      <c r="C219" s="3">
        <v>600</v>
      </c>
      <c r="D219" s="5">
        <v>22</v>
      </c>
      <c r="E219" s="6">
        <v>9.9000000000000005E-2</v>
      </c>
      <c r="F219" s="38">
        <v>1.35</v>
      </c>
      <c r="G219" s="4">
        <v>22.36</v>
      </c>
      <c r="H219" s="3">
        <v>46510</v>
      </c>
      <c r="I219" s="5">
        <v>2.8</v>
      </c>
      <c r="J219" s="4">
        <v>21.69</v>
      </c>
      <c r="K219" s="3">
        <v>45110</v>
      </c>
    </row>
    <row r="220" spans="1:11" x14ac:dyDescent="0.3">
      <c r="A220" s="1" t="s">
        <v>9</v>
      </c>
      <c r="B220" s="1" t="s">
        <v>239</v>
      </c>
      <c r="C220" s="3">
        <v>6250</v>
      </c>
      <c r="D220" s="5">
        <v>8.6</v>
      </c>
      <c r="E220" s="6">
        <v>1.0329999999999999</v>
      </c>
      <c r="F220" s="38">
        <v>0.93</v>
      </c>
      <c r="G220" s="4">
        <v>39.49</v>
      </c>
      <c r="H220" s="3">
        <v>82140</v>
      </c>
      <c r="I220" s="5">
        <v>2</v>
      </c>
      <c r="J220" s="4">
        <v>41.07</v>
      </c>
      <c r="K220" s="3">
        <v>85420</v>
      </c>
    </row>
    <row r="221" spans="1:11" x14ac:dyDescent="0.3">
      <c r="A221" s="1" t="s">
        <v>9</v>
      </c>
      <c r="B221" s="1" t="s">
        <v>240</v>
      </c>
      <c r="C221" s="3">
        <v>52680</v>
      </c>
      <c r="D221" s="5">
        <v>4.9000000000000004</v>
      </c>
      <c r="E221" s="6">
        <v>8.7110000000000003</v>
      </c>
      <c r="F221" s="38">
        <v>0.96</v>
      </c>
      <c r="G221" s="4" t="s">
        <v>14</v>
      </c>
      <c r="H221" s="3">
        <v>35480</v>
      </c>
      <c r="I221" s="5">
        <v>0.9</v>
      </c>
      <c r="J221" s="4" t="s">
        <v>14</v>
      </c>
      <c r="K221" s="3">
        <v>35110</v>
      </c>
    </row>
    <row r="222" spans="1:11" x14ac:dyDescent="0.3">
      <c r="A222" s="1" t="s">
        <v>9</v>
      </c>
      <c r="B222" s="1" t="s">
        <v>241</v>
      </c>
      <c r="C222" s="3">
        <v>7370</v>
      </c>
      <c r="D222" s="5">
        <v>24.4</v>
      </c>
      <c r="E222" s="6">
        <v>1.2190000000000001</v>
      </c>
      <c r="F222" s="38">
        <v>1.74</v>
      </c>
      <c r="G222" s="4">
        <v>22.25</v>
      </c>
      <c r="H222" s="3">
        <v>46270</v>
      </c>
      <c r="I222" s="5">
        <v>2.1</v>
      </c>
      <c r="J222" s="4">
        <v>20.54</v>
      </c>
      <c r="K222" s="3">
        <v>42710</v>
      </c>
    </row>
    <row r="223" spans="1:11" x14ac:dyDescent="0.3">
      <c r="A223" s="1" t="s">
        <v>9</v>
      </c>
      <c r="B223" s="1" t="s">
        <v>242</v>
      </c>
      <c r="C223" s="3">
        <v>4040</v>
      </c>
      <c r="D223" s="5">
        <v>6</v>
      </c>
      <c r="E223" s="6">
        <v>0.66800000000000004</v>
      </c>
      <c r="F223" s="38">
        <v>2.5</v>
      </c>
      <c r="G223" s="4">
        <v>61.05</v>
      </c>
      <c r="H223" s="3">
        <v>126990</v>
      </c>
      <c r="I223" s="5">
        <v>2.1</v>
      </c>
      <c r="J223" s="4">
        <v>57.35</v>
      </c>
      <c r="K223" s="3">
        <v>119280</v>
      </c>
    </row>
    <row r="224" spans="1:11" x14ac:dyDescent="0.3">
      <c r="A224" s="1" t="s">
        <v>9</v>
      </c>
      <c r="B224" s="1" t="s">
        <v>243</v>
      </c>
      <c r="C224" s="3">
        <v>330</v>
      </c>
      <c r="D224" s="5">
        <v>39.1</v>
      </c>
      <c r="E224" s="6">
        <v>5.5E-2</v>
      </c>
      <c r="F224" s="38">
        <v>1.65</v>
      </c>
      <c r="G224" s="4" t="s">
        <v>14</v>
      </c>
      <c r="H224" s="3" t="s">
        <v>14</v>
      </c>
      <c r="I224" s="5" t="s">
        <v>14</v>
      </c>
      <c r="J224" s="4" t="s">
        <v>14</v>
      </c>
      <c r="K224" s="3" t="s">
        <v>14</v>
      </c>
    </row>
    <row r="225" spans="1:11" x14ac:dyDescent="0.3">
      <c r="A225" s="1" t="s">
        <v>9</v>
      </c>
      <c r="B225" s="1" t="s">
        <v>244</v>
      </c>
      <c r="C225" s="3">
        <v>1630</v>
      </c>
      <c r="D225" s="5">
        <v>13.1</v>
      </c>
      <c r="E225" s="6">
        <v>0.26900000000000002</v>
      </c>
      <c r="F225" s="38">
        <v>3.41</v>
      </c>
      <c r="G225" s="4">
        <v>38.659999999999997</v>
      </c>
      <c r="H225" s="3">
        <v>80400</v>
      </c>
      <c r="I225" s="5">
        <v>6.7</v>
      </c>
      <c r="J225" s="4">
        <v>31.8</v>
      </c>
      <c r="K225" s="3">
        <v>66130</v>
      </c>
    </row>
    <row r="226" spans="1:11" x14ac:dyDescent="0.3">
      <c r="A226" s="1" t="s">
        <v>9</v>
      </c>
      <c r="B226" s="1" t="s">
        <v>245</v>
      </c>
      <c r="C226" s="3">
        <v>6720</v>
      </c>
      <c r="D226" s="5">
        <v>8.5</v>
      </c>
      <c r="E226" s="6">
        <v>1.111</v>
      </c>
      <c r="F226" s="38">
        <v>5.3</v>
      </c>
      <c r="G226" s="4">
        <v>40.200000000000003</v>
      </c>
      <c r="H226" s="3">
        <v>83610</v>
      </c>
      <c r="I226" s="5">
        <v>2.4</v>
      </c>
      <c r="J226" s="4">
        <v>37.99</v>
      </c>
      <c r="K226" s="3">
        <v>79010</v>
      </c>
    </row>
    <row r="227" spans="1:11" x14ac:dyDescent="0.3">
      <c r="A227" s="1" t="s">
        <v>9</v>
      </c>
      <c r="B227" s="1" t="s">
        <v>246</v>
      </c>
      <c r="C227" s="3">
        <v>330</v>
      </c>
      <c r="D227" s="5">
        <v>16.5</v>
      </c>
      <c r="E227" s="6">
        <v>5.5E-2</v>
      </c>
      <c r="F227" s="38">
        <v>1.1200000000000001</v>
      </c>
      <c r="G227" s="4">
        <v>31.91</v>
      </c>
      <c r="H227" s="3">
        <v>66380</v>
      </c>
      <c r="I227" s="5">
        <v>3.8</v>
      </c>
      <c r="J227" s="4">
        <v>28.11</v>
      </c>
      <c r="K227" s="3">
        <v>58460</v>
      </c>
    </row>
    <row r="228" spans="1:11" x14ac:dyDescent="0.3">
      <c r="A228" s="1" t="s">
        <v>9</v>
      </c>
      <c r="B228" s="1" t="s">
        <v>247</v>
      </c>
      <c r="C228" s="3">
        <v>1580</v>
      </c>
      <c r="D228" s="5">
        <v>13.6</v>
      </c>
      <c r="E228" s="6">
        <v>0.26100000000000001</v>
      </c>
      <c r="F228" s="38">
        <v>1.19</v>
      </c>
      <c r="G228" s="4">
        <v>34.270000000000003</v>
      </c>
      <c r="H228" s="3">
        <v>71280</v>
      </c>
      <c r="I228" s="5">
        <v>3.7</v>
      </c>
      <c r="J228" s="4">
        <v>32</v>
      </c>
      <c r="K228" s="3">
        <v>66560</v>
      </c>
    </row>
    <row r="229" spans="1:11" x14ac:dyDescent="0.3">
      <c r="A229" s="1" t="s">
        <v>9</v>
      </c>
      <c r="B229" s="1" t="s">
        <v>248</v>
      </c>
      <c r="C229" s="3">
        <v>5050</v>
      </c>
      <c r="D229" s="5">
        <v>7.7</v>
      </c>
      <c r="E229" s="6">
        <v>0.83499999999999996</v>
      </c>
      <c r="F229" s="38">
        <v>6.29</v>
      </c>
      <c r="G229" s="4">
        <v>37.29</v>
      </c>
      <c r="H229" s="3">
        <v>77570</v>
      </c>
      <c r="I229" s="5">
        <v>3.5</v>
      </c>
      <c r="J229" s="4">
        <v>32.590000000000003</v>
      </c>
      <c r="K229" s="3">
        <v>67790</v>
      </c>
    </row>
    <row r="230" spans="1:11" x14ac:dyDescent="0.3">
      <c r="A230" s="1" t="s">
        <v>9</v>
      </c>
      <c r="B230" s="1" t="s">
        <v>249</v>
      </c>
      <c r="C230" s="3">
        <v>1190</v>
      </c>
      <c r="D230" s="5">
        <v>15.3</v>
      </c>
      <c r="E230" s="6">
        <v>0.19700000000000001</v>
      </c>
      <c r="F230" s="38">
        <v>0.65</v>
      </c>
      <c r="G230" s="4">
        <v>15.62</v>
      </c>
      <c r="H230" s="3">
        <v>32480</v>
      </c>
      <c r="I230" s="5">
        <v>5.0999999999999996</v>
      </c>
      <c r="J230" s="4">
        <v>14.67</v>
      </c>
      <c r="K230" s="3">
        <v>30520</v>
      </c>
    </row>
    <row r="231" spans="1:11" x14ac:dyDescent="0.3">
      <c r="A231" s="1" t="s">
        <v>9</v>
      </c>
      <c r="B231" s="1" t="s">
        <v>250</v>
      </c>
      <c r="C231" s="3">
        <v>14210</v>
      </c>
      <c r="D231" s="5">
        <v>4.5999999999999996</v>
      </c>
      <c r="E231" s="6">
        <v>2.35</v>
      </c>
      <c r="F231" s="38">
        <v>1.54</v>
      </c>
      <c r="G231" s="4">
        <v>27.73</v>
      </c>
      <c r="H231" s="3">
        <v>57670</v>
      </c>
      <c r="I231" s="5">
        <v>1.4</v>
      </c>
      <c r="J231" s="4">
        <v>25.62</v>
      </c>
      <c r="K231" s="3">
        <v>53280</v>
      </c>
    </row>
    <row r="232" spans="1:11" x14ac:dyDescent="0.3">
      <c r="A232" s="1" t="s">
        <v>9</v>
      </c>
      <c r="B232" s="1" t="s">
        <v>251</v>
      </c>
      <c r="C232" s="3">
        <v>3450</v>
      </c>
      <c r="D232" s="5">
        <v>10.7</v>
      </c>
      <c r="E232" s="6">
        <v>0.57099999999999995</v>
      </c>
      <c r="F232" s="38">
        <v>1.45</v>
      </c>
      <c r="G232" s="4" t="s">
        <v>14</v>
      </c>
      <c r="H232" s="3" t="s">
        <v>14</v>
      </c>
      <c r="I232" s="5" t="s">
        <v>14</v>
      </c>
      <c r="J232" s="4" t="s">
        <v>14</v>
      </c>
      <c r="K232" s="3" t="s">
        <v>14</v>
      </c>
    </row>
    <row r="233" spans="1:11" x14ac:dyDescent="0.3">
      <c r="A233" s="1" t="s">
        <v>9</v>
      </c>
      <c r="B233" s="1" t="s">
        <v>253</v>
      </c>
      <c r="C233" s="3">
        <v>2610</v>
      </c>
      <c r="D233" s="5">
        <v>10.5</v>
      </c>
      <c r="E233" s="6">
        <v>0.432</v>
      </c>
      <c r="F233" s="38">
        <v>5.36</v>
      </c>
      <c r="G233" s="4">
        <v>30.95</v>
      </c>
      <c r="H233" s="3">
        <v>64380</v>
      </c>
      <c r="I233" s="5">
        <v>5.0999999999999996</v>
      </c>
      <c r="J233" s="4">
        <v>26.03</v>
      </c>
      <c r="K233" s="3">
        <v>54150</v>
      </c>
    </row>
    <row r="234" spans="1:11" x14ac:dyDescent="0.3">
      <c r="A234" s="1" t="s">
        <v>9</v>
      </c>
      <c r="B234" s="1" t="s">
        <v>254</v>
      </c>
      <c r="C234" s="3">
        <v>1140</v>
      </c>
      <c r="D234" s="5">
        <v>11.9</v>
      </c>
      <c r="E234" s="6">
        <v>0.189</v>
      </c>
      <c r="F234" s="38">
        <v>3.47</v>
      </c>
      <c r="G234" s="4">
        <v>43.82</v>
      </c>
      <c r="H234" s="3">
        <v>91150</v>
      </c>
      <c r="I234" s="5">
        <v>5.2</v>
      </c>
      <c r="J234" s="4">
        <v>35.64</v>
      </c>
      <c r="K234" s="3">
        <v>74130</v>
      </c>
    </row>
    <row r="235" spans="1:11" x14ac:dyDescent="0.3">
      <c r="A235" s="1" t="s">
        <v>9</v>
      </c>
      <c r="B235" s="1" t="s">
        <v>255</v>
      </c>
      <c r="C235" s="3">
        <v>10940</v>
      </c>
      <c r="D235" s="5">
        <v>16.5</v>
      </c>
      <c r="E235" s="6">
        <v>1.8089999999999999</v>
      </c>
      <c r="F235" s="38">
        <v>5.93</v>
      </c>
      <c r="G235" s="4" t="s">
        <v>14</v>
      </c>
      <c r="H235" s="3" t="s">
        <v>14</v>
      </c>
      <c r="I235" s="5" t="s">
        <v>14</v>
      </c>
      <c r="J235" s="4" t="s">
        <v>14</v>
      </c>
      <c r="K235" s="3" t="s">
        <v>14</v>
      </c>
    </row>
    <row r="236" spans="1:11" x14ac:dyDescent="0.3">
      <c r="A236" s="1" t="s">
        <v>9</v>
      </c>
      <c r="B236" s="1" t="s">
        <v>256</v>
      </c>
      <c r="C236" s="3">
        <v>21950</v>
      </c>
      <c r="D236" s="5">
        <v>5.3</v>
      </c>
      <c r="E236" s="6">
        <v>3.63</v>
      </c>
      <c r="F236" s="38">
        <v>4.4000000000000004</v>
      </c>
      <c r="G236" s="4">
        <v>61.29</v>
      </c>
      <c r="H236" s="3">
        <v>127480</v>
      </c>
      <c r="I236" s="5">
        <v>2.7</v>
      </c>
      <c r="J236" s="4">
        <v>51.84</v>
      </c>
      <c r="K236" s="3">
        <v>107830</v>
      </c>
    </row>
    <row r="237" spans="1:11" x14ac:dyDescent="0.3">
      <c r="A237" s="1" t="s">
        <v>9</v>
      </c>
      <c r="B237" s="1" t="s">
        <v>257</v>
      </c>
      <c r="C237" s="3">
        <v>380</v>
      </c>
      <c r="D237" s="5">
        <v>36.1</v>
      </c>
      <c r="E237" s="6">
        <v>6.3E-2</v>
      </c>
      <c r="F237" s="38">
        <v>0.8</v>
      </c>
      <c r="G237" s="4" t="s">
        <v>14</v>
      </c>
      <c r="H237" s="3" t="s">
        <v>14</v>
      </c>
      <c r="I237" s="5" t="s">
        <v>14</v>
      </c>
      <c r="J237" s="4" t="s">
        <v>14</v>
      </c>
      <c r="K237" s="3" t="s">
        <v>14</v>
      </c>
    </row>
    <row r="238" spans="1:11" x14ac:dyDescent="0.3">
      <c r="A238" s="1" t="s">
        <v>9</v>
      </c>
      <c r="B238" s="1" t="s">
        <v>258</v>
      </c>
      <c r="C238" s="3">
        <v>10540</v>
      </c>
      <c r="D238" s="5">
        <v>10.4</v>
      </c>
      <c r="E238" s="6">
        <v>1.7430000000000001</v>
      </c>
      <c r="F238" s="38">
        <v>1.06</v>
      </c>
      <c r="G238" s="4" t="s">
        <v>14</v>
      </c>
      <c r="H238" s="3">
        <v>42950</v>
      </c>
      <c r="I238" s="5">
        <v>3.5</v>
      </c>
      <c r="J238" s="4" t="s">
        <v>14</v>
      </c>
      <c r="K238" s="3">
        <v>35900</v>
      </c>
    </row>
    <row r="239" spans="1:11" x14ac:dyDescent="0.3">
      <c r="A239" s="1" t="s">
        <v>9</v>
      </c>
      <c r="B239" s="1" t="s">
        <v>259</v>
      </c>
      <c r="C239" s="3">
        <v>600</v>
      </c>
      <c r="D239" s="5">
        <v>23.3</v>
      </c>
      <c r="E239" s="6">
        <v>9.9000000000000005E-2</v>
      </c>
      <c r="F239" s="38">
        <v>0.76</v>
      </c>
      <c r="G239" s="4" t="s">
        <v>14</v>
      </c>
      <c r="H239" s="3">
        <v>29970</v>
      </c>
      <c r="I239" s="5">
        <v>9.8000000000000007</v>
      </c>
      <c r="J239" s="4" t="s">
        <v>14</v>
      </c>
      <c r="K239" s="3">
        <v>22830</v>
      </c>
    </row>
    <row r="240" spans="1:11" x14ac:dyDescent="0.3">
      <c r="A240" s="1" t="s">
        <v>9</v>
      </c>
      <c r="B240" s="1" t="s">
        <v>261</v>
      </c>
      <c r="C240" s="3">
        <v>140</v>
      </c>
      <c r="D240" s="5">
        <v>33.200000000000003</v>
      </c>
      <c r="E240" s="6">
        <v>2.3E-2</v>
      </c>
      <c r="F240" s="38">
        <v>0.61</v>
      </c>
      <c r="G240" s="4">
        <v>23.38</v>
      </c>
      <c r="H240" s="3">
        <v>48620</v>
      </c>
      <c r="I240" s="5">
        <v>24.2</v>
      </c>
      <c r="J240" s="4">
        <v>15.3</v>
      </c>
      <c r="K240" s="3">
        <v>31830</v>
      </c>
    </row>
    <row r="241" spans="1:11" x14ac:dyDescent="0.3">
      <c r="A241" s="1" t="s">
        <v>9</v>
      </c>
      <c r="B241" s="1" t="s">
        <v>262</v>
      </c>
      <c r="C241" s="3">
        <v>690</v>
      </c>
      <c r="D241" s="5">
        <v>17.899999999999999</v>
      </c>
      <c r="E241" s="6">
        <v>0.114</v>
      </c>
      <c r="F241" s="38">
        <v>1.06</v>
      </c>
      <c r="G241" s="4">
        <v>28.42</v>
      </c>
      <c r="H241" s="3">
        <v>59110</v>
      </c>
      <c r="I241" s="5">
        <v>7.4</v>
      </c>
      <c r="J241" s="4">
        <v>23.01</v>
      </c>
      <c r="K241" s="3">
        <v>47850</v>
      </c>
    </row>
    <row r="242" spans="1:11" x14ac:dyDescent="0.3">
      <c r="A242" s="1" t="s">
        <v>9</v>
      </c>
      <c r="B242" s="1" t="s">
        <v>263</v>
      </c>
      <c r="C242" s="3">
        <v>3500</v>
      </c>
      <c r="D242" s="5">
        <v>12.3</v>
      </c>
      <c r="E242" s="6">
        <v>0.57899999999999996</v>
      </c>
      <c r="F242" s="38">
        <v>2.0499999999999998</v>
      </c>
      <c r="G242" s="4">
        <v>38.89</v>
      </c>
      <c r="H242" s="3" t="s">
        <v>14</v>
      </c>
      <c r="I242" s="5">
        <v>5.4</v>
      </c>
      <c r="J242" s="4">
        <v>29.6</v>
      </c>
      <c r="K242" s="3" t="s">
        <v>14</v>
      </c>
    </row>
    <row r="243" spans="1:11" x14ac:dyDescent="0.3">
      <c r="A243" s="1" t="s">
        <v>9</v>
      </c>
      <c r="B243" s="1" t="s">
        <v>265</v>
      </c>
      <c r="C243" s="3">
        <v>1330</v>
      </c>
      <c r="D243" s="5">
        <v>29.5</v>
      </c>
      <c r="E243" s="6">
        <v>0.22</v>
      </c>
      <c r="F243" s="38">
        <v>1.1000000000000001</v>
      </c>
      <c r="G243" s="4">
        <v>26.5</v>
      </c>
      <c r="H243" s="3">
        <v>55130</v>
      </c>
      <c r="I243" s="5">
        <v>7.2</v>
      </c>
      <c r="J243" s="4">
        <v>21.6</v>
      </c>
      <c r="K243" s="3">
        <v>44930</v>
      </c>
    </row>
    <row r="244" spans="1:11" x14ac:dyDescent="0.3">
      <c r="A244" s="1" t="s">
        <v>9</v>
      </c>
      <c r="B244" s="1" t="s">
        <v>266</v>
      </c>
      <c r="C244" s="3">
        <v>580</v>
      </c>
      <c r="D244" s="5">
        <v>27.4</v>
      </c>
      <c r="E244" s="6">
        <v>9.6000000000000002E-2</v>
      </c>
      <c r="F244" s="38">
        <v>1.73</v>
      </c>
      <c r="G244" s="4">
        <v>19.760000000000002</v>
      </c>
      <c r="H244" s="3">
        <v>41100</v>
      </c>
      <c r="I244" s="5">
        <v>11.1</v>
      </c>
      <c r="J244" s="4">
        <v>14.03</v>
      </c>
      <c r="K244" s="3">
        <v>29190</v>
      </c>
    </row>
    <row r="245" spans="1:11" x14ac:dyDescent="0.3">
      <c r="A245" s="1" t="s">
        <v>9</v>
      </c>
      <c r="B245" s="1" t="s">
        <v>268</v>
      </c>
      <c r="C245" s="3">
        <v>1790</v>
      </c>
      <c r="D245" s="5">
        <v>13.5</v>
      </c>
      <c r="E245" s="6">
        <v>0.29599999999999999</v>
      </c>
      <c r="F245" s="38">
        <v>1.0900000000000001</v>
      </c>
      <c r="G245" s="4">
        <v>27.99</v>
      </c>
      <c r="H245" s="3">
        <v>58230</v>
      </c>
      <c r="I245" s="5">
        <v>7</v>
      </c>
      <c r="J245" s="4">
        <v>22.14</v>
      </c>
      <c r="K245" s="3">
        <v>46050</v>
      </c>
    </row>
    <row r="246" spans="1:11" x14ac:dyDescent="0.3">
      <c r="A246" s="1" t="s">
        <v>9</v>
      </c>
      <c r="B246" s="1" t="s">
        <v>269</v>
      </c>
      <c r="C246" s="3">
        <v>10130</v>
      </c>
      <c r="D246" s="5">
        <v>6.2</v>
      </c>
      <c r="E246" s="6">
        <v>1.675</v>
      </c>
      <c r="F246" s="38">
        <v>1.02</v>
      </c>
      <c r="G246" s="4">
        <v>33.53</v>
      </c>
      <c r="H246" s="3">
        <v>69740</v>
      </c>
      <c r="I246" s="5">
        <v>3</v>
      </c>
      <c r="J246" s="4">
        <v>28.89</v>
      </c>
      <c r="K246" s="3">
        <v>60080</v>
      </c>
    </row>
    <row r="247" spans="1:11" x14ac:dyDescent="0.3">
      <c r="A247" s="1" t="s">
        <v>9</v>
      </c>
      <c r="B247" s="1" t="s">
        <v>270</v>
      </c>
      <c r="C247" s="3">
        <v>5180</v>
      </c>
      <c r="D247" s="5">
        <v>7.7</v>
      </c>
      <c r="E247" s="6">
        <v>0.85599999999999998</v>
      </c>
      <c r="F247" s="38">
        <v>1.26</v>
      </c>
      <c r="G247" s="4">
        <v>39.229999999999997</v>
      </c>
      <c r="H247" s="3">
        <v>81610</v>
      </c>
      <c r="I247" s="5">
        <v>2.8</v>
      </c>
      <c r="J247" s="4">
        <v>32.25</v>
      </c>
      <c r="K247" s="3">
        <v>67090</v>
      </c>
    </row>
    <row r="248" spans="1:11" x14ac:dyDescent="0.3">
      <c r="A248" s="1" t="s">
        <v>9</v>
      </c>
      <c r="B248" s="1" t="s">
        <v>271</v>
      </c>
      <c r="C248" s="3">
        <v>1730</v>
      </c>
      <c r="D248" s="5">
        <v>8.6999999999999993</v>
      </c>
      <c r="E248" s="6">
        <v>0.28599999999999998</v>
      </c>
      <c r="F248" s="38">
        <v>0.82</v>
      </c>
      <c r="G248" s="4">
        <v>41.59</v>
      </c>
      <c r="H248" s="3">
        <v>86510</v>
      </c>
      <c r="I248" s="5">
        <v>2.2000000000000002</v>
      </c>
      <c r="J248" s="4">
        <v>39.729999999999997</v>
      </c>
      <c r="K248" s="3">
        <v>82650</v>
      </c>
    </row>
    <row r="249" spans="1:11" x14ac:dyDescent="0.3">
      <c r="A249" s="1" t="s">
        <v>9</v>
      </c>
      <c r="B249" s="1" t="s">
        <v>272</v>
      </c>
      <c r="C249" s="3">
        <v>4830</v>
      </c>
      <c r="D249" s="5">
        <v>7.4</v>
      </c>
      <c r="E249" s="6">
        <v>0.79800000000000004</v>
      </c>
      <c r="F249" s="38">
        <v>2.5099999999999998</v>
      </c>
      <c r="G249" s="4">
        <v>52.61</v>
      </c>
      <c r="H249" s="3">
        <v>109430</v>
      </c>
      <c r="I249" s="5">
        <v>5.0999999999999996</v>
      </c>
      <c r="J249" s="4">
        <v>37.35</v>
      </c>
      <c r="K249" s="3">
        <v>77690</v>
      </c>
    </row>
    <row r="250" spans="1:11" x14ac:dyDescent="0.3">
      <c r="A250" s="1" t="s">
        <v>9</v>
      </c>
      <c r="B250" s="1" t="s">
        <v>273</v>
      </c>
      <c r="C250" s="3">
        <v>2650</v>
      </c>
      <c r="D250" s="5">
        <v>8</v>
      </c>
      <c r="E250" s="6">
        <v>0.438</v>
      </c>
      <c r="F250" s="38">
        <v>1.18</v>
      </c>
      <c r="G250" s="4">
        <v>24.95</v>
      </c>
      <c r="H250" s="3">
        <v>51890</v>
      </c>
      <c r="I250" s="5">
        <v>4.8</v>
      </c>
      <c r="J250" s="4">
        <v>25.94</v>
      </c>
      <c r="K250" s="3">
        <v>53940</v>
      </c>
    </row>
    <row r="251" spans="1:11" x14ac:dyDescent="0.3">
      <c r="A251" s="1" t="s">
        <v>9</v>
      </c>
      <c r="B251" s="1" t="s">
        <v>274</v>
      </c>
      <c r="C251" s="3">
        <v>6590</v>
      </c>
      <c r="D251" s="5">
        <v>12.3</v>
      </c>
      <c r="E251" s="6">
        <v>1.0900000000000001</v>
      </c>
      <c r="F251" s="38">
        <v>7.22</v>
      </c>
      <c r="G251" s="4">
        <v>28.65</v>
      </c>
      <c r="H251" s="3">
        <v>59590</v>
      </c>
      <c r="I251" s="5">
        <v>5.0999999999999996</v>
      </c>
      <c r="J251" s="4">
        <v>26.07</v>
      </c>
      <c r="K251" s="3">
        <v>54210</v>
      </c>
    </row>
    <row r="252" spans="1:11" x14ac:dyDescent="0.3">
      <c r="A252" s="1" t="s">
        <v>9</v>
      </c>
      <c r="B252" s="1" t="s">
        <v>275</v>
      </c>
      <c r="C252" s="3">
        <v>9990</v>
      </c>
      <c r="D252" s="5">
        <v>7.4</v>
      </c>
      <c r="E252" s="6">
        <v>1.6519999999999999</v>
      </c>
      <c r="F252" s="38">
        <v>3.24</v>
      </c>
      <c r="G252" s="4">
        <v>26.16</v>
      </c>
      <c r="H252" s="3">
        <v>54410</v>
      </c>
      <c r="I252" s="5">
        <v>3.4</v>
      </c>
      <c r="J252" s="4">
        <v>21.74</v>
      </c>
      <c r="K252" s="3">
        <v>45210</v>
      </c>
    </row>
    <row r="253" spans="1:11" x14ac:dyDescent="0.3">
      <c r="A253" s="1" t="s">
        <v>9</v>
      </c>
      <c r="B253" s="1" t="s">
        <v>276</v>
      </c>
      <c r="C253" s="3">
        <v>2990</v>
      </c>
      <c r="D253" s="5">
        <v>10.9</v>
      </c>
      <c r="E253" s="6">
        <v>0.495</v>
      </c>
      <c r="F253" s="38">
        <v>2.3199999999999998</v>
      </c>
      <c r="G253" s="4">
        <v>22.29</v>
      </c>
      <c r="H253" s="3">
        <v>46360</v>
      </c>
      <c r="I253" s="5">
        <v>3.7</v>
      </c>
      <c r="J253" s="4">
        <v>18.77</v>
      </c>
      <c r="K253" s="3">
        <v>39040</v>
      </c>
    </row>
    <row r="254" spans="1:11" x14ac:dyDescent="0.3">
      <c r="A254" s="1" t="s">
        <v>9</v>
      </c>
      <c r="B254" s="1" t="s">
        <v>277</v>
      </c>
      <c r="C254" s="3">
        <v>3680</v>
      </c>
      <c r="D254" s="5">
        <v>9.1</v>
      </c>
      <c r="E254" s="6">
        <v>0.60899999999999999</v>
      </c>
      <c r="F254" s="38">
        <v>6.49</v>
      </c>
      <c r="G254" s="4">
        <v>39.64</v>
      </c>
      <c r="H254" s="3">
        <v>82460</v>
      </c>
      <c r="I254" s="5">
        <v>6.1</v>
      </c>
      <c r="J254" s="4">
        <v>32.65</v>
      </c>
      <c r="K254" s="3">
        <v>67910</v>
      </c>
    </row>
    <row r="255" spans="1:11" x14ac:dyDescent="0.3">
      <c r="A255" s="1" t="s">
        <v>9</v>
      </c>
      <c r="B255" s="1" t="s">
        <v>278</v>
      </c>
      <c r="C255" s="3">
        <v>3040</v>
      </c>
      <c r="D255" s="5">
        <v>7.3</v>
      </c>
      <c r="E255" s="6">
        <v>0.503</v>
      </c>
      <c r="F255" s="38">
        <v>1.45</v>
      </c>
      <c r="G255" s="4">
        <v>27.69</v>
      </c>
      <c r="H255" s="3">
        <v>57600</v>
      </c>
      <c r="I255" s="5">
        <v>4</v>
      </c>
      <c r="J255" s="4">
        <v>25.57</v>
      </c>
      <c r="K255" s="3">
        <v>53180</v>
      </c>
    </row>
    <row r="256" spans="1:11" x14ac:dyDescent="0.3">
      <c r="A256" s="1" t="s">
        <v>9</v>
      </c>
      <c r="B256" s="1" t="s">
        <v>279</v>
      </c>
      <c r="C256" s="3">
        <v>4930</v>
      </c>
      <c r="D256" s="5">
        <v>9.1</v>
      </c>
      <c r="E256" s="6">
        <v>0.81599999999999995</v>
      </c>
      <c r="F256" s="38">
        <v>5.57</v>
      </c>
      <c r="G256" s="4">
        <v>36.75</v>
      </c>
      <c r="H256" s="3">
        <v>76430</v>
      </c>
      <c r="I256" s="5">
        <v>5.7</v>
      </c>
      <c r="J256" s="4">
        <v>32.17</v>
      </c>
      <c r="K256" s="3">
        <v>66910</v>
      </c>
    </row>
    <row r="257" spans="1:11" x14ac:dyDescent="0.3">
      <c r="A257" s="1" t="s">
        <v>9</v>
      </c>
      <c r="B257" s="1" t="s">
        <v>280</v>
      </c>
      <c r="C257" s="3">
        <v>12210</v>
      </c>
      <c r="D257" s="5">
        <v>6.3</v>
      </c>
      <c r="E257" s="6">
        <v>2.0190000000000001</v>
      </c>
      <c r="F257" s="38">
        <v>9.36</v>
      </c>
      <c r="G257" s="4">
        <v>53.5</v>
      </c>
      <c r="H257" s="3">
        <v>111270</v>
      </c>
      <c r="I257" s="5">
        <v>6.6</v>
      </c>
      <c r="J257" s="4">
        <v>35.799999999999997</v>
      </c>
      <c r="K257" s="3">
        <v>74470</v>
      </c>
    </row>
    <row r="258" spans="1:11" x14ac:dyDescent="0.3">
      <c r="A258" s="1" t="s">
        <v>9</v>
      </c>
      <c r="B258" s="1" t="s">
        <v>281</v>
      </c>
      <c r="C258" s="3">
        <v>7840</v>
      </c>
      <c r="D258" s="5">
        <v>8.1</v>
      </c>
      <c r="E258" s="6">
        <v>1.296</v>
      </c>
      <c r="F258" s="38">
        <v>9.7100000000000009</v>
      </c>
      <c r="G258" s="4">
        <v>40.61</v>
      </c>
      <c r="H258" s="3">
        <v>84470</v>
      </c>
      <c r="I258" s="5">
        <v>2.1</v>
      </c>
      <c r="J258" s="4">
        <v>40.98</v>
      </c>
      <c r="K258" s="3">
        <v>85250</v>
      </c>
    </row>
    <row r="259" spans="1:11" x14ac:dyDescent="0.3">
      <c r="A259" s="1" t="s">
        <v>9</v>
      </c>
      <c r="B259" s="1" t="s">
        <v>282</v>
      </c>
      <c r="C259" s="3">
        <v>1580</v>
      </c>
      <c r="D259" s="5">
        <v>22.4</v>
      </c>
      <c r="E259" s="6">
        <v>0.26100000000000001</v>
      </c>
      <c r="F259" s="38">
        <v>1.1100000000000001</v>
      </c>
      <c r="G259" s="4">
        <v>43.64</v>
      </c>
      <c r="H259" s="3">
        <v>90760</v>
      </c>
      <c r="I259" s="5">
        <v>12.9</v>
      </c>
      <c r="J259" s="4">
        <v>32.6</v>
      </c>
      <c r="K259" s="3">
        <v>67820</v>
      </c>
    </row>
    <row r="260" spans="1:11" x14ac:dyDescent="0.3">
      <c r="A260" s="1" t="s">
        <v>9</v>
      </c>
      <c r="B260" s="1" t="s">
        <v>283</v>
      </c>
      <c r="C260" s="3">
        <v>6580</v>
      </c>
      <c r="D260" s="5">
        <v>12.1</v>
      </c>
      <c r="E260" s="6">
        <v>1.089</v>
      </c>
      <c r="F260" s="38">
        <v>1.41</v>
      </c>
      <c r="G260" s="4">
        <v>69.180000000000007</v>
      </c>
      <c r="H260" s="3">
        <v>143900</v>
      </c>
      <c r="I260" s="5">
        <v>10.1</v>
      </c>
      <c r="J260" s="4">
        <v>56.87</v>
      </c>
      <c r="K260" s="3">
        <v>118280</v>
      </c>
    </row>
    <row r="261" spans="1:11" x14ac:dyDescent="0.3">
      <c r="A261" s="1" t="s">
        <v>9</v>
      </c>
      <c r="B261" s="1" t="s">
        <v>284</v>
      </c>
      <c r="C261" s="3">
        <v>330</v>
      </c>
      <c r="D261" s="5">
        <v>41.8</v>
      </c>
      <c r="E261" s="6">
        <v>5.3999999999999999E-2</v>
      </c>
      <c r="F261" s="38">
        <v>1.62</v>
      </c>
      <c r="G261" s="4">
        <v>127.16</v>
      </c>
      <c r="H261" s="3">
        <v>264500</v>
      </c>
      <c r="I261" s="5">
        <v>12.8</v>
      </c>
      <c r="J261" s="4" t="s">
        <v>10</v>
      </c>
      <c r="K261" s="3" t="s">
        <v>10</v>
      </c>
    </row>
    <row r="262" spans="1:11" x14ac:dyDescent="0.3">
      <c r="A262" s="1" t="s">
        <v>9</v>
      </c>
      <c r="B262" s="1" t="s">
        <v>286</v>
      </c>
      <c r="C262" s="3">
        <v>100</v>
      </c>
      <c r="D262" s="5">
        <v>29.4</v>
      </c>
      <c r="E262" s="6">
        <v>1.6E-2</v>
      </c>
      <c r="F262" s="38">
        <v>0.5</v>
      </c>
      <c r="G262" s="4">
        <v>81.680000000000007</v>
      </c>
      <c r="H262" s="3">
        <v>169890</v>
      </c>
      <c r="I262" s="5">
        <v>8.6</v>
      </c>
      <c r="J262" s="4">
        <v>86.27</v>
      </c>
      <c r="K262" s="3">
        <v>179430</v>
      </c>
    </row>
    <row r="263" spans="1:11" x14ac:dyDescent="0.3">
      <c r="A263" s="1" t="s">
        <v>9</v>
      </c>
      <c r="B263" s="1" t="s">
        <v>287</v>
      </c>
      <c r="C263" s="3">
        <v>2780</v>
      </c>
      <c r="D263" s="5">
        <v>11.4</v>
      </c>
      <c r="E263" s="6">
        <v>0.46</v>
      </c>
      <c r="F263" s="38">
        <v>1.04</v>
      </c>
      <c r="G263" s="4">
        <v>34.29</v>
      </c>
      <c r="H263" s="3">
        <v>71320</v>
      </c>
      <c r="I263" s="5">
        <v>1.5</v>
      </c>
      <c r="J263" s="4">
        <v>35.18</v>
      </c>
      <c r="K263" s="3">
        <v>73170</v>
      </c>
    </row>
    <row r="264" spans="1:11" x14ac:dyDescent="0.3">
      <c r="A264" s="1" t="s">
        <v>9</v>
      </c>
      <c r="B264" s="1" t="s">
        <v>288</v>
      </c>
      <c r="C264" s="3">
        <v>1250</v>
      </c>
      <c r="D264" s="5">
        <v>17.7</v>
      </c>
      <c r="E264" s="6">
        <v>0.20699999999999999</v>
      </c>
      <c r="F264" s="38">
        <v>0.79</v>
      </c>
      <c r="G264" s="4">
        <v>54.26</v>
      </c>
      <c r="H264" s="3">
        <v>112860</v>
      </c>
      <c r="I264" s="5">
        <v>5.0999999999999996</v>
      </c>
      <c r="J264" s="4">
        <v>54</v>
      </c>
      <c r="K264" s="3">
        <v>112320</v>
      </c>
    </row>
    <row r="265" spans="1:11" x14ac:dyDescent="0.3">
      <c r="A265" s="1" t="s">
        <v>9</v>
      </c>
      <c r="B265" s="1" t="s">
        <v>289</v>
      </c>
      <c r="C265" s="3">
        <v>11060</v>
      </c>
      <c r="D265" s="5">
        <v>9.6999999999999993</v>
      </c>
      <c r="E265" s="6">
        <v>1.8280000000000001</v>
      </c>
      <c r="F265" s="38">
        <v>0.84</v>
      </c>
      <c r="G265" s="4">
        <v>64.83</v>
      </c>
      <c r="H265" s="3">
        <v>134840</v>
      </c>
      <c r="I265" s="5">
        <v>1.7</v>
      </c>
      <c r="J265" s="4">
        <v>67.459999999999994</v>
      </c>
      <c r="K265" s="3">
        <v>140320</v>
      </c>
    </row>
    <row r="266" spans="1:11" x14ac:dyDescent="0.3">
      <c r="A266" s="1" t="s">
        <v>9</v>
      </c>
      <c r="B266" s="1" t="s">
        <v>290</v>
      </c>
      <c r="C266" s="3">
        <v>1300</v>
      </c>
      <c r="D266" s="5">
        <v>33.5</v>
      </c>
      <c r="E266" s="6">
        <v>0.215</v>
      </c>
      <c r="F266" s="38">
        <v>1</v>
      </c>
      <c r="G266" s="4">
        <v>135.12</v>
      </c>
      <c r="H266" s="3">
        <v>281050</v>
      </c>
      <c r="I266" s="5">
        <v>6.8</v>
      </c>
      <c r="J266" s="4" t="s">
        <v>10</v>
      </c>
      <c r="K266" s="3" t="s">
        <v>10</v>
      </c>
    </row>
    <row r="267" spans="1:11" x14ac:dyDescent="0.3">
      <c r="A267" s="1" t="s">
        <v>9</v>
      </c>
      <c r="B267" s="1" t="s">
        <v>291</v>
      </c>
      <c r="C267" s="3">
        <v>5720</v>
      </c>
      <c r="D267" s="5">
        <v>14.9</v>
      </c>
      <c r="E267" s="6">
        <v>0.94699999999999995</v>
      </c>
      <c r="F267" s="38">
        <v>1.07</v>
      </c>
      <c r="G267" s="4">
        <v>89.94</v>
      </c>
      <c r="H267" s="3">
        <v>187080</v>
      </c>
      <c r="I267" s="5">
        <v>11.6</v>
      </c>
      <c r="J267" s="4">
        <v>87.86</v>
      </c>
      <c r="K267" s="3">
        <v>182750</v>
      </c>
    </row>
    <row r="268" spans="1:11" x14ac:dyDescent="0.3">
      <c r="A268" s="1" t="s">
        <v>9</v>
      </c>
      <c r="B268" s="1" t="s">
        <v>292</v>
      </c>
      <c r="C268" s="3">
        <v>1470</v>
      </c>
      <c r="D268" s="5">
        <v>18.7</v>
      </c>
      <c r="E268" s="6">
        <v>0.24299999999999999</v>
      </c>
      <c r="F268" s="38">
        <v>0.82</v>
      </c>
      <c r="G268" s="4">
        <v>95.95</v>
      </c>
      <c r="H268" s="3">
        <v>199580</v>
      </c>
      <c r="I268" s="5">
        <v>7.7</v>
      </c>
      <c r="J268" s="4">
        <v>93.33</v>
      </c>
      <c r="K268" s="3">
        <v>194120</v>
      </c>
    </row>
    <row r="269" spans="1:11" x14ac:dyDescent="0.3">
      <c r="A269" s="1" t="s">
        <v>9</v>
      </c>
      <c r="B269" s="1" t="s">
        <v>293</v>
      </c>
      <c r="C269" s="3">
        <v>930</v>
      </c>
      <c r="D269" s="5">
        <v>27.5</v>
      </c>
      <c r="E269" s="6">
        <v>0.155</v>
      </c>
      <c r="F269" s="38">
        <v>1.17</v>
      </c>
      <c r="G269" s="4">
        <v>87.29</v>
      </c>
      <c r="H269" s="3">
        <v>181560</v>
      </c>
      <c r="I269" s="5">
        <v>9.6999999999999993</v>
      </c>
      <c r="J269" s="4">
        <v>76.25</v>
      </c>
      <c r="K269" s="3">
        <v>158590</v>
      </c>
    </row>
    <row r="270" spans="1:11" x14ac:dyDescent="0.3">
      <c r="A270" s="1" t="s">
        <v>9</v>
      </c>
      <c r="B270" s="1" t="s">
        <v>294</v>
      </c>
      <c r="C270" s="3">
        <v>1540</v>
      </c>
      <c r="D270" s="5">
        <v>19</v>
      </c>
      <c r="E270" s="6">
        <v>0.255</v>
      </c>
      <c r="F270" s="38">
        <v>1.26</v>
      </c>
      <c r="G270" s="4">
        <v>84.34</v>
      </c>
      <c r="H270" s="3">
        <v>175430</v>
      </c>
      <c r="I270" s="5">
        <v>6.5</v>
      </c>
      <c r="J270" s="4">
        <v>77.31</v>
      </c>
      <c r="K270" s="3">
        <v>160810</v>
      </c>
    </row>
    <row r="271" spans="1:11" x14ac:dyDescent="0.3">
      <c r="A271" s="1" t="s">
        <v>9</v>
      </c>
      <c r="B271" s="1" t="s">
        <v>295</v>
      </c>
      <c r="C271" s="3">
        <v>1000</v>
      </c>
      <c r="D271" s="5">
        <v>24.5</v>
      </c>
      <c r="E271" s="6">
        <v>0.16600000000000001</v>
      </c>
      <c r="F271" s="38">
        <v>0.94</v>
      </c>
      <c r="G271" s="4">
        <v>116.38</v>
      </c>
      <c r="H271" s="3">
        <v>242080</v>
      </c>
      <c r="I271" s="5">
        <v>11.9</v>
      </c>
      <c r="J271" s="4" t="s">
        <v>10</v>
      </c>
      <c r="K271" s="3" t="s">
        <v>10</v>
      </c>
    </row>
    <row r="272" spans="1:11" x14ac:dyDescent="0.3">
      <c r="A272" s="1" t="s">
        <v>9</v>
      </c>
      <c r="B272" s="1" t="s">
        <v>296</v>
      </c>
      <c r="C272" s="3">
        <v>1370</v>
      </c>
      <c r="D272" s="5">
        <v>18.100000000000001</v>
      </c>
      <c r="E272" s="6">
        <v>0.22600000000000001</v>
      </c>
      <c r="F272" s="38">
        <v>0.84</v>
      </c>
      <c r="G272" s="4">
        <v>87.08</v>
      </c>
      <c r="H272" s="3">
        <v>181120</v>
      </c>
      <c r="I272" s="5">
        <v>10.8</v>
      </c>
      <c r="J272" s="4">
        <v>83.71</v>
      </c>
      <c r="K272" s="3">
        <v>174120</v>
      </c>
    </row>
    <row r="273" spans="1:11" x14ac:dyDescent="0.3">
      <c r="A273" s="1" t="s">
        <v>9</v>
      </c>
      <c r="B273" s="1" t="s">
        <v>297</v>
      </c>
      <c r="C273" s="3">
        <v>9600</v>
      </c>
      <c r="D273" s="5">
        <v>9.6999999999999993</v>
      </c>
      <c r="E273" s="6">
        <v>1.5880000000000001</v>
      </c>
      <c r="F273" s="38">
        <v>0.64</v>
      </c>
      <c r="G273" s="4">
        <v>110.89</v>
      </c>
      <c r="H273" s="3">
        <v>230640</v>
      </c>
      <c r="I273" s="5">
        <v>4.8</v>
      </c>
      <c r="J273" s="4" t="s">
        <v>10</v>
      </c>
      <c r="K273" s="3" t="s">
        <v>10</v>
      </c>
    </row>
    <row r="274" spans="1:11" x14ac:dyDescent="0.3">
      <c r="A274" s="1" t="s">
        <v>9</v>
      </c>
      <c r="B274" s="1" t="s">
        <v>298</v>
      </c>
      <c r="C274" s="3">
        <v>2920</v>
      </c>
      <c r="D274" s="5">
        <v>12.8</v>
      </c>
      <c r="E274" s="6">
        <v>0.48299999999999998</v>
      </c>
      <c r="F274" s="38">
        <v>0.63</v>
      </c>
      <c r="G274" s="4">
        <v>50.49</v>
      </c>
      <c r="H274" s="3">
        <v>105030</v>
      </c>
      <c r="I274" s="5">
        <v>3.6</v>
      </c>
      <c r="J274" s="4">
        <v>53</v>
      </c>
      <c r="K274" s="3">
        <v>110230</v>
      </c>
    </row>
    <row r="275" spans="1:11" x14ac:dyDescent="0.3">
      <c r="A275" s="1" t="s">
        <v>9</v>
      </c>
      <c r="B275" s="1" t="s">
        <v>299</v>
      </c>
      <c r="C275" s="3">
        <v>340</v>
      </c>
      <c r="D275" s="5">
        <v>15</v>
      </c>
      <c r="E275" s="6">
        <v>5.7000000000000002E-2</v>
      </c>
      <c r="F275" s="38">
        <v>0.84</v>
      </c>
      <c r="G275" s="4">
        <v>38.49</v>
      </c>
      <c r="H275" s="3">
        <v>80050</v>
      </c>
      <c r="I275" s="5">
        <v>11.4</v>
      </c>
      <c r="J275" s="4">
        <v>24.33</v>
      </c>
      <c r="K275" s="3">
        <v>50600</v>
      </c>
    </row>
    <row r="276" spans="1:11" x14ac:dyDescent="0.3">
      <c r="A276" s="1" t="s">
        <v>9</v>
      </c>
      <c r="B276" s="1" t="s">
        <v>300</v>
      </c>
      <c r="C276" s="3">
        <v>3940</v>
      </c>
      <c r="D276" s="5">
        <v>9.6</v>
      </c>
      <c r="E276" s="6">
        <v>0.65200000000000002</v>
      </c>
      <c r="F276" s="38">
        <v>0.74</v>
      </c>
      <c r="G276" s="4">
        <v>42.96</v>
      </c>
      <c r="H276" s="3">
        <v>89370</v>
      </c>
      <c r="I276" s="5">
        <v>2.1</v>
      </c>
      <c r="J276" s="4">
        <v>43.93</v>
      </c>
      <c r="K276" s="3">
        <v>91370</v>
      </c>
    </row>
    <row r="277" spans="1:11" x14ac:dyDescent="0.3">
      <c r="A277" s="1" t="s">
        <v>9</v>
      </c>
      <c r="B277" s="1" t="s">
        <v>301</v>
      </c>
      <c r="C277" s="3">
        <v>8040</v>
      </c>
      <c r="D277" s="5">
        <v>15.4</v>
      </c>
      <c r="E277" s="6">
        <v>1.33</v>
      </c>
      <c r="F277" s="38">
        <v>0.84</v>
      </c>
      <c r="G277" s="4">
        <v>45.29</v>
      </c>
      <c r="H277" s="3">
        <v>94210</v>
      </c>
      <c r="I277" s="5">
        <v>3.8</v>
      </c>
      <c r="J277" s="4">
        <v>45.08</v>
      </c>
      <c r="K277" s="3">
        <v>93760</v>
      </c>
    </row>
    <row r="278" spans="1:11" x14ac:dyDescent="0.3">
      <c r="A278" s="1" t="s">
        <v>9</v>
      </c>
      <c r="B278" s="1" t="s">
        <v>302</v>
      </c>
      <c r="C278" s="3">
        <v>260</v>
      </c>
      <c r="D278" s="5">
        <v>18.7</v>
      </c>
      <c r="E278" s="6">
        <v>4.3999999999999997E-2</v>
      </c>
      <c r="F278" s="38">
        <v>0.36</v>
      </c>
      <c r="G278" s="4">
        <v>50.34</v>
      </c>
      <c r="H278" s="3">
        <v>104710</v>
      </c>
      <c r="I278" s="5">
        <v>3.7</v>
      </c>
      <c r="J278" s="4">
        <v>53.58</v>
      </c>
      <c r="K278" s="3">
        <v>111440</v>
      </c>
    </row>
    <row r="279" spans="1:11" x14ac:dyDescent="0.3">
      <c r="A279" s="1" t="s">
        <v>9</v>
      </c>
      <c r="B279" s="1" t="s">
        <v>303</v>
      </c>
      <c r="C279" s="3">
        <v>370</v>
      </c>
      <c r="D279" s="5">
        <v>11.5</v>
      </c>
      <c r="E279" s="6">
        <v>6.2E-2</v>
      </c>
      <c r="F279" s="38">
        <v>0.48</v>
      </c>
      <c r="G279" s="4">
        <v>32.909999999999997</v>
      </c>
      <c r="H279" s="3">
        <v>68460</v>
      </c>
      <c r="I279" s="5">
        <v>2.2000000000000002</v>
      </c>
      <c r="J279" s="4">
        <v>32.950000000000003</v>
      </c>
      <c r="K279" s="3">
        <v>68530</v>
      </c>
    </row>
    <row r="280" spans="1:11" x14ac:dyDescent="0.3">
      <c r="A280" s="1" t="s">
        <v>9</v>
      </c>
      <c r="B280" s="1" t="s">
        <v>304</v>
      </c>
      <c r="C280" s="3">
        <v>7350</v>
      </c>
      <c r="D280" s="5">
        <v>13.1</v>
      </c>
      <c r="E280" s="6">
        <v>1.2150000000000001</v>
      </c>
      <c r="F280" s="38">
        <v>1.35</v>
      </c>
      <c r="G280" s="4">
        <v>36.090000000000003</v>
      </c>
      <c r="H280" s="3">
        <v>75070</v>
      </c>
      <c r="I280" s="5">
        <v>2.1</v>
      </c>
      <c r="J280" s="4">
        <v>36.11</v>
      </c>
      <c r="K280" s="3">
        <v>75110</v>
      </c>
    </row>
    <row r="281" spans="1:11" x14ac:dyDescent="0.3">
      <c r="A281" s="1" t="s">
        <v>9</v>
      </c>
      <c r="B281" s="1" t="s">
        <v>305</v>
      </c>
      <c r="C281" s="3">
        <v>4010</v>
      </c>
      <c r="D281" s="5">
        <v>12</v>
      </c>
      <c r="E281" s="6">
        <v>0.66400000000000003</v>
      </c>
      <c r="F281" s="38">
        <v>0.66</v>
      </c>
      <c r="G281" s="4">
        <v>44.52</v>
      </c>
      <c r="H281" s="3">
        <v>92600</v>
      </c>
      <c r="I281" s="5">
        <v>1.8</v>
      </c>
      <c r="J281" s="4">
        <v>45.52</v>
      </c>
      <c r="K281" s="3">
        <v>94680</v>
      </c>
    </row>
    <row r="282" spans="1:11" x14ac:dyDescent="0.3">
      <c r="A282" s="1" t="s">
        <v>9</v>
      </c>
      <c r="B282" s="1" t="s">
        <v>306</v>
      </c>
      <c r="C282" s="3">
        <v>90</v>
      </c>
      <c r="D282" s="5">
        <v>13.2</v>
      </c>
      <c r="E282" s="6">
        <v>1.4E-2</v>
      </c>
      <c r="F282" s="38">
        <v>0.32</v>
      </c>
      <c r="G282" s="4">
        <v>39.29</v>
      </c>
      <c r="H282" s="3">
        <v>81720</v>
      </c>
      <c r="I282" s="5">
        <v>7.1</v>
      </c>
      <c r="J282" s="4">
        <v>35.33</v>
      </c>
      <c r="K282" s="3">
        <v>73480</v>
      </c>
    </row>
    <row r="283" spans="1:11" x14ac:dyDescent="0.3">
      <c r="A283" s="1" t="s">
        <v>9</v>
      </c>
      <c r="B283" s="1" t="s">
        <v>308</v>
      </c>
      <c r="C283" s="3">
        <v>1770</v>
      </c>
      <c r="D283" s="5">
        <v>14.7</v>
      </c>
      <c r="E283" s="6">
        <v>0.29299999999999998</v>
      </c>
      <c r="F283" s="38">
        <v>0.6</v>
      </c>
      <c r="G283" s="4">
        <v>64.069999999999993</v>
      </c>
      <c r="H283" s="3">
        <v>133260</v>
      </c>
      <c r="I283" s="5">
        <v>7.9</v>
      </c>
      <c r="J283" s="4">
        <v>53.78</v>
      </c>
      <c r="K283" s="3">
        <v>111870</v>
      </c>
    </row>
    <row r="284" spans="1:11" x14ac:dyDescent="0.3">
      <c r="A284" s="1" t="s">
        <v>9</v>
      </c>
      <c r="B284" s="1" t="s">
        <v>309</v>
      </c>
      <c r="C284" s="3">
        <v>102330</v>
      </c>
      <c r="D284" s="5">
        <v>3.1</v>
      </c>
      <c r="E284" s="6">
        <v>16.922999999999998</v>
      </c>
      <c r="F284" s="38">
        <v>0.83</v>
      </c>
      <c r="G284" s="4">
        <v>45.1</v>
      </c>
      <c r="H284" s="3">
        <v>93800</v>
      </c>
      <c r="I284" s="5">
        <v>1.4</v>
      </c>
      <c r="J284" s="4">
        <v>45.27</v>
      </c>
      <c r="K284" s="3">
        <v>94170</v>
      </c>
    </row>
    <row r="285" spans="1:11" x14ac:dyDescent="0.3">
      <c r="A285" s="1" t="s">
        <v>9</v>
      </c>
      <c r="B285" s="1" t="s">
        <v>310</v>
      </c>
      <c r="C285" s="3">
        <v>450</v>
      </c>
      <c r="D285" s="5">
        <v>11.9</v>
      </c>
      <c r="E285" s="6">
        <v>7.3999999999999996E-2</v>
      </c>
      <c r="F285" s="38">
        <v>0.25</v>
      </c>
      <c r="G285" s="4">
        <v>97.31</v>
      </c>
      <c r="H285" s="3">
        <v>202400</v>
      </c>
      <c r="I285" s="5">
        <v>2.9</v>
      </c>
      <c r="J285" s="4">
        <v>90.87</v>
      </c>
      <c r="K285" s="3">
        <v>189010</v>
      </c>
    </row>
    <row r="286" spans="1:11" x14ac:dyDescent="0.3">
      <c r="A286" s="1" t="s">
        <v>9</v>
      </c>
      <c r="B286" s="1" t="s">
        <v>311</v>
      </c>
      <c r="C286" s="3">
        <v>220</v>
      </c>
      <c r="D286" s="5">
        <v>15.5</v>
      </c>
      <c r="E286" s="6">
        <v>3.5999999999999997E-2</v>
      </c>
      <c r="F286" s="38">
        <v>0.79</v>
      </c>
      <c r="G286" s="4">
        <v>61.33</v>
      </c>
      <c r="H286" s="3">
        <v>127560</v>
      </c>
      <c r="I286" s="5">
        <v>6.1</v>
      </c>
      <c r="J286" s="4">
        <v>63.71</v>
      </c>
      <c r="K286" s="3">
        <v>132520</v>
      </c>
    </row>
    <row r="287" spans="1:11" x14ac:dyDescent="0.3">
      <c r="A287" s="1" t="s">
        <v>9</v>
      </c>
      <c r="B287" s="1" t="s">
        <v>312</v>
      </c>
      <c r="C287" s="3">
        <v>4260</v>
      </c>
      <c r="D287" s="5">
        <v>10.6</v>
      </c>
      <c r="E287" s="6">
        <v>0.70399999999999996</v>
      </c>
      <c r="F287" s="38">
        <v>0.6</v>
      </c>
      <c r="G287" s="4">
        <v>61.64</v>
      </c>
      <c r="H287" s="3">
        <v>128220</v>
      </c>
      <c r="I287" s="5">
        <v>3.4</v>
      </c>
      <c r="J287" s="4">
        <v>59.41</v>
      </c>
      <c r="K287" s="3">
        <v>123570</v>
      </c>
    </row>
    <row r="288" spans="1:11" x14ac:dyDescent="0.3">
      <c r="A288" s="1" t="s">
        <v>9</v>
      </c>
      <c r="B288" s="1" t="s">
        <v>313</v>
      </c>
      <c r="C288" s="3">
        <v>340</v>
      </c>
      <c r="D288" s="5">
        <v>45.2</v>
      </c>
      <c r="E288" s="6">
        <v>5.6000000000000001E-2</v>
      </c>
      <c r="F288" s="38">
        <v>0.66</v>
      </c>
      <c r="G288" s="4">
        <v>47.12</v>
      </c>
      <c r="H288" s="3">
        <v>98020</v>
      </c>
      <c r="I288" s="5">
        <v>3.2</v>
      </c>
      <c r="J288" s="4">
        <v>46.88</v>
      </c>
      <c r="K288" s="3">
        <v>97520</v>
      </c>
    </row>
    <row r="289" spans="1:11" x14ac:dyDescent="0.3">
      <c r="A289" s="1" t="s">
        <v>9</v>
      </c>
      <c r="B289" s="1" t="s">
        <v>314</v>
      </c>
      <c r="C289" s="3">
        <v>1610</v>
      </c>
      <c r="D289" s="5">
        <v>22.8</v>
      </c>
      <c r="E289" s="6">
        <v>0.26600000000000001</v>
      </c>
      <c r="F289" s="38">
        <v>1.05</v>
      </c>
      <c r="G289" s="4">
        <v>34.6</v>
      </c>
      <c r="H289" s="3">
        <v>71970</v>
      </c>
      <c r="I289" s="5">
        <v>8.1</v>
      </c>
      <c r="J289" s="4">
        <v>33.71</v>
      </c>
      <c r="K289" s="3">
        <v>70110</v>
      </c>
    </row>
    <row r="290" spans="1:11" x14ac:dyDescent="0.3">
      <c r="A290" s="1" t="s">
        <v>9</v>
      </c>
      <c r="B290" s="1" t="s">
        <v>315</v>
      </c>
      <c r="C290" s="3">
        <v>12360</v>
      </c>
      <c r="D290" s="5">
        <v>7.3</v>
      </c>
      <c r="E290" s="6">
        <v>2.044</v>
      </c>
      <c r="F290" s="38">
        <v>0.9</v>
      </c>
      <c r="G290" s="4">
        <v>28.15</v>
      </c>
      <c r="H290" s="3">
        <v>58550</v>
      </c>
      <c r="I290" s="5">
        <v>2.2000000000000002</v>
      </c>
      <c r="J290" s="4">
        <v>24.15</v>
      </c>
      <c r="K290" s="3">
        <v>50220</v>
      </c>
    </row>
    <row r="291" spans="1:11" x14ac:dyDescent="0.3">
      <c r="A291" s="1" t="s">
        <v>9</v>
      </c>
      <c r="B291" s="1" t="s">
        <v>316</v>
      </c>
      <c r="C291" s="3">
        <v>7190</v>
      </c>
      <c r="D291" s="5">
        <v>10.4</v>
      </c>
      <c r="E291" s="6">
        <v>1.1890000000000001</v>
      </c>
      <c r="F291" s="38">
        <v>0.8</v>
      </c>
      <c r="G291" s="4">
        <v>46.06</v>
      </c>
      <c r="H291" s="3">
        <v>95810</v>
      </c>
      <c r="I291" s="5">
        <v>3.3</v>
      </c>
      <c r="J291" s="4">
        <v>47.5</v>
      </c>
      <c r="K291" s="3">
        <v>98800</v>
      </c>
    </row>
    <row r="292" spans="1:11" x14ac:dyDescent="0.3">
      <c r="A292" s="1" t="s">
        <v>9</v>
      </c>
      <c r="B292" s="1" t="s">
        <v>317</v>
      </c>
      <c r="C292" s="3">
        <v>1610</v>
      </c>
      <c r="D292" s="5">
        <v>5.9</v>
      </c>
      <c r="E292" s="6">
        <v>0.26700000000000002</v>
      </c>
      <c r="F292" s="38">
        <v>0.68</v>
      </c>
      <c r="G292" s="4">
        <v>34.32</v>
      </c>
      <c r="H292" s="3">
        <v>71390</v>
      </c>
      <c r="I292" s="5">
        <v>2.2999999999999998</v>
      </c>
      <c r="J292" s="4">
        <v>33.33</v>
      </c>
      <c r="K292" s="3">
        <v>69330</v>
      </c>
    </row>
    <row r="293" spans="1:11" x14ac:dyDescent="0.3">
      <c r="A293" s="1" t="s">
        <v>9</v>
      </c>
      <c r="B293" s="1" t="s">
        <v>318</v>
      </c>
      <c r="C293" s="3">
        <v>1730</v>
      </c>
      <c r="D293" s="5">
        <v>4.4000000000000004</v>
      </c>
      <c r="E293" s="6">
        <v>0.28599999999999998</v>
      </c>
      <c r="F293" s="38">
        <v>0.59</v>
      </c>
      <c r="G293" s="4">
        <v>39.869999999999997</v>
      </c>
      <c r="H293" s="3">
        <v>82930</v>
      </c>
      <c r="I293" s="5">
        <v>2.6</v>
      </c>
      <c r="J293" s="4">
        <v>40.33</v>
      </c>
      <c r="K293" s="3">
        <v>83890</v>
      </c>
    </row>
    <row r="294" spans="1:11" x14ac:dyDescent="0.3">
      <c r="A294" s="1" t="s">
        <v>9</v>
      </c>
      <c r="B294" s="1" t="s">
        <v>319</v>
      </c>
      <c r="C294" s="3">
        <v>480</v>
      </c>
      <c r="D294" s="5">
        <v>7.4</v>
      </c>
      <c r="E294" s="6">
        <v>0.08</v>
      </c>
      <c r="F294" s="38">
        <v>0.6</v>
      </c>
      <c r="G294" s="4">
        <v>49.74</v>
      </c>
      <c r="H294" s="3">
        <v>103460</v>
      </c>
      <c r="I294" s="5">
        <v>1.5</v>
      </c>
      <c r="J294" s="4">
        <v>50.77</v>
      </c>
      <c r="K294" s="3">
        <v>105600</v>
      </c>
    </row>
    <row r="295" spans="1:11" x14ac:dyDescent="0.3">
      <c r="A295" s="1" t="s">
        <v>9</v>
      </c>
      <c r="B295" s="1" t="s">
        <v>320</v>
      </c>
      <c r="C295" s="3">
        <v>6280</v>
      </c>
      <c r="D295" s="5">
        <v>7.3</v>
      </c>
      <c r="E295" s="6">
        <v>1.038</v>
      </c>
      <c r="F295" s="38">
        <v>0.74</v>
      </c>
      <c r="G295" s="4">
        <v>34.46</v>
      </c>
      <c r="H295" s="3">
        <v>71680</v>
      </c>
      <c r="I295" s="5">
        <v>2.6</v>
      </c>
      <c r="J295" s="4">
        <v>34.770000000000003</v>
      </c>
      <c r="K295" s="3">
        <v>72320</v>
      </c>
    </row>
    <row r="296" spans="1:11" x14ac:dyDescent="0.3">
      <c r="A296" s="1" t="s">
        <v>9</v>
      </c>
      <c r="B296" s="1" t="s">
        <v>321</v>
      </c>
      <c r="C296" s="3">
        <v>1010</v>
      </c>
      <c r="D296" s="5">
        <v>12.2</v>
      </c>
      <c r="E296" s="6">
        <v>0.16800000000000001</v>
      </c>
      <c r="F296" s="38">
        <v>0.64</v>
      </c>
      <c r="G296" s="4">
        <v>40.409999999999997</v>
      </c>
      <c r="H296" s="3">
        <v>84050</v>
      </c>
      <c r="I296" s="5">
        <v>2.8</v>
      </c>
      <c r="J296" s="4">
        <v>40.86</v>
      </c>
      <c r="K296" s="3">
        <v>84980</v>
      </c>
    </row>
    <row r="297" spans="1:11" x14ac:dyDescent="0.3">
      <c r="A297" s="1" t="s">
        <v>9</v>
      </c>
      <c r="B297" s="1" t="s">
        <v>322</v>
      </c>
      <c r="C297" s="3">
        <v>6240</v>
      </c>
      <c r="D297" s="5">
        <v>8.1999999999999993</v>
      </c>
      <c r="E297" s="6">
        <v>1.0309999999999999</v>
      </c>
      <c r="F297" s="38">
        <v>0.57999999999999996</v>
      </c>
      <c r="G297" s="4">
        <v>15.75</v>
      </c>
      <c r="H297" s="3">
        <v>32760</v>
      </c>
      <c r="I297" s="5">
        <v>3.9</v>
      </c>
      <c r="J297" s="4">
        <v>13.65</v>
      </c>
      <c r="K297" s="3">
        <v>28390</v>
      </c>
    </row>
    <row r="298" spans="1:11" x14ac:dyDescent="0.3">
      <c r="A298" s="1" t="s">
        <v>9</v>
      </c>
      <c r="B298" s="1" t="s">
        <v>323</v>
      </c>
      <c r="C298" s="3">
        <v>1690</v>
      </c>
      <c r="D298" s="5">
        <v>12.6</v>
      </c>
      <c r="E298" s="6">
        <v>0.27900000000000003</v>
      </c>
      <c r="F298" s="38">
        <v>1.19</v>
      </c>
      <c r="G298" s="4">
        <v>15.54</v>
      </c>
      <c r="H298" s="3">
        <v>32320</v>
      </c>
      <c r="I298" s="5">
        <v>3.6</v>
      </c>
      <c r="J298" s="4">
        <v>13.62</v>
      </c>
      <c r="K298" s="3">
        <v>28340</v>
      </c>
    </row>
    <row r="299" spans="1:11" x14ac:dyDescent="0.3">
      <c r="A299" s="1" t="s">
        <v>9</v>
      </c>
      <c r="B299" s="1" t="s">
        <v>324</v>
      </c>
      <c r="C299" s="3">
        <v>13680</v>
      </c>
      <c r="D299" s="5">
        <v>5.9</v>
      </c>
      <c r="E299" s="6">
        <v>2.2629999999999999</v>
      </c>
      <c r="F299" s="38">
        <v>0.77</v>
      </c>
      <c r="G299" s="4">
        <v>19.03</v>
      </c>
      <c r="H299" s="3">
        <v>39570</v>
      </c>
      <c r="I299" s="5">
        <v>2</v>
      </c>
      <c r="J299" s="4">
        <v>18.29</v>
      </c>
      <c r="K299" s="3">
        <v>38030</v>
      </c>
    </row>
    <row r="300" spans="1:11" x14ac:dyDescent="0.3">
      <c r="A300" s="1" t="s">
        <v>9</v>
      </c>
      <c r="B300" s="1" t="s">
        <v>325</v>
      </c>
      <c r="C300" s="3">
        <v>1600</v>
      </c>
      <c r="D300" s="5">
        <v>12.9</v>
      </c>
      <c r="E300" s="6">
        <v>0.26500000000000001</v>
      </c>
      <c r="F300" s="38">
        <v>0.56000000000000005</v>
      </c>
      <c r="G300" s="4">
        <v>25.94</v>
      </c>
      <c r="H300" s="3">
        <v>53960</v>
      </c>
      <c r="I300" s="5">
        <v>4.2</v>
      </c>
      <c r="J300" s="4">
        <v>27.12</v>
      </c>
      <c r="K300" s="3">
        <v>56400</v>
      </c>
    </row>
    <row r="301" spans="1:11" x14ac:dyDescent="0.3">
      <c r="A301" s="1" t="s">
        <v>9</v>
      </c>
      <c r="B301" s="1" t="s">
        <v>326</v>
      </c>
      <c r="C301" s="3">
        <v>330</v>
      </c>
      <c r="D301" s="5">
        <v>44.6</v>
      </c>
      <c r="E301" s="6">
        <v>5.5E-2</v>
      </c>
      <c r="F301" s="38">
        <v>0.81</v>
      </c>
      <c r="G301" s="4">
        <v>22.29</v>
      </c>
      <c r="H301" s="3">
        <v>46360</v>
      </c>
      <c r="I301" s="5">
        <v>15.3</v>
      </c>
      <c r="J301" s="4">
        <v>14.91</v>
      </c>
      <c r="K301" s="3">
        <v>31010</v>
      </c>
    </row>
    <row r="302" spans="1:11" x14ac:dyDescent="0.3">
      <c r="A302" s="1" t="s">
        <v>9</v>
      </c>
      <c r="B302" s="1" t="s">
        <v>327</v>
      </c>
      <c r="C302" s="3">
        <v>3120</v>
      </c>
      <c r="D302" s="5">
        <v>7.1</v>
      </c>
      <c r="E302" s="6">
        <v>0.51600000000000001</v>
      </c>
      <c r="F302" s="38">
        <v>0.69</v>
      </c>
      <c r="G302" s="4">
        <v>28.23</v>
      </c>
      <c r="H302" s="3">
        <v>58720</v>
      </c>
      <c r="I302" s="5">
        <v>1.5</v>
      </c>
      <c r="J302" s="4">
        <v>28.32</v>
      </c>
      <c r="K302" s="3">
        <v>58910</v>
      </c>
    </row>
    <row r="303" spans="1:11" x14ac:dyDescent="0.3">
      <c r="A303" s="1" t="s">
        <v>9</v>
      </c>
      <c r="B303" s="1" t="s">
        <v>328</v>
      </c>
      <c r="C303" s="3">
        <v>2850</v>
      </c>
      <c r="D303" s="5">
        <v>16.7</v>
      </c>
      <c r="E303" s="6">
        <v>0.47099999999999997</v>
      </c>
      <c r="F303" s="38">
        <v>0.65</v>
      </c>
      <c r="G303" s="4">
        <v>19.54</v>
      </c>
      <c r="H303" s="3">
        <v>40630</v>
      </c>
      <c r="I303" s="5">
        <v>5.9</v>
      </c>
      <c r="J303" s="4">
        <v>18.260000000000002</v>
      </c>
      <c r="K303" s="3">
        <v>37970</v>
      </c>
    </row>
    <row r="304" spans="1:11" x14ac:dyDescent="0.3">
      <c r="A304" s="1" t="s">
        <v>9</v>
      </c>
      <c r="B304" s="1" t="s">
        <v>329</v>
      </c>
      <c r="C304" s="3">
        <v>920</v>
      </c>
      <c r="D304" s="5">
        <v>38.4</v>
      </c>
      <c r="E304" s="6">
        <v>0.152</v>
      </c>
      <c r="F304" s="38">
        <v>0.45</v>
      </c>
      <c r="G304" s="4">
        <v>18.63</v>
      </c>
      <c r="H304" s="3">
        <v>38750</v>
      </c>
      <c r="I304" s="5">
        <v>3.7</v>
      </c>
      <c r="J304" s="4">
        <v>17.8</v>
      </c>
      <c r="K304" s="3">
        <v>37030</v>
      </c>
    </row>
    <row r="305" spans="1:11" x14ac:dyDescent="0.3">
      <c r="A305" s="1" t="s">
        <v>9</v>
      </c>
      <c r="B305" s="1" t="s">
        <v>330</v>
      </c>
      <c r="C305" s="3">
        <v>25480</v>
      </c>
      <c r="D305" s="5">
        <v>5.4</v>
      </c>
      <c r="E305" s="6">
        <v>4.2140000000000004</v>
      </c>
      <c r="F305" s="38">
        <v>0.85</v>
      </c>
      <c r="G305" s="4">
        <v>25.06</v>
      </c>
      <c r="H305" s="3">
        <v>52130</v>
      </c>
      <c r="I305" s="5">
        <v>1.2</v>
      </c>
      <c r="J305" s="4">
        <v>24.59</v>
      </c>
      <c r="K305" s="3">
        <v>51150</v>
      </c>
    </row>
    <row r="306" spans="1:11" x14ac:dyDescent="0.3">
      <c r="A306" s="1" t="s">
        <v>9</v>
      </c>
      <c r="B306" s="1" t="s">
        <v>331</v>
      </c>
      <c r="C306" s="3">
        <v>8290</v>
      </c>
      <c r="D306" s="5">
        <v>9</v>
      </c>
      <c r="E306" s="6">
        <v>1.371</v>
      </c>
      <c r="F306" s="38">
        <v>0.96</v>
      </c>
      <c r="G306" s="4">
        <v>23.67</v>
      </c>
      <c r="H306" s="3">
        <v>49240</v>
      </c>
      <c r="I306" s="5">
        <v>2.2999999999999998</v>
      </c>
      <c r="J306" s="4">
        <v>20.28</v>
      </c>
      <c r="K306" s="3">
        <v>42190</v>
      </c>
    </row>
    <row r="307" spans="1:11" x14ac:dyDescent="0.3">
      <c r="A307" s="1" t="s">
        <v>9</v>
      </c>
      <c r="B307" s="1" t="s">
        <v>332</v>
      </c>
      <c r="C307" s="3">
        <v>2900</v>
      </c>
      <c r="D307" s="5">
        <v>13.8</v>
      </c>
      <c r="E307" s="6">
        <v>0.48</v>
      </c>
      <c r="F307" s="38">
        <v>0.91</v>
      </c>
      <c r="G307" s="4">
        <v>20.149999999999999</v>
      </c>
      <c r="H307" s="3">
        <v>41920</v>
      </c>
      <c r="I307" s="5">
        <v>2.7</v>
      </c>
      <c r="J307" s="4">
        <v>18.84</v>
      </c>
      <c r="K307" s="3">
        <v>39190</v>
      </c>
    </row>
    <row r="308" spans="1:11" x14ac:dyDescent="0.3">
      <c r="A308" s="1" t="s">
        <v>9</v>
      </c>
      <c r="B308" s="1" t="s">
        <v>333</v>
      </c>
      <c r="C308" s="3">
        <v>230</v>
      </c>
      <c r="D308" s="5">
        <v>36.700000000000003</v>
      </c>
      <c r="E308" s="6">
        <v>3.7999999999999999E-2</v>
      </c>
      <c r="F308" s="38">
        <v>0.69</v>
      </c>
      <c r="G308" s="4" t="s">
        <v>14</v>
      </c>
      <c r="H308" s="3" t="s">
        <v>14</v>
      </c>
      <c r="I308" s="5" t="s">
        <v>14</v>
      </c>
      <c r="J308" s="4" t="s">
        <v>14</v>
      </c>
      <c r="K308" s="3" t="s">
        <v>14</v>
      </c>
    </row>
    <row r="309" spans="1:11" x14ac:dyDescent="0.3">
      <c r="A309" s="1" t="s">
        <v>9</v>
      </c>
      <c r="B309" s="1" t="s">
        <v>334</v>
      </c>
      <c r="C309" s="3">
        <v>140</v>
      </c>
      <c r="D309" s="5">
        <v>28.7</v>
      </c>
      <c r="E309" s="6">
        <v>2.3E-2</v>
      </c>
      <c r="F309" s="38">
        <v>0.45</v>
      </c>
      <c r="G309" s="4">
        <v>32.75</v>
      </c>
      <c r="H309" s="3">
        <v>68120</v>
      </c>
      <c r="I309" s="5">
        <v>7.4</v>
      </c>
      <c r="J309" s="4">
        <v>33.159999999999997</v>
      </c>
      <c r="K309" s="3">
        <v>68970</v>
      </c>
    </row>
    <row r="310" spans="1:11" x14ac:dyDescent="0.3">
      <c r="A310" s="1" t="s">
        <v>9</v>
      </c>
      <c r="B310" s="1" t="s">
        <v>335</v>
      </c>
      <c r="C310" s="3">
        <v>9460</v>
      </c>
      <c r="D310" s="5">
        <v>9</v>
      </c>
      <c r="E310" s="6">
        <v>1.5649999999999999</v>
      </c>
      <c r="F310" s="38">
        <v>1.79</v>
      </c>
      <c r="G310" s="4">
        <v>23.34</v>
      </c>
      <c r="H310" s="3">
        <v>48540</v>
      </c>
      <c r="I310" s="5">
        <v>3.4</v>
      </c>
      <c r="J310" s="4">
        <v>20.21</v>
      </c>
      <c r="K310" s="3">
        <v>42040</v>
      </c>
    </row>
    <row r="311" spans="1:11" x14ac:dyDescent="0.3">
      <c r="A311" s="1" t="s">
        <v>9</v>
      </c>
      <c r="B311" s="1" t="s">
        <v>336</v>
      </c>
      <c r="C311" s="3">
        <v>2130</v>
      </c>
      <c r="D311" s="5">
        <v>7</v>
      </c>
      <c r="E311" s="6">
        <v>0.35199999999999998</v>
      </c>
      <c r="F311" s="38">
        <v>0.62</v>
      </c>
      <c r="G311" s="4">
        <v>41.07</v>
      </c>
      <c r="H311" s="3">
        <v>85430</v>
      </c>
      <c r="I311" s="5">
        <v>1.3</v>
      </c>
      <c r="J311" s="4">
        <v>41.19</v>
      </c>
      <c r="K311" s="3">
        <v>85660</v>
      </c>
    </row>
    <row r="312" spans="1:11" x14ac:dyDescent="0.3">
      <c r="A312" s="1" t="s">
        <v>9</v>
      </c>
      <c r="B312" s="1" t="s">
        <v>337</v>
      </c>
      <c r="C312" s="3">
        <v>430</v>
      </c>
      <c r="D312" s="5">
        <v>26.7</v>
      </c>
      <c r="E312" s="6">
        <v>7.0999999999999994E-2</v>
      </c>
      <c r="F312" s="38">
        <v>0.56999999999999995</v>
      </c>
      <c r="G312" s="4">
        <v>29.53</v>
      </c>
      <c r="H312" s="3">
        <v>61410</v>
      </c>
      <c r="I312" s="5">
        <v>3.7</v>
      </c>
      <c r="J312" s="4">
        <v>27.54</v>
      </c>
      <c r="K312" s="3">
        <v>57270</v>
      </c>
    </row>
    <row r="313" spans="1:11" x14ac:dyDescent="0.3">
      <c r="A313" s="1" t="s">
        <v>9</v>
      </c>
      <c r="B313" s="1" t="s">
        <v>338</v>
      </c>
      <c r="C313" s="3">
        <v>530</v>
      </c>
      <c r="D313" s="5">
        <v>16.5</v>
      </c>
      <c r="E313" s="6">
        <v>8.7999999999999995E-2</v>
      </c>
      <c r="F313" s="38">
        <v>0.5</v>
      </c>
      <c r="G313" s="4" t="s">
        <v>14</v>
      </c>
      <c r="H313" s="3">
        <v>55490</v>
      </c>
      <c r="I313" s="5">
        <v>3</v>
      </c>
      <c r="J313" s="4" t="s">
        <v>14</v>
      </c>
      <c r="K313" s="3">
        <v>51090</v>
      </c>
    </row>
    <row r="314" spans="1:11" x14ac:dyDescent="0.3">
      <c r="A314" s="1" t="s">
        <v>9</v>
      </c>
      <c r="B314" s="1" t="s">
        <v>340</v>
      </c>
      <c r="C314" s="3">
        <v>1670</v>
      </c>
      <c r="D314" s="5">
        <v>11.4</v>
      </c>
      <c r="E314" s="6">
        <v>0.27700000000000002</v>
      </c>
      <c r="F314" s="38">
        <v>1.1399999999999999</v>
      </c>
      <c r="G314" s="4">
        <v>39.82</v>
      </c>
      <c r="H314" s="3">
        <v>82820</v>
      </c>
      <c r="I314" s="5">
        <v>5</v>
      </c>
      <c r="J314" s="4">
        <v>36.270000000000003</v>
      </c>
      <c r="K314" s="3">
        <v>75450</v>
      </c>
    </row>
    <row r="315" spans="1:11" x14ac:dyDescent="0.3">
      <c r="A315" s="1" t="s">
        <v>9</v>
      </c>
      <c r="B315" s="1" t="s">
        <v>341</v>
      </c>
      <c r="C315" s="3">
        <v>9720</v>
      </c>
      <c r="D315" s="5">
        <v>16</v>
      </c>
      <c r="E315" s="6">
        <v>1.607</v>
      </c>
      <c r="F315" s="38">
        <v>0.28000000000000003</v>
      </c>
      <c r="G315" s="4">
        <v>15.19</v>
      </c>
      <c r="H315" s="3">
        <v>31590</v>
      </c>
      <c r="I315" s="5">
        <v>4.5</v>
      </c>
      <c r="J315" s="4">
        <v>12.23</v>
      </c>
      <c r="K315" s="3">
        <v>25430</v>
      </c>
    </row>
    <row r="316" spans="1:11" x14ac:dyDescent="0.3">
      <c r="A316" s="1" t="s">
        <v>9</v>
      </c>
      <c r="B316" s="1" t="s">
        <v>342</v>
      </c>
      <c r="C316" s="3">
        <v>970</v>
      </c>
      <c r="D316" s="5">
        <v>27.1</v>
      </c>
      <c r="E316" s="6">
        <v>0.161</v>
      </c>
      <c r="F316" s="38">
        <v>0.35</v>
      </c>
      <c r="G316" s="4">
        <v>16.23</v>
      </c>
      <c r="H316" s="3">
        <v>33760</v>
      </c>
      <c r="I316" s="5">
        <v>3.5</v>
      </c>
      <c r="J316" s="4">
        <v>14.83</v>
      </c>
      <c r="K316" s="3">
        <v>30850</v>
      </c>
    </row>
    <row r="317" spans="1:11" x14ac:dyDescent="0.3">
      <c r="A317" s="1" t="s">
        <v>9</v>
      </c>
      <c r="B317" s="1" t="s">
        <v>343</v>
      </c>
      <c r="C317" s="3">
        <v>38980</v>
      </c>
      <c r="D317" s="5">
        <v>4.0999999999999996</v>
      </c>
      <c r="E317" s="6">
        <v>6.4459999999999997</v>
      </c>
      <c r="F317" s="38">
        <v>0.63</v>
      </c>
      <c r="G317" s="4">
        <v>15.11</v>
      </c>
      <c r="H317" s="3">
        <v>31430</v>
      </c>
      <c r="I317" s="5">
        <v>1.8</v>
      </c>
      <c r="J317" s="4">
        <v>14.14</v>
      </c>
      <c r="K317" s="3">
        <v>29400</v>
      </c>
    </row>
    <row r="318" spans="1:11" x14ac:dyDescent="0.3">
      <c r="A318" s="1" t="s">
        <v>9</v>
      </c>
      <c r="B318" s="1" t="s">
        <v>344</v>
      </c>
      <c r="C318" s="3">
        <v>1780</v>
      </c>
      <c r="D318" s="5">
        <v>10.1</v>
      </c>
      <c r="E318" s="6">
        <v>0.29399999999999998</v>
      </c>
      <c r="F318" s="38">
        <v>0.8</v>
      </c>
      <c r="G318" s="4">
        <v>17.329999999999998</v>
      </c>
      <c r="H318" s="3">
        <v>36050</v>
      </c>
      <c r="I318" s="5">
        <v>2.2999999999999998</v>
      </c>
      <c r="J318" s="4">
        <v>16.79</v>
      </c>
      <c r="K318" s="3">
        <v>34920</v>
      </c>
    </row>
    <row r="319" spans="1:11" x14ac:dyDescent="0.3">
      <c r="A319" s="1" t="s">
        <v>9</v>
      </c>
      <c r="B319" s="1" t="s">
        <v>345</v>
      </c>
      <c r="C319" s="3">
        <v>860</v>
      </c>
      <c r="D319" s="5">
        <v>20.399999999999999</v>
      </c>
      <c r="E319" s="6">
        <v>0.14199999999999999</v>
      </c>
      <c r="F319" s="38">
        <v>0.48</v>
      </c>
      <c r="G319" s="4">
        <v>30.22</v>
      </c>
      <c r="H319" s="3">
        <v>62860</v>
      </c>
      <c r="I319" s="5">
        <v>4.4000000000000004</v>
      </c>
      <c r="J319" s="4">
        <v>33.44</v>
      </c>
      <c r="K319" s="3">
        <v>69550</v>
      </c>
    </row>
    <row r="320" spans="1:11" x14ac:dyDescent="0.3">
      <c r="A320" s="1" t="s">
        <v>9</v>
      </c>
      <c r="B320" s="1" t="s">
        <v>346</v>
      </c>
      <c r="C320" s="3">
        <v>210</v>
      </c>
      <c r="D320" s="5">
        <v>30.9</v>
      </c>
      <c r="E320" s="6">
        <v>3.5000000000000003E-2</v>
      </c>
      <c r="F320" s="38">
        <v>0.65</v>
      </c>
      <c r="G320" s="4">
        <v>18.88</v>
      </c>
      <c r="H320" s="3">
        <v>39270</v>
      </c>
      <c r="I320" s="5">
        <v>5.8</v>
      </c>
      <c r="J320" s="4">
        <v>17.54</v>
      </c>
      <c r="K320" s="3">
        <v>36480</v>
      </c>
    </row>
    <row r="321" spans="1:11" x14ac:dyDescent="0.3">
      <c r="A321" s="1" t="s">
        <v>9</v>
      </c>
      <c r="B321" s="1" t="s">
        <v>347</v>
      </c>
      <c r="C321" s="3">
        <v>2090</v>
      </c>
      <c r="D321" s="5">
        <v>12.9</v>
      </c>
      <c r="E321" s="6">
        <v>0.34599999999999997</v>
      </c>
      <c r="F321" s="38">
        <v>0.55000000000000004</v>
      </c>
      <c r="G321" s="4">
        <v>28.84</v>
      </c>
      <c r="H321" s="3">
        <v>59990</v>
      </c>
      <c r="I321" s="5">
        <v>4.0999999999999996</v>
      </c>
      <c r="J321" s="4">
        <v>31.01</v>
      </c>
      <c r="K321" s="3">
        <v>64500</v>
      </c>
    </row>
    <row r="322" spans="1:11" x14ac:dyDescent="0.3">
      <c r="A322" s="1" t="s">
        <v>9</v>
      </c>
      <c r="B322" s="1" t="s">
        <v>348</v>
      </c>
      <c r="C322" s="3">
        <v>2050</v>
      </c>
      <c r="D322" s="5">
        <v>14.6</v>
      </c>
      <c r="E322" s="6">
        <v>0.33900000000000002</v>
      </c>
      <c r="F322" s="38">
        <v>0.98</v>
      </c>
      <c r="G322" s="4">
        <v>14.93</v>
      </c>
      <c r="H322" s="3">
        <v>31050</v>
      </c>
      <c r="I322" s="5">
        <v>3.5</v>
      </c>
      <c r="J322" s="4">
        <v>13.91</v>
      </c>
      <c r="K322" s="3">
        <v>28940</v>
      </c>
    </row>
    <row r="323" spans="1:11" x14ac:dyDescent="0.3">
      <c r="A323" s="1" t="s">
        <v>9</v>
      </c>
      <c r="B323" s="1" t="s">
        <v>349</v>
      </c>
      <c r="C323" s="3">
        <v>7610</v>
      </c>
      <c r="D323" s="5">
        <v>19.600000000000001</v>
      </c>
      <c r="E323" s="6">
        <v>1.258</v>
      </c>
      <c r="F323" s="38">
        <v>1.74</v>
      </c>
      <c r="G323" s="4">
        <v>19.28</v>
      </c>
      <c r="H323" s="3">
        <v>40090</v>
      </c>
      <c r="I323" s="5">
        <v>4.2</v>
      </c>
      <c r="J323" s="4">
        <v>16.71</v>
      </c>
      <c r="K323" s="3">
        <v>34750</v>
      </c>
    </row>
    <row r="324" spans="1:11" x14ac:dyDescent="0.3">
      <c r="A324" s="1" t="s">
        <v>9</v>
      </c>
      <c r="B324" s="1" t="s">
        <v>350</v>
      </c>
      <c r="C324" s="3">
        <v>17010</v>
      </c>
      <c r="D324" s="5">
        <v>5.4</v>
      </c>
      <c r="E324" s="6">
        <v>2.8130000000000002</v>
      </c>
      <c r="F324" s="38">
        <v>1.19</v>
      </c>
      <c r="G324" s="4">
        <v>17.75</v>
      </c>
      <c r="H324" s="3">
        <v>36910</v>
      </c>
      <c r="I324" s="5">
        <v>2.5</v>
      </c>
      <c r="J324" s="4">
        <v>16.86</v>
      </c>
      <c r="K324" s="3">
        <v>35080</v>
      </c>
    </row>
    <row r="325" spans="1:11" x14ac:dyDescent="0.3">
      <c r="A325" s="1" t="s">
        <v>9</v>
      </c>
      <c r="B325" s="1" t="s">
        <v>351</v>
      </c>
      <c r="C325" s="3">
        <v>32760</v>
      </c>
      <c r="D325" s="5">
        <v>5.0999999999999996</v>
      </c>
      <c r="E325" s="6">
        <v>5.4169999999999998</v>
      </c>
      <c r="F325" s="38">
        <v>1.19</v>
      </c>
      <c r="G325" s="4">
        <v>17.36</v>
      </c>
      <c r="H325" s="3">
        <v>36120</v>
      </c>
      <c r="I325" s="5">
        <v>1.5</v>
      </c>
      <c r="J325" s="4">
        <v>16.43</v>
      </c>
      <c r="K325" s="3">
        <v>34170</v>
      </c>
    </row>
    <row r="326" spans="1:11" x14ac:dyDescent="0.3">
      <c r="A326" s="1" t="s">
        <v>9</v>
      </c>
      <c r="B326" s="1" t="s">
        <v>352</v>
      </c>
      <c r="C326" s="3">
        <v>2130</v>
      </c>
      <c r="D326" s="5">
        <v>7.8</v>
      </c>
      <c r="E326" s="6">
        <v>0.35299999999999998</v>
      </c>
      <c r="F326" s="38">
        <v>0.93</v>
      </c>
      <c r="G326" s="4">
        <v>20.85</v>
      </c>
      <c r="H326" s="3">
        <v>43370</v>
      </c>
      <c r="I326" s="5">
        <v>2</v>
      </c>
      <c r="J326" s="4">
        <v>20.239999999999998</v>
      </c>
      <c r="K326" s="3">
        <v>42100</v>
      </c>
    </row>
    <row r="327" spans="1:11" x14ac:dyDescent="0.3">
      <c r="A327" s="1" t="s">
        <v>9</v>
      </c>
      <c r="B327" s="1" t="s">
        <v>353</v>
      </c>
      <c r="C327" s="3">
        <v>2000</v>
      </c>
      <c r="D327" s="5">
        <v>9</v>
      </c>
      <c r="E327" s="6">
        <v>0.33100000000000002</v>
      </c>
      <c r="F327" s="38">
        <v>0.84</v>
      </c>
      <c r="G327" s="4">
        <v>18.32</v>
      </c>
      <c r="H327" s="3">
        <v>38100</v>
      </c>
      <c r="I327" s="5">
        <v>12.1</v>
      </c>
      <c r="J327" s="4">
        <v>15.34</v>
      </c>
      <c r="K327" s="3">
        <v>31910</v>
      </c>
    </row>
    <row r="328" spans="1:11" x14ac:dyDescent="0.3">
      <c r="A328" s="1" t="s">
        <v>9</v>
      </c>
      <c r="B328" s="1" t="s">
        <v>354</v>
      </c>
      <c r="C328" s="3">
        <v>3890</v>
      </c>
      <c r="D328" s="5">
        <v>20.7</v>
      </c>
      <c r="E328" s="6">
        <v>0.64300000000000002</v>
      </c>
      <c r="F328" s="38">
        <v>2.5499999999999998</v>
      </c>
      <c r="G328" s="4">
        <v>17.690000000000001</v>
      </c>
      <c r="H328" s="3">
        <v>36800</v>
      </c>
      <c r="I328" s="5">
        <v>5.6</v>
      </c>
      <c r="J328" s="4">
        <v>16.12</v>
      </c>
      <c r="K328" s="3">
        <v>33530</v>
      </c>
    </row>
    <row r="329" spans="1:11" x14ac:dyDescent="0.3">
      <c r="A329" s="1" t="s">
        <v>9</v>
      </c>
      <c r="B329" s="1" t="s">
        <v>355</v>
      </c>
      <c r="C329" s="3">
        <v>3560</v>
      </c>
      <c r="D329" s="5">
        <v>22.1</v>
      </c>
      <c r="E329" s="6">
        <v>0.58899999999999997</v>
      </c>
      <c r="F329" s="38">
        <v>1</v>
      </c>
      <c r="G329" s="4">
        <v>14.41</v>
      </c>
      <c r="H329" s="3">
        <v>29960</v>
      </c>
      <c r="I329" s="5">
        <v>4.3</v>
      </c>
      <c r="J329" s="4">
        <v>13.68</v>
      </c>
      <c r="K329" s="3">
        <v>28450</v>
      </c>
    </row>
    <row r="330" spans="1:11" x14ac:dyDescent="0.3">
      <c r="A330" s="1" t="s">
        <v>9</v>
      </c>
      <c r="B330" s="1" t="s">
        <v>356</v>
      </c>
      <c r="C330" s="3">
        <v>5040</v>
      </c>
      <c r="D330" s="5">
        <v>10.8</v>
      </c>
      <c r="E330" s="6">
        <v>0.83399999999999996</v>
      </c>
      <c r="F330" s="38">
        <v>0.97</v>
      </c>
      <c r="G330" s="4">
        <v>20.64</v>
      </c>
      <c r="H330" s="3">
        <v>42930</v>
      </c>
      <c r="I330" s="5">
        <v>2</v>
      </c>
      <c r="J330" s="4">
        <v>20.29</v>
      </c>
      <c r="K330" s="3">
        <v>42200</v>
      </c>
    </row>
    <row r="331" spans="1:11" x14ac:dyDescent="0.3">
      <c r="A331" s="1" t="s">
        <v>9</v>
      </c>
      <c r="B331" s="1" t="s">
        <v>357</v>
      </c>
      <c r="C331" s="3">
        <v>3720</v>
      </c>
      <c r="D331" s="5">
        <v>9.6</v>
      </c>
      <c r="E331" s="6">
        <v>0.61499999999999999</v>
      </c>
      <c r="F331" s="38">
        <v>0.95</v>
      </c>
      <c r="G331" s="4">
        <v>21.22</v>
      </c>
      <c r="H331" s="3">
        <v>44150</v>
      </c>
      <c r="I331" s="5">
        <v>1.9</v>
      </c>
      <c r="J331" s="4">
        <v>20.7</v>
      </c>
      <c r="K331" s="3">
        <v>43070</v>
      </c>
    </row>
    <row r="332" spans="1:11" x14ac:dyDescent="0.3">
      <c r="A332" s="1" t="s">
        <v>9</v>
      </c>
      <c r="B332" s="1" t="s">
        <v>358</v>
      </c>
      <c r="C332" s="3">
        <v>160</v>
      </c>
      <c r="D332" s="5">
        <v>1.2</v>
      </c>
      <c r="E332" s="6">
        <v>2.7E-2</v>
      </c>
      <c r="F332" s="38">
        <v>0.09</v>
      </c>
      <c r="G332" s="4">
        <v>45.58</v>
      </c>
      <c r="H332" s="3">
        <v>94810</v>
      </c>
      <c r="I332" s="5">
        <v>3.6</v>
      </c>
      <c r="J332" s="4">
        <v>45.85</v>
      </c>
      <c r="K332" s="3">
        <v>95380</v>
      </c>
    </row>
    <row r="333" spans="1:11" x14ac:dyDescent="0.3">
      <c r="A333" s="1" t="s">
        <v>9</v>
      </c>
      <c r="B333" s="1" t="s">
        <v>359</v>
      </c>
      <c r="C333" s="3">
        <v>800</v>
      </c>
      <c r="D333" s="5">
        <v>1.4</v>
      </c>
      <c r="E333" s="6">
        <v>0.13100000000000001</v>
      </c>
      <c r="F333" s="38">
        <v>0.18</v>
      </c>
      <c r="G333" s="4">
        <v>76.42</v>
      </c>
      <c r="H333" s="3">
        <v>158960</v>
      </c>
      <c r="I333" s="5">
        <v>4.7</v>
      </c>
      <c r="J333" s="4">
        <v>72.33</v>
      </c>
      <c r="K333" s="3">
        <v>150450</v>
      </c>
    </row>
    <row r="334" spans="1:11" x14ac:dyDescent="0.3">
      <c r="A334" s="1" t="s">
        <v>9</v>
      </c>
      <c r="B334" s="1" t="s">
        <v>360</v>
      </c>
      <c r="C334" s="3">
        <v>370</v>
      </c>
      <c r="D334" s="5">
        <v>4.9000000000000004</v>
      </c>
      <c r="E334" s="6">
        <v>6.0999999999999999E-2</v>
      </c>
      <c r="F334" s="38">
        <v>0.15</v>
      </c>
      <c r="G334" s="4">
        <v>79.83</v>
      </c>
      <c r="H334" s="3">
        <v>166040</v>
      </c>
      <c r="I334" s="5">
        <v>3.8</v>
      </c>
      <c r="J334" s="4">
        <v>75.16</v>
      </c>
      <c r="K334" s="3">
        <v>156330</v>
      </c>
    </row>
    <row r="335" spans="1:11" x14ac:dyDescent="0.3">
      <c r="A335" s="1" t="s">
        <v>9</v>
      </c>
      <c r="B335" s="1" t="s">
        <v>361</v>
      </c>
      <c r="C335" s="3">
        <v>3430</v>
      </c>
      <c r="D335" s="5">
        <v>9.5</v>
      </c>
      <c r="E335" s="6">
        <v>0.56799999999999995</v>
      </c>
      <c r="F335" s="38">
        <v>1.0900000000000001</v>
      </c>
      <c r="G335" s="4">
        <v>27.2</v>
      </c>
      <c r="H335" s="3">
        <v>56580</v>
      </c>
      <c r="I335" s="5">
        <v>2.7</v>
      </c>
      <c r="J335" s="4">
        <v>25.66</v>
      </c>
      <c r="K335" s="3">
        <v>53370</v>
      </c>
    </row>
    <row r="336" spans="1:11" x14ac:dyDescent="0.3">
      <c r="A336" s="1" t="s">
        <v>9</v>
      </c>
      <c r="B336" s="1" t="s">
        <v>362</v>
      </c>
      <c r="C336" s="3">
        <v>8700</v>
      </c>
      <c r="D336" s="5">
        <v>3</v>
      </c>
      <c r="E336" s="6">
        <v>1.44</v>
      </c>
      <c r="F336" s="38">
        <v>0.64</v>
      </c>
      <c r="G336" s="4">
        <v>40.909999999999997</v>
      </c>
      <c r="H336" s="3">
        <v>85090</v>
      </c>
      <c r="I336" s="5">
        <v>2.2000000000000002</v>
      </c>
      <c r="J336" s="4">
        <v>38.86</v>
      </c>
      <c r="K336" s="3">
        <v>80830</v>
      </c>
    </row>
    <row r="337" spans="1:11" x14ac:dyDescent="0.3">
      <c r="A337" s="1" t="s">
        <v>9</v>
      </c>
      <c r="B337" s="1" t="s">
        <v>363</v>
      </c>
      <c r="C337" s="3">
        <v>270</v>
      </c>
      <c r="D337" s="5">
        <v>4.2</v>
      </c>
      <c r="E337" s="6">
        <v>4.4999999999999998E-2</v>
      </c>
      <c r="F337" s="38">
        <v>0.54</v>
      </c>
      <c r="G337" s="4">
        <v>49.18</v>
      </c>
      <c r="H337" s="3">
        <v>102290</v>
      </c>
      <c r="I337" s="5">
        <v>4.8</v>
      </c>
      <c r="J337" s="4">
        <v>52.72</v>
      </c>
      <c r="K337" s="3">
        <v>109660</v>
      </c>
    </row>
    <row r="338" spans="1:11" x14ac:dyDescent="0.3">
      <c r="A338" s="1" t="s">
        <v>9</v>
      </c>
      <c r="B338" s="1" t="s">
        <v>364</v>
      </c>
      <c r="C338" s="3">
        <v>100</v>
      </c>
      <c r="D338" s="5">
        <v>4.5</v>
      </c>
      <c r="E338" s="6">
        <v>1.7000000000000001E-2</v>
      </c>
      <c r="F338" s="38">
        <v>1.25</v>
      </c>
      <c r="G338" s="4">
        <v>26.64</v>
      </c>
      <c r="H338" s="3">
        <v>55410</v>
      </c>
      <c r="I338" s="5">
        <v>9.6999999999999993</v>
      </c>
      <c r="J338" s="4">
        <v>22.63</v>
      </c>
      <c r="K338" s="3">
        <v>47070</v>
      </c>
    </row>
    <row r="339" spans="1:11" x14ac:dyDescent="0.3">
      <c r="A339" s="1" t="s">
        <v>9</v>
      </c>
      <c r="B339" s="1" t="s">
        <v>365</v>
      </c>
      <c r="C339" s="3">
        <v>4560</v>
      </c>
      <c r="D339" s="5">
        <v>3.1</v>
      </c>
      <c r="E339" s="6">
        <v>0.754</v>
      </c>
      <c r="F339" s="38">
        <v>0.25</v>
      </c>
      <c r="G339" s="4">
        <v>31.55</v>
      </c>
      <c r="H339" s="3">
        <v>65620</v>
      </c>
      <c r="I339" s="5">
        <v>2.6</v>
      </c>
      <c r="J339" s="4">
        <v>30.49</v>
      </c>
      <c r="K339" s="3">
        <v>63410</v>
      </c>
    </row>
    <row r="340" spans="1:11" x14ac:dyDescent="0.3">
      <c r="A340" s="1" t="s">
        <v>9</v>
      </c>
      <c r="B340" s="1" t="s">
        <v>366</v>
      </c>
      <c r="C340" s="3">
        <v>3990</v>
      </c>
      <c r="D340" s="5">
        <v>0.3</v>
      </c>
      <c r="E340" s="6">
        <v>0.65900000000000003</v>
      </c>
      <c r="F340" s="38">
        <v>0.89</v>
      </c>
      <c r="G340" s="4">
        <v>56.21</v>
      </c>
      <c r="H340" s="3">
        <v>116910</v>
      </c>
      <c r="I340" s="5">
        <v>2.2999999999999998</v>
      </c>
      <c r="J340" s="4">
        <v>58.12</v>
      </c>
      <c r="K340" s="3">
        <v>120880</v>
      </c>
    </row>
    <row r="341" spans="1:11" x14ac:dyDescent="0.3">
      <c r="A341" s="1" t="s">
        <v>9</v>
      </c>
      <c r="B341" s="1" t="s">
        <v>367</v>
      </c>
      <c r="C341" s="3">
        <v>40</v>
      </c>
      <c r="D341" s="5">
        <v>0</v>
      </c>
      <c r="E341" s="6">
        <v>7.0000000000000001E-3</v>
      </c>
      <c r="F341" s="38">
        <v>0.16</v>
      </c>
      <c r="G341" s="4">
        <v>38.51</v>
      </c>
      <c r="H341" s="3">
        <v>80100</v>
      </c>
      <c r="I341" s="5">
        <v>2.7</v>
      </c>
      <c r="J341" s="4">
        <v>37.450000000000003</v>
      </c>
      <c r="K341" s="3">
        <v>77900</v>
      </c>
    </row>
    <row r="342" spans="1:11" x14ac:dyDescent="0.3">
      <c r="A342" s="1" t="s">
        <v>9</v>
      </c>
      <c r="B342" s="1" t="s">
        <v>368</v>
      </c>
      <c r="C342" s="3">
        <v>470</v>
      </c>
      <c r="D342" s="5">
        <v>6.4</v>
      </c>
      <c r="E342" s="6">
        <v>7.6999999999999999E-2</v>
      </c>
      <c r="F342" s="38">
        <v>1.27</v>
      </c>
      <c r="G342" s="4">
        <v>24.44</v>
      </c>
      <c r="H342" s="3">
        <v>50830</v>
      </c>
      <c r="I342" s="5">
        <v>1.5</v>
      </c>
      <c r="J342" s="4">
        <v>24.08</v>
      </c>
      <c r="K342" s="3">
        <v>50090</v>
      </c>
    </row>
    <row r="343" spans="1:11" x14ac:dyDescent="0.3">
      <c r="A343" s="1" t="s">
        <v>9</v>
      </c>
      <c r="B343" s="1" t="s">
        <v>369</v>
      </c>
      <c r="C343" s="3">
        <v>30410</v>
      </c>
      <c r="D343" s="5">
        <v>1.1000000000000001</v>
      </c>
      <c r="E343" s="6">
        <v>5.03</v>
      </c>
      <c r="F343" s="38">
        <v>1.08</v>
      </c>
      <c r="G343" s="4">
        <v>49.87</v>
      </c>
      <c r="H343" s="3">
        <v>103730</v>
      </c>
      <c r="I343" s="5">
        <v>1.5</v>
      </c>
      <c r="J343" s="4">
        <v>49.95</v>
      </c>
      <c r="K343" s="3">
        <v>103900</v>
      </c>
    </row>
    <row r="344" spans="1:11" x14ac:dyDescent="0.3">
      <c r="A344" s="1" t="s">
        <v>9</v>
      </c>
      <c r="B344" s="1" t="s">
        <v>370</v>
      </c>
      <c r="C344" s="3">
        <v>460</v>
      </c>
      <c r="D344" s="5">
        <v>9.8000000000000007</v>
      </c>
      <c r="E344" s="6">
        <v>7.6999999999999999E-2</v>
      </c>
      <c r="F344" s="38">
        <v>0.86</v>
      </c>
      <c r="G344" s="4">
        <v>27.64</v>
      </c>
      <c r="H344" s="3">
        <v>57480</v>
      </c>
      <c r="I344" s="5">
        <v>3.5</v>
      </c>
      <c r="J344" s="4">
        <v>27.39</v>
      </c>
      <c r="K344" s="3">
        <v>56960</v>
      </c>
    </row>
    <row r="345" spans="1:11" x14ac:dyDescent="0.3">
      <c r="A345" s="1" t="s">
        <v>9</v>
      </c>
      <c r="B345" s="1" t="s">
        <v>371</v>
      </c>
      <c r="C345" s="3">
        <v>890</v>
      </c>
      <c r="D345" s="5">
        <v>8.6</v>
      </c>
      <c r="E345" s="6">
        <v>0.14799999999999999</v>
      </c>
      <c r="F345" s="38">
        <v>0.68</v>
      </c>
      <c r="G345" s="4">
        <v>34.92</v>
      </c>
      <c r="H345" s="3">
        <v>72640</v>
      </c>
      <c r="I345" s="5">
        <v>4.8</v>
      </c>
      <c r="J345" s="4">
        <v>33.119999999999997</v>
      </c>
      <c r="K345" s="3">
        <v>68880</v>
      </c>
    </row>
    <row r="346" spans="1:11" x14ac:dyDescent="0.3">
      <c r="A346" s="1" t="s">
        <v>9</v>
      </c>
      <c r="B346" s="1" t="s">
        <v>372</v>
      </c>
      <c r="C346" s="3">
        <v>450</v>
      </c>
      <c r="D346" s="5">
        <v>27</v>
      </c>
      <c r="E346" s="6">
        <v>7.4999999999999997E-2</v>
      </c>
      <c r="F346" s="38">
        <v>1.04</v>
      </c>
      <c r="G346" s="4">
        <v>16.63</v>
      </c>
      <c r="H346" s="3">
        <v>34600</v>
      </c>
      <c r="I346" s="5">
        <v>4.3</v>
      </c>
      <c r="J346" s="4">
        <v>15.84</v>
      </c>
      <c r="K346" s="3">
        <v>32950</v>
      </c>
    </row>
    <row r="347" spans="1:11" x14ac:dyDescent="0.3">
      <c r="A347" s="1" t="s">
        <v>9</v>
      </c>
      <c r="B347" s="1" t="s">
        <v>373</v>
      </c>
      <c r="C347" s="3">
        <v>66490</v>
      </c>
      <c r="D347" s="5">
        <v>3.4</v>
      </c>
      <c r="E347" s="6">
        <v>10.996</v>
      </c>
      <c r="F347" s="38">
        <v>1.42</v>
      </c>
      <c r="G347" s="4">
        <v>15.14</v>
      </c>
      <c r="H347" s="3">
        <v>31490</v>
      </c>
      <c r="I347" s="5">
        <v>7.2</v>
      </c>
      <c r="J347" s="4">
        <v>12.91</v>
      </c>
      <c r="K347" s="3">
        <v>26860</v>
      </c>
    </row>
    <row r="348" spans="1:11" x14ac:dyDescent="0.3">
      <c r="A348" s="1" t="s">
        <v>9</v>
      </c>
      <c r="B348" s="1" t="s">
        <v>374</v>
      </c>
      <c r="C348" s="3">
        <v>2250</v>
      </c>
      <c r="D348" s="5">
        <v>15.8</v>
      </c>
      <c r="E348" s="6">
        <v>0.372</v>
      </c>
      <c r="F348" s="38">
        <v>0.69</v>
      </c>
      <c r="G348" s="4">
        <v>15.28</v>
      </c>
      <c r="H348" s="3">
        <v>31790</v>
      </c>
      <c r="I348" s="5">
        <v>4.7</v>
      </c>
      <c r="J348" s="4">
        <v>15.36</v>
      </c>
      <c r="K348" s="3">
        <v>31950</v>
      </c>
    </row>
    <row r="349" spans="1:11" x14ac:dyDescent="0.3">
      <c r="A349" s="1" t="s">
        <v>9</v>
      </c>
      <c r="B349" s="1" t="s">
        <v>375</v>
      </c>
      <c r="C349" s="3">
        <v>6810</v>
      </c>
      <c r="D349" s="5">
        <v>5.0999999999999996</v>
      </c>
      <c r="E349" s="6">
        <v>1.127</v>
      </c>
      <c r="F349" s="38">
        <v>1.1000000000000001</v>
      </c>
      <c r="G349" s="4">
        <v>18.34</v>
      </c>
      <c r="H349" s="3">
        <v>38140</v>
      </c>
      <c r="I349" s="5">
        <v>7.6</v>
      </c>
      <c r="J349" s="4">
        <v>16.510000000000002</v>
      </c>
      <c r="K349" s="3">
        <v>34350</v>
      </c>
    </row>
    <row r="350" spans="1:11" x14ac:dyDescent="0.3">
      <c r="A350" s="1" t="s">
        <v>9</v>
      </c>
      <c r="B350" s="1" t="s">
        <v>376</v>
      </c>
      <c r="C350" s="3">
        <v>2690</v>
      </c>
      <c r="D350" s="5">
        <v>0.5</v>
      </c>
      <c r="E350" s="6">
        <v>0.44400000000000001</v>
      </c>
      <c r="F350" s="38">
        <v>1.49</v>
      </c>
      <c r="G350" s="4">
        <v>20.46</v>
      </c>
      <c r="H350" s="3">
        <v>42570</v>
      </c>
      <c r="I350" s="5">
        <v>3.4</v>
      </c>
      <c r="J350" s="4">
        <v>20.16</v>
      </c>
      <c r="K350" s="3">
        <v>41920</v>
      </c>
    </row>
    <row r="351" spans="1:11" x14ac:dyDescent="0.3">
      <c r="A351" s="1" t="s">
        <v>9</v>
      </c>
      <c r="B351" s="1" t="s">
        <v>377</v>
      </c>
      <c r="C351" s="3">
        <v>6620</v>
      </c>
      <c r="D351" s="5">
        <v>7.1</v>
      </c>
      <c r="E351" s="6">
        <v>1.095</v>
      </c>
      <c r="F351" s="38">
        <v>1.1499999999999999</v>
      </c>
      <c r="G351" s="4">
        <v>19.489999999999998</v>
      </c>
      <c r="H351" s="3">
        <v>40530</v>
      </c>
      <c r="I351" s="5">
        <v>3.1</v>
      </c>
      <c r="J351" s="4">
        <v>18.260000000000002</v>
      </c>
      <c r="K351" s="3">
        <v>37970</v>
      </c>
    </row>
    <row r="352" spans="1:11" x14ac:dyDescent="0.3">
      <c r="A352" s="1" t="s">
        <v>9</v>
      </c>
      <c r="B352" s="1" t="s">
        <v>378</v>
      </c>
      <c r="C352" s="3">
        <v>7150</v>
      </c>
      <c r="D352" s="5">
        <v>13.2</v>
      </c>
      <c r="E352" s="6">
        <v>1.1830000000000001</v>
      </c>
      <c r="F352" s="38">
        <v>1.28</v>
      </c>
      <c r="G352" s="4">
        <v>24.19</v>
      </c>
      <c r="H352" s="3">
        <v>50310</v>
      </c>
      <c r="I352" s="5">
        <v>4</v>
      </c>
      <c r="J352" s="4">
        <v>22.25</v>
      </c>
      <c r="K352" s="3">
        <v>46280</v>
      </c>
    </row>
    <row r="353" spans="1:11" x14ac:dyDescent="0.3">
      <c r="A353" s="1" t="s">
        <v>9</v>
      </c>
      <c r="B353" s="1" t="s">
        <v>379</v>
      </c>
      <c r="C353" s="3">
        <v>32880</v>
      </c>
      <c r="D353" s="5">
        <v>4.0999999999999996</v>
      </c>
      <c r="E353" s="6">
        <v>5.4379999999999997</v>
      </c>
      <c r="F353" s="38">
        <v>0.84</v>
      </c>
      <c r="G353" s="4">
        <v>17.04</v>
      </c>
      <c r="H353" s="3">
        <v>35440</v>
      </c>
      <c r="I353" s="5">
        <v>1.4</v>
      </c>
      <c r="J353" s="4">
        <v>14.91</v>
      </c>
      <c r="K353" s="3">
        <v>31000</v>
      </c>
    </row>
    <row r="354" spans="1:11" x14ac:dyDescent="0.3">
      <c r="A354" s="1" t="s">
        <v>9</v>
      </c>
      <c r="B354" s="1" t="s">
        <v>380</v>
      </c>
      <c r="C354" s="3">
        <v>39920</v>
      </c>
      <c r="D354" s="5">
        <v>7.7</v>
      </c>
      <c r="E354" s="6">
        <v>6.6020000000000003</v>
      </c>
      <c r="F354" s="38">
        <v>1.87</v>
      </c>
      <c r="G354" s="4">
        <v>11.5</v>
      </c>
      <c r="H354" s="3">
        <v>23920</v>
      </c>
      <c r="I354" s="5">
        <v>0.7</v>
      </c>
      <c r="J354" s="4">
        <v>11.16</v>
      </c>
      <c r="K354" s="3">
        <v>23220</v>
      </c>
    </row>
    <row r="355" spans="1:11" x14ac:dyDescent="0.3">
      <c r="A355" s="1" t="s">
        <v>9</v>
      </c>
      <c r="B355" s="1" t="s">
        <v>381</v>
      </c>
      <c r="C355" s="3">
        <v>8990</v>
      </c>
      <c r="D355" s="5">
        <v>7</v>
      </c>
      <c r="E355" s="6">
        <v>1.4870000000000001</v>
      </c>
      <c r="F355" s="38">
        <v>0.52</v>
      </c>
      <c r="G355" s="4">
        <v>15.7</v>
      </c>
      <c r="H355" s="3">
        <v>32660</v>
      </c>
      <c r="I355" s="5">
        <v>1.4</v>
      </c>
      <c r="J355" s="4">
        <v>15.15</v>
      </c>
      <c r="K355" s="3">
        <v>31510</v>
      </c>
    </row>
    <row r="356" spans="1:11" x14ac:dyDescent="0.3">
      <c r="A356" s="1" t="s">
        <v>9</v>
      </c>
      <c r="B356" s="1" t="s">
        <v>382</v>
      </c>
      <c r="C356" s="3">
        <v>52560</v>
      </c>
      <c r="D356" s="5">
        <v>3.3</v>
      </c>
      <c r="E356" s="6">
        <v>8.6920000000000002</v>
      </c>
      <c r="F356" s="38">
        <v>0.97</v>
      </c>
      <c r="G356" s="4">
        <v>13.86</v>
      </c>
      <c r="H356" s="3">
        <v>28830</v>
      </c>
      <c r="I356" s="5">
        <v>1</v>
      </c>
      <c r="J356" s="4">
        <v>13.34</v>
      </c>
      <c r="K356" s="3">
        <v>27740</v>
      </c>
    </row>
    <row r="357" spans="1:11" x14ac:dyDescent="0.3">
      <c r="A357" s="1" t="s">
        <v>9</v>
      </c>
      <c r="B357" s="1" t="s">
        <v>383</v>
      </c>
      <c r="C357" s="3">
        <v>7290</v>
      </c>
      <c r="D357" s="5">
        <v>18.600000000000001</v>
      </c>
      <c r="E357" s="6">
        <v>1.206</v>
      </c>
      <c r="F357" s="38">
        <v>0.99</v>
      </c>
      <c r="G357" s="4">
        <v>12.61</v>
      </c>
      <c r="H357" s="3">
        <v>26230</v>
      </c>
      <c r="I357" s="5">
        <v>1.4</v>
      </c>
      <c r="J357" s="4">
        <v>12.01</v>
      </c>
      <c r="K357" s="3">
        <v>24980</v>
      </c>
    </row>
    <row r="358" spans="1:11" x14ac:dyDescent="0.3">
      <c r="A358" s="1" t="s">
        <v>9</v>
      </c>
      <c r="B358" s="1" t="s">
        <v>384</v>
      </c>
      <c r="C358" s="3">
        <v>1520</v>
      </c>
      <c r="D358" s="5">
        <v>19.100000000000001</v>
      </c>
      <c r="E358" s="6">
        <v>0.251</v>
      </c>
      <c r="F358" s="38">
        <v>2.25</v>
      </c>
      <c r="G358" s="4">
        <v>15.3</v>
      </c>
      <c r="H358" s="3">
        <v>31830</v>
      </c>
      <c r="I358" s="5">
        <v>2.9</v>
      </c>
      <c r="J358" s="4">
        <v>14.41</v>
      </c>
      <c r="K358" s="3">
        <v>29980</v>
      </c>
    </row>
    <row r="359" spans="1:11" x14ac:dyDescent="0.3">
      <c r="A359" s="1" t="s">
        <v>9</v>
      </c>
      <c r="B359" s="1" t="s">
        <v>385</v>
      </c>
      <c r="C359" s="3">
        <v>38070</v>
      </c>
      <c r="D359" s="5">
        <v>6.9</v>
      </c>
      <c r="E359" s="6">
        <v>6.2960000000000003</v>
      </c>
      <c r="F359" s="38">
        <v>1.08</v>
      </c>
      <c r="G359" s="4">
        <v>12.49</v>
      </c>
      <c r="H359" s="3">
        <v>25970</v>
      </c>
      <c r="I359" s="5">
        <v>1</v>
      </c>
      <c r="J359" s="4">
        <v>11.71</v>
      </c>
      <c r="K359" s="3">
        <v>24360</v>
      </c>
    </row>
    <row r="360" spans="1:11" x14ac:dyDescent="0.3">
      <c r="A360" s="1" t="s">
        <v>9</v>
      </c>
      <c r="B360" s="1" t="s">
        <v>386</v>
      </c>
      <c r="C360" s="3">
        <v>21010</v>
      </c>
      <c r="D360" s="5">
        <v>8.5</v>
      </c>
      <c r="E360" s="6">
        <v>3.4750000000000001</v>
      </c>
      <c r="F360" s="38">
        <v>0.81</v>
      </c>
      <c r="G360" s="4">
        <v>15.56</v>
      </c>
      <c r="H360" s="3">
        <v>32360</v>
      </c>
      <c r="I360" s="5">
        <v>2.9</v>
      </c>
      <c r="J360" s="4">
        <v>13.19</v>
      </c>
      <c r="K360" s="3">
        <v>27440</v>
      </c>
    </row>
    <row r="361" spans="1:11" x14ac:dyDescent="0.3">
      <c r="A361" s="1" t="s">
        <v>9</v>
      </c>
      <c r="B361" s="1" t="s">
        <v>387</v>
      </c>
      <c r="C361" s="3">
        <v>137480</v>
      </c>
      <c r="D361" s="5">
        <v>4</v>
      </c>
      <c r="E361" s="6">
        <v>22.736000000000001</v>
      </c>
      <c r="F361" s="38">
        <v>0.91</v>
      </c>
      <c r="G361" s="4">
        <v>11.66</v>
      </c>
      <c r="H361" s="3">
        <v>24260</v>
      </c>
      <c r="I361" s="5">
        <v>0.5</v>
      </c>
      <c r="J361" s="4">
        <v>11.19</v>
      </c>
      <c r="K361" s="3">
        <v>23280</v>
      </c>
    </row>
    <row r="362" spans="1:11" x14ac:dyDescent="0.3">
      <c r="A362" s="1" t="s">
        <v>9</v>
      </c>
      <c r="B362" s="1" t="s">
        <v>388</v>
      </c>
      <c r="C362" s="3">
        <v>17490</v>
      </c>
      <c r="D362" s="5">
        <v>14.7</v>
      </c>
      <c r="E362" s="6">
        <v>2.8929999999999998</v>
      </c>
      <c r="F362" s="38">
        <v>0.86</v>
      </c>
      <c r="G362" s="4">
        <v>12.99</v>
      </c>
      <c r="H362" s="3">
        <v>27020</v>
      </c>
      <c r="I362" s="5">
        <v>2.4</v>
      </c>
      <c r="J362" s="4">
        <v>11.65</v>
      </c>
      <c r="K362" s="3">
        <v>24230</v>
      </c>
    </row>
    <row r="363" spans="1:11" x14ac:dyDescent="0.3">
      <c r="A363" s="1" t="s">
        <v>9</v>
      </c>
      <c r="B363" s="1" t="s">
        <v>389</v>
      </c>
      <c r="C363" s="3">
        <v>108740</v>
      </c>
      <c r="D363" s="5">
        <v>3</v>
      </c>
      <c r="E363" s="6">
        <v>17.981999999999999</v>
      </c>
      <c r="F363" s="38">
        <v>0.99</v>
      </c>
      <c r="G363" s="4">
        <v>14.29</v>
      </c>
      <c r="H363" s="3">
        <v>29730</v>
      </c>
      <c r="I363" s="5">
        <v>1.8</v>
      </c>
      <c r="J363" s="4">
        <v>11.72</v>
      </c>
      <c r="K363" s="3">
        <v>24390</v>
      </c>
    </row>
    <row r="364" spans="1:11" x14ac:dyDescent="0.3">
      <c r="A364" s="1" t="s">
        <v>9</v>
      </c>
      <c r="B364" s="1" t="s">
        <v>390</v>
      </c>
      <c r="C364" s="3">
        <v>9000</v>
      </c>
      <c r="D364" s="5">
        <v>9.1</v>
      </c>
      <c r="E364" s="6">
        <v>1.4890000000000001</v>
      </c>
      <c r="F364" s="38">
        <v>0.8</v>
      </c>
      <c r="G364" s="4">
        <v>14.18</v>
      </c>
      <c r="H364" s="3">
        <v>29490</v>
      </c>
      <c r="I364" s="5">
        <v>2.2000000000000002</v>
      </c>
      <c r="J364" s="4">
        <v>12.1</v>
      </c>
      <c r="K364" s="3">
        <v>25170</v>
      </c>
    </row>
    <row r="365" spans="1:11" x14ac:dyDescent="0.3">
      <c r="A365" s="1" t="s">
        <v>9</v>
      </c>
      <c r="B365" s="1" t="s">
        <v>391</v>
      </c>
      <c r="C365" s="3">
        <v>30830</v>
      </c>
      <c r="D365" s="5">
        <v>6.6</v>
      </c>
      <c r="E365" s="6">
        <v>5.0990000000000002</v>
      </c>
      <c r="F365" s="38">
        <v>1.66</v>
      </c>
      <c r="G365" s="4">
        <v>12.14</v>
      </c>
      <c r="H365" s="3">
        <v>25260</v>
      </c>
      <c r="I365" s="5">
        <v>1.3</v>
      </c>
      <c r="J365" s="4">
        <v>11.26</v>
      </c>
      <c r="K365" s="3">
        <v>23420</v>
      </c>
    </row>
    <row r="366" spans="1:11" x14ac:dyDescent="0.3">
      <c r="A366" s="1" t="s">
        <v>9</v>
      </c>
      <c r="B366" s="1" t="s">
        <v>392</v>
      </c>
      <c r="C366" s="3">
        <v>31780</v>
      </c>
      <c r="D366" s="5">
        <v>5.8</v>
      </c>
      <c r="E366" s="6">
        <v>5.2549999999999999</v>
      </c>
      <c r="F366" s="38">
        <v>1.49</v>
      </c>
      <c r="G366" s="4">
        <v>11.26</v>
      </c>
      <c r="H366" s="3">
        <v>23430</v>
      </c>
      <c r="I366" s="5">
        <v>0.6</v>
      </c>
      <c r="J366" s="4">
        <v>11.02</v>
      </c>
      <c r="K366" s="3">
        <v>22910</v>
      </c>
    </row>
    <row r="367" spans="1:11" x14ac:dyDescent="0.3">
      <c r="A367" s="1" t="s">
        <v>9</v>
      </c>
      <c r="B367" s="1" t="s">
        <v>393</v>
      </c>
      <c r="C367" s="3">
        <v>20160</v>
      </c>
      <c r="D367" s="5">
        <v>4.4000000000000004</v>
      </c>
      <c r="E367" s="6">
        <v>3.3340000000000001</v>
      </c>
      <c r="F367" s="38">
        <v>1.1499999999999999</v>
      </c>
      <c r="G367" s="4">
        <v>11.98</v>
      </c>
      <c r="H367" s="3">
        <v>24930</v>
      </c>
      <c r="I367" s="5">
        <v>0.9</v>
      </c>
      <c r="J367" s="4">
        <v>11.36</v>
      </c>
      <c r="K367" s="3">
        <v>23620</v>
      </c>
    </row>
    <row r="368" spans="1:11" x14ac:dyDescent="0.3">
      <c r="A368" s="1" t="s">
        <v>9</v>
      </c>
      <c r="B368" s="1" t="s">
        <v>394</v>
      </c>
      <c r="C368" s="3">
        <v>2730</v>
      </c>
      <c r="D368" s="5">
        <v>18.5</v>
      </c>
      <c r="E368" s="6">
        <v>0.45100000000000001</v>
      </c>
      <c r="F368" s="38">
        <v>1.1399999999999999</v>
      </c>
      <c r="G368" s="4">
        <v>12.83</v>
      </c>
      <c r="H368" s="3">
        <v>26690</v>
      </c>
      <c r="I368" s="5">
        <v>3.8</v>
      </c>
      <c r="J368" s="4">
        <v>11.28</v>
      </c>
      <c r="K368" s="3">
        <v>23470</v>
      </c>
    </row>
    <row r="369" spans="1:11" x14ac:dyDescent="0.3">
      <c r="A369" s="1" t="s">
        <v>9</v>
      </c>
      <c r="B369" s="1" t="s">
        <v>395</v>
      </c>
      <c r="C369" s="3">
        <v>5090</v>
      </c>
      <c r="D369" s="5">
        <v>7.7</v>
      </c>
      <c r="E369" s="6">
        <v>0.84099999999999997</v>
      </c>
      <c r="F369" s="38">
        <v>0.77</v>
      </c>
      <c r="G369" s="4">
        <v>22.88</v>
      </c>
      <c r="H369" s="3">
        <v>47590</v>
      </c>
      <c r="I369" s="5">
        <v>2.1</v>
      </c>
      <c r="J369" s="4">
        <v>22.18</v>
      </c>
      <c r="K369" s="3">
        <v>46140</v>
      </c>
    </row>
    <row r="370" spans="1:11" x14ac:dyDescent="0.3">
      <c r="A370" s="1" t="s">
        <v>9</v>
      </c>
      <c r="B370" s="1" t="s">
        <v>396</v>
      </c>
      <c r="C370" s="3">
        <v>3080</v>
      </c>
      <c r="D370" s="5">
        <v>8.5</v>
      </c>
      <c r="E370" s="6">
        <v>0.50900000000000001</v>
      </c>
      <c r="F370" s="38">
        <v>0.72</v>
      </c>
      <c r="G370" s="4">
        <v>28.27</v>
      </c>
      <c r="H370" s="3">
        <v>58810</v>
      </c>
      <c r="I370" s="5">
        <v>3.5</v>
      </c>
      <c r="J370" s="4">
        <v>26.34</v>
      </c>
      <c r="K370" s="3">
        <v>54790</v>
      </c>
    </row>
    <row r="371" spans="1:11" x14ac:dyDescent="0.3">
      <c r="A371" s="1" t="s">
        <v>9</v>
      </c>
      <c r="B371" s="1" t="s">
        <v>397</v>
      </c>
      <c r="C371" s="3">
        <v>79550</v>
      </c>
      <c r="D371" s="5">
        <v>3.1</v>
      </c>
      <c r="E371" s="6">
        <v>13.156000000000001</v>
      </c>
      <c r="F371" s="38">
        <v>0.87</v>
      </c>
      <c r="G371" s="4">
        <v>15.08</v>
      </c>
      <c r="H371" s="3">
        <v>31360</v>
      </c>
      <c r="I371" s="5">
        <v>1.3</v>
      </c>
      <c r="J371" s="4">
        <v>13.52</v>
      </c>
      <c r="K371" s="3">
        <v>28120</v>
      </c>
    </row>
    <row r="372" spans="1:11" x14ac:dyDescent="0.3">
      <c r="A372" s="1" t="s">
        <v>9</v>
      </c>
      <c r="B372" s="1" t="s">
        <v>398</v>
      </c>
      <c r="C372" s="3">
        <v>31970</v>
      </c>
      <c r="D372" s="5">
        <v>4.8</v>
      </c>
      <c r="E372" s="6">
        <v>5.2859999999999996</v>
      </c>
      <c r="F372" s="38">
        <v>0.82</v>
      </c>
      <c r="G372" s="4">
        <v>13.12</v>
      </c>
      <c r="H372" s="3">
        <v>27280</v>
      </c>
      <c r="I372" s="5">
        <v>1.2</v>
      </c>
      <c r="J372" s="4">
        <v>11.93</v>
      </c>
      <c r="K372" s="3">
        <v>24810</v>
      </c>
    </row>
    <row r="373" spans="1:11" x14ac:dyDescent="0.3">
      <c r="A373" s="1" t="s">
        <v>9</v>
      </c>
      <c r="B373" s="1" t="s">
        <v>400</v>
      </c>
      <c r="C373" s="3">
        <v>2970</v>
      </c>
      <c r="D373" s="5">
        <v>7.9</v>
      </c>
      <c r="E373" s="6">
        <v>0.49099999999999999</v>
      </c>
      <c r="F373" s="38">
        <v>0.93</v>
      </c>
      <c r="G373" s="4">
        <v>20.010000000000002</v>
      </c>
      <c r="H373" s="3">
        <v>41610</v>
      </c>
      <c r="I373" s="5">
        <v>7.6</v>
      </c>
      <c r="J373" s="4">
        <v>19.899999999999999</v>
      </c>
      <c r="K373" s="3">
        <v>41390</v>
      </c>
    </row>
    <row r="374" spans="1:11" x14ac:dyDescent="0.3">
      <c r="A374" s="1" t="s">
        <v>9</v>
      </c>
      <c r="B374" s="1" t="s">
        <v>401</v>
      </c>
      <c r="C374" s="3">
        <v>31940</v>
      </c>
      <c r="D374" s="5">
        <v>3.1</v>
      </c>
      <c r="E374" s="6">
        <v>5.282</v>
      </c>
      <c r="F374" s="38">
        <v>0.83</v>
      </c>
      <c r="G374" s="4">
        <v>15.59</v>
      </c>
      <c r="H374" s="3">
        <v>32420</v>
      </c>
      <c r="I374" s="5">
        <v>1.9</v>
      </c>
      <c r="J374" s="4">
        <v>13.93</v>
      </c>
      <c r="K374" s="3">
        <v>28970</v>
      </c>
    </row>
    <row r="375" spans="1:11" x14ac:dyDescent="0.3">
      <c r="A375" s="1" t="s">
        <v>9</v>
      </c>
      <c r="B375" s="1" t="s">
        <v>402</v>
      </c>
      <c r="C375" s="3">
        <v>420</v>
      </c>
      <c r="D375" s="5">
        <v>27.2</v>
      </c>
      <c r="E375" s="6">
        <v>7.0000000000000007E-2</v>
      </c>
      <c r="F375" s="38">
        <v>0.39</v>
      </c>
      <c r="G375" s="4" t="s">
        <v>14</v>
      </c>
      <c r="H375" s="3" t="s">
        <v>14</v>
      </c>
      <c r="I375" s="5" t="s">
        <v>14</v>
      </c>
      <c r="J375" s="4" t="s">
        <v>14</v>
      </c>
      <c r="K375" s="3" t="s">
        <v>14</v>
      </c>
    </row>
    <row r="376" spans="1:11" x14ac:dyDescent="0.3">
      <c r="A376" s="1" t="s">
        <v>9</v>
      </c>
      <c r="B376" s="1" t="s">
        <v>403</v>
      </c>
      <c r="C376" s="3">
        <v>940</v>
      </c>
      <c r="D376" s="5">
        <v>27.6</v>
      </c>
      <c r="E376" s="6">
        <v>0.155</v>
      </c>
      <c r="F376" s="38">
        <v>0.54</v>
      </c>
      <c r="G376" s="4">
        <v>25.37</v>
      </c>
      <c r="H376" s="3">
        <v>52770</v>
      </c>
      <c r="I376" s="5">
        <v>8.8000000000000007</v>
      </c>
      <c r="J376" s="4">
        <v>25.95</v>
      </c>
      <c r="K376" s="3">
        <v>53970</v>
      </c>
    </row>
    <row r="377" spans="1:11" x14ac:dyDescent="0.3">
      <c r="A377" s="1" t="s">
        <v>9</v>
      </c>
      <c r="B377" s="1" t="s">
        <v>406</v>
      </c>
      <c r="C377" s="3">
        <v>14270</v>
      </c>
      <c r="D377" s="5">
        <v>14.2</v>
      </c>
      <c r="E377" s="6">
        <v>2.36</v>
      </c>
      <c r="F377" s="38">
        <v>1.57</v>
      </c>
      <c r="G377" s="4">
        <v>20.54</v>
      </c>
      <c r="H377" s="3">
        <v>42720</v>
      </c>
      <c r="I377" s="5">
        <v>4.3</v>
      </c>
      <c r="J377" s="4">
        <v>20.16</v>
      </c>
      <c r="K377" s="3">
        <v>41940</v>
      </c>
    </row>
    <row r="378" spans="1:11" x14ac:dyDescent="0.3">
      <c r="A378" s="1" t="s">
        <v>9</v>
      </c>
      <c r="B378" s="1" t="s">
        <v>407</v>
      </c>
      <c r="C378" s="3">
        <v>900</v>
      </c>
      <c r="D378" s="5">
        <v>19.5</v>
      </c>
      <c r="E378" s="6">
        <v>0.14799999999999999</v>
      </c>
      <c r="F378" s="38">
        <v>1.48</v>
      </c>
      <c r="G378" s="4">
        <v>19.02</v>
      </c>
      <c r="H378" s="3">
        <v>39560</v>
      </c>
      <c r="I378" s="5">
        <v>9.4</v>
      </c>
      <c r="J378" s="4">
        <v>12.44</v>
      </c>
      <c r="K378" s="3">
        <v>25870</v>
      </c>
    </row>
    <row r="379" spans="1:11" x14ac:dyDescent="0.3">
      <c r="A379" s="1" t="s">
        <v>9</v>
      </c>
      <c r="B379" s="1" t="s">
        <v>408</v>
      </c>
      <c r="C379" s="3">
        <v>7480</v>
      </c>
      <c r="D379" s="5">
        <v>11.4</v>
      </c>
      <c r="E379" s="6">
        <v>1.236</v>
      </c>
      <c r="F379" s="38">
        <v>0.93</v>
      </c>
      <c r="G379" s="4">
        <v>14.56</v>
      </c>
      <c r="H379" s="3">
        <v>30280</v>
      </c>
      <c r="I379" s="5">
        <v>4.8</v>
      </c>
      <c r="J379" s="4">
        <v>11.97</v>
      </c>
      <c r="K379" s="3">
        <v>24900</v>
      </c>
    </row>
    <row r="380" spans="1:11" x14ac:dyDescent="0.3">
      <c r="A380" s="1" t="s">
        <v>9</v>
      </c>
      <c r="B380" s="1" t="s">
        <v>409</v>
      </c>
      <c r="C380" s="3">
        <v>4720</v>
      </c>
      <c r="D380" s="5">
        <v>8.1</v>
      </c>
      <c r="E380" s="6">
        <v>0.78100000000000003</v>
      </c>
      <c r="F380" s="38">
        <v>1.18</v>
      </c>
      <c r="G380" s="4">
        <v>13.81</v>
      </c>
      <c r="H380" s="3">
        <v>28720</v>
      </c>
      <c r="I380" s="5">
        <v>6</v>
      </c>
      <c r="J380" s="4">
        <v>12.44</v>
      </c>
      <c r="K380" s="3">
        <v>25860</v>
      </c>
    </row>
    <row r="381" spans="1:11" x14ac:dyDescent="0.3">
      <c r="A381" s="1" t="s">
        <v>9</v>
      </c>
      <c r="B381" s="1" t="s">
        <v>410</v>
      </c>
      <c r="C381" s="3">
        <v>750</v>
      </c>
      <c r="D381" s="5">
        <v>17.5</v>
      </c>
      <c r="E381" s="6">
        <v>0.123</v>
      </c>
      <c r="F381" s="38">
        <v>1.57</v>
      </c>
      <c r="G381" s="4">
        <v>19.11</v>
      </c>
      <c r="H381" s="3">
        <v>39740</v>
      </c>
      <c r="I381" s="5">
        <v>7.3</v>
      </c>
      <c r="J381" s="4">
        <v>20.61</v>
      </c>
      <c r="K381" s="3">
        <v>42870</v>
      </c>
    </row>
    <row r="382" spans="1:11" x14ac:dyDescent="0.3">
      <c r="A382" s="1" t="s">
        <v>9</v>
      </c>
      <c r="B382" s="1" t="s">
        <v>411</v>
      </c>
      <c r="C382" s="3">
        <v>460</v>
      </c>
      <c r="D382" s="5">
        <v>27.4</v>
      </c>
      <c r="E382" s="6">
        <v>7.4999999999999997E-2</v>
      </c>
      <c r="F382" s="38">
        <v>1.1100000000000001</v>
      </c>
      <c r="G382" s="4">
        <v>17.239999999999998</v>
      </c>
      <c r="H382" s="3">
        <v>35860</v>
      </c>
      <c r="I382" s="5">
        <v>5.2</v>
      </c>
      <c r="J382" s="4">
        <v>17.010000000000002</v>
      </c>
      <c r="K382" s="3">
        <v>35380</v>
      </c>
    </row>
    <row r="383" spans="1:11" x14ac:dyDescent="0.3">
      <c r="A383" s="1" t="s">
        <v>9</v>
      </c>
      <c r="B383" s="1" t="s">
        <v>413</v>
      </c>
      <c r="C383" s="3">
        <v>6700</v>
      </c>
      <c r="D383" s="5">
        <v>7.2</v>
      </c>
      <c r="E383" s="6">
        <v>1.109</v>
      </c>
      <c r="F383" s="38">
        <v>1.27</v>
      </c>
      <c r="G383" s="4">
        <v>12.36</v>
      </c>
      <c r="H383" s="3">
        <v>25700</v>
      </c>
      <c r="I383" s="5">
        <v>1.5</v>
      </c>
      <c r="J383" s="4">
        <v>11.42</v>
      </c>
      <c r="K383" s="3">
        <v>23760</v>
      </c>
    </row>
    <row r="384" spans="1:11" x14ac:dyDescent="0.3">
      <c r="A384" s="1" t="s">
        <v>9</v>
      </c>
      <c r="B384" s="1" t="s">
        <v>414</v>
      </c>
      <c r="C384" s="3">
        <v>19110</v>
      </c>
      <c r="D384" s="5">
        <v>4.7</v>
      </c>
      <c r="E384" s="6">
        <v>3.16</v>
      </c>
      <c r="F384" s="38">
        <v>1.45</v>
      </c>
      <c r="G384" s="4">
        <v>12.45</v>
      </c>
      <c r="H384" s="3">
        <v>25900</v>
      </c>
      <c r="I384" s="5">
        <v>3.1</v>
      </c>
      <c r="J384" s="4">
        <v>11.39</v>
      </c>
      <c r="K384" s="3">
        <v>23690</v>
      </c>
    </row>
    <row r="385" spans="1:11" x14ac:dyDescent="0.3">
      <c r="A385" s="1" t="s">
        <v>9</v>
      </c>
      <c r="B385" s="1" t="s">
        <v>416</v>
      </c>
      <c r="C385" s="3">
        <v>1280</v>
      </c>
      <c r="D385" s="5">
        <v>7.3</v>
      </c>
      <c r="E385" s="6">
        <v>0.21199999999999999</v>
      </c>
      <c r="F385" s="38">
        <v>1.68</v>
      </c>
      <c r="G385" s="4">
        <v>16.190000000000001</v>
      </c>
      <c r="H385" s="3">
        <v>33670</v>
      </c>
      <c r="I385" s="5">
        <v>5.5</v>
      </c>
      <c r="J385" s="4">
        <v>16.72</v>
      </c>
      <c r="K385" s="3">
        <v>34770</v>
      </c>
    </row>
    <row r="386" spans="1:11" x14ac:dyDescent="0.3">
      <c r="A386" s="1" t="s">
        <v>9</v>
      </c>
      <c r="B386" s="1" t="s">
        <v>417</v>
      </c>
      <c r="C386" s="3">
        <v>190</v>
      </c>
      <c r="D386" s="5">
        <v>19.100000000000001</v>
      </c>
      <c r="E386" s="6">
        <v>3.2000000000000001E-2</v>
      </c>
      <c r="F386" s="38">
        <v>0.85</v>
      </c>
      <c r="G386" s="4">
        <v>14.61</v>
      </c>
      <c r="H386" s="3">
        <v>30380</v>
      </c>
      <c r="I386" s="5">
        <v>6.3</v>
      </c>
      <c r="J386" s="4">
        <v>12.3</v>
      </c>
      <c r="K386" s="3">
        <v>25590</v>
      </c>
    </row>
    <row r="387" spans="1:11" x14ac:dyDescent="0.3">
      <c r="A387" s="1" t="s">
        <v>9</v>
      </c>
      <c r="B387" s="1" t="s">
        <v>418</v>
      </c>
      <c r="C387" s="3">
        <v>150</v>
      </c>
      <c r="D387" s="5">
        <v>21.5</v>
      </c>
      <c r="E387" s="6">
        <v>2.4E-2</v>
      </c>
      <c r="F387" s="38">
        <v>0.82</v>
      </c>
      <c r="G387" s="4">
        <v>21.99</v>
      </c>
      <c r="H387" s="3">
        <v>45730</v>
      </c>
      <c r="I387" s="5">
        <v>5.7</v>
      </c>
      <c r="J387" s="4">
        <v>22.8</v>
      </c>
      <c r="K387" s="3">
        <v>47430</v>
      </c>
    </row>
    <row r="388" spans="1:11" x14ac:dyDescent="0.3">
      <c r="A388" s="1" t="s">
        <v>9</v>
      </c>
      <c r="B388" s="1" t="s">
        <v>419</v>
      </c>
      <c r="C388" s="3">
        <v>790</v>
      </c>
      <c r="D388" s="5">
        <v>18</v>
      </c>
      <c r="E388" s="6">
        <v>0.13</v>
      </c>
      <c r="F388" s="38">
        <v>0.53</v>
      </c>
      <c r="G388" s="4">
        <v>17.16</v>
      </c>
      <c r="H388" s="3">
        <v>35700</v>
      </c>
      <c r="I388" s="5">
        <v>4.8</v>
      </c>
      <c r="J388" s="4">
        <v>15.39</v>
      </c>
      <c r="K388" s="3">
        <v>32020</v>
      </c>
    </row>
    <row r="389" spans="1:11" x14ac:dyDescent="0.3">
      <c r="A389" s="1" t="s">
        <v>9</v>
      </c>
      <c r="B389" s="1" t="s">
        <v>420</v>
      </c>
      <c r="C389" s="3">
        <v>360</v>
      </c>
      <c r="D389" s="5">
        <v>18.5</v>
      </c>
      <c r="E389" s="6">
        <v>0.06</v>
      </c>
      <c r="F389" s="38">
        <v>0.34</v>
      </c>
      <c r="G389" s="4">
        <v>23.01</v>
      </c>
      <c r="H389" s="3">
        <v>47860</v>
      </c>
      <c r="I389" s="5">
        <v>4.8</v>
      </c>
      <c r="J389" s="4">
        <v>20.12</v>
      </c>
      <c r="K389" s="3">
        <v>41860</v>
      </c>
    </row>
    <row r="390" spans="1:11" x14ac:dyDescent="0.3">
      <c r="A390" s="1" t="s">
        <v>9</v>
      </c>
      <c r="B390" s="1" t="s">
        <v>422</v>
      </c>
      <c r="C390" s="3">
        <v>10000</v>
      </c>
      <c r="D390" s="5">
        <v>10.8</v>
      </c>
      <c r="E390" s="6">
        <v>1.6539999999999999</v>
      </c>
      <c r="F390" s="38">
        <v>0.67</v>
      </c>
      <c r="G390" s="4">
        <v>14.58</v>
      </c>
      <c r="H390" s="3">
        <v>30330</v>
      </c>
      <c r="I390" s="5">
        <v>3.8</v>
      </c>
      <c r="J390" s="4">
        <v>12.02</v>
      </c>
      <c r="K390" s="3">
        <v>25000</v>
      </c>
    </row>
    <row r="391" spans="1:11" x14ac:dyDescent="0.3">
      <c r="A391" s="1" t="s">
        <v>9</v>
      </c>
      <c r="B391" s="1" t="s">
        <v>423</v>
      </c>
      <c r="C391" s="3">
        <v>1750</v>
      </c>
      <c r="D391" s="5">
        <v>11.4</v>
      </c>
      <c r="E391" s="6">
        <v>0.28999999999999998</v>
      </c>
      <c r="F391" s="38">
        <v>11.69</v>
      </c>
      <c r="G391" s="4">
        <v>36.19</v>
      </c>
      <c r="H391" s="3">
        <v>75260</v>
      </c>
      <c r="I391" s="5">
        <v>9.3000000000000007</v>
      </c>
      <c r="J391" s="4">
        <v>32.33</v>
      </c>
      <c r="K391" s="3">
        <v>67250</v>
      </c>
    </row>
    <row r="392" spans="1:11" x14ac:dyDescent="0.3">
      <c r="A392" s="1" t="s">
        <v>9</v>
      </c>
      <c r="B392" s="1" t="s">
        <v>424</v>
      </c>
      <c r="C392" s="3">
        <v>7450</v>
      </c>
      <c r="D392" s="5">
        <v>15.4</v>
      </c>
      <c r="E392" s="6">
        <v>1.232</v>
      </c>
      <c r="F392" s="38">
        <v>1.69</v>
      </c>
      <c r="G392" s="4">
        <v>12.02</v>
      </c>
      <c r="H392" s="3">
        <v>25000</v>
      </c>
      <c r="I392" s="5">
        <v>2.9</v>
      </c>
      <c r="J392" s="4">
        <v>11.23</v>
      </c>
      <c r="K392" s="3">
        <v>23360</v>
      </c>
    </row>
    <row r="393" spans="1:11" x14ac:dyDescent="0.3">
      <c r="A393" s="1" t="s">
        <v>9</v>
      </c>
      <c r="B393" s="1" t="s">
        <v>426</v>
      </c>
      <c r="C393" s="3">
        <v>2140</v>
      </c>
      <c r="D393" s="5">
        <v>20.9</v>
      </c>
      <c r="E393" s="6">
        <v>0.35399999999999998</v>
      </c>
      <c r="F393" s="38">
        <v>1.1200000000000001</v>
      </c>
      <c r="G393" s="4">
        <v>15.72</v>
      </c>
      <c r="H393" s="3">
        <v>32700</v>
      </c>
      <c r="I393" s="5">
        <v>5.6</v>
      </c>
      <c r="J393" s="4">
        <v>13.27</v>
      </c>
      <c r="K393" s="3">
        <v>27610</v>
      </c>
    </row>
    <row r="394" spans="1:11" x14ac:dyDescent="0.3">
      <c r="A394" s="1" t="s">
        <v>9</v>
      </c>
      <c r="B394" s="1" t="s">
        <v>427</v>
      </c>
      <c r="C394" s="3">
        <v>2720</v>
      </c>
      <c r="D394" s="5">
        <v>9.9</v>
      </c>
      <c r="E394" s="6">
        <v>0.45</v>
      </c>
      <c r="F394" s="38">
        <v>1.51</v>
      </c>
      <c r="G394" s="4">
        <v>13.91</v>
      </c>
      <c r="H394" s="3">
        <v>28930</v>
      </c>
      <c r="I394" s="5">
        <v>3.4</v>
      </c>
      <c r="J394" s="4">
        <v>12.22</v>
      </c>
      <c r="K394" s="3">
        <v>25420</v>
      </c>
    </row>
    <row r="395" spans="1:11" x14ac:dyDescent="0.3">
      <c r="A395" s="1" t="s">
        <v>9</v>
      </c>
      <c r="B395" s="1" t="s">
        <v>428</v>
      </c>
      <c r="C395" s="3">
        <v>1260</v>
      </c>
      <c r="D395" s="5">
        <v>17.5</v>
      </c>
      <c r="E395" s="6">
        <v>0.20799999999999999</v>
      </c>
      <c r="F395" s="38">
        <v>0.83</v>
      </c>
      <c r="G395" s="4">
        <v>16.190000000000001</v>
      </c>
      <c r="H395" s="3">
        <v>33670</v>
      </c>
      <c r="I395" s="5">
        <v>2.1</v>
      </c>
      <c r="J395" s="4">
        <v>16.18</v>
      </c>
      <c r="K395" s="3">
        <v>33650</v>
      </c>
    </row>
    <row r="396" spans="1:11" x14ac:dyDescent="0.3">
      <c r="A396" s="1" t="s">
        <v>9</v>
      </c>
      <c r="B396" s="1" t="s">
        <v>429</v>
      </c>
      <c r="C396" s="3">
        <v>1730</v>
      </c>
      <c r="D396" s="5">
        <v>18.3</v>
      </c>
      <c r="E396" s="6">
        <v>0.28599999999999998</v>
      </c>
      <c r="F396" s="38">
        <v>0.88</v>
      </c>
      <c r="G396" s="4">
        <v>15.31</v>
      </c>
      <c r="H396" s="3">
        <v>31850</v>
      </c>
      <c r="I396" s="5">
        <v>3.4</v>
      </c>
      <c r="J396" s="4">
        <v>14.45</v>
      </c>
      <c r="K396" s="3">
        <v>30050</v>
      </c>
    </row>
    <row r="397" spans="1:11" x14ac:dyDescent="0.3">
      <c r="A397" s="1" t="s">
        <v>9</v>
      </c>
      <c r="B397" s="1" t="s">
        <v>430</v>
      </c>
      <c r="C397" s="3">
        <v>19960</v>
      </c>
      <c r="D397" s="5">
        <v>6.1</v>
      </c>
      <c r="E397" s="6">
        <v>3.3</v>
      </c>
      <c r="F397" s="38">
        <v>0.84</v>
      </c>
      <c r="G397" s="4">
        <v>13.26</v>
      </c>
      <c r="H397" s="3">
        <v>27590</v>
      </c>
      <c r="I397" s="5">
        <v>1.3</v>
      </c>
      <c r="J397" s="4">
        <v>12.34</v>
      </c>
      <c r="K397" s="3">
        <v>25660</v>
      </c>
    </row>
    <row r="398" spans="1:11" x14ac:dyDescent="0.3">
      <c r="A398" s="1" t="s">
        <v>9</v>
      </c>
      <c r="B398" s="1" t="s">
        <v>431</v>
      </c>
      <c r="C398" s="3">
        <v>220160</v>
      </c>
      <c r="D398" s="5">
        <v>2.6</v>
      </c>
      <c r="E398" s="6">
        <v>36.408000000000001</v>
      </c>
      <c r="F398" s="38">
        <v>2.5499999999999998</v>
      </c>
      <c r="G398" s="4">
        <v>13.14</v>
      </c>
      <c r="H398" s="3">
        <v>27320</v>
      </c>
      <c r="I398" s="5">
        <v>3</v>
      </c>
      <c r="J398" s="4">
        <v>11.42</v>
      </c>
      <c r="K398" s="3">
        <v>23750</v>
      </c>
    </row>
    <row r="399" spans="1:11" x14ac:dyDescent="0.3">
      <c r="A399" s="1" t="s">
        <v>9</v>
      </c>
      <c r="B399" s="1" t="s">
        <v>432</v>
      </c>
      <c r="C399" s="3">
        <v>9660</v>
      </c>
      <c r="D399" s="5">
        <v>9.1999999999999993</v>
      </c>
      <c r="E399" s="6">
        <v>1.597</v>
      </c>
      <c r="F399" s="38">
        <v>0.81</v>
      </c>
      <c r="G399" s="4">
        <v>23.36</v>
      </c>
      <c r="H399" s="3">
        <v>48590</v>
      </c>
      <c r="I399" s="5">
        <v>3.7</v>
      </c>
      <c r="J399" s="4">
        <v>21.34</v>
      </c>
      <c r="K399" s="3">
        <v>44390</v>
      </c>
    </row>
    <row r="400" spans="1:11" x14ac:dyDescent="0.3">
      <c r="A400" s="1" t="s">
        <v>9</v>
      </c>
      <c r="B400" s="1" t="s">
        <v>433</v>
      </c>
      <c r="C400" s="3">
        <v>18060</v>
      </c>
      <c r="D400" s="5">
        <v>4.3</v>
      </c>
      <c r="E400" s="6">
        <v>2.9870000000000001</v>
      </c>
      <c r="F400" s="38">
        <v>1.21</v>
      </c>
      <c r="G400" s="4">
        <v>14.05</v>
      </c>
      <c r="H400" s="3">
        <v>29220</v>
      </c>
      <c r="I400" s="5">
        <v>2</v>
      </c>
      <c r="J400" s="4">
        <v>13.07</v>
      </c>
      <c r="K400" s="3">
        <v>27190</v>
      </c>
    </row>
    <row r="401" spans="1:11" x14ac:dyDescent="0.3">
      <c r="A401" s="1" t="s">
        <v>9</v>
      </c>
      <c r="B401" s="1" t="s">
        <v>434</v>
      </c>
      <c r="C401" s="3">
        <v>3150</v>
      </c>
      <c r="D401" s="5">
        <v>14.4</v>
      </c>
      <c r="E401" s="6">
        <v>0.52100000000000002</v>
      </c>
      <c r="F401" s="38">
        <v>0.67</v>
      </c>
      <c r="G401" s="4">
        <v>16.03</v>
      </c>
      <c r="H401" s="3">
        <v>33340</v>
      </c>
      <c r="I401" s="5">
        <v>2.2000000000000002</v>
      </c>
      <c r="J401" s="4">
        <v>15.31</v>
      </c>
      <c r="K401" s="3">
        <v>31850</v>
      </c>
    </row>
    <row r="402" spans="1:11" x14ac:dyDescent="0.3">
      <c r="A402" s="1" t="s">
        <v>9</v>
      </c>
      <c r="B402" s="1" t="s">
        <v>435</v>
      </c>
      <c r="C402" s="3">
        <v>990</v>
      </c>
      <c r="D402" s="5">
        <v>20.8</v>
      </c>
      <c r="E402" s="6">
        <v>0.16300000000000001</v>
      </c>
      <c r="F402" s="38">
        <v>0.41</v>
      </c>
      <c r="G402" s="4">
        <v>12.92</v>
      </c>
      <c r="H402" s="3">
        <v>26880</v>
      </c>
      <c r="I402" s="5">
        <v>3.1</v>
      </c>
      <c r="J402" s="4">
        <v>11.31</v>
      </c>
      <c r="K402" s="3">
        <v>23520</v>
      </c>
    </row>
    <row r="403" spans="1:11" x14ac:dyDescent="0.3">
      <c r="A403" s="1" t="s">
        <v>9</v>
      </c>
      <c r="B403" s="1" t="s">
        <v>436</v>
      </c>
      <c r="C403" s="3">
        <v>41060</v>
      </c>
      <c r="D403" s="5">
        <v>3.2</v>
      </c>
      <c r="E403" s="6">
        <v>6.7910000000000004</v>
      </c>
      <c r="F403" s="38">
        <v>0.81</v>
      </c>
      <c r="G403" s="4">
        <v>20.63</v>
      </c>
      <c r="H403" s="3">
        <v>42900</v>
      </c>
      <c r="I403" s="5">
        <v>1.3</v>
      </c>
      <c r="J403" s="4">
        <v>18.22</v>
      </c>
      <c r="K403" s="3">
        <v>37900</v>
      </c>
    </row>
    <row r="404" spans="1:11" x14ac:dyDescent="0.3">
      <c r="A404" s="1" t="s">
        <v>9</v>
      </c>
      <c r="B404" s="1" t="s">
        <v>437</v>
      </c>
      <c r="C404" s="3">
        <v>11580</v>
      </c>
      <c r="D404" s="5">
        <v>4.7</v>
      </c>
      <c r="E404" s="6">
        <v>1.9139999999999999</v>
      </c>
      <c r="F404" s="38">
        <v>1.08</v>
      </c>
      <c r="G404" s="4">
        <v>36.880000000000003</v>
      </c>
      <c r="H404" s="3">
        <v>76710</v>
      </c>
      <c r="I404" s="5">
        <v>1.7</v>
      </c>
      <c r="J404" s="4">
        <v>32.81</v>
      </c>
      <c r="K404" s="3">
        <v>68240</v>
      </c>
    </row>
    <row r="405" spans="1:11" x14ac:dyDescent="0.3">
      <c r="A405" s="1" t="s">
        <v>9</v>
      </c>
      <c r="B405" s="1" t="s">
        <v>438</v>
      </c>
      <c r="C405" s="3">
        <v>141710</v>
      </c>
      <c r="D405" s="5">
        <v>3.1</v>
      </c>
      <c r="E405" s="6">
        <v>23.434000000000001</v>
      </c>
      <c r="F405" s="38">
        <v>0.94</v>
      </c>
      <c r="G405" s="4">
        <v>12.22</v>
      </c>
      <c r="H405" s="3">
        <v>25420</v>
      </c>
      <c r="I405" s="5">
        <v>0.7</v>
      </c>
      <c r="J405" s="4">
        <v>11.21</v>
      </c>
      <c r="K405" s="3">
        <v>23310</v>
      </c>
    </row>
    <row r="406" spans="1:11" x14ac:dyDescent="0.3">
      <c r="A406" s="1" t="s">
        <v>9</v>
      </c>
      <c r="B406" s="1" t="s">
        <v>439</v>
      </c>
      <c r="C406" s="3">
        <v>35690</v>
      </c>
      <c r="D406" s="5">
        <v>4.4000000000000004</v>
      </c>
      <c r="E406" s="6">
        <v>5.9020000000000001</v>
      </c>
      <c r="F406" s="38">
        <v>1.89</v>
      </c>
      <c r="G406" s="4">
        <v>15.37</v>
      </c>
      <c r="H406" s="3">
        <v>31960</v>
      </c>
      <c r="I406" s="5">
        <v>1.6</v>
      </c>
      <c r="J406" s="4">
        <v>13.16</v>
      </c>
      <c r="K406" s="3">
        <v>27380</v>
      </c>
    </row>
    <row r="407" spans="1:11" x14ac:dyDescent="0.3">
      <c r="A407" s="1" t="s">
        <v>9</v>
      </c>
      <c r="B407" s="1" t="s">
        <v>440</v>
      </c>
      <c r="C407" s="3">
        <v>7650</v>
      </c>
      <c r="D407" s="5">
        <v>9.4</v>
      </c>
      <c r="E407" s="6">
        <v>1.2649999999999999</v>
      </c>
      <c r="F407" s="38">
        <v>0.71</v>
      </c>
      <c r="G407" s="4">
        <v>17.07</v>
      </c>
      <c r="H407" s="3">
        <v>35510</v>
      </c>
      <c r="I407" s="5">
        <v>4.0999999999999996</v>
      </c>
      <c r="J407" s="4">
        <v>13.61</v>
      </c>
      <c r="K407" s="3">
        <v>28310</v>
      </c>
    </row>
    <row r="408" spans="1:11" x14ac:dyDescent="0.3">
      <c r="A408" s="1" t="s">
        <v>9</v>
      </c>
      <c r="B408" s="1" t="s">
        <v>441</v>
      </c>
      <c r="C408" s="3">
        <v>157640</v>
      </c>
      <c r="D408" s="5">
        <v>2.7</v>
      </c>
      <c r="E408" s="6">
        <v>26.068000000000001</v>
      </c>
      <c r="F408" s="38">
        <v>0.84</v>
      </c>
      <c r="G408" s="4">
        <v>14.53</v>
      </c>
      <c r="H408" s="3">
        <v>30220</v>
      </c>
      <c r="I408" s="5">
        <v>1.6</v>
      </c>
      <c r="J408" s="4">
        <v>11.74</v>
      </c>
      <c r="K408" s="3">
        <v>24410</v>
      </c>
    </row>
    <row r="409" spans="1:11" x14ac:dyDescent="0.3">
      <c r="A409" s="1" t="s">
        <v>9</v>
      </c>
      <c r="B409" s="1" t="s">
        <v>442</v>
      </c>
      <c r="C409" s="3">
        <v>7410</v>
      </c>
      <c r="D409" s="5">
        <v>9.1</v>
      </c>
      <c r="E409" s="6">
        <v>1.226</v>
      </c>
      <c r="F409" s="38">
        <v>1.28</v>
      </c>
      <c r="G409" s="4">
        <v>31.96</v>
      </c>
      <c r="H409" s="3">
        <v>66480</v>
      </c>
      <c r="I409" s="5">
        <v>3.2</v>
      </c>
      <c r="J409" s="4">
        <v>27.8</v>
      </c>
      <c r="K409" s="3">
        <v>57830</v>
      </c>
    </row>
    <row r="410" spans="1:11" x14ac:dyDescent="0.3">
      <c r="A410" s="1" t="s">
        <v>9</v>
      </c>
      <c r="B410" s="1" t="s">
        <v>443</v>
      </c>
      <c r="C410" s="3">
        <v>15950</v>
      </c>
      <c r="D410" s="5">
        <v>6.1</v>
      </c>
      <c r="E410" s="6">
        <v>2.637</v>
      </c>
      <c r="F410" s="38">
        <v>0.97</v>
      </c>
      <c r="G410" s="4">
        <v>34.28</v>
      </c>
      <c r="H410" s="3">
        <v>71310</v>
      </c>
      <c r="I410" s="5">
        <v>4.4000000000000004</v>
      </c>
      <c r="J410" s="4">
        <v>27.42</v>
      </c>
      <c r="K410" s="3">
        <v>57030</v>
      </c>
    </row>
    <row r="411" spans="1:11" x14ac:dyDescent="0.3">
      <c r="A411" s="1" t="s">
        <v>9</v>
      </c>
      <c r="B411" s="1" t="s">
        <v>444</v>
      </c>
      <c r="C411" s="3">
        <v>20530</v>
      </c>
      <c r="D411" s="5">
        <v>5.6</v>
      </c>
      <c r="E411" s="6">
        <v>3.3940000000000001</v>
      </c>
      <c r="F411" s="38">
        <v>1.24</v>
      </c>
      <c r="G411" s="4">
        <v>39.69</v>
      </c>
      <c r="H411" s="3">
        <v>82550</v>
      </c>
      <c r="I411" s="5">
        <v>3.1</v>
      </c>
      <c r="J411" s="4">
        <v>27.72</v>
      </c>
      <c r="K411" s="3">
        <v>57660</v>
      </c>
    </row>
    <row r="412" spans="1:11" x14ac:dyDescent="0.3">
      <c r="A412" s="1" t="s">
        <v>9</v>
      </c>
      <c r="B412" s="1" t="s">
        <v>445</v>
      </c>
      <c r="C412" s="3">
        <v>4810</v>
      </c>
      <c r="D412" s="5">
        <v>15.2</v>
      </c>
      <c r="E412" s="6">
        <v>0.79500000000000004</v>
      </c>
      <c r="F412" s="38">
        <v>1.68</v>
      </c>
      <c r="G412" s="4">
        <v>19.62</v>
      </c>
      <c r="H412" s="3">
        <v>40810</v>
      </c>
      <c r="I412" s="5">
        <v>2.8</v>
      </c>
      <c r="J412" s="4">
        <v>19.46</v>
      </c>
      <c r="K412" s="3">
        <v>40480</v>
      </c>
    </row>
    <row r="413" spans="1:11" x14ac:dyDescent="0.3">
      <c r="A413" s="1" t="s">
        <v>9</v>
      </c>
      <c r="B413" s="1" t="s">
        <v>446</v>
      </c>
      <c r="C413" s="3">
        <v>45970</v>
      </c>
      <c r="D413" s="5">
        <v>3.5</v>
      </c>
      <c r="E413" s="6">
        <v>7.6020000000000003</v>
      </c>
      <c r="F413" s="38">
        <v>1.08</v>
      </c>
      <c r="G413" s="4">
        <v>30.67</v>
      </c>
      <c r="H413" s="3">
        <v>63790</v>
      </c>
      <c r="I413" s="5">
        <v>1.8</v>
      </c>
      <c r="J413" s="4">
        <v>26.19</v>
      </c>
      <c r="K413" s="3">
        <v>54470</v>
      </c>
    </row>
    <row r="414" spans="1:11" x14ac:dyDescent="0.3">
      <c r="A414" s="1" t="s">
        <v>9</v>
      </c>
      <c r="B414" s="1" t="s">
        <v>447</v>
      </c>
      <c r="C414" s="3">
        <v>17930</v>
      </c>
      <c r="D414" s="5">
        <v>6.8</v>
      </c>
      <c r="E414" s="6">
        <v>2.9649999999999999</v>
      </c>
      <c r="F414" s="38">
        <v>1.29</v>
      </c>
      <c r="G414" s="4">
        <v>42.48</v>
      </c>
      <c r="H414" s="3">
        <v>88370</v>
      </c>
      <c r="I414" s="5">
        <v>2.2999999999999998</v>
      </c>
      <c r="J414" s="4">
        <v>36.119999999999997</v>
      </c>
      <c r="K414" s="3">
        <v>75140</v>
      </c>
    </row>
    <row r="415" spans="1:11" x14ac:dyDescent="0.3">
      <c r="A415" s="1" t="s">
        <v>9</v>
      </c>
      <c r="B415" s="1" t="s">
        <v>448</v>
      </c>
      <c r="C415" s="3">
        <v>63290</v>
      </c>
      <c r="D415" s="5">
        <v>3</v>
      </c>
      <c r="E415" s="6">
        <v>10.465999999999999</v>
      </c>
      <c r="F415" s="38">
        <v>1.07</v>
      </c>
      <c r="G415" s="4">
        <v>31.98</v>
      </c>
      <c r="H415" s="3">
        <v>66530</v>
      </c>
      <c r="I415" s="5">
        <v>2.2000000000000002</v>
      </c>
      <c r="J415" s="4">
        <v>25.62</v>
      </c>
      <c r="K415" s="3">
        <v>53290</v>
      </c>
    </row>
    <row r="416" spans="1:11" x14ac:dyDescent="0.3">
      <c r="A416" s="1" t="s">
        <v>9</v>
      </c>
      <c r="B416" s="1" t="s">
        <v>449</v>
      </c>
      <c r="C416" s="3">
        <v>3640</v>
      </c>
      <c r="D416" s="5">
        <v>26.2</v>
      </c>
      <c r="E416" s="6">
        <v>0.60199999999999998</v>
      </c>
      <c r="F416" s="38">
        <v>1.01</v>
      </c>
      <c r="G416" s="4">
        <v>15.93</v>
      </c>
      <c r="H416" s="3">
        <v>33140</v>
      </c>
      <c r="I416" s="5">
        <v>4.2</v>
      </c>
      <c r="J416" s="4">
        <v>13.58</v>
      </c>
      <c r="K416" s="3">
        <v>28240</v>
      </c>
    </row>
    <row r="417" spans="1:11" x14ac:dyDescent="0.3">
      <c r="A417" s="1" t="s">
        <v>9</v>
      </c>
      <c r="B417" s="1" t="s">
        <v>450</v>
      </c>
      <c r="C417" s="3">
        <v>310</v>
      </c>
      <c r="D417" s="5">
        <v>27.5</v>
      </c>
      <c r="E417" s="6">
        <v>5.0999999999999997E-2</v>
      </c>
      <c r="F417" s="38">
        <v>1.96</v>
      </c>
      <c r="G417" s="4">
        <v>24.87</v>
      </c>
      <c r="H417" s="3">
        <v>51740</v>
      </c>
      <c r="I417" s="5">
        <v>20.2</v>
      </c>
      <c r="J417" s="4">
        <v>18.13</v>
      </c>
      <c r="K417" s="3">
        <v>37710</v>
      </c>
    </row>
    <row r="418" spans="1:11" x14ac:dyDescent="0.3">
      <c r="A418" s="1" t="s">
        <v>9</v>
      </c>
      <c r="B418" s="1" t="s">
        <v>451</v>
      </c>
      <c r="C418" s="3">
        <v>2380</v>
      </c>
      <c r="D418" s="5">
        <v>12.1</v>
      </c>
      <c r="E418" s="6">
        <v>0.39300000000000002</v>
      </c>
      <c r="F418" s="38">
        <v>1.38</v>
      </c>
      <c r="G418" s="4">
        <v>28.09</v>
      </c>
      <c r="H418" s="3">
        <v>58430</v>
      </c>
      <c r="I418" s="5">
        <v>11.5</v>
      </c>
      <c r="J418" s="4">
        <v>20.81</v>
      </c>
      <c r="K418" s="3">
        <v>43290</v>
      </c>
    </row>
    <row r="419" spans="1:11" x14ac:dyDescent="0.3">
      <c r="A419" s="1" t="s">
        <v>9</v>
      </c>
      <c r="B419" s="1" t="s">
        <v>452</v>
      </c>
      <c r="C419" s="3">
        <v>3850</v>
      </c>
      <c r="D419" s="5">
        <v>15</v>
      </c>
      <c r="E419" s="6">
        <v>0.63700000000000001</v>
      </c>
      <c r="F419" s="38">
        <v>0.61</v>
      </c>
      <c r="G419" s="4">
        <v>31.87</v>
      </c>
      <c r="H419" s="3">
        <v>66290</v>
      </c>
      <c r="I419" s="5">
        <v>8.5</v>
      </c>
      <c r="J419" s="4">
        <v>24.08</v>
      </c>
      <c r="K419" s="3">
        <v>50090</v>
      </c>
    </row>
    <row r="420" spans="1:11" x14ac:dyDescent="0.3">
      <c r="A420" s="1" t="s">
        <v>9</v>
      </c>
      <c r="B420" s="1" t="s">
        <v>453</v>
      </c>
      <c r="C420" s="3">
        <v>3780</v>
      </c>
      <c r="D420" s="5">
        <v>8.3000000000000007</v>
      </c>
      <c r="E420" s="6">
        <v>0.625</v>
      </c>
      <c r="F420" s="38">
        <v>1.26</v>
      </c>
      <c r="G420" s="4">
        <v>57.17</v>
      </c>
      <c r="H420" s="3">
        <v>118920</v>
      </c>
      <c r="I420" s="5">
        <v>4.0999999999999996</v>
      </c>
      <c r="J420" s="4">
        <v>51.75</v>
      </c>
      <c r="K420" s="3">
        <v>107650</v>
      </c>
    </row>
    <row r="421" spans="1:11" x14ac:dyDescent="0.3">
      <c r="A421" s="1" t="s">
        <v>9</v>
      </c>
      <c r="B421" s="1" t="s">
        <v>454</v>
      </c>
      <c r="C421" s="3">
        <v>5610</v>
      </c>
      <c r="D421" s="5">
        <v>11.9</v>
      </c>
      <c r="E421" s="6">
        <v>0.92700000000000005</v>
      </c>
      <c r="F421" s="38">
        <v>0.7</v>
      </c>
      <c r="G421" s="4">
        <v>14.66</v>
      </c>
      <c r="H421" s="3">
        <v>30500</v>
      </c>
      <c r="I421" s="5">
        <v>3.8</v>
      </c>
      <c r="J421" s="4">
        <v>12.69</v>
      </c>
      <c r="K421" s="3">
        <v>26390</v>
      </c>
    </row>
    <row r="422" spans="1:11" x14ac:dyDescent="0.3">
      <c r="A422" s="1" t="s">
        <v>9</v>
      </c>
      <c r="B422" s="1" t="s">
        <v>455</v>
      </c>
      <c r="C422" s="3">
        <v>440</v>
      </c>
      <c r="D422" s="5">
        <v>33.299999999999997</v>
      </c>
      <c r="E422" s="6">
        <v>7.2999999999999995E-2</v>
      </c>
      <c r="F422" s="38">
        <v>1.38</v>
      </c>
      <c r="G422" s="4">
        <v>12.95</v>
      </c>
      <c r="H422" s="3">
        <v>26940</v>
      </c>
      <c r="I422" s="5">
        <v>3.8</v>
      </c>
      <c r="J422" s="4">
        <v>11.39</v>
      </c>
      <c r="K422" s="3">
        <v>23690</v>
      </c>
    </row>
    <row r="423" spans="1:11" x14ac:dyDescent="0.3">
      <c r="A423" s="1" t="s">
        <v>9</v>
      </c>
      <c r="B423" s="1" t="s">
        <v>456</v>
      </c>
      <c r="C423" s="3">
        <v>68540</v>
      </c>
      <c r="D423" s="5">
        <v>2.2999999999999998</v>
      </c>
      <c r="E423" s="6">
        <v>11.335000000000001</v>
      </c>
      <c r="F423" s="38">
        <v>1.1100000000000001</v>
      </c>
      <c r="G423" s="4">
        <v>29.4</v>
      </c>
      <c r="H423" s="3">
        <v>61140</v>
      </c>
      <c r="I423" s="5">
        <v>0.6</v>
      </c>
      <c r="J423" s="4">
        <v>28.06</v>
      </c>
      <c r="K423" s="3">
        <v>58360</v>
      </c>
    </row>
    <row r="424" spans="1:11" x14ac:dyDescent="0.3">
      <c r="A424" s="1" t="s">
        <v>9</v>
      </c>
      <c r="B424" s="1" t="s">
        <v>457</v>
      </c>
      <c r="C424" s="3">
        <v>4740</v>
      </c>
      <c r="D424" s="5">
        <v>9.1</v>
      </c>
      <c r="E424" s="6">
        <v>0.78500000000000003</v>
      </c>
      <c r="F424" s="38">
        <v>1.39</v>
      </c>
      <c r="G424" s="4">
        <v>15.68</v>
      </c>
      <c r="H424" s="3">
        <v>32610</v>
      </c>
      <c r="I424" s="5">
        <v>1.9</v>
      </c>
      <c r="J424" s="4">
        <v>14.38</v>
      </c>
      <c r="K424" s="3">
        <v>29900</v>
      </c>
    </row>
    <row r="425" spans="1:11" x14ac:dyDescent="0.3">
      <c r="A425" s="1" t="s">
        <v>9</v>
      </c>
      <c r="B425" s="1" t="s">
        <v>458</v>
      </c>
      <c r="C425" s="3">
        <v>170</v>
      </c>
      <c r="D425" s="5">
        <v>11.2</v>
      </c>
      <c r="E425" s="6">
        <v>2.8000000000000001E-2</v>
      </c>
      <c r="F425" s="38">
        <v>0.62</v>
      </c>
      <c r="G425" s="4">
        <v>17.95</v>
      </c>
      <c r="H425" s="3">
        <v>37340</v>
      </c>
      <c r="I425" s="5">
        <v>5</v>
      </c>
      <c r="J425" s="4">
        <v>17.32</v>
      </c>
      <c r="K425" s="3">
        <v>36030</v>
      </c>
    </row>
    <row r="426" spans="1:11" x14ac:dyDescent="0.3">
      <c r="A426" s="1" t="s">
        <v>9</v>
      </c>
      <c r="B426" s="1" t="s">
        <v>459</v>
      </c>
      <c r="C426" s="3">
        <v>40</v>
      </c>
      <c r="D426" s="5">
        <v>2.8</v>
      </c>
      <c r="E426" s="6">
        <v>6.0000000000000001E-3</v>
      </c>
      <c r="F426" s="38">
        <v>0.42</v>
      </c>
      <c r="G426" s="4">
        <v>30.15</v>
      </c>
      <c r="H426" s="3">
        <v>62700</v>
      </c>
      <c r="I426" s="5">
        <v>7.8</v>
      </c>
      <c r="J426" s="4">
        <v>33.409999999999997</v>
      </c>
      <c r="K426" s="3">
        <v>69490</v>
      </c>
    </row>
    <row r="427" spans="1:11" x14ac:dyDescent="0.3">
      <c r="A427" s="1" t="s">
        <v>9</v>
      </c>
      <c r="B427" s="1" t="s">
        <v>460</v>
      </c>
      <c r="C427" s="3">
        <v>13820</v>
      </c>
      <c r="D427" s="5">
        <v>7.6</v>
      </c>
      <c r="E427" s="6">
        <v>2.286</v>
      </c>
      <c r="F427" s="38">
        <v>1.2</v>
      </c>
      <c r="G427" s="4">
        <v>20.7</v>
      </c>
      <c r="H427" s="3">
        <v>43060</v>
      </c>
      <c r="I427" s="5">
        <v>1.9</v>
      </c>
      <c r="J427" s="4">
        <v>19.690000000000001</v>
      </c>
      <c r="K427" s="3">
        <v>40950</v>
      </c>
    </row>
    <row r="428" spans="1:11" x14ac:dyDescent="0.3">
      <c r="A428" s="1" t="s">
        <v>9</v>
      </c>
      <c r="B428" s="1" t="s">
        <v>461</v>
      </c>
      <c r="C428" s="3">
        <v>23420</v>
      </c>
      <c r="D428" s="5">
        <v>5.7</v>
      </c>
      <c r="E428" s="6">
        <v>3.8719999999999999</v>
      </c>
      <c r="F428" s="38">
        <v>1.1599999999999999</v>
      </c>
      <c r="G428" s="4">
        <v>20.14</v>
      </c>
      <c r="H428" s="3">
        <v>41890</v>
      </c>
      <c r="I428" s="5">
        <v>1.3</v>
      </c>
      <c r="J428" s="4">
        <v>19.170000000000002</v>
      </c>
      <c r="K428" s="3">
        <v>39880</v>
      </c>
    </row>
    <row r="429" spans="1:11" x14ac:dyDescent="0.3">
      <c r="A429" s="1" t="s">
        <v>9</v>
      </c>
      <c r="B429" s="1" t="s">
        <v>462</v>
      </c>
      <c r="C429" s="3">
        <v>73900</v>
      </c>
      <c r="D429" s="5">
        <v>2.2000000000000002</v>
      </c>
      <c r="E429" s="6">
        <v>12.221</v>
      </c>
      <c r="F429" s="38">
        <v>1.1399999999999999</v>
      </c>
      <c r="G429" s="4">
        <v>22.4</v>
      </c>
      <c r="H429" s="3">
        <v>46590</v>
      </c>
      <c r="I429" s="5">
        <v>0.7</v>
      </c>
      <c r="J429" s="4">
        <v>21.68</v>
      </c>
      <c r="K429" s="3">
        <v>45090</v>
      </c>
    </row>
    <row r="430" spans="1:11" x14ac:dyDescent="0.3">
      <c r="A430" s="1" t="s">
        <v>9</v>
      </c>
      <c r="B430" s="1" t="s">
        <v>463</v>
      </c>
      <c r="C430" s="3">
        <v>8400</v>
      </c>
      <c r="D430" s="5">
        <v>6</v>
      </c>
      <c r="E430" s="6">
        <v>1.3879999999999999</v>
      </c>
      <c r="F430" s="38">
        <v>1.29</v>
      </c>
      <c r="G430" s="4">
        <v>23.13</v>
      </c>
      <c r="H430" s="3">
        <v>48120</v>
      </c>
      <c r="I430" s="5">
        <v>1.5</v>
      </c>
      <c r="J430" s="4">
        <v>22.99</v>
      </c>
      <c r="K430" s="3">
        <v>47830</v>
      </c>
    </row>
    <row r="431" spans="1:11" x14ac:dyDescent="0.3">
      <c r="A431" s="1" t="s">
        <v>9</v>
      </c>
      <c r="B431" s="1" t="s">
        <v>464</v>
      </c>
      <c r="C431" s="3">
        <v>3170</v>
      </c>
      <c r="D431" s="5">
        <v>6.6</v>
      </c>
      <c r="E431" s="6">
        <v>0.52400000000000002</v>
      </c>
      <c r="F431" s="38">
        <v>1.06</v>
      </c>
      <c r="G431" s="4">
        <v>20.81</v>
      </c>
      <c r="H431" s="3">
        <v>43280</v>
      </c>
      <c r="I431" s="5">
        <v>1.8</v>
      </c>
      <c r="J431" s="4">
        <v>20.03</v>
      </c>
      <c r="K431" s="3">
        <v>41660</v>
      </c>
    </row>
    <row r="432" spans="1:11" x14ac:dyDescent="0.3">
      <c r="A432" s="1" t="s">
        <v>9</v>
      </c>
      <c r="B432" s="1" t="s">
        <v>465</v>
      </c>
      <c r="C432" s="3">
        <v>16740</v>
      </c>
      <c r="D432" s="5">
        <v>4.0999999999999996</v>
      </c>
      <c r="E432" s="6">
        <v>2.7679999999999998</v>
      </c>
      <c r="F432" s="38">
        <v>0.8</v>
      </c>
      <c r="G432" s="4">
        <v>14.67</v>
      </c>
      <c r="H432" s="3">
        <v>30500</v>
      </c>
      <c r="I432" s="5">
        <v>1.8</v>
      </c>
      <c r="J432" s="4">
        <v>13.98</v>
      </c>
      <c r="K432" s="3">
        <v>29070</v>
      </c>
    </row>
    <row r="433" spans="1:11" x14ac:dyDescent="0.3">
      <c r="A433" s="1" t="s">
        <v>9</v>
      </c>
      <c r="B433" s="1" t="s">
        <v>466</v>
      </c>
      <c r="C433" s="3">
        <v>2820</v>
      </c>
      <c r="D433" s="5">
        <v>28.9</v>
      </c>
      <c r="E433" s="6">
        <v>0.46600000000000003</v>
      </c>
      <c r="F433" s="38">
        <v>2.06</v>
      </c>
      <c r="G433" s="4">
        <v>19.14</v>
      </c>
      <c r="H433" s="3">
        <v>39800</v>
      </c>
      <c r="I433" s="5">
        <v>5.9</v>
      </c>
      <c r="J433" s="4">
        <v>17.52</v>
      </c>
      <c r="K433" s="3">
        <v>36440</v>
      </c>
    </row>
    <row r="434" spans="1:11" x14ac:dyDescent="0.3">
      <c r="A434" s="1" t="s">
        <v>9</v>
      </c>
      <c r="B434" s="1" t="s">
        <v>467</v>
      </c>
      <c r="C434" s="3">
        <v>2330</v>
      </c>
      <c r="D434" s="5">
        <v>10.7</v>
      </c>
      <c r="E434" s="6">
        <v>0.38600000000000001</v>
      </c>
      <c r="F434" s="38">
        <v>0.93</v>
      </c>
      <c r="G434" s="4">
        <v>26.97</v>
      </c>
      <c r="H434" s="3">
        <v>56090</v>
      </c>
      <c r="I434" s="5">
        <v>1.9</v>
      </c>
      <c r="J434" s="4">
        <v>26</v>
      </c>
      <c r="K434" s="3">
        <v>54070</v>
      </c>
    </row>
    <row r="435" spans="1:11" x14ac:dyDescent="0.3">
      <c r="A435" s="1" t="s">
        <v>9</v>
      </c>
      <c r="B435" s="1" t="s">
        <v>468</v>
      </c>
      <c r="C435" s="3">
        <v>200</v>
      </c>
      <c r="D435" s="5">
        <v>22.6</v>
      </c>
      <c r="E435" s="6">
        <v>3.3000000000000002E-2</v>
      </c>
      <c r="F435" s="38">
        <v>0.74</v>
      </c>
      <c r="G435" s="4">
        <v>20.2</v>
      </c>
      <c r="H435" s="3">
        <v>42020</v>
      </c>
      <c r="I435" s="5">
        <v>2.6</v>
      </c>
      <c r="J435" s="4">
        <v>19.68</v>
      </c>
      <c r="K435" s="3">
        <v>40930</v>
      </c>
    </row>
    <row r="436" spans="1:11" x14ac:dyDescent="0.3">
      <c r="A436" s="1" t="s">
        <v>9</v>
      </c>
      <c r="B436" s="1" t="s">
        <v>469</v>
      </c>
      <c r="C436" s="3">
        <v>1630</v>
      </c>
      <c r="D436" s="5">
        <v>3.7</v>
      </c>
      <c r="E436" s="6">
        <v>0.27</v>
      </c>
      <c r="F436" s="38">
        <v>0.28999999999999998</v>
      </c>
      <c r="G436" s="4">
        <v>21.73</v>
      </c>
      <c r="H436" s="3">
        <v>45210</v>
      </c>
      <c r="I436" s="5">
        <v>2.8</v>
      </c>
      <c r="J436" s="4">
        <v>21.75</v>
      </c>
      <c r="K436" s="3">
        <v>45250</v>
      </c>
    </row>
    <row r="437" spans="1:11" x14ac:dyDescent="0.3">
      <c r="A437" s="1" t="s">
        <v>9</v>
      </c>
      <c r="B437" s="1" t="s">
        <v>470</v>
      </c>
      <c r="C437" s="3">
        <v>1060</v>
      </c>
      <c r="D437" s="5">
        <v>15.1</v>
      </c>
      <c r="E437" s="6">
        <v>0.17499999999999999</v>
      </c>
      <c r="F437" s="38">
        <v>0.73</v>
      </c>
      <c r="G437" s="4">
        <v>22.18</v>
      </c>
      <c r="H437" s="3">
        <v>46130</v>
      </c>
      <c r="I437" s="5">
        <v>6</v>
      </c>
      <c r="J437" s="4">
        <v>18.940000000000001</v>
      </c>
      <c r="K437" s="3">
        <v>39380</v>
      </c>
    </row>
    <row r="438" spans="1:11" x14ac:dyDescent="0.3">
      <c r="A438" s="1" t="s">
        <v>9</v>
      </c>
      <c r="B438" s="1" t="s">
        <v>471</v>
      </c>
      <c r="C438" s="3">
        <v>80250</v>
      </c>
      <c r="D438" s="5">
        <v>2.8</v>
      </c>
      <c r="E438" s="6">
        <v>13.27</v>
      </c>
      <c r="F438" s="38">
        <v>0.68</v>
      </c>
      <c r="G438" s="4">
        <v>18.850000000000001</v>
      </c>
      <c r="H438" s="3">
        <v>39210</v>
      </c>
      <c r="I438" s="5">
        <v>0.7</v>
      </c>
      <c r="J438" s="4">
        <v>17.43</v>
      </c>
      <c r="K438" s="3">
        <v>36250</v>
      </c>
    </row>
    <row r="439" spans="1:11" x14ac:dyDescent="0.3">
      <c r="A439" s="1" t="s">
        <v>9</v>
      </c>
      <c r="B439" s="1" t="s">
        <v>472</v>
      </c>
      <c r="C439" s="3">
        <v>10330</v>
      </c>
      <c r="D439" s="5">
        <v>0.6</v>
      </c>
      <c r="E439" s="6">
        <v>1.708</v>
      </c>
      <c r="F439" s="38">
        <v>1.73</v>
      </c>
      <c r="G439" s="4">
        <v>24.32</v>
      </c>
      <c r="H439" s="3">
        <v>50590</v>
      </c>
      <c r="I439" s="5">
        <v>4</v>
      </c>
      <c r="J439" s="4">
        <v>24.12</v>
      </c>
      <c r="K439" s="3">
        <v>50170</v>
      </c>
    </row>
    <row r="440" spans="1:11" x14ac:dyDescent="0.3">
      <c r="A440" s="1" t="s">
        <v>9</v>
      </c>
      <c r="B440" s="1" t="s">
        <v>473</v>
      </c>
      <c r="C440" s="3">
        <v>5990</v>
      </c>
      <c r="D440" s="5">
        <v>6.7</v>
      </c>
      <c r="E440" s="6">
        <v>0.99</v>
      </c>
      <c r="F440" s="38">
        <v>1.19</v>
      </c>
      <c r="G440" s="4">
        <v>16.43</v>
      </c>
      <c r="H440" s="3">
        <v>34180</v>
      </c>
      <c r="I440" s="5">
        <v>1.6</v>
      </c>
      <c r="J440" s="4">
        <v>15.34</v>
      </c>
      <c r="K440" s="3">
        <v>31910</v>
      </c>
    </row>
    <row r="441" spans="1:11" x14ac:dyDescent="0.3">
      <c r="A441" s="1" t="s">
        <v>9</v>
      </c>
      <c r="B441" s="1" t="s">
        <v>474</v>
      </c>
      <c r="C441" s="3">
        <v>7890</v>
      </c>
      <c r="D441" s="5">
        <v>4.7</v>
      </c>
      <c r="E441" s="6">
        <v>1.3049999999999999</v>
      </c>
      <c r="F441" s="38">
        <v>0.73</v>
      </c>
      <c r="G441" s="4">
        <v>13.67</v>
      </c>
      <c r="H441" s="3">
        <v>28430</v>
      </c>
      <c r="I441" s="5">
        <v>1.6</v>
      </c>
      <c r="J441" s="4">
        <v>13</v>
      </c>
      <c r="K441" s="3">
        <v>27030</v>
      </c>
    </row>
    <row r="442" spans="1:11" x14ac:dyDescent="0.3">
      <c r="A442" s="1" t="s">
        <v>9</v>
      </c>
      <c r="B442" s="1" t="s">
        <v>475</v>
      </c>
      <c r="C442" s="3">
        <v>7100</v>
      </c>
      <c r="D442" s="5">
        <v>6.8</v>
      </c>
      <c r="E442" s="6">
        <v>1.1739999999999999</v>
      </c>
      <c r="F442" s="38">
        <v>0.88</v>
      </c>
      <c r="G442" s="4">
        <v>18.399999999999999</v>
      </c>
      <c r="H442" s="3">
        <v>38260</v>
      </c>
      <c r="I442" s="5">
        <v>1.1000000000000001</v>
      </c>
      <c r="J442" s="4">
        <v>17.88</v>
      </c>
      <c r="K442" s="3">
        <v>37190</v>
      </c>
    </row>
    <row r="443" spans="1:11" x14ac:dyDescent="0.3">
      <c r="A443" s="1" t="s">
        <v>9</v>
      </c>
      <c r="B443" s="1" t="s">
        <v>476</v>
      </c>
      <c r="C443" s="3">
        <v>3660</v>
      </c>
      <c r="D443" s="5">
        <v>6.5</v>
      </c>
      <c r="E443" s="6">
        <v>0.60599999999999998</v>
      </c>
      <c r="F443" s="38">
        <v>0.92</v>
      </c>
      <c r="G443" s="4">
        <v>15.29</v>
      </c>
      <c r="H443" s="3">
        <v>31810</v>
      </c>
      <c r="I443" s="5">
        <v>2.6</v>
      </c>
      <c r="J443" s="4">
        <v>13.83</v>
      </c>
      <c r="K443" s="3">
        <v>28760</v>
      </c>
    </row>
    <row r="444" spans="1:11" x14ac:dyDescent="0.3">
      <c r="A444" s="1" t="s">
        <v>9</v>
      </c>
      <c r="B444" s="1" t="s">
        <v>477</v>
      </c>
      <c r="C444" s="3">
        <v>11540</v>
      </c>
      <c r="D444" s="5">
        <v>6.9</v>
      </c>
      <c r="E444" s="6">
        <v>1.9079999999999999</v>
      </c>
      <c r="F444" s="38">
        <v>1.2</v>
      </c>
      <c r="G444" s="4">
        <v>21.08</v>
      </c>
      <c r="H444" s="3">
        <v>43840</v>
      </c>
      <c r="I444" s="5">
        <v>2.1</v>
      </c>
      <c r="J444" s="4">
        <v>21.03</v>
      </c>
      <c r="K444" s="3">
        <v>43740</v>
      </c>
    </row>
    <row r="445" spans="1:11" x14ac:dyDescent="0.3">
      <c r="A445" s="1" t="s">
        <v>9</v>
      </c>
      <c r="B445" s="1" t="s">
        <v>478</v>
      </c>
      <c r="C445" s="3">
        <v>1020</v>
      </c>
      <c r="D445" s="5">
        <v>25.5</v>
      </c>
      <c r="E445" s="6">
        <v>0.16800000000000001</v>
      </c>
      <c r="F445" s="38">
        <v>0.56999999999999995</v>
      </c>
      <c r="G445" s="4">
        <v>19.2</v>
      </c>
      <c r="H445" s="3">
        <v>39930</v>
      </c>
      <c r="I445" s="5">
        <v>3.7</v>
      </c>
      <c r="J445" s="4">
        <v>18.309999999999999</v>
      </c>
      <c r="K445" s="3">
        <v>38090</v>
      </c>
    </row>
    <row r="446" spans="1:11" x14ac:dyDescent="0.3">
      <c r="A446" s="1" t="s">
        <v>9</v>
      </c>
      <c r="B446" s="1" t="s">
        <v>479</v>
      </c>
      <c r="C446" s="3">
        <v>15240</v>
      </c>
      <c r="D446" s="5">
        <v>6.7</v>
      </c>
      <c r="E446" s="6">
        <v>2.5209999999999999</v>
      </c>
      <c r="F446" s="38">
        <v>2.12</v>
      </c>
      <c r="G446" s="4">
        <v>17.329999999999998</v>
      </c>
      <c r="H446" s="3">
        <v>36050</v>
      </c>
      <c r="I446" s="5">
        <v>1.7</v>
      </c>
      <c r="J446" s="4">
        <v>15.95</v>
      </c>
      <c r="K446" s="3">
        <v>33180</v>
      </c>
    </row>
    <row r="447" spans="1:11" x14ac:dyDescent="0.3">
      <c r="A447" s="1" t="s">
        <v>9</v>
      </c>
      <c r="B447" s="1" t="s">
        <v>480</v>
      </c>
      <c r="C447" s="3">
        <v>5790</v>
      </c>
      <c r="D447" s="5">
        <v>4.5</v>
      </c>
      <c r="E447" s="6">
        <v>0.95699999999999996</v>
      </c>
      <c r="F447" s="38">
        <v>1.01</v>
      </c>
      <c r="G447" s="4">
        <v>20.34</v>
      </c>
      <c r="H447" s="3">
        <v>42310</v>
      </c>
      <c r="I447" s="5">
        <v>2.2999999999999998</v>
      </c>
      <c r="J447" s="4">
        <v>18.809999999999999</v>
      </c>
      <c r="K447" s="3">
        <v>39120</v>
      </c>
    </row>
    <row r="448" spans="1:11" x14ac:dyDescent="0.3">
      <c r="A448" s="1" t="s">
        <v>9</v>
      </c>
      <c r="B448" s="1" t="s">
        <v>481</v>
      </c>
      <c r="C448" s="3">
        <v>41260</v>
      </c>
      <c r="D448" s="5">
        <v>3.5</v>
      </c>
      <c r="E448" s="6">
        <v>6.8230000000000004</v>
      </c>
      <c r="F448" s="38">
        <v>0.96</v>
      </c>
      <c r="G448" s="4">
        <v>15.21</v>
      </c>
      <c r="H448" s="3">
        <v>31640</v>
      </c>
      <c r="I448" s="5">
        <v>1.1000000000000001</v>
      </c>
      <c r="J448" s="4">
        <v>14.31</v>
      </c>
      <c r="K448" s="3">
        <v>29750</v>
      </c>
    </row>
    <row r="449" spans="1:11" x14ac:dyDescent="0.3">
      <c r="A449" s="1" t="s">
        <v>9</v>
      </c>
      <c r="B449" s="1" t="s">
        <v>482</v>
      </c>
      <c r="C449" s="3">
        <v>9040</v>
      </c>
      <c r="D449" s="5">
        <v>8.4</v>
      </c>
      <c r="E449" s="6">
        <v>1.4950000000000001</v>
      </c>
      <c r="F449" s="38">
        <v>1.44</v>
      </c>
      <c r="G449" s="4">
        <v>19.54</v>
      </c>
      <c r="H449" s="3">
        <v>40630</v>
      </c>
      <c r="I449" s="5">
        <v>3.3</v>
      </c>
      <c r="J449" s="4">
        <v>18.25</v>
      </c>
      <c r="K449" s="3">
        <v>37960</v>
      </c>
    </row>
    <row r="450" spans="1:11" x14ac:dyDescent="0.3">
      <c r="A450" s="1" t="s">
        <v>9</v>
      </c>
      <c r="B450" s="1" t="s">
        <v>483</v>
      </c>
      <c r="C450" s="3">
        <v>8480</v>
      </c>
      <c r="D450" s="5">
        <v>5.9</v>
      </c>
      <c r="E450" s="6">
        <v>1.403</v>
      </c>
      <c r="F450" s="38">
        <v>1.24</v>
      </c>
      <c r="G450" s="4">
        <v>21.4</v>
      </c>
      <c r="H450" s="3">
        <v>44510</v>
      </c>
      <c r="I450" s="5">
        <v>1.9</v>
      </c>
      <c r="J450" s="4">
        <v>21.49</v>
      </c>
      <c r="K450" s="3">
        <v>44700</v>
      </c>
    </row>
    <row r="451" spans="1:11" x14ac:dyDescent="0.3">
      <c r="A451" s="1" t="s">
        <v>9</v>
      </c>
      <c r="B451" s="1" t="s">
        <v>484</v>
      </c>
      <c r="C451" s="3">
        <v>8720</v>
      </c>
      <c r="D451" s="5">
        <v>9.1</v>
      </c>
      <c r="E451" s="6">
        <v>1.4419999999999999</v>
      </c>
      <c r="F451" s="38">
        <v>2.29</v>
      </c>
      <c r="G451" s="4">
        <v>20.23</v>
      </c>
      <c r="H451" s="3">
        <v>42080</v>
      </c>
      <c r="I451" s="5">
        <v>2.5</v>
      </c>
      <c r="J451" s="4">
        <v>18.84</v>
      </c>
      <c r="K451" s="3">
        <v>39200</v>
      </c>
    </row>
    <row r="452" spans="1:11" x14ac:dyDescent="0.3">
      <c r="A452" s="1" t="s">
        <v>9</v>
      </c>
      <c r="B452" s="1" t="s">
        <v>485</v>
      </c>
      <c r="C452" s="3">
        <v>5230</v>
      </c>
      <c r="D452" s="5">
        <v>14.5</v>
      </c>
      <c r="E452" s="6">
        <v>0.86499999999999999</v>
      </c>
      <c r="F452" s="38">
        <v>1.61</v>
      </c>
      <c r="G452" s="4">
        <v>15.66</v>
      </c>
      <c r="H452" s="3">
        <v>32580</v>
      </c>
      <c r="I452" s="5">
        <v>3.1</v>
      </c>
      <c r="J452" s="4">
        <v>14.84</v>
      </c>
      <c r="K452" s="3">
        <v>30870</v>
      </c>
    </row>
    <row r="453" spans="1:11" x14ac:dyDescent="0.3">
      <c r="A453" s="1" t="s">
        <v>9</v>
      </c>
      <c r="B453" s="1" t="s">
        <v>486</v>
      </c>
      <c r="C453" s="3">
        <v>1550</v>
      </c>
      <c r="D453" s="5">
        <v>4.2</v>
      </c>
      <c r="E453" s="6">
        <v>0.25700000000000001</v>
      </c>
      <c r="F453" s="38">
        <v>0.38</v>
      </c>
      <c r="G453" s="4">
        <v>30.45</v>
      </c>
      <c r="H453" s="3">
        <v>63340</v>
      </c>
      <c r="I453" s="5">
        <v>2</v>
      </c>
      <c r="J453" s="4">
        <v>31.31</v>
      </c>
      <c r="K453" s="3">
        <v>65130</v>
      </c>
    </row>
    <row r="454" spans="1:11" x14ac:dyDescent="0.3">
      <c r="A454" s="1" t="s">
        <v>9</v>
      </c>
      <c r="B454" s="1" t="s">
        <v>487</v>
      </c>
      <c r="C454" s="3">
        <v>7500</v>
      </c>
      <c r="D454" s="5">
        <v>8</v>
      </c>
      <c r="E454" s="6">
        <v>1.24</v>
      </c>
      <c r="F454" s="38">
        <v>0.89</v>
      </c>
      <c r="G454" s="4">
        <v>19.420000000000002</v>
      </c>
      <c r="H454" s="3">
        <v>40400</v>
      </c>
      <c r="I454" s="5">
        <v>2</v>
      </c>
      <c r="J454" s="4">
        <v>17.829999999999998</v>
      </c>
      <c r="K454" s="3">
        <v>37080</v>
      </c>
    </row>
    <row r="455" spans="1:11" x14ac:dyDescent="0.3">
      <c r="A455" s="1" t="s">
        <v>9</v>
      </c>
      <c r="B455" s="1" t="s">
        <v>488</v>
      </c>
      <c r="C455" s="3">
        <v>1050</v>
      </c>
      <c r="D455" s="5">
        <v>19.899999999999999</v>
      </c>
      <c r="E455" s="6">
        <v>0.17299999999999999</v>
      </c>
      <c r="F455" s="38">
        <v>0.73</v>
      </c>
      <c r="G455" s="4">
        <v>26.29</v>
      </c>
      <c r="H455" s="3">
        <v>54680</v>
      </c>
      <c r="I455" s="5">
        <v>3.8</v>
      </c>
      <c r="J455" s="4">
        <v>24</v>
      </c>
      <c r="K455" s="3">
        <v>49920</v>
      </c>
    </row>
    <row r="456" spans="1:11" x14ac:dyDescent="0.3">
      <c r="A456" s="1" t="s">
        <v>9</v>
      </c>
      <c r="B456" s="1" t="s">
        <v>489</v>
      </c>
      <c r="C456" s="3">
        <v>2560</v>
      </c>
      <c r="D456" s="5">
        <v>0</v>
      </c>
      <c r="E456" s="6">
        <v>0.42399999999999999</v>
      </c>
      <c r="F456" s="38">
        <v>0.73</v>
      </c>
      <c r="G456" s="4">
        <v>26.25</v>
      </c>
      <c r="H456" s="3">
        <v>54600</v>
      </c>
      <c r="I456" s="5">
        <v>3.1</v>
      </c>
      <c r="J456" s="4">
        <v>28.16</v>
      </c>
      <c r="K456" s="3">
        <v>58570</v>
      </c>
    </row>
    <row r="457" spans="1:11" x14ac:dyDescent="0.3">
      <c r="A457" s="1" t="s">
        <v>9</v>
      </c>
      <c r="B457" s="1" t="s">
        <v>490</v>
      </c>
      <c r="C457" s="3">
        <v>12600</v>
      </c>
      <c r="D457" s="5">
        <v>0</v>
      </c>
      <c r="E457" s="6">
        <v>2.0840000000000001</v>
      </c>
      <c r="F457" s="38">
        <v>0.88</v>
      </c>
      <c r="G457" s="4">
        <v>24.81</v>
      </c>
      <c r="H457" s="3">
        <v>51600</v>
      </c>
      <c r="I457" s="5">
        <v>2.7</v>
      </c>
      <c r="J457" s="4">
        <v>28.77</v>
      </c>
      <c r="K457" s="3">
        <v>59850</v>
      </c>
    </row>
    <row r="458" spans="1:11" x14ac:dyDescent="0.3">
      <c r="A458" s="1" t="s">
        <v>9</v>
      </c>
      <c r="B458" s="1" t="s">
        <v>491</v>
      </c>
      <c r="C458" s="3">
        <v>6150</v>
      </c>
      <c r="D458" s="5">
        <v>0</v>
      </c>
      <c r="E458" s="6">
        <v>1.0169999999999999</v>
      </c>
      <c r="F458" s="38">
        <v>1.3</v>
      </c>
      <c r="G458" s="4">
        <v>23.8</v>
      </c>
      <c r="H458" s="3">
        <v>49510</v>
      </c>
      <c r="I458" s="5">
        <v>2.8</v>
      </c>
      <c r="J458" s="4">
        <v>27.52</v>
      </c>
      <c r="K458" s="3">
        <v>57250</v>
      </c>
    </row>
    <row r="459" spans="1:11" x14ac:dyDescent="0.3">
      <c r="A459" s="1" t="s">
        <v>9</v>
      </c>
      <c r="B459" s="1" t="s">
        <v>492</v>
      </c>
      <c r="C459" s="3">
        <v>24930</v>
      </c>
      <c r="D459" s="5">
        <v>4.7</v>
      </c>
      <c r="E459" s="6">
        <v>4.1230000000000002</v>
      </c>
      <c r="F459" s="38">
        <v>1.75</v>
      </c>
      <c r="G459" s="4">
        <v>23.7</v>
      </c>
      <c r="H459" s="3">
        <v>49290</v>
      </c>
      <c r="I459" s="5">
        <v>0.9</v>
      </c>
      <c r="J459" s="4">
        <v>22.31</v>
      </c>
      <c r="K459" s="3">
        <v>46410</v>
      </c>
    </row>
    <row r="460" spans="1:11" x14ac:dyDescent="0.3">
      <c r="A460" s="1" t="s">
        <v>9</v>
      </c>
      <c r="B460" s="1" t="s">
        <v>493</v>
      </c>
      <c r="C460" s="3">
        <v>38770</v>
      </c>
      <c r="D460" s="5">
        <v>3</v>
      </c>
      <c r="E460" s="6">
        <v>6.4119999999999999</v>
      </c>
      <c r="F460" s="38">
        <v>1.36</v>
      </c>
      <c r="G460" s="4">
        <v>15.84</v>
      </c>
      <c r="H460" s="3">
        <v>32950</v>
      </c>
      <c r="I460" s="5">
        <v>0.8</v>
      </c>
      <c r="J460" s="4">
        <v>14.61</v>
      </c>
      <c r="K460" s="3">
        <v>30380</v>
      </c>
    </row>
    <row r="461" spans="1:11" x14ac:dyDescent="0.3">
      <c r="A461" s="1" t="s">
        <v>9</v>
      </c>
      <c r="B461" s="1" t="s">
        <v>494</v>
      </c>
      <c r="C461" s="3">
        <v>83910</v>
      </c>
      <c r="D461" s="5">
        <v>3</v>
      </c>
      <c r="E461" s="6">
        <v>13.875999999999999</v>
      </c>
      <c r="F461" s="38">
        <v>0.97</v>
      </c>
      <c r="G461" s="4">
        <v>13.96</v>
      </c>
      <c r="H461" s="3">
        <v>29040</v>
      </c>
      <c r="I461" s="5">
        <v>1</v>
      </c>
      <c r="J461" s="4">
        <v>12.12</v>
      </c>
      <c r="K461" s="3">
        <v>25200</v>
      </c>
    </row>
    <row r="462" spans="1:11" x14ac:dyDescent="0.3">
      <c r="A462" s="1" t="s">
        <v>9</v>
      </c>
      <c r="B462" s="1" t="s">
        <v>495</v>
      </c>
      <c r="C462" s="3">
        <v>5400</v>
      </c>
      <c r="D462" s="5">
        <v>13.7</v>
      </c>
      <c r="E462" s="6">
        <v>0.89300000000000002</v>
      </c>
      <c r="F462" s="38">
        <v>1.75</v>
      </c>
      <c r="G462" s="4">
        <v>15.48</v>
      </c>
      <c r="H462" s="3">
        <v>32200</v>
      </c>
      <c r="I462" s="5">
        <v>2.2000000000000002</v>
      </c>
      <c r="J462" s="4">
        <v>13.68</v>
      </c>
      <c r="K462" s="3">
        <v>28450</v>
      </c>
    </row>
    <row r="463" spans="1:11" x14ac:dyDescent="0.3">
      <c r="A463" s="1" t="s">
        <v>9</v>
      </c>
      <c r="B463" s="1" t="s">
        <v>496</v>
      </c>
      <c r="C463" s="3">
        <v>31220</v>
      </c>
      <c r="D463" s="5">
        <v>7.5</v>
      </c>
      <c r="E463" s="6">
        <v>5.1630000000000003</v>
      </c>
      <c r="F463" s="38">
        <v>1.23</v>
      </c>
      <c r="G463" s="4">
        <v>32.93</v>
      </c>
      <c r="H463" s="3">
        <v>68500</v>
      </c>
      <c r="I463" s="5">
        <v>1.1000000000000001</v>
      </c>
      <c r="J463" s="4">
        <v>32.67</v>
      </c>
      <c r="K463" s="3">
        <v>67950</v>
      </c>
    </row>
    <row r="464" spans="1:11" x14ac:dyDescent="0.3">
      <c r="A464" s="1" t="s">
        <v>9</v>
      </c>
      <c r="B464" s="1" t="s">
        <v>497</v>
      </c>
      <c r="C464" s="3">
        <v>13530</v>
      </c>
      <c r="D464" s="5">
        <v>8.3000000000000007</v>
      </c>
      <c r="E464" s="6">
        <v>2.238</v>
      </c>
      <c r="F464" s="38">
        <v>1.72</v>
      </c>
      <c r="G464" s="4">
        <v>25.86</v>
      </c>
      <c r="H464" s="3">
        <v>53780</v>
      </c>
      <c r="I464" s="5">
        <v>3.3</v>
      </c>
      <c r="J464" s="4">
        <v>24.12</v>
      </c>
      <c r="K464" s="3">
        <v>50180</v>
      </c>
    </row>
    <row r="465" spans="1:11" x14ac:dyDescent="0.3">
      <c r="A465" s="1" t="s">
        <v>9</v>
      </c>
      <c r="B465" s="1" t="s">
        <v>498</v>
      </c>
      <c r="C465" s="3">
        <v>27650</v>
      </c>
      <c r="D465" s="5">
        <v>6.1</v>
      </c>
      <c r="E465" s="6">
        <v>4.5720000000000001</v>
      </c>
      <c r="F465" s="38">
        <v>1.1299999999999999</v>
      </c>
      <c r="G465" s="4">
        <v>18.440000000000001</v>
      </c>
      <c r="H465" s="3">
        <v>38360</v>
      </c>
      <c r="I465" s="5">
        <v>1.5</v>
      </c>
      <c r="J465" s="4">
        <v>17.68</v>
      </c>
      <c r="K465" s="3">
        <v>36770</v>
      </c>
    </row>
    <row r="466" spans="1:11" x14ac:dyDescent="0.3">
      <c r="A466" s="1" t="s">
        <v>9</v>
      </c>
      <c r="B466" s="1" t="s">
        <v>499</v>
      </c>
      <c r="C466" s="3">
        <v>91430</v>
      </c>
      <c r="D466" s="5">
        <v>2.8</v>
      </c>
      <c r="E466" s="6">
        <v>15.12</v>
      </c>
      <c r="F466" s="38">
        <v>0.96</v>
      </c>
      <c r="G466" s="4">
        <v>20.09</v>
      </c>
      <c r="H466" s="3">
        <v>41780</v>
      </c>
      <c r="I466" s="5">
        <v>1</v>
      </c>
      <c r="J466" s="4">
        <v>19.36</v>
      </c>
      <c r="K466" s="3">
        <v>40260</v>
      </c>
    </row>
    <row r="467" spans="1:11" x14ac:dyDescent="0.3">
      <c r="A467" s="1" t="s">
        <v>9</v>
      </c>
      <c r="B467" s="1" t="s">
        <v>500</v>
      </c>
      <c r="C467" s="3">
        <v>1260</v>
      </c>
      <c r="D467" s="5">
        <v>10.8</v>
      </c>
      <c r="E467" s="6">
        <v>0.20799999999999999</v>
      </c>
      <c r="F467" s="38">
        <v>0.73</v>
      </c>
      <c r="G467" s="4">
        <v>23.64</v>
      </c>
      <c r="H467" s="3">
        <v>49170</v>
      </c>
      <c r="I467" s="5">
        <v>2.8</v>
      </c>
      <c r="J467" s="4">
        <v>23.46</v>
      </c>
      <c r="K467" s="3">
        <v>48800</v>
      </c>
    </row>
    <row r="468" spans="1:11" x14ac:dyDescent="0.3">
      <c r="A468" s="1" t="s">
        <v>9</v>
      </c>
      <c r="B468" s="1" t="s">
        <v>501</v>
      </c>
      <c r="C468" s="3">
        <v>9060</v>
      </c>
      <c r="D468" s="5">
        <v>8.1999999999999993</v>
      </c>
      <c r="E468" s="6">
        <v>1.4990000000000001</v>
      </c>
      <c r="F468" s="38">
        <v>1.19</v>
      </c>
      <c r="G468" s="4">
        <v>16.239999999999998</v>
      </c>
      <c r="H468" s="3">
        <v>33780</v>
      </c>
      <c r="I468" s="5">
        <v>1.6</v>
      </c>
      <c r="J468" s="4">
        <v>15.05</v>
      </c>
      <c r="K468" s="3">
        <v>31300</v>
      </c>
    </row>
    <row r="469" spans="1:11" x14ac:dyDescent="0.3">
      <c r="A469" s="1" t="s">
        <v>9</v>
      </c>
      <c r="B469" s="1" t="s">
        <v>502</v>
      </c>
      <c r="C469" s="3">
        <v>10270</v>
      </c>
      <c r="D469" s="5">
        <v>2.2000000000000002</v>
      </c>
      <c r="E469" s="6">
        <v>1.6990000000000001</v>
      </c>
      <c r="F469" s="38">
        <v>3.71</v>
      </c>
      <c r="G469" s="4">
        <v>23.31</v>
      </c>
      <c r="H469" s="3">
        <v>48480</v>
      </c>
      <c r="I469" s="5">
        <v>7.6</v>
      </c>
      <c r="J469" s="4">
        <v>22.64</v>
      </c>
      <c r="K469" s="3">
        <v>47100</v>
      </c>
    </row>
    <row r="470" spans="1:11" x14ac:dyDescent="0.3">
      <c r="A470" s="1" t="s">
        <v>9</v>
      </c>
      <c r="B470" s="1" t="s">
        <v>503</v>
      </c>
      <c r="C470" s="3">
        <v>660</v>
      </c>
      <c r="D470" s="5">
        <v>15.8</v>
      </c>
      <c r="E470" s="6">
        <v>0.109</v>
      </c>
      <c r="F470" s="38">
        <v>1.29</v>
      </c>
      <c r="G470" s="4">
        <v>26.39</v>
      </c>
      <c r="H470" s="3">
        <v>54890</v>
      </c>
      <c r="I470" s="5">
        <v>6.2</v>
      </c>
      <c r="J470" s="4">
        <v>24.24</v>
      </c>
      <c r="K470" s="3">
        <v>50410</v>
      </c>
    </row>
    <row r="471" spans="1:11" x14ac:dyDescent="0.3">
      <c r="A471" s="1" t="s">
        <v>9</v>
      </c>
      <c r="B471" s="1" t="s">
        <v>504</v>
      </c>
      <c r="C471" s="3">
        <v>15720</v>
      </c>
      <c r="D471" s="5">
        <v>5.8</v>
      </c>
      <c r="E471" s="6">
        <v>2.6</v>
      </c>
      <c r="F471" s="38">
        <v>1.34</v>
      </c>
      <c r="G471" s="4">
        <v>19.78</v>
      </c>
      <c r="H471" s="3">
        <v>41150</v>
      </c>
      <c r="I471" s="5">
        <v>2.6</v>
      </c>
      <c r="J471" s="4">
        <v>18.45</v>
      </c>
      <c r="K471" s="3">
        <v>38370</v>
      </c>
    </row>
    <row r="472" spans="1:11" x14ac:dyDescent="0.3">
      <c r="A472" s="1" t="s">
        <v>9</v>
      </c>
      <c r="B472" s="1" t="s">
        <v>505</v>
      </c>
      <c r="C472" s="3">
        <v>2270</v>
      </c>
      <c r="D472" s="5">
        <v>13.4</v>
      </c>
      <c r="E472" s="6">
        <v>0.375</v>
      </c>
      <c r="F472" s="38">
        <v>0.62</v>
      </c>
      <c r="G472" s="4">
        <v>16.37</v>
      </c>
      <c r="H472" s="3">
        <v>34040</v>
      </c>
      <c r="I472" s="5">
        <v>2.1</v>
      </c>
      <c r="J472" s="4">
        <v>14.88</v>
      </c>
      <c r="K472" s="3">
        <v>30960</v>
      </c>
    </row>
    <row r="473" spans="1:11" x14ac:dyDescent="0.3">
      <c r="A473" s="1" t="s">
        <v>9</v>
      </c>
      <c r="B473" s="1" t="s">
        <v>506</v>
      </c>
      <c r="C473" s="3">
        <v>117830</v>
      </c>
      <c r="D473" s="5">
        <v>2.5</v>
      </c>
      <c r="E473" s="6">
        <v>19.486000000000001</v>
      </c>
      <c r="F473" s="38">
        <v>0.94</v>
      </c>
      <c r="G473" s="4">
        <v>16.71</v>
      </c>
      <c r="H473" s="3">
        <v>34760</v>
      </c>
      <c r="I473" s="5">
        <v>1.3</v>
      </c>
      <c r="J473" s="4">
        <v>15.37</v>
      </c>
      <c r="K473" s="3">
        <v>31980</v>
      </c>
    </row>
    <row r="474" spans="1:11" x14ac:dyDescent="0.3">
      <c r="A474" s="1" t="s">
        <v>9</v>
      </c>
      <c r="B474" s="1" t="s">
        <v>507</v>
      </c>
      <c r="C474" s="3">
        <v>3120</v>
      </c>
      <c r="D474" s="5">
        <v>21.6</v>
      </c>
      <c r="E474" s="6">
        <v>0.51600000000000001</v>
      </c>
      <c r="F474" s="38">
        <v>1.34</v>
      </c>
      <c r="G474" s="4">
        <v>17.11</v>
      </c>
      <c r="H474" s="3">
        <v>35580</v>
      </c>
      <c r="I474" s="5">
        <v>3.2</v>
      </c>
      <c r="J474" s="4">
        <v>16.239999999999998</v>
      </c>
      <c r="K474" s="3">
        <v>33770</v>
      </c>
    </row>
    <row r="475" spans="1:11" x14ac:dyDescent="0.3">
      <c r="A475" s="1" t="s">
        <v>9</v>
      </c>
      <c r="B475" s="1" t="s">
        <v>508</v>
      </c>
      <c r="C475" s="3">
        <v>950</v>
      </c>
      <c r="D475" s="5">
        <v>8.6999999999999993</v>
      </c>
      <c r="E475" s="6">
        <v>0.157</v>
      </c>
      <c r="F475" s="38">
        <v>1.96</v>
      </c>
      <c r="G475" s="4">
        <v>19.32</v>
      </c>
      <c r="H475" s="3">
        <v>40180</v>
      </c>
      <c r="I475" s="5">
        <v>3</v>
      </c>
      <c r="J475" s="4">
        <v>17.59</v>
      </c>
      <c r="K475" s="3">
        <v>36590</v>
      </c>
    </row>
    <row r="476" spans="1:11" x14ac:dyDescent="0.3">
      <c r="A476" s="1" t="s">
        <v>9</v>
      </c>
      <c r="B476" s="1" t="s">
        <v>509</v>
      </c>
      <c r="C476" s="3">
        <v>270</v>
      </c>
      <c r="D476" s="5">
        <v>31.1</v>
      </c>
      <c r="E476" s="6">
        <v>4.4999999999999998E-2</v>
      </c>
      <c r="F476" s="38">
        <v>0.63</v>
      </c>
      <c r="G476" s="4">
        <v>25.51</v>
      </c>
      <c r="H476" s="3">
        <v>53060</v>
      </c>
      <c r="I476" s="5">
        <v>2</v>
      </c>
      <c r="J476" s="4">
        <v>24.89</v>
      </c>
      <c r="K476" s="3">
        <v>51760</v>
      </c>
    </row>
    <row r="477" spans="1:11" x14ac:dyDescent="0.3">
      <c r="A477" s="1" t="s">
        <v>9</v>
      </c>
      <c r="B477" s="1" t="s">
        <v>510</v>
      </c>
      <c r="C477" s="3">
        <v>16250</v>
      </c>
      <c r="D477" s="5">
        <v>7.1</v>
      </c>
      <c r="E477" s="6">
        <v>2.6869999999999998</v>
      </c>
      <c r="F477" s="38">
        <v>1.83</v>
      </c>
      <c r="G477" s="4">
        <v>17.77</v>
      </c>
      <c r="H477" s="3">
        <v>36960</v>
      </c>
      <c r="I477" s="5">
        <v>1.4</v>
      </c>
      <c r="J477" s="4">
        <v>16.48</v>
      </c>
      <c r="K477" s="3">
        <v>34280</v>
      </c>
    </row>
    <row r="478" spans="1:11" x14ac:dyDescent="0.3">
      <c r="A478" s="1" t="s">
        <v>9</v>
      </c>
      <c r="B478" s="1" t="s">
        <v>511</v>
      </c>
      <c r="C478" s="3">
        <v>170</v>
      </c>
      <c r="D478" s="5">
        <v>31.5</v>
      </c>
      <c r="E478" s="6">
        <v>2.9000000000000001E-2</v>
      </c>
      <c r="F478" s="38">
        <v>0.2</v>
      </c>
      <c r="G478" s="4">
        <v>33.39</v>
      </c>
      <c r="H478" s="3">
        <v>69440</v>
      </c>
      <c r="I478" s="5">
        <v>10.8</v>
      </c>
      <c r="J478" s="4">
        <v>30.1</v>
      </c>
      <c r="K478" s="3">
        <v>62610</v>
      </c>
    </row>
    <row r="479" spans="1:11" x14ac:dyDescent="0.3">
      <c r="A479" s="1" t="s">
        <v>9</v>
      </c>
      <c r="B479" s="1" t="s">
        <v>512</v>
      </c>
      <c r="C479" s="3">
        <v>570</v>
      </c>
      <c r="D479" s="5">
        <v>18.600000000000001</v>
      </c>
      <c r="E479" s="6">
        <v>9.4E-2</v>
      </c>
      <c r="F479" s="38">
        <v>0.96</v>
      </c>
      <c r="G479" s="4">
        <v>23.22</v>
      </c>
      <c r="H479" s="3">
        <v>48290</v>
      </c>
      <c r="I479" s="5">
        <v>8.1999999999999993</v>
      </c>
      <c r="J479" s="4">
        <v>20.62</v>
      </c>
      <c r="K479" s="3">
        <v>42880</v>
      </c>
    </row>
    <row r="480" spans="1:11" x14ac:dyDescent="0.3">
      <c r="A480" s="1" t="s">
        <v>9</v>
      </c>
      <c r="B480" s="1" t="s">
        <v>513</v>
      </c>
      <c r="C480" s="3">
        <v>430</v>
      </c>
      <c r="D480" s="5">
        <v>31.4</v>
      </c>
      <c r="E480" s="6">
        <v>7.0000000000000007E-2</v>
      </c>
      <c r="F480" s="38">
        <v>0.25</v>
      </c>
      <c r="G480" s="4">
        <v>11.49</v>
      </c>
      <c r="H480" s="3">
        <v>23900</v>
      </c>
      <c r="I480" s="5">
        <v>3.2</v>
      </c>
      <c r="J480" s="4">
        <v>11.19</v>
      </c>
      <c r="K480" s="3">
        <v>23260</v>
      </c>
    </row>
    <row r="481" spans="1:11" x14ac:dyDescent="0.3">
      <c r="A481" s="1" t="s">
        <v>9</v>
      </c>
      <c r="B481" s="1" t="s">
        <v>514</v>
      </c>
      <c r="C481" s="3">
        <v>2570</v>
      </c>
      <c r="D481" s="5">
        <v>28.2</v>
      </c>
      <c r="E481" s="6">
        <v>0.42499999999999999</v>
      </c>
      <c r="F481" s="38">
        <v>0.21</v>
      </c>
      <c r="G481" s="4">
        <v>12.44</v>
      </c>
      <c r="H481" s="3">
        <v>25880</v>
      </c>
      <c r="I481" s="5">
        <v>3.3</v>
      </c>
      <c r="J481" s="4">
        <v>11.39</v>
      </c>
      <c r="K481" s="3">
        <v>23690</v>
      </c>
    </row>
    <row r="482" spans="1:11" x14ac:dyDescent="0.3">
      <c r="A482" s="1" t="s">
        <v>9</v>
      </c>
      <c r="B482" s="1" t="s">
        <v>515</v>
      </c>
      <c r="C482" s="3">
        <v>410</v>
      </c>
      <c r="D482" s="5">
        <v>20</v>
      </c>
      <c r="E482" s="6">
        <v>6.8000000000000005E-2</v>
      </c>
      <c r="F482" s="38">
        <v>0.27</v>
      </c>
      <c r="G482" s="4">
        <v>15.61</v>
      </c>
      <c r="H482" s="3">
        <v>32460</v>
      </c>
      <c r="I482" s="5">
        <v>11.2</v>
      </c>
      <c r="J482" s="4">
        <v>13.53</v>
      </c>
      <c r="K482" s="3">
        <v>28140</v>
      </c>
    </row>
    <row r="483" spans="1:11" x14ac:dyDescent="0.3">
      <c r="A483" s="1" t="s">
        <v>9</v>
      </c>
      <c r="B483" s="1" t="s">
        <v>516</v>
      </c>
      <c r="C483" s="3">
        <v>210</v>
      </c>
      <c r="D483" s="5">
        <v>23</v>
      </c>
      <c r="E483" s="6">
        <v>3.4000000000000002E-2</v>
      </c>
      <c r="F483" s="38">
        <v>0.69</v>
      </c>
      <c r="G483" s="4">
        <v>13.74</v>
      </c>
      <c r="H483" s="3">
        <v>28570</v>
      </c>
      <c r="I483" s="5">
        <v>18.899999999999999</v>
      </c>
      <c r="J483" s="4">
        <v>10.16</v>
      </c>
      <c r="K483" s="3">
        <v>21130</v>
      </c>
    </row>
    <row r="484" spans="1:11" x14ac:dyDescent="0.3">
      <c r="A484" s="1" t="s">
        <v>9</v>
      </c>
      <c r="B484" s="1" t="s">
        <v>517</v>
      </c>
      <c r="C484" s="3">
        <v>17270</v>
      </c>
      <c r="D484" s="5">
        <v>4.5</v>
      </c>
      <c r="E484" s="6">
        <v>2.8559999999999999</v>
      </c>
      <c r="F484" s="38">
        <v>0.73</v>
      </c>
      <c r="G484" s="4">
        <v>38.47</v>
      </c>
      <c r="H484" s="3">
        <v>80030</v>
      </c>
      <c r="I484" s="5">
        <v>1.5</v>
      </c>
      <c r="J484" s="4">
        <v>37.200000000000003</v>
      </c>
      <c r="K484" s="3">
        <v>77380</v>
      </c>
    </row>
    <row r="485" spans="1:11" x14ac:dyDescent="0.3">
      <c r="A485" s="1" t="s">
        <v>9</v>
      </c>
      <c r="B485" s="1" t="s">
        <v>518</v>
      </c>
      <c r="C485" s="3">
        <v>60</v>
      </c>
      <c r="D485" s="5">
        <v>39.1</v>
      </c>
      <c r="E485" s="6">
        <v>0.01</v>
      </c>
      <c r="F485" s="38">
        <v>0.1</v>
      </c>
      <c r="G485" s="4">
        <v>27.97</v>
      </c>
      <c r="H485" s="3">
        <v>58170</v>
      </c>
      <c r="I485" s="5">
        <v>11.5</v>
      </c>
      <c r="J485" s="4">
        <v>27.94</v>
      </c>
      <c r="K485" s="3">
        <v>58120</v>
      </c>
    </row>
    <row r="486" spans="1:11" x14ac:dyDescent="0.3">
      <c r="A486" s="1" t="s">
        <v>9</v>
      </c>
      <c r="B486" s="1" t="s">
        <v>519</v>
      </c>
      <c r="C486" s="3">
        <v>1310</v>
      </c>
      <c r="D486" s="5">
        <v>19.2</v>
      </c>
      <c r="E486" s="6">
        <v>0.217</v>
      </c>
      <c r="F486" s="38">
        <v>0.48</v>
      </c>
      <c r="G486" s="4">
        <v>26.54</v>
      </c>
      <c r="H486" s="3">
        <v>55210</v>
      </c>
      <c r="I486" s="5">
        <v>4.9000000000000004</v>
      </c>
      <c r="J486" s="4">
        <v>26.77</v>
      </c>
      <c r="K486" s="3">
        <v>55670</v>
      </c>
    </row>
    <row r="487" spans="1:11" x14ac:dyDescent="0.3">
      <c r="A487" s="1" t="s">
        <v>9</v>
      </c>
      <c r="B487" s="1" t="s">
        <v>520</v>
      </c>
      <c r="C487" s="3">
        <v>820</v>
      </c>
      <c r="D487" s="5">
        <v>49.5</v>
      </c>
      <c r="E487" s="6">
        <v>0.13600000000000001</v>
      </c>
      <c r="F487" s="38">
        <v>1.61</v>
      </c>
      <c r="G487" s="4">
        <v>17.48</v>
      </c>
      <c r="H487" s="3">
        <v>36370</v>
      </c>
      <c r="I487" s="5">
        <v>5.8</v>
      </c>
      <c r="J487" s="4">
        <v>16.13</v>
      </c>
      <c r="K487" s="3">
        <v>33550</v>
      </c>
    </row>
    <row r="488" spans="1:11" x14ac:dyDescent="0.3">
      <c r="A488" s="1" t="s">
        <v>9</v>
      </c>
      <c r="B488" s="1" t="s">
        <v>521</v>
      </c>
      <c r="C488" s="3">
        <v>25440</v>
      </c>
      <c r="D488" s="5">
        <v>5.2</v>
      </c>
      <c r="E488" s="6">
        <v>4.2080000000000002</v>
      </c>
      <c r="F488" s="38">
        <v>0.87</v>
      </c>
      <c r="G488" s="4">
        <v>26.69</v>
      </c>
      <c r="H488" s="3">
        <v>55510</v>
      </c>
      <c r="I488" s="5">
        <v>2.1</v>
      </c>
      <c r="J488" s="4">
        <v>25.12</v>
      </c>
      <c r="K488" s="3">
        <v>52260</v>
      </c>
    </row>
    <row r="489" spans="1:11" x14ac:dyDescent="0.3">
      <c r="A489" s="1" t="s">
        <v>9</v>
      </c>
      <c r="B489" s="1" t="s">
        <v>522</v>
      </c>
      <c r="C489" s="3">
        <v>1960</v>
      </c>
      <c r="D489" s="5">
        <v>22.2</v>
      </c>
      <c r="E489" s="6">
        <v>0.32400000000000001</v>
      </c>
      <c r="F489" s="38">
        <v>1.77</v>
      </c>
      <c r="G489" s="4">
        <v>24.59</v>
      </c>
      <c r="H489" s="3">
        <v>51150</v>
      </c>
      <c r="I489" s="5">
        <v>7.5</v>
      </c>
      <c r="J489" s="4">
        <v>22.86</v>
      </c>
      <c r="K489" s="3">
        <v>47550</v>
      </c>
    </row>
    <row r="490" spans="1:11" x14ac:dyDescent="0.3">
      <c r="A490" s="1" t="s">
        <v>9</v>
      </c>
      <c r="B490" s="1" t="s">
        <v>523</v>
      </c>
      <c r="C490" s="3">
        <v>270</v>
      </c>
      <c r="D490" s="5">
        <v>37.6</v>
      </c>
      <c r="E490" s="6">
        <v>4.4999999999999998E-2</v>
      </c>
      <c r="F490" s="38">
        <v>0.54</v>
      </c>
      <c r="G490" s="4">
        <v>20.7</v>
      </c>
      <c r="H490" s="3">
        <v>43060</v>
      </c>
      <c r="I490" s="5">
        <v>10.1</v>
      </c>
      <c r="J490" s="4">
        <v>21.19</v>
      </c>
      <c r="K490" s="3">
        <v>44070</v>
      </c>
    </row>
    <row r="491" spans="1:11" x14ac:dyDescent="0.3">
      <c r="A491" s="1" t="s">
        <v>9</v>
      </c>
      <c r="B491" s="1" t="s">
        <v>524</v>
      </c>
      <c r="C491" s="3">
        <v>2300</v>
      </c>
      <c r="D491" s="5">
        <v>18</v>
      </c>
      <c r="E491" s="6">
        <v>0.38</v>
      </c>
      <c r="F491" s="38">
        <v>1.4</v>
      </c>
      <c r="G491" s="4">
        <v>20.87</v>
      </c>
      <c r="H491" s="3">
        <v>43400</v>
      </c>
      <c r="I491" s="5">
        <v>2.8</v>
      </c>
      <c r="J491" s="4">
        <v>20.04</v>
      </c>
      <c r="K491" s="3">
        <v>41690</v>
      </c>
    </row>
    <row r="492" spans="1:11" x14ac:dyDescent="0.3">
      <c r="A492" s="1" t="s">
        <v>9</v>
      </c>
      <c r="B492" s="1" t="s">
        <v>525</v>
      </c>
      <c r="C492" s="3">
        <v>6920</v>
      </c>
      <c r="D492" s="5">
        <v>9.8000000000000007</v>
      </c>
      <c r="E492" s="6">
        <v>1.145</v>
      </c>
      <c r="F492" s="38">
        <v>0.91</v>
      </c>
      <c r="G492" s="4">
        <v>26.16</v>
      </c>
      <c r="H492" s="3">
        <v>54410</v>
      </c>
      <c r="I492" s="5">
        <v>3.4</v>
      </c>
      <c r="J492" s="4">
        <v>24</v>
      </c>
      <c r="K492" s="3">
        <v>49920</v>
      </c>
    </row>
    <row r="493" spans="1:11" x14ac:dyDescent="0.3">
      <c r="A493" s="1" t="s">
        <v>9</v>
      </c>
      <c r="B493" s="1" t="s">
        <v>526</v>
      </c>
      <c r="C493" s="3">
        <v>160</v>
      </c>
      <c r="D493" s="5">
        <v>38.299999999999997</v>
      </c>
      <c r="E493" s="6">
        <v>2.7E-2</v>
      </c>
      <c r="F493" s="38">
        <v>1.45</v>
      </c>
      <c r="G493" s="4">
        <v>25.58</v>
      </c>
      <c r="H493" s="3">
        <v>53200</v>
      </c>
      <c r="I493" s="5">
        <v>17.600000000000001</v>
      </c>
      <c r="J493" s="4">
        <v>24.11</v>
      </c>
      <c r="K493" s="3">
        <v>50160</v>
      </c>
    </row>
    <row r="494" spans="1:11" x14ac:dyDescent="0.3">
      <c r="A494" s="1" t="s">
        <v>9</v>
      </c>
      <c r="B494" s="1" t="s">
        <v>527</v>
      </c>
      <c r="C494" s="3">
        <v>28300</v>
      </c>
      <c r="D494" s="5">
        <v>5.0999999999999996</v>
      </c>
      <c r="E494" s="6">
        <v>4.68</v>
      </c>
      <c r="F494" s="38">
        <v>0.69</v>
      </c>
      <c r="G494" s="4">
        <v>21.77</v>
      </c>
      <c r="H494" s="3">
        <v>45290</v>
      </c>
      <c r="I494" s="5">
        <v>1.5</v>
      </c>
      <c r="J494" s="4">
        <v>18.98</v>
      </c>
      <c r="K494" s="3">
        <v>39490</v>
      </c>
    </row>
    <row r="495" spans="1:11" x14ac:dyDescent="0.3">
      <c r="A495" s="1" t="s">
        <v>9</v>
      </c>
      <c r="B495" s="1" t="s">
        <v>528</v>
      </c>
      <c r="C495" s="3">
        <v>740</v>
      </c>
      <c r="D495" s="5">
        <v>32.4</v>
      </c>
      <c r="E495" s="6">
        <v>0.122</v>
      </c>
      <c r="F495" s="38">
        <v>0.35</v>
      </c>
      <c r="G495" s="4">
        <v>28.51</v>
      </c>
      <c r="H495" s="3">
        <v>59300</v>
      </c>
      <c r="I495" s="5">
        <v>4.5</v>
      </c>
      <c r="J495" s="4">
        <v>27.61</v>
      </c>
      <c r="K495" s="3">
        <v>57430</v>
      </c>
    </row>
    <row r="496" spans="1:11" x14ac:dyDescent="0.3">
      <c r="A496" s="1" t="s">
        <v>9</v>
      </c>
      <c r="B496" s="1" t="s">
        <v>530</v>
      </c>
      <c r="C496" s="3">
        <v>5400</v>
      </c>
      <c r="D496" s="5">
        <v>7.3</v>
      </c>
      <c r="E496" s="6">
        <v>0.89300000000000002</v>
      </c>
      <c r="F496" s="38">
        <v>0.35</v>
      </c>
      <c r="G496" s="4">
        <v>37.81</v>
      </c>
      <c r="H496" s="3">
        <v>78650</v>
      </c>
      <c r="I496" s="5">
        <v>2.5</v>
      </c>
      <c r="J496" s="4">
        <v>38.520000000000003</v>
      </c>
      <c r="K496" s="3">
        <v>80130</v>
      </c>
    </row>
    <row r="497" spans="1:11" x14ac:dyDescent="0.3">
      <c r="A497" s="1" t="s">
        <v>9</v>
      </c>
      <c r="B497" s="1" t="s">
        <v>531</v>
      </c>
      <c r="C497" s="3">
        <v>8720</v>
      </c>
      <c r="D497" s="5">
        <v>10.6</v>
      </c>
      <c r="E497" s="6">
        <v>1.4410000000000001</v>
      </c>
      <c r="F497" s="38">
        <v>2.13</v>
      </c>
      <c r="G497" s="4">
        <v>26.83</v>
      </c>
      <c r="H497" s="3">
        <v>55800</v>
      </c>
      <c r="I497" s="5">
        <v>4.3</v>
      </c>
      <c r="J497" s="4">
        <v>22.8</v>
      </c>
      <c r="K497" s="3">
        <v>47430</v>
      </c>
    </row>
    <row r="498" spans="1:11" x14ac:dyDescent="0.3">
      <c r="A498" s="1" t="s">
        <v>9</v>
      </c>
      <c r="B498" s="1" t="s">
        <v>532</v>
      </c>
      <c r="C498" s="3">
        <v>1740</v>
      </c>
      <c r="D498" s="5">
        <v>16.399999999999999</v>
      </c>
      <c r="E498" s="6">
        <v>0.28799999999999998</v>
      </c>
      <c r="F498" s="38">
        <v>2.27</v>
      </c>
      <c r="G498" s="4">
        <v>25.57</v>
      </c>
      <c r="H498" s="3">
        <v>53190</v>
      </c>
      <c r="I498" s="5">
        <v>6.1</v>
      </c>
      <c r="J498" s="4">
        <v>22.91</v>
      </c>
      <c r="K498" s="3">
        <v>47640</v>
      </c>
    </row>
    <row r="499" spans="1:11" x14ac:dyDescent="0.3">
      <c r="A499" s="1" t="s">
        <v>9</v>
      </c>
      <c r="B499" s="1" t="s">
        <v>533</v>
      </c>
      <c r="C499" s="3">
        <v>19710</v>
      </c>
      <c r="D499" s="5">
        <v>5.6</v>
      </c>
      <c r="E499" s="6">
        <v>3.2589999999999999</v>
      </c>
      <c r="F499" s="38">
        <v>0.74</v>
      </c>
      <c r="G499" s="4">
        <v>31.37</v>
      </c>
      <c r="H499" s="3">
        <v>65240</v>
      </c>
      <c r="I499" s="5">
        <v>2</v>
      </c>
      <c r="J499" s="4">
        <v>30.28</v>
      </c>
      <c r="K499" s="3">
        <v>62980</v>
      </c>
    </row>
    <row r="500" spans="1:11" x14ac:dyDescent="0.3">
      <c r="A500" s="1" t="s">
        <v>9</v>
      </c>
      <c r="B500" s="1" t="s">
        <v>534</v>
      </c>
      <c r="C500" s="3">
        <v>2000</v>
      </c>
      <c r="D500" s="5">
        <v>17.399999999999999</v>
      </c>
      <c r="E500" s="6">
        <v>0.33100000000000002</v>
      </c>
      <c r="F500" s="38">
        <v>1</v>
      </c>
      <c r="G500" s="4">
        <v>27.43</v>
      </c>
      <c r="H500" s="3">
        <v>57060</v>
      </c>
      <c r="I500" s="5">
        <v>4.5</v>
      </c>
      <c r="J500" s="4">
        <v>26.77</v>
      </c>
      <c r="K500" s="3">
        <v>55680</v>
      </c>
    </row>
    <row r="501" spans="1:11" x14ac:dyDescent="0.3">
      <c r="A501" s="1" t="s">
        <v>9</v>
      </c>
      <c r="B501" s="1" t="s">
        <v>535</v>
      </c>
      <c r="C501" s="3">
        <v>890</v>
      </c>
      <c r="D501" s="5">
        <v>36.299999999999997</v>
      </c>
      <c r="E501" s="6">
        <v>0.14799999999999999</v>
      </c>
      <c r="F501" s="38">
        <v>0.85</v>
      </c>
      <c r="G501" s="4" t="s">
        <v>14</v>
      </c>
      <c r="H501" s="3" t="s">
        <v>14</v>
      </c>
      <c r="I501" s="5" t="s">
        <v>14</v>
      </c>
      <c r="J501" s="4" t="s">
        <v>14</v>
      </c>
      <c r="K501" s="3" t="s">
        <v>14</v>
      </c>
    </row>
    <row r="502" spans="1:11" x14ac:dyDescent="0.3">
      <c r="A502" s="1" t="s">
        <v>9</v>
      </c>
      <c r="B502" s="1" t="s">
        <v>536</v>
      </c>
      <c r="C502" s="3">
        <v>11020</v>
      </c>
      <c r="D502" s="5">
        <v>7.3</v>
      </c>
      <c r="E502" s="6">
        <v>1.823</v>
      </c>
      <c r="F502" s="38">
        <v>1.17</v>
      </c>
      <c r="G502" s="4">
        <v>21.96</v>
      </c>
      <c r="H502" s="3">
        <v>45670</v>
      </c>
      <c r="I502" s="5">
        <v>2.4</v>
      </c>
      <c r="J502" s="4">
        <v>20.350000000000001</v>
      </c>
      <c r="K502" s="3">
        <v>42330</v>
      </c>
    </row>
    <row r="503" spans="1:11" x14ac:dyDescent="0.3">
      <c r="A503" s="1" t="s">
        <v>9</v>
      </c>
      <c r="B503" s="1" t="s">
        <v>537</v>
      </c>
      <c r="C503" s="3">
        <v>1010</v>
      </c>
      <c r="D503" s="5">
        <v>32.6</v>
      </c>
      <c r="E503" s="6">
        <v>0.16600000000000001</v>
      </c>
      <c r="F503" s="38">
        <v>0.61</v>
      </c>
      <c r="G503" s="4">
        <v>24.74</v>
      </c>
      <c r="H503" s="3">
        <v>51460</v>
      </c>
      <c r="I503" s="5">
        <v>5.3</v>
      </c>
      <c r="J503" s="4">
        <v>24.28</v>
      </c>
      <c r="K503" s="3">
        <v>50500</v>
      </c>
    </row>
    <row r="504" spans="1:11" x14ac:dyDescent="0.3">
      <c r="A504" s="1" t="s">
        <v>9</v>
      </c>
      <c r="B504" s="1" t="s">
        <v>538</v>
      </c>
      <c r="C504" s="3">
        <v>14540</v>
      </c>
      <c r="D504" s="5">
        <v>6.8</v>
      </c>
      <c r="E504" s="6">
        <v>2.4049999999999998</v>
      </c>
      <c r="F504" s="38">
        <v>0.8</v>
      </c>
      <c r="G504" s="4">
        <v>27.26</v>
      </c>
      <c r="H504" s="3">
        <v>56710</v>
      </c>
      <c r="I504" s="5">
        <v>3.5</v>
      </c>
      <c r="J504" s="4">
        <v>25.16</v>
      </c>
      <c r="K504" s="3">
        <v>52330</v>
      </c>
    </row>
    <row r="505" spans="1:11" x14ac:dyDescent="0.3">
      <c r="A505" s="1" t="s">
        <v>9</v>
      </c>
      <c r="B505" s="1" t="s">
        <v>539</v>
      </c>
      <c r="C505" s="3">
        <v>2780</v>
      </c>
      <c r="D505" s="5">
        <v>19.8</v>
      </c>
      <c r="E505" s="6">
        <v>0.46</v>
      </c>
      <c r="F505" s="38">
        <v>2.71</v>
      </c>
      <c r="G505" s="4">
        <v>24.27</v>
      </c>
      <c r="H505" s="3">
        <v>50470</v>
      </c>
      <c r="I505" s="5">
        <v>4.8</v>
      </c>
      <c r="J505" s="4">
        <v>21.64</v>
      </c>
      <c r="K505" s="3">
        <v>45010</v>
      </c>
    </row>
    <row r="506" spans="1:11" x14ac:dyDescent="0.3">
      <c r="A506" s="1" t="s">
        <v>9</v>
      </c>
      <c r="B506" s="1" t="s">
        <v>540</v>
      </c>
      <c r="C506" s="3">
        <v>720</v>
      </c>
      <c r="D506" s="5">
        <v>22.5</v>
      </c>
      <c r="E506" s="6">
        <v>0.11899999999999999</v>
      </c>
      <c r="F506" s="38">
        <v>0.92</v>
      </c>
      <c r="G506" s="4">
        <v>19.27</v>
      </c>
      <c r="H506" s="3">
        <v>40080</v>
      </c>
      <c r="I506" s="5">
        <v>3.9</v>
      </c>
      <c r="J506" s="4">
        <v>18.41</v>
      </c>
      <c r="K506" s="3">
        <v>38290</v>
      </c>
    </row>
    <row r="507" spans="1:11" x14ac:dyDescent="0.3">
      <c r="A507" s="1" t="s">
        <v>9</v>
      </c>
      <c r="B507" s="1" t="s">
        <v>541</v>
      </c>
      <c r="C507" s="3">
        <v>4700</v>
      </c>
      <c r="D507" s="5">
        <v>11.5</v>
      </c>
      <c r="E507" s="6">
        <v>0.77800000000000002</v>
      </c>
      <c r="F507" s="38">
        <v>0.92</v>
      </c>
      <c r="G507" s="4">
        <v>25.99</v>
      </c>
      <c r="H507" s="3">
        <v>54070</v>
      </c>
      <c r="I507" s="5">
        <v>3.9</v>
      </c>
      <c r="J507" s="4">
        <v>24.97</v>
      </c>
      <c r="K507" s="3">
        <v>51940</v>
      </c>
    </row>
    <row r="508" spans="1:11" x14ac:dyDescent="0.3">
      <c r="A508" s="1" t="s">
        <v>9</v>
      </c>
      <c r="B508" s="1" t="s">
        <v>542</v>
      </c>
      <c r="C508" s="3">
        <v>3260</v>
      </c>
      <c r="D508" s="5">
        <v>17.600000000000001</v>
      </c>
      <c r="E508" s="6">
        <v>0.54</v>
      </c>
      <c r="F508" s="38">
        <v>0.57999999999999996</v>
      </c>
      <c r="G508" s="4">
        <v>25.69</v>
      </c>
      <c r="H508" s="3">
        <v>53440</v>
      </c>
      <c r="I508" s="5">
        <v>3.9</v>
      </c>
      <c r="J508" s="4">
        <v>23.49</v>
      </c>
      <c r="K508" s="3">
        <v>48870</v>
      </c>
    </row>
    <row r="509" spans="1:11" x14ac:dyDescent="0.3">
      <c r="A509" s="1" t="s">
        <v>9</v>
      </c>
      <c r="B509" s="1" t="s">
        <v>543</v>
      </c>
      <c r="C509" s="3">
        <v>2410</v>
      </c>
      <c r="D509" s="5">
        <v>22.3</v>
      </c>
      <c r="E509" s="6">
        <v>0.39800000000000002</v>
      </c>
      <c r="F509" s="38">
        <v>0.76</v>
      </c>
      <c r="G509" s="4">
        <v>32.69</v>
      </c>
      <c r="H509" s="3">
        <v>68000</v>
      </c>
      <c r="I509" s="5">
        <v>3.9</v>
      </c>
      <c r="J509" s="4">
        <v>32.28</v>
      </c>
      <c r="K509" s="3">
        <v>67150</v>
      </c>
    </row>
    <row r="510" spans="1:11" x14ac:dyDescent="0.3">
      <c r="A510" s="1" t="s">
        <v>9</v>
      </c>
      <c r="B510" s="1" t="s">
        <v>544</v>
      </c>
      <c r="C510" s="3">
        <v>670</v>
      </c>
      <c r="D510" s="5">
        <v>47.5</v>
      </c>
      <c r="E510" s="6">
        <v>0.111</v>
      </c>
      <c r="F510" s="38">
        <v>1.76</v>
      </c>
      <c r="G510" s="4">
        <v>20.04</v>
      </c>
      <c r="H510" s="3">
        <v>41690</v>
      </c>
      <c r="I510" s="5">
        <v>3.1</v>
      </c>
      <c r="J510" s="4">
        <v>19.25</v>
      </c>
      <c r="K510" s="3">
        <v>40040</v>
      </c>
    </row>
    <row r="511" spans="1:11" x14ac:dyDescent="0.3">
      <c r="A511" s="1" t="s">
        <v>9</v>
      </c>
      <c r="B511" s="1" t="s">
        <v>545</v>
      </c>
      <c r="C511" s="3">
        <v>1120</v>
      </c>
      <c r="D511" s="5">
        <v>23.2</v>
      </c>
      <c r="E511" s="6">
        <v>0.185</v>
      </c>
      <c r="F511" s="38">
        <v>1.07</v>
      </c>
      <c r="G511" s="4">
        <v>17.28</v>
      </c>
      <c r="H511" s="3">
        <v>35950</v>
      </c>
      <c r="I511" s="5">
        <v>6.3</v>
      </c>
      <c r="J511" s="4">
        <v>15.37</v>
      </c>
      <c r="K511" s="3">
        <v>31970</v>
      </c>
    </row>
    <row r="512" spans="1:11" x14ac:dyDescent="0.3">
      <c r="A512" s="1" t="s">
        <v>9</v>
      </c>
      <c r="B512" s="1" t="s">
        <v>546</v>
      </c>
      <c r="C512" s="3">
        <v>1120</v>
      </c>
      <c r="D512" s="5">
        <v>18</v>
      </c>
      <c r="E512" s="6">
        <v>0.186</v>
      </c>
      <c r="F512" s="38">
        <v>0.78</v>
      </c>
      <c r="G512" s="4">
        <v>16.71</v>
      </c>
      <c r="H512" s="3">
        <v>34770</v>
      </c>
      <c r="I512" s="5">
        <v>3.8</v>
      </c>
      <c r="J512" s="4">
        <v>16.03</v>
      </c>
      <c r="K512" s="3">
        <v>33330</v>
      </c>
    </row>
    <row r="513" spans="1:11" x14ac:dyDescent="0.3">
      <c r="A513" s="1" t="s">
        <v>9</v>
      </c>
      <c r="B513" s="1" t="s">
        <v>547</v>
      </c>
      <c r="C513" s="3">
        <v>1670</v>
      </c>
      <c r="D513" s="5">
        <v>24.1</v>
      </c>
      <c r="E513" s="6">
        <v>0.27600000000000002</v>
      </c>
      <c r="F513" s="38">
        <v>0.54</v>
      </c>
      <c r="G513" s="4">
        <v>17.66</v>
      </c>
      <c r="H513" s="3">
        <v>36720</v>
      </c>
      <c r="I513" s="5">
        <v>4.4000000000000004</v>
      </c>
      <c r="J513" s="4">
        <v>17.059999999999999</v>
      </c>
      <c r="K513" s="3">
        <v>35480</v>
      </c>
    </row>
    <row r="514" spans="1:11" x14ac:dyDescent="0.3">
      <c r="A514" s="1" t="s">
        <v>9</v>
      </c>
      <c r="B514" s="1" t="s">
        <v>548</v>
      </c>
      <c r="C514" s="3">
        <v>1120</v>
      </c>
      <c r="D514" s="5">
        <v>36.9</v>
      </c>
      <c r="E514" s="6">
        <v>0.184</v>
      </c>
      <c r="F514" s="38">
        <v>2.39</v>
      </c>
      <c r="G514" s="4">
        <v>16.37</v>
      </c>
      <c r="H514" s="3">
        <v>34060</v>
      </c>
      <c r="I514" s="5">
        <v>8.4</v>
      </c>
      <c r="J514" s="4">
        <v>14.11</v>
      </c>
      <c r="K514" s="3">
        <v>29350</v>
      </c>
    </row>
    <row r="515" spans="1:11" x14ac:dyDescent="0.3">
      <c r="A515" s="1" t="s">
        <v>9</v>
      </c>
      <c r="B515" s="1" t="s">
        <v>549</v>
      </c>
      <c r="C515" s="3">
        <v>1220</v>
      </c>
      <c r="D515" s="5">
        <v>29</v>
      </c>
      <c r="E515" s="6">
        <v>0.20100000000000001</v>
      </c>
      <c r="F515" s="38">
        <v>0.52</v>
      </c>
      <c r="G515" s="4">
        <v>16.14</v>
      </c>
      <c r="H515" s="3">
        <v>33560</v>
      </c>
      <c r="I515" s="5">
        <v>3</v>
      </c>
      <c r="J515" s="4">
        <v>15.29</v>
      </c>
      <c r="K515" s="3">
        <v>31790</v>
      </c>
    </row>
    <row r="516" spans="1:11" x14ac:dyDescent="0.3">
      <c r="A516" s="1" t="s">
        <v>9</v>
      </c>
      <c r="B516" s="1" t="s">
        <v>550</v>
      </c>
      <c r="C516" s="3">
        <v>750</v>
      </c>
      <c r="D516" s="5">
        <v>16.7</v>
      </c>
      <c r="E516" s="6">
        <v>0.125</v>
      </c>
      <c r="F516" s="38">
        <v>0.77</v>
      </c>
      <c r="G516" s="4">
        <v>18.13</v>
      </c>
      <c r="H516" s="3">
        <v>37710</v>
      </c>
      <c r="I516" s="5">
        <v>4.4000000000000004</v>
      </c>
      <c r="J516" s="4">
        <v>16.68</v>
      </c>
      <c r="K516" s="3">
        <v>34690</v>
      </c>
    </row>
    <row r="517" spans="1:11" x14ac:dyDescent="0.3">
      <c r="A517" s="1" t="s">
        <v>9</v>
      </c>
      <c r="B517" s="1" t="s">
        <v>551</v>
      </c>
      <c r="C517" s="3">
        <v>3260</v>
      </c>
      <c r="D517" s="5">
        <v>7.7</v>
      </c>
      <c r="E517" s="6">
        <v>0.53900000000000003</v>
      </c>
      <c r="F517" s="38">
        <v>0.78</v>
      </c>
      <c r="G517" s="4">
        <v>41.05</v>
      </c>
      <c r="H517" s="3">
        <v>85390</v>
      </c>
      <c r="I517" s="5">
        <v>3.1</v>
      </c>
      <c r="J517" s="4">
        <v>42.58</v>
      </c>
      <c r="K517" s="3">
        <v>88570</v>
      </c>
    </row>
    <row r="518" spans="1:11" x14ac:dyDescent="0.3">
      <c r="A518" s="1" t="s">
        <v>9</v>
      </c>
      <c r="B518" s="1" t="s">
        <v>552</v>
      </c>
      <c r="C518" s="3">
        <v>860</v>
      </c>
      <c r="D518" s="5">
        <v>22.5</v>
      </c>
      <c r="E518" s="6">
        <v>0.14199999999999999</v>
      </c>
      <c r="F518" s="38">
        <v>0.83</v>
      </c>
      <c r="G518" s="4">
        <v>41.02</v>
      </c>
      <c r="H518" s="3">
        <v>85310</v>
      </c>
      <c r="I518" s="5">
        <v>7.3</v>
      </c>
      <c r="J518" s="4">
        <v>45.78</v>
      </c>
      <c r="K518" s="3">
        <v>95220</v>
      </c>
    </row>
    <row r="519" spans="1:11" x14ac:dyDescent="0.3">
      <c r="A519" s="1" t="s">
        <v>9</v>
      </c>
      <c r="B519" s="1" t="s">
        <v>553</v>
      </c>
      <c r="C519" s="3">
        <v>1120</v>
      </c>
      <c r="D519" s="5">
        <v>23</v>
      </c>
      <c r="E519" s="6">
        <v>0.186</v>
      </c>
      <c r="F519" s="38">
        <v>1.24</v>
      </c>
      <c r="G519" s="4">
        <v>23.57</v>
      </c>
      <c r="H519" s="3">
        <v>49020</v>
      </c>
      <c r="I519" s="5">
        <v>9.3000000000000007</v>
      </c>
      <c r="J519" s="4">
        <v>22.44</v>
      </c>
      <c r="K519" s="3">
        <v>46670</v>
      </c>
    </row>
    <row r="520" spans="1:11" x14ac:dyDescent="0.3">
      <c r="A520" s="1" t="s">
        <v>9</v>
      </c>
      <c r="B520" s="1" t="s">
        <v>554</v>
      </c>
      <c r="C520" s="3">
        <v>1790</v>
      </c>
      <c r="D520" s="5">
        <v>13.5</v>
      </c>
      <c r="E520" s="6">
        <v>0.29599999999999999</v>
      </c>
      <c r="F520" s="38">
        <v>0.98</v>
      </c>
      <c r="G520" s="4">
        <v>21.99</v>
      </c>
      <c r="H520" s="3">
        <v>45730</v>
      </c>
      <c r="I520" s="5">
        <v>2.4</v>
      </c>
      <c r="J520" s="4">
        <v>20.41</v>
      </c>
      <c r="K520" s="3">
        <v>42460</v>
      </c>
    </row>
    <row r="521" spans="1:11" x14ac:dyDescent="0.3">
      <c r="A521" s="1" t="s">
        <v>9</v>
      </c>
      <c r="B521" s="1" t="s">
        <v>555</v>
      </c>
      <c r="C521" s="3">
        <v>890</v>
      </c>
      <c r="D521" s="5">
        <v>4.4000000000000004</v>
      </c>
      <c r="E521" s="6">
        <v>0.14699999999999999</v>
      </c>
      <c r="F521" s="38">
        <v>0.14000000000000001</v>
      </c>
      <c r="G521" s="4">
        <v>27.62</v>
      </c>
      <c r="H521" s="3">
        <v>57450</v>
      </c>
      <c r="I521" s="5">
        <v>10.3</v>
      </c>
      <c r="J521" s="4">
        <v>25.43</v>
      </c>
      <c r="K521" s="3">
        <v>52890</v>
      </c>
    </row>
    <row r="522" spans="1:11" x14ac:dyDescent="0.3">
      <c r="A522" s="1" t="s">
        <v>9</v>
      </c>
      <c r="B522" s="1" t="s">
        <v>556</v>
      </c>
      <c r="C522" s="3">
        <v>670</v>
      </c>
      <c r="D522" s="5">
        <v>26.8</v>
      </c>
      <c r="E522" s="6">
        <v>0.111</v>
      </c>
      <c r="F522" s="38">
        <v>0.6</v>
      </c>
      <c r="G522" s="4">
        <v>22.98</v>
      </c>
      <c r="H522" s="3">
        <v>47790</v>
      </c>
      <c r="I522" s="5">
        <v>11</v>
      </c>
      <c r="J522" s="4">
        <v>20.72</v>
      </c>
      <c r="K522" s="3">
        <v>43100</v>
      </c>
    </row>
    <row r="523" spans="1:11" x14ac:dyDescent="0.3">
      <c r="A523" s="1" t="s">
        <v>9</v>
      </c>
      <c r="B523" s="1" t="s">
        <v>557</v>
      </c>
      <c r="C523" s="3">
        <v>510</v>
      </c>
      <c r="D523" s="5">
        <v>25.5</v>
      </c>
      <c r="E523" s="6">
        <v>8.5000000000000006E-2</v>
      </c>
      <c r="F523" s="38">
        <v>0.35</v>
      </c>
      <c r="G523" s="4">
        <v>22.39</v>
      </c>
      <c r="H523" s="3">
        <v>46560</v>
      </c>
      <c r="I523" s="5">
        <v>6.2</v>
      </c>
      <c r="J523" s="4">
        <v>22.08</v>
      </c>
      <c r="K523" s="3">
        <v>45920</v>
      </c>
    </row>
    <row r="524" spans="1:11" x14ac:dyDescent="0.3">
      <c r="A524" s="1" t="s">
        <v>9</v>
      </c>
      <c r="B524" s="1" t="s">
        <v>558</v>
      </c>
      <c r="C524" s="3">
        <v>290</v>
      </c>
      <c r="D524" s="5">
        <v>30.5</v>
      </c>
      <c r="E524" s="6">
        <v>4.8000000000000001E-2</v>
      </c>
      <c r="F524" s="38">
        <v>0.45</v>
      </c>
      <c r="G524" s="4">
        <v>33.68</v>
      </c>
      <c r="H524" s="3">
        <v>70050</v>
      </c>
      <c r="I524" s="5">
        <v>9.1</v>
      </c>
      <c r="J524" s="4">
        <v>33.31</v>
      </c>
      <c r="K524" s="3">
        <v>69290</v>
      </c>
    </row>
    <row r="525" spans="1:11" x14ac:dyDescent="0.3">
      <c r="A525" s="1" t="s">
        <v>9</v>
      </c>
      <c r="B525" s="1" t="s">
        <v>559</v>
      </c>
      <c r="C525" s="3">
        <v>570</v>
      </c>
      <c r="D525" s="5">
        <v>49.1</v>
      </c>
      <c r="E525" s="6">
        <v>9.4E-2</v>
      </c>
      <c r="F525" s="38">
        <v>0.77</v>
      </c>
      <c r="G525" s="4">
        <v>24.6</v>
      </c>
      <c r="H525" s="3">
        <v>51160</v>
      </c>
      <c r="I525" s="5">
        <v>10.6</v>
      </c>
      <c r="J525" s="4">
        <v>23.26</v>
      </c>
      <c r="K525" s="3">
        <v>48370</v>
      </c>
    </row>
    <row r="526" spans="1:11" x14ac:dyDescent="0.3">
      <c r="A526" s="1" t="s">
        <v>9</v>
      </c>
      <c r="B526" s="1" t="s">
        <v>560</v>
      </c>
      <c r="C526" s="3">
        <v>12900</v>
      </c>
      <c r="D526" s="5">
        <v>3.5</v>
      </c>
      <c r="E526" s="6">
        <v>2.133</v>
      </c>
      <c r="F526" s="38">
        <v>0.66</v>
      </c>
      <c r="G526" s="4">
        <v>38.14</v>
      </c>
      <c r="H526" s="3">
        <v>79330</v>
      </c>
      <c r="I526" s="5">
        <v>1.2</v>
      </c>
      <c r="J526" s="4">
        <v>37.119999999999997</v>
      </c>
      <c r="K526" s="3">
        <v>77200</v>
      </c>
    </row>
    <row r="527" spans="1:11" x14ac:dyDescent="0.3">
      <c r="A527" s="1" t="s">
        <v>9</v>
      </c>
      <c r="B527" s="1" t="s">
        <v>561</v>
      </c>
      <c r="C527" s="3">
        <v>3610</v>
      </c>
      <c r="D527" s="5">
        <v>11.2</v>
      </c>
      <c r="E527" s="6">
        <v>0.59799999999999998</v>
      </c>
      <c r="F527" s="38">
        <v>0.85</v>
      </c>
      <c r="G527" s="4">
        <v>22.2</v>
      </c>
      <c r="H527" s="3">
        <v>46170</v>
      </c>
      <c r="I527" s="5">
        <v>3.3</v>
      </c>
      <c r="J527" s="4">
        <v>20.79</v>
      </c>
      <c r="K527" s="3">
        <v>43250</v>
      </c>
    </row>
    <row r="528" spans="1:11" x14ac:dyDescent="0.3">
      <c r="A528" s="1" t="s">
        <v>9</v>
      </c>
      <c r="B528" s="1" t="s">
        <v>563</v>
      </c>
      <c r="C528" s="3">
        <v>14200</v>
      </c>
      <c r="D528" s="5">
        <v>7.4</v>
      </c>
      <c r="E528" s="6">
        <v>2.3490000000000002</v>
      </c>
      <c r="F528" s="38">
        <v>1.43</v>
      </c>
      <c r="G528" s="4">
        <v>26.99</v>
      </c>
      <c r="H528" s="3">
        <v>56150</v>
      </c>
      <c r="I528" s="5">
        <v>2.2999999999999998</v>
      </c>
      <c r="J528" s="4">
        <v>27.07</v>
      </c>
      <c r="K528" s="3">
        <v>56310</v>
      </c>
    </row>
    <row r="529" spans="1:11" x14ac:dyDescent="0.3">
      <c r="A529" s="1" t="s">
        <v>9</v>
      </c>
      <c r="B529" s="1" t="s">
        <v>564</v>
      </c>
      <c r="C529" s="3">
        <v>760</v>
      </c>
      <c r="D529" s="5">
        <v>25.2</v>
      </c>
      <c r="E529" s="6">
        <v>0.126</v>
      </c>
      <c r="F529" s="38">
        <v>0.96</v>
      </c>
      <c r="G529" s="4">
        <v>31.9</v>
      </c>
      <c r="H529" s="3">
        <v>66360</v>
      </c>
      <c r="I529" s="5">
        <v>4</v>
      </c>
      <c r="J529" s="4">
        <v>32.21</v>
      </c>
      <c r="K529" s="3">
        <v>66990</v>
      </c>
    </row>
    <row r="530" spans="1:11" x14ac:dyDescent="0.3">
      <c r="A530" s="1" t="s">
        <v>9</v>
      </c>
      <c r="B530" s="1" t="s">
        <v>565</v>
      </c>
      <c r="C530" s="3">
        <v>610</v>
      </c>
      <c r="D530" s="5">
        <v>32.4</v>
      </c>
      <c r="E530" s="6">
        <v>0.1</v>
      </c>
      <c r="F530" s="38">
        <v>0.83</v>
      </c>
      <c r="G530" s="4">
        <v>22.7</v>
      </c>
      <c r="H530" s="3">
        <v>47210</v>
      </c>
      <c r="I530" s="5">
        <v>2.1</v>
      </c>
      <c r="J530" s="4">
        <v>22.31</v>
      </c>
      <c r="K530" s="3">
        <v>46410</v>
      </c>
    </row>
    <row r="531" spans="1:11" x14ac:dyDescent="0.3">
      <c r="A531" s="1" t="s">
        <v>9</v>
      </c>
      <c r="B531" s="1" t="s">
        <v>566</v>
      </c>
      <c r="C531" s="3">
        <v>450</v>
      </c>
      <c r="D531" s="5">
        <v>11.2</v>
      </c>
      <c r="E531" s="6">
        <v>7.3999999999999996E-2</v>
      </c>
      <c r="F531" s="38">
        <v>0.85</v>
      </c>
      <c r="G531" s="4">
        <v>39.450000000000003</v>
      </c>
      <c r="H531" s="3">
        <v>82050</v>
      </c>
      <c r="I531" s="5">
        <v>3.9</v>
      </c>
      <c r="J531" s="4">
        <v>41.17</v>
      </c>
      <c r="K531" s="3">
        <v>85640</v>
      </c>
    </row>
    <row r="532" spans="1:11" x14ac:dyDescent="0.3">
      <c r="A532" s="1" t="s">
        <v>9</v>
      </c>
      <c r="B532" s="1" t="s">
        <v>567</v>
      </c>
      <c r="C532" s="3">
        <v>2100</v>
      </c>
      <c r="D532" s="5">
        <v>14.1</v>
      </c>
      <c r="E532" s="6">
        <v>0.34799999999999998</v>
      </c>
      <c r="F532" s="38">
        <v>0.77</v>
      </c>
      <c r="G532" s="4">
        <v>27.08</v>
      </c>
      <c r="H532" s="3">
        <v>56320</v>
      </c>
      <c r="I532" s="5">
        <v>3</v>
      </c>
      <c r="J532" s="4">
        <v>25.56</v>
      </c>
      <c r="K532" s="3">
        <v>53160</v>
      </c>
    </row>
    <row r="533" spans="1:11" x14ac:dyDescent="0.3">
      <c r="A533" s="1" t="s">
        <v>9</v>
      </c>
      <c r="B533" s="1" t="s">
        <v>568</v>
      </c>
      <c r="C533" s="3">
        <v>1100</v>
      </c>
      <c r="D533" s="5">
        <v>24.7</v>
      </c>
      <c r="E533" s="6">
        <v>0.182</v>
      </c>
      <c r="F533" s="38">
        <v>1.06</v>
      </c>
      <c r="G533" s="4">
        <v>46.62</v>
      </c>
      <c r="H533" s="3">
        <v>96960</v>
      </c>
      <c r="I533" s="5">
        <v>4.0999999999999996</v>
      </c>
      <c r="J533" s="4">
        <v>47.08</v>
      </c>
      <c r="K533" s="3">
        <v>97940</v>
      </c>
    </row>
    <row r="534" spans="1:11" x14ac:dyDescent="0.3">
      <c r="A534" s="1" t="s">
        <v>9</v>
      </c>
      <c r="B534" s="1" t="s">
        <v>569</v>
      </c>
      <c r="C534" s="3">
        <v>420</v>
      </c>
      <c r="D534" s="5">
        <v>39.1</v>
      </c>
      <c r="E534" s="6">
        <v>6.9000000000000006E-2</v>
      </c>
      <c r="F534" s="38">
        <v>0.85</v>
      </c>
      <c r="G534" s="4">
        <v>14.33</v>
      </c>
      <c r="H534" s="3">
        <v>29820</v>
      </c>
      <c r="I534" s="5">
        <v>3.7</v>
      </c>
      <c r="J534" s="4">
        <v>12.43</v>
      </c>
      <c r="K534" s="3">
        <v>25860</v>
      </c>
    </row>
    <row r="535" spans="1:11" x14ac:dyDescent="0.3">
      <c r="A535" s="1" t="s">
        <v>9</v>
      </c>
      <c r="B535" s="1" t="s">
        <v>570</v>
      </c>
      <c r="C535" s="3">
        <v>620</v>
      </c>
      <c r="D535" s="5">
        <v>32.9</v>
      </c>
      <c r="E535" s="6">
        <v>0.10299999999999999</v>
      </c>
      <c r="F535" s="38">
        <v>0.56999999999999995</v>
      </c>
      <c r="G535" s="4">
        <v>20.34</v>
      </c>
      <c r="H535" s="3">
        <v>42300</v>
      </c>
      <c r="I535" s="5">
        <v>6</v>
      </c>
      <c r="J535" s="4">
        <v>20.99</v>
      </c>
      <c r="K535" s="3">
        <v>43670</v>
      </c>
    </row>
    <row r="536" spans="1:11" x14ac:dyDescent="0.3">
      <c r="A536" s="1" t="s">
        <v>9</v>
      </c>
      <c r="B536" s="1" t="s">
        <v>571</v>
      </c>
      <c r="C536" s="3">
        <v>2900</v>
      </c>
      <c r="D536" s="5">
        <v>11.7</v>
      </c>
      <c r="E536" s="6">
        <v>0.47899999999999998</v>
      </c>
      <c r="F536" s="38">
        <v>0.98</v>
      </c>
      <c r="G536" s="4">
        <v>24.89</v>
      </c>
      <c r="H536" s="3">
        <v>51780</v>
      </c>
      <c r="I536" s="5">
        <v>2.5</v>
      </c>
      <c r="J536" s="4">
        <v>25.06</v>
      </c>
      <c r="K536" s="3">
        <v>52120</v>
      </c>
    </row>
    <row r="537" spans="1:11" x14ac:dyDescent="0.3">
      <c r="A537" s="1" t="s">
        <v>9</v>
      </c>
      <c r="B537" s="1" t="s">
        <v>572</v>
      </c>
      <c r="C537" s="3">
        <v>5510</v>
      </c>
      <c r="D537" s="5">
        <v>11.7</v>
      </c>
      <c r="E537" s="6">
        <v>0.91100000000000003</v>
      </c>
      <c r="F537" s="38">
        <v>0.99</v>
      </c>
      <c r="G537" s="4">
        <v>30.7</v>
      </c>
      <c r="H537" s="3">
        <v>63860</v>
      </c>
      <c r="I537" s="5">
        <v>3.6</v>
      </c>
      <c r="J537" s="4">
        <v>31.62</v>
      </c>
      <c r="K537" s="3">
        <v>65770</v>
      </c>
    </row>
    <row r="538" spans="1:11" x14ac:dyDescent="0.3">
      <c r="A538" s="1" t="s">
        <v>9</v>
      </c>
      <c r="B538" s="1" t="s">
        <v>573</v>
      </c>
      <c r="C538" s="3">
        <v>5250</v>
      </c>
      <c r="D538" s="5">
        <v>8.1</v>
      </c>
      <c r="E538" s="6">
        <v>0.86899999999999999</v>
      </c>
      <c r="F538" s="38">
        <v>0.86</v>
      </c>
      <c r="G538" s="4">
        <v>22.31</v>
      </c>
      <c r="H538" s="3">
        <v>46390</v>
      </c>
      <c r="I538" s="5">
        <v>3.9</v>
      </c>
      <c r="J538" s="4">
        <v>20.73</v>
      </c>
      <c r="K538" s="3">
        <v>43120</v>
      </c>
    </row>
    <row r="539" spans="1:11" x14ac:dyDescent="0.3">
      <c r="A539" s="1" t="s">
        <v>9</v>
      </c>
      <c r="B539" s="1" t="s">
        <v>575</v>
      </c>
      <c r="C539" s="3">
        <v>20390</v>
      </c>
      <c r="D539" s="5">
        <v>5</v>
      </c>
      <c r="E539" s="6">
        <v>3.3719999999999999</v>
      </c>
      <c r="F539" s="38">
        <v>0.75</v>
      </c>
      <c r="G539" s="4">
        <v>21.86</v>
      </c>
      <c r="H539" s="3">
        <v>45480</v>
      </c>
      <c r="I539" s="5">
        <v>2</v>
      </c>
      <c r="J539" s="4">
        <v>20.02</v>
      </c>
      <c r="K539" s="3">
        <v>41630</v>
      </c>
    </row>
    <row r="540" spans="1:11" x14ac:dyDescent="0.3">
      <c r="A540" s="1" t="s">
        <v>9</v>
      </c>
      <c r="B540" s="1" t="s">
        <v>576</v>
      </c>
      <c r="C540" s="3">
        <v>5460</v>
      </c>
      <c r="D540" s="5">
        <v>8.4</v>
      </c>
      <c r="E540" s="6">
        <v>0.90200000000000002</v>
      </c>
      <c r="F540" s="38">
        <v>0.49</v>
      </c>
      <c r="G540" s="4">
        <v>27.35</v>
      </c>
      <c r="H540" s="3">
        <v>56880</v>
      </c>
      <c r="I540" s="5">
        <v>3.4</v>
      </c>
      <c r="J540" s="4">
        <v>27.41</v>
      </c>
      <c r="K540" s="3">
        <v>57010</v>
      </c>
    </row>
    <row r="541" spans="1:11" x14ac:dyDescent="0.3">
      <c r="A541" s="1" t="s">
        <v>9</v>
      </c>
      <c r="B541" s="1" t="s">
        <v>577</v>
      </c>
      <c r="C541" s="3">
        <v>150</v>
      </c>
      <c r="D541" s="5">
        <v>36.299999999999997</v>
      </c>
      <c r="E541" s="6">
        <v>2.5999999999999999E-2</v>
      </c>
      <c r="F541" s="38">
        <v>0.11</v>
      </c>
      <c r="G541" s="4">
        <v>21.43</v>
      </c>
      <c r="H541" s="3">
        <v>44560</v>
      </c>
      <c r="I541" s="5">
        <v>4.3</v>
      </c>
      <c r="J541" s="4">
        <v>20.93</v>
      </c>
      <c r="K541" s="3">
        <v>43540</v>
      </c>
    </row>
    <row r="542" spans="1:11" x14ac:dyDescent="0.3">
      <c r="A542" s="1" t="s">
        <v>9</v>
      </c>
      <c r="B542" s="1" t="s">
        <v>578</v>
      </c>
      <c r="C542" s="3">
        <v>3790</v>
      </c>
      <c r="D542" s="5">
        <v>6.8</v>
      </c>
      <c r="E542" s="6">
        <v>0.627</v>
      </c>
      <c r="F542" s="38">
        <v>0.68</v>
      </c>
      <c r="G542" s="4">
        <v>33.22</v>
      </c>
      <c r="H542" s="3">
        <v>69100</v>
      </c>
      <c r="I542" s="5">
        <v>5.0999999999999996</v>
      </c>
      <c r="J542" s="4">
        <v>30.64</v>
      </c>
      <c r="K542" s="3">
        <v>63730</v>
      </c>
    </row>
    <row r="543" spans="1:11" x14ac:dyDescent="0.3">
      <c r="A543" s="1" t="s">
        <v>9</v>
      </c>
      <c r="B543" s="1" t="s">
        <v>579</v>
      </c>
      <c r="C543" s="3">
        <v>490</v>
      </c>
      <c r="D543" s="5">
        <v>35.5</v>
      </c>
      <c r="E543" s="6">
        <v>8.2000000000000003E-2</v>
      </c>
      <c r="F543" s="38">
        <v>0.55000000000000004</v>
      </c>
      <c r="G543" s="4">
        <v>18.3</v>
      </c>
      <c r="H543" s="3">
        <v>38050</v>
      </c>
      <c r="I543" s="5">
        <v>14</v>
      </c>
      <c r="J543" s="4">
        <v>16.649999999999999</v>
      </c>
      <c r="K543" s="3">
        <v>34640</v>
      </c>
    </row>
    <row r="544" spans="1:11" x14ac:dyDescent="0.3">
      <c r="A544" s="1" t="s">
        <v>9</v>
      </c>
      <c r="B544" s="1" t="s">
        <v>580</v>
      </c>
      <c r="C544" s="3">
        <v>410</v>
      </c>
      <c r="D544" s="5">
        <v>35.299999999999997</v>
      </c>
      <c r="E544" s="6">
        <v>6.8000000000000005E-2</v>
      </c>
      <c r="F544" s="38">
        <v>0.61</v>
      </c>
      <c r="G544" s="4">
        <v>19.46</v>
      </c>
      <c r="H544" s="3">
        <v>40480</v>
      </c>
      <c r="I544" s="5">
        <v>11.1</v>
      </c>
      <c r="J544" s="4">
        <v>15.44</v>
      </c>
      <c r="K544" s="3">
        <v>32110</v>
      </c>
    </row>
    <row r="545" spans="1:11" x14ac:dyDescent="0.3">
      <c r="A545" s="1" t="s">
        <v>9</v>
      </c>
      <c r="B545" s="1" t="s">
        <v>581</v>
      </c>
      <c r="C545" s="3">
        <v>590</v>
      </c>
      <c r="D545" s="5">
        <v>27.5</v>
      </c>
      <c r="E545" s="6">
        <v>9.7000000000000003E-2</v>
      </c>
      <c r="F545" s="38">
        <v>0.44</v>
      </c>
      <c r="G545" s="4">
        <v>19.96</v>
      </c>
      <c r="H545" s="3">
        <v>41520</v>
      </c>
      <c r="I545" s="5">
        <v>5.3</v>
      </c>
      <c r="J545" s="4">
        <v>18.489999999999998</v>
      </c>
      <c r="K545" s="3">
        <v>38460</v>
      </c>
    </row>
    <row r="546" spans="1:11" x14ac:dyDescent="0.3">
      <c r="A546" s="1" t="s">
        <v>9</v>
      </c>
      <c r="B546" s="1" t="s">
        <v>582</v>
      </c>
      <c r="C546" s="3">
        <v>510</v>
      </c>
      <c r="D546" s="5">
        <v>37.299999999999997</v>
      </c>
      <c r="E546" s="6">
        <v>8.5000000000000006E-2</v>
      </c>
      <c r="F546" s="38">
        <v>0.95</v>
      </c>
      <c r="G546" s="4">
        <v>16.72</v>
      </c>
      <c r="H546" s="3">
        <v>34770</v>
      </c>
      <c r="I546" s="5">
        <v>6.1</v>
      </c>
      <c r="J546" s="4">
        <v>14.88</v>
      </c>
      <c r="K546" s="3">
        <v>30940</v>
      </c>
    </row>
    <row r="547" spans="1:11" x14ac:dyDescent="0.3">
      <c r="A547" s="1" t="s">
        <v>9</v>
      </c>
      <c r="B547" s="1" t="s">
        <v>583</v>
      </c>
      <c r="C547" s="3">
        <v>320</v>
      </c>
      <c r="D547" s="5">
        <v>33.700000000000003</v>
      </c>
      <c r="E547" s="6">
        <v>5.2999999999999999E-2</v>
      </c>
      <c r="F547" s="38">
        <v>0.51</v>
      </c>
      <c r="G547" s="4">
        <v>23.89</v>
      </c>
      <c r="H547" s="3">
        <v>49680</v>
      </c>
      <c r="I547" s="5">
        <v>6.8</v>
      </c>
      <c r="J547" s="4">
        <v>23.07</v>
      </c>
      <c r="K547" s="3">
        <v>47980</v>
      </c>
    </row>
    <row r="548" spans="1:11" x14ac:dyDescent="0.3">
      <c r="A548" s="1" t="s">
        <v>9</v>
      </c>
      <c r="B548" s="1" t="s">
        <v>584</v>
      </c>
      <c r="C548" s="3">
        <v>2960</v>
      </c>
      <c r="D548" s="5">
        <v>21.1</v>
      </c>
      <c r="E548" s="6">
        <v>0.49</v>
      </c>
      <c r="F548" s="38">
        <v>0.61</v>
      </c>
      <c r="G548" s="4">
        <v>16.14</v>
      </c>
      <c r="H548" s="3">
        <v>33570</v>
      </c>
      <c r="I548" s="5">
        <v>4.3</v>
      </c>
      <c r="J548" s="4">
        <v>14.7</v>
      </c>
      <c r="K548" s="3">
        <v>30580</v>
      </c>
    </row>
    <row r="549" spans="1:11" x14ac:dyDescent="0.3">
      <c r="A549" s="1" t="s">
        <v>9</v>
      </c>
      <c r="B549" s="1" t="s">
        <v>585</v>
      </c>
      <c r="C549" s="3">
        <v>420</v>
      </c>
      <c r="D549" s="5">
        <v>47.9</v>
      </c>
      <c r="E549" s="6">
        <v>6.9000000000000006E-2</v>
      </c>
      <c r="F549" s="38">
        <v>0.47</v>
      </c>
      <c r="G549" s="4">
        <v>23.32</v>
      </c>
      <c r="H549" s="3">
        <v>48500</v>
      </c>
      <c r="I549" s="5">
        <v>6.6</v>
      </c>
      <c r="J549" s="4">
        <v>22.36</v>
      </c>
      <c r="K549" s="3">
        <v>46500</v>
      </c>
    </row>
    <row r="550" spans="1:11" x14ac:dyDescent="0.3">
      <c r="A550" s="1" t="s">
        <v>9</v>
      </c>
      <c r="B550" s="1" t="s">
        <v>586</v>
      </c>
      <c r="C550" s="3">
        <v>1070</v>
      </c>
      <c r="D550" s="5">
        <v>15.9</v>
      </c>
      <c r="E550" s="6">
        <v>0.17699999999999999</v>
      </c>
      <c r="F550" s="38">
        <v>0.53</v>
      </c>
      <c r="G550" s="4">
        <v>32.590000000000003</v>
      </c>
      <c r="H550" s="3">
        <v>67790</v>
      </c>
      <c r="I550" s="5">
        <v>4.8</v>
      </c>
      <c r="J550" s="4">
        <v>32.9</v>
      </c>
      <c r="K550" s="3">
        <v>68430</v>
      </c>
    </row>
    <row r="551" spans="1:11" x14ac:dyDescent="0.3">
      <c r="A551" s="1" t="s">
        <v>9</v>
      </c>
      <c r="B551" s="1" t="s">
        <v>587</v>
      </c>
      <c r="C551" s="3">
        <v>7710</v>
      </c>
      <c r="D551" s="5">
        <v>10.1</v>
      </c>
      <c r="E551" s="6">
        <v>1.274</v>
      </c>
      <c r="F551" s="38">
        <v>0.59</v>
      </c>
      <c r="G551" s="4">
        <v>29.16</v>
      </c>
      <c r="H551" s="3">
        <v>60650</v>
      </c>
      <c r="I551" s="5">
        <v>3.8</v>
      </c>
      <c r="J551" s="4">
        <v>28.23</v>
      </c>
      <c r="K551" s="3">
        <v>58720</v>
      </c>
    </row>
    <row r="552" spans="1:11" x14ac:dyDescent="0.3">
      <c r="A552" s="1" t="s">
        <v>9</v>
      </c>
      <c r="B552" s="1" t="s">
        <v>588</v>
      </c>
      <c r="C552" s="3">
        <v>820</v>
      </c>
      <c r="D552" s="5">
        <v>23.1</v>
      </c>
      <c r="E552" s="6">
        <v>0.13500000000000001</v>
      </c>
      <c r="F552" s="38">
        <v>0.6</v>
      </c>
      <c r="G552" s="4">
        <v>21.03</v>
      </c>
      <c r="H552" s="3">
        <v>43740</v>
      </c>
      <c r="I552" s="5">
        <v>8</v>
      </c>
      <c r="J552" s="4">
        <v>19.75</v>
      </c>
      <c r="K552" s="3">
        <v>41070</v>
      </c>
    </row>
    <row r="553" spans="1:11" x14ac:dyDescent="0.3">
      <c r="A553" s="1" t="s">
        <v>9</v>
      </c>
      <c r="B553" s="1" t="s">
        <v>589</v>
      </c>
      <c r="C553" s="3">
        <v>8010</v>
      </c>
      <c r="D553" s="5">
        <v>7.1</v>
      </c>
      <c r="E553" s="6">
        <v>1.3240000000000001</v>
      </c>
      <c r="F553" s="38">
        <v>0.55000000000000004</v>
      </c>
      <c r="G553" s="4">
        <v>26.41</v>
      </c>
      <c r="H553" s="3">
        <v>54930</v>
      </c>
      <c r="I553" s="5">
        <v>2.2000000000000002</v>
      </c>
      <c r="J553" s="4">
        <v>26</v>
      </c>
      <c r="K553" s="3">
        <v>54070</v>
      </c>
    </row>
    <row r="554" spans="1:11" x14ac:dyDescent="0.3">
      <c r="A554" s="1" t="s">
        <v>9</v>
      </c>
      <c r="B554" s="1" t="s">
        <v>590</v>
      </c>
      <c r="C554" s="3">
        <v>1870</v>
      </c>
      <c r="D554" s="5">
        <v>9.9</v>
      </c>
      <c r="E554" s="6">
        <v>0.31</v>
      </c>
      <c r="F554" s="38">
        <v>0.53</v>
      </c>
      <c r="G554" s="4">
        <v>24</v>
      </c>
      <c r="H554" s="3">
        <v>49930</v>
      </c>
      <c r="I554" s="5">
        <v>2.6</v>
      </c>
      <c r="J554" s="4">
        <v>22.05</v>
      </c>
      <c r="K554" s="3">
        <v>45860</v>
      </c>
    </row>
    <row r="555" spans="1:11" x14ac:dyDescent="0.3">
      <c r="A555" s="1" t="s">
        <v>9</v>
      </c>
      <c r="B555" s="1" t="s">
        <v>591</v>
      </c>
      <c r="C555" s="3">
        <v>680</v>
      </c>
      <c r="D555" s="5">
        <v>33.299999999999997</v>
      </c>
      <c r="E555" s="6">
        <v>0.112</v>
      </c>
      <c r="F555" s="38">
        <v>0.39</v>
      </c>
      <c r="G555" s="4">
        <v>27.3</v>
      </c>
      <c r="H555" s="3">
        <v>56780</v>
      </c>
      <c r="I555" s="5">
        <v>5.3</v>
      </c>
      <c r="J555" s="4">
        <v>27.37</v>
      </c>
      <c r="K555" s="3">
        <v>56930</v>
      </c>
    </row>
    <row r="556" spans="1:11" x14ac:dyDescent="0.3">
      <c r="A556" s="1" t="s">
        <v>9</v>
      </c>
      <c r="B556" s="1" t="s">
        <v>592</v>
      </c>
      <c r="C556" s="3">
        <v>2170</v>
      </c>
      <c r="D556" s="5">
        <v>15.5</v>
      </c>
      <c r="E556" s="6">
        <v>0.35799999999999998</v>
      </c>
      <c r="F556" s="38">
        <v>0.44</v>
      </c>
      <c r="G556" s="4">
        <v>45.76</v>
      </c>
      <c r="H556" s="3">
        <v>95180</v>
      </c>
      <c r="I556" s="5">
        <v>2.4</v>
      </c>
      <c r="J556" s="4">
        <v>50.4</v>
      </c>
      <c r="K556" s="3">
        <v>104840</v>
      </c>
    </row>
    <row r="557" spans="1:11" x14ac:dyDescent="0.3">
      <c r="A557" s="1" t="s">
        <v>9</v>
      </c>
      <c r="B557" s="1" t="s">
        <v>593</v>
      </c>
      <c r="C557" s="3">
        <v>3720</v>
      </c>
      <c r="D557" s="5">
        <v>15.9</v>
      </c>
      <c r="E557" s="6">
        <v>0.61599999999999999</v>
      </c>
      <c r="F557" s="38">
        <v>0.82</v>
      </c>
      <c r="G557" s="4">
        <v>29.66</v>
      </c>
      <c r="H557" s="3">
        <v>61690</v>
      </c>
      <c r="I557" s="5">
        <v>4.0999999999999996</v>
      </c>
      <c r="J557" s="4">
        <v>32.29</v>
      </c>
      <c r="K557" s="3">
        <v>67160</v>
      </c>
    </row>
    <row r="558" spans="1:11" x14ac:dyDescent="0.3">
      <c r="A558" s="1" t="s">
        <v>9</v>
      </c>
      <c r="B558" s="1" t="s">
        <v>594</v>
      </c>
      <c r="C558" s="3">
        <v>400</v>
      </c>
      <c r="D558" s="5">
        <v>31.4</v>
      </c>
      <c r="E558" s="6">
        <v>6.6000000000000003E-2</v>
      </c>
      <c r="F558" s="38">
        <v>2.56</v>
      </c>
      <c r="G558" s="4">
        <v>21.49</v>
      </c>
      <c r="H558" s="3">
        <v>44700</v>
      </c>
      <c r="I558" s="5">
        <v>10.199999999999999</v>
      </c>
      <c r="J558" s="4">
        <v>20.56</v>
      </c>
      <c r="K558" s="3">
        <v>42750</v>
      </c>
    </row>
    <row r="559" spans="1:11" x14ac:dyDescent="0.3">
      <c r="A559" s="1" t="s">
        <v>9</v>
      </c>
      <c r="B559" s="1" t="s">
        <v>595</v>
      </c>
      <c r="C559" s="3">
        <v>1780</v>
      </c>
      <c r="D559" s="5">
        <v>16.2</v>
      </c>
      <c r="E559" s="6">
        <v>0.29499999999999998</v>
      </c>
      <c r="F559" s="38">
        <v>0.96</v>
      </c>
      <c r="G559" s="4">
        <v>28.43</v>
      </c>
      <c r="H559" s="3">
        <v>59130</v>
      </c>
      <c r="I559" s="5">
        <v>3.4</v>
      </c>
      <c r="J559" s="4">
        <v>25.98</v>
      </c>
      <c r="K559" s="3">
        <v>54030</v>
      </c>
    </row>
    <row r="560" spans="1:11" x14ac:dyDescent="0.3">
      <c r="A560" s="1" t="s">
        <v>9</v>
      </c>
      <c r="B560" s="1" t="s">
        <v>596</v>
      </c>
      <c r="C560" s="3">
        <v>150</v>
      </c>
      <c r="D560" s="5">
        <v>38.5</v>
      </c>
      <c r="E560" s="6">
        <v>2.5000000000000001E-2</v>
      </c>
      <c r="F560" s="38">
        <v>0.43</v>
      </c>
      <c r="G560" s="4">
        <v>18.88</v>
      </c>
      <c r="H560" s="3">
        <v>39280</v>
      </c>
      <c r="I560" s="5">
        <v>8.4</v>
      </c>
      <c r="J560" s="4">
        <v>19.579999999999998</v>
      </c>
      <c r="K560" s="3">
        <v>40720</v>
      </c>
    </row>
    <row r="561" spans="1:11" x14ac:dyDescent="0.3">
      <c r="A561" s="1" t="s">
        <v>9</v>
      </c>
      <c r="B561" s="1" t="s">
        <v>598</v>
      </c>
      <c r="C561" s="3">
        <v>490</v>
      </c>
      <c r="D561" s="5">
        <v>29.5</v>
      </c>
      <c r="E561" s="6">
        <v>8.1000000000000003E-2</v>
      </c>
      <c r="F561" s="38">
        <v>0.96</v>
      </c>
      <c r="G561" s="4">
        <v>28.87</v>
      </c>
      <c r="H561" s="3">
        <v>60060</v>
      </c>
      <c r="I561" s="5">
        <v>11.7</v>
      </c>
      <c r="J561" s="4">
        <v>29.68</v>
      </c>
      <c r="K561" s="3">
        <v>61740</v>
      </c>
    </row>
    <row r="562" spans="1:11" x14ac:dyDescent="0.3">
      <c r="A562" s="1" t="s">
        <v>9</v>
      </c>
      <c r="B562" s="1" t="s">
        <v>599</v>
      </c>
      <c r="C562" s="3">
        <v>43670</v>
      </c>
      <c r="D562" s="5">
        <v>3.4</v>
      </c>
      <c r="E562" s="6">
        <v>7.2210000000000001</v>
      </c>
      <c r="F562" s="38">
        <v>0.76</v>
      </c>
      <c r="G562" s="4">
        <v>20.94</v>
      </c>
      <c r="H562" s="3">
        <v>43550</v>
      </c>
      <c r="I562" s="5">
        <v>1.2</v>
      </c>
      <c r="J562" s="4">
        <v>19.239999999999998</v>
      </c>
      <c r="K562" s="3">
        <v>40030</v>
      </c>
    </row>
    <row r="563" spans="1:11" x14ac:dyDescent="0.3">
      <c r="A563" s="1" t="s">
        <v>9</v>
      </c>
      <c r="B563" s="1" t="s">
        <v>600</v>
      </c>
      <c r="C563" s="3">
        <v>860</v>
      </c>
      <c r="D563" s="5">
        <v>30.7</v>
      </c>
      <c r="E563" s="6">
        <v>0.14099999999999999</v>
      </c>
      <c r="F563" s="38">
        <v>0.59</v>
      </c>
      <c r="G563" s="4">
        <v>17.420000000000002</v>
      </c>
      <c r="H563" s="3">
        <v>36230</v>
      </c>
      <c r="I563" s="5">
        <v>7.1</v>
      </c>
      <c r="J563" s="4">
        <v>15.51</v>
      </c>
      <c r="K563" s="3">
        <v>32250</v>
      </c>
    </row>
    <row r="564" spans="1:11" x14ac:dyDescent="0.3">
      <c r="A564" s="1" t="s">
        <v>9</v>
      </c>
      <c r="B564" s="1" t="s">
        <v>601</v>
      </c>
      <c r="C564" s="3">
        <v>570</v>
      </c>
      <c r="D564" s="5">
        <v>34.4</v>
      </c>
      <c r="E564" s="6">
        <v>9.4E-2</v>
      </c>
      <c r="F564" s="38">
        <v>0.77</v>
      </c>
      <c r="G564" s="4">
        <v>29.52</v>
      </c>
      <c r="H564" s="3">
        <v>61400</v>
      </c>
      <c r="I564" s="5">
        <v>6.5</v>
      </c>
      <c r="J564" s="4">
        <v>29.93</v>
      </c>
      <c r="K564" s="3">
        <v>62260</v>
      </c>
    </row>
    <row r="565" spans="1:11" x14ac:dyDescent="0.3">
      <c r="A565" s="1" t="s">
        <v>9</v>
      </c>
      <c r="B565" s="1" t="s">
        <v>602</v>
      </c>
      <c r="C565" s="3">
        <v>4380</v>
      </c>
      <c r="D565" s="5">
        <v>11.1</v>
      </c>
      <c r="E565" s="6">
        <v>0.72499999999999998</v>
      </c>
      <c r="F565" s="38">
        <v>0.92</v>
      </c>
      <c r="G565" s="4">
        <v>15.72</v>
      </c>
      <c r="H565" s="3">
        <v>32700</v>
      </c>
      <c r="I565" s="5">
        <v>2.2999999999999998</v>
      </c>
      <c r="J565" s="4">
        <v>14.3</v>
      </c>
      <c r="K565" s="3">
        <v>29750</v>
      </c>
    </row>
    <row r="566" spans="1:11" x14ac:dyDescent="0.3">
      <c r="A566" s="1" t="s">
        <v>9</v>
      </c>
      <c r="B566" s="1" t="s">
        <v>603</v>
      </c>
      <c r="C566" s="3">
        <v>6760</v>
      </c>
      <c r="D566" s="5">
        <v>11.3</v>
      </c>
      <c r="E566" s="6">
        <v>1.1180000000000001</v>
      </c>
      <c r="F566" s="38">
        <v>1.04</v>
      </c>
      <c r="G566" s="4">
        <v>19.62</v>
      </c>
      <c r="H566" s="3">
        <v>40810</v>
      </c>
      <c r="I566" s="5">
        <v>2.9</v>
      </c>
      <c r="J566" s="4">
        <v>17.489999999999998</v>
      </c>
      <c r="K566" s="3">
        <v>36380</v>
      </c>
    </row>
    <row r="567" spans="1:11" x14ac:dyDescent="0.3">
      <c r="A567" s="1" t="s">
        <v>9</v>
      </c>
      <c r="B567" s="1" t="s">
        <v>604</v>
      </c>
      <c r="C567" s="3">
        <v>20890</v>
      </c>
      <c r="D567" s="5">
        <v>2.8</v>
      </c>
      <c r="E567" s="6">
        <v>3.4550000000000001</v>
      </c>
      <c r="F567" s="38">
        <v>0.8</v>
      </c>
      <c r="G567" s="4">
        <v>29.53</v>
      </c>
      <c r="H567" s="3">
        <v>61430</v>
      </c>
      <c r="I567" s="5">
        <v>1.2</v>
      </c>
      <c r="J567" s="4">
        <v>27.18</v>
      </c>
      <c r="K567" s="3">
        <v>56540</v>
      </c>
    </row>
    <row r="568" spans="1:11" x14ac:dyDescent="0.3">
      <c r="A568" s="1" t="s">
        <v>9</v>
      </c>
      <c r="B568" s="1" t="s">
        <v>605</v>
      </c>
      <c r="C568" s="3">
        <v>1440</v>
      </c>
      <c r="D568" s="5">
        <v>16.600000000000001</v>
      </c>
      <c r="E568" s="6">
        <v>0.23799999999999999</v>
      </c>
      <c r="F568" s="38">
        <v>0.82</v>
      </c>
      <c r="G568" s="4">
        <v>22.98</v>
      </c>
      <c r="H568" s="3">
        <v>47790</v>
      </c>
      <c r="I568" s="5">
        <v>6.1</v>
      </c>
      <c r="J568" s="4">
        <v>21.9</v>
      </c>
      <c r="K568" s="3">
        <v>45560</v>
      </c>
    </row>
    <row r="569" spans="1:11" x14ac:dyDescent="0.3">
      <c r="A569" s="1" t="s">
        <v>9</v>
      </c>
      <c r="B569" s="1" t="s">
        <v>606</v>
      </c>
      <c r="C569" s="3">
        <v>610</v>
      </c>
      <c r="D569" s="5">
        <v>35.799999999999997</v>
      </c>
      <c r="E569" s="6">
        <v>0.10100000000000001</v>
      </c>
      <c r="F569" s="38">
        <v>1.0900000000000001</v>
      </c>
      <c r="G569" s="4">
        <v>14.93</v>
      </c>
      <c r="H569" s="3">
        <v>31050</v>
      </c>
      <c r="I569" s="5">
        <v>7.5</v>
      </c>
      <c r="J569" s="4">
        <v>14.39</v>
      </c>
      <c r="K569" s="3">
        <v>29940</v>
      </c>
    </row>
    <row r="570" spans="1:11" x14ac:dyDescent="0.3">
      <c r="A570" s="1" t="s">
        <v>9</v>
      </c>
      <c r="B570" s="1" t="s">
        <v>607</v>
      </c>
      <c r="C570" s="3">
        <v>13020</v>
      </c>
      <c r="D570" s="5">
        <v>5.7</v>
      </c>
      <c r="E570" s="6">
        <v>2.1520000000000001</v>
      </c>
      <c r="F570" s="38">
        <v>1.17</v>
      </c>
      <c r="G570" s="4">
        <v>15.95</v>
      </c>
      <c r="H570" s="3">
        <v>33170</v>
      </c>
      <c r="I570" s="5">
        <v>2</v>
      </c>
      <c r="J570" s="4">
        <v>14.18</v>
      </c>
      <c r="K570" s="3">
        <v>29490</v>
      </c>
    </row>
    <row r="571" spans="1:11" x14ac:dyDescent="0.3">
      <c r="A571" s="1" t="s">
        <v>9</v>
      </c>
      <c r="B571" s="1" t="s">
        <v>608</v>
      </c>
      <c r="C571" s="3">
        <v>780</v>
      </c>
      <c r="D571" s="5">
        <v>41.8</v>
      </c>
      <c r="E571" s="6">
        <v>0.129</v>
      </c>
      <c r="F571" s="38">
        <v>0.49</v>
      </c>
      <c r="G571" s="4">
        <v>18.25</v>
      </c>
      <c r="H571" s="3">
        <v>37950</v>
      </c>
      <c r="I571" s="5">
        <v>5.2</v>
      </c>
      <c r="J571" s="4">
        <v>16.489999999999998</v>
      </c>
      <c r="K571" s="3">
        <v>34290</v>
      </c>
    </row>
    <row r="572" spans="1:11" x14ac:dyDescent="0.3">
      <c r="A572" s="1" t="s">
        <v>9</v>
      </c>
      <c r="B572" s="1" t="s">
        <v>609</v>
      </c>
      <c r="C572" s="3">
        <v>1680</v>
      </c>
      <c r="D572" s="5">
        <v>22</v>
      </c>
      <c r="E572" s="6">
        <v>0.27800000000000002</v>
      </c>
      <c r="F572" s="38">
        <v>0.51</v>
      </c>
      <c r="G572" s="4">
        <v>18.98</v>
      </c>
      <c r="H572" s="3">
        <v>39480</v>
      </c>
      <c r="I572" s="5">
        <v>4.2</v>
      </c>
      <c r="J572" s="4">
        <v>18.190000000000001</v>
      </c>
      <c r="K572" s="3">
        <v>37830</v>
      </c>
    </row>
    <row r="573" spans="1:11" x14ac:dyDescent="0.3">
      <c r="A573" s="1" t="s">
        <v>9</v>
      </c>
      <c r="B573" s="1" t="s">
        <v>610</v>
      </c>
      <c r="C573" s="3">
        <v>460</v>
      </c>
      <c r="D573" s="5">
        <v>26.4</v>
      </c>
      <c r="E573" s="6">
        <v>7.5999999999999998E-2</v>
      </c>
      <c r="F573" s="38">
        <v>0.54</v>
      </c>
      <c r="G573" s="4">
        <v>17.09</v>
      </c>
      <c r="H573" s="3">
        <v>35540</v>
      </c>
      <c r="I573" s="5">
        <v>5</v>
      </c>
      <c r="J573" s="4">
        <v>16.03</v>
      </c>
      <c r="K573" s="3">
        <v>33340</v>
      </c>
    </row>
    <row r="574" spans="1:11" x14ac:dyDescent="0.3">
      <c r="A574" s="1" t="s">
        <v>9</v>
      </c>
      <c r="B574" s="1" t="s">
        <v>611</v>
      </c>
      <c r="C574" s="3">
        <v>40740</v>
      </c>
      <c r="D574" s="5">
        <v>4</v>
      </c>
      <c r="E574" s="6">
        <v>6.7370000000000001</v>
      </c>
      <c r="F574" s="38">
        <v>0.74</v>
      </c>
      <c r="G574" s="4">
        <v>15.04</v>
      </c>
      <c r="H574" s="3">
        <v>31290</v>
      </c>
      <c r="I574" s="5">
        <v>1.1000000000000001</v>
      </c>
      <c r="J574" s="4">
        <v>13.28</v>
      </c>
      <c r="K574" s="3">
        <v>27620</v>
      </c>
    </row>
    <row r="575" spans="1:11" x14ac:dyDescent="0.3">
      <c r="A575" s="1" t="s">
        <v>9</v>
      </c>
      <c r="B575" s="1" t="s">
        <v>612</v>
      </c>
      <c r="C575" s="3">
        <v>10330</v>
      </c>
      <c r="D575" s="5">
        <v>8.6</v>
      </c>
      <c r="E575" s="6">
        <v>1.7090000000000001</v>
      </c>
      <c r="F575" s="38">
        <v>1.33</v>
      </c>
      <c r="G575" s="4">
        <v>13.25</v>
      </c>
      <c r="H575" s="3">
        <v>27550</v>
      </c>
      <c r="I575" s="5">
        <v>1.8</v>
      </c>
      <c r="J575" s="4">
        <v>12.05</v>
      </c>
      <c r="K575" s="3">
        <v>25050</v>
      </c>
    </row>
    <row r="576" spans="1:11" x14ac:dyDescent="0.3">
      <c r="A576" s="1" t="s">
        <v>9</v>
      </c>
      <c r="B576" s="1" t="s">
        <v>613</v>
      </c>
      <c r="C576" s="3">
        <v>7040</v>
      </c>
      <c r="D576" s="5">
        <v>10.9</v>
      </c>
      <c r="E576" s="6">
        <v>1.1639999999999999</v>
      </c>
      <c r="F576" s="38">
        <v>1.26</v>
      </c>
      <c r="G576" s="4">
        <v>14.39</v>
      </c>
      <c r="H576" s="3">
        <v>29930</v>
      </c>
      <c r="I576" s="5">
        <v>2.2999999999999998</v>
      </c>
      <c r="J576" s="4">
        <v>12.89</v>
      </c>
      <c r="K576" s="3">
        <v>26810</v>
      </c>
    </row>
    <row r="577" spans="1:11" x14ac:dyDescent="0.3">
      <c r="A577" s="1" t="s">
        <v>9</v>
      </c>
      <c r="B577" s="1" t="s">
        <v>614</v>
      </c>
      <c r="C577" s="3">
        <v>2440</v>
      </c>
      <c r="D577" s="5">
        <v>16</v>
      </c>
      <c r="E577" s="6">
        <v>0.40300000000000002</v>
      </c>
      <c r="F577" s="38">
        <v>0.37</v>
      </c>
      <c r="G577" s="4">
        <v>12.29</v>
      </c>
      <c r="H577" s="3">
        <v>25560</v>
      </c>
      <c r="I577" s="5">
        <v>2</v>
      </c>
      <c r="J577" s="4">
        <v>11.5</v>
      </c>
      <c r="K577" s="3">
        <v>23930</v>
      </c>
    </row>
    <row r="578" spans="1:11" x14ac:dyDescent="0.3">
      <c r="A578" s="1" t="s">
        <v>9</v>
      </c>
      <c r="B578" s="1" t="s">
        <v>615</v>
      </c>
      <c r="C578" s="3">
        <v>1390</v>
      </c>
      <c r="D578" s="5">
        <v>31.6</v>
      </c>
      <c r="E578" s="6">
        <v>0.23</v>
      </c>
      <c r="F578" s="38">
        <v>0.42</v>
      </c>
      <c r="G578" s="4">
        <v>12.62</v>
      </c>
      <c r="H578" s="3">
        <v>26260</v>
      </c>
      <c r="I578" s="5">
        <v>3.4</v>
      </c>
      <c r="J578" s="4">
        <v>12.12</v>
      </c>
      <c r="K578" s="3">
        <v>25210</v>
      </c>
    </row>
    <row r="579" spans="1:11" x14ac:dyDescent="0.3">
      <c r="A579" s="1" t="s">
        <v>9</v>
      </c>
      <c r="B579" s="1" t="s">
        <v>616</v>
      </c>
      <c r="C579" s="3">
        <v>490</v>
      </c>
      <c r="D579" s="5">
        <v>17.8</v>
      </c>
      <c r="E579" s="6">
        <v>0.08</v>
      </c>
      <c r="F579" s="38">
        <v>0.54</v>
      </c>
      <c r="G579" s="4">
        <v>15.65</v>
      </c>
      <c r="H579" s="3">
        <v>32560</v>
      </c>
      <c r="I579" s="5">
        <v>4.0999999999999996</v>
      </c>
      <c r="J579" s="4">
        <v>14.11</v>
      </c>
      <c r="K579" s="3">
        <v>29340</v>
      </c>
    </row>
    <row r="580" spans="1:11" x14ac:dyDescent="0.3">
      <c r="A580" s="1" t="s">
        <v>9</v>
      </c>
      <c r="B580" s="1" t="s">
        <v>617</v>
      </c>
      <c r="C580" s="3">
        <v>5610</v>
      </c>
      <c r="D580" s="5">
        <v>7.9</v>
      </c>
      <c r="E580" s="6">
        <v>0.92700000000000005</v>
      </c>
      <c r="F580" s="38">
        <v>0.87</v>
      </c>
      <c r="G580" s="4">
        <v>13.54</v>
      </c>
      <c r="H580" s="3">
        <v>28160</v>
      </c>
      <c r="I580" s="5">
        <v>2.6</v>
      </c>
      <c r="J580" s="4">
        <v>12.04</v>
      </c>
      <c r="K580" s="3">
        <v>25050</v>
      </c>
    </row>
    <row r="581" spans="1:11" x14ac:dyDescent="0.3">
      <c r="A581" s="1" t="s">
        <v>9</v>
      </c>
      <c r="B581" s="1" t="s">
        <v>618</v>
      </c>
      <c r="C581" s="3">
        <v>1900</v>
      </c>
      <c r="D581" s="5">
        <v>23.4</v>
      </c>
      <c r="E581" s="6">
        <v>0.314</v>
      </c>
      <c r="F581" s="38">
        <v>1.34</v>
      </c>
      <c r="G581" s="4">
        <v>14.34</v>
      </c>
      <c r="H581" s="3">
        <v>29840</v>
      </c>
      <c r="I581" s="5">
        <v>3.4</v>
      </c>
      <c r="J581" s="4">
        <v>13.48</v>
      </c>
      <c r="K581" s="3">
        <v>28030</v>
      </c>
    </row>
    <row r="582" spans="1:11" x14ac:dyDescent="0.3">
      <c r="A582" s="1" t="s">
        <v>9</v>
      </c>
      <c r="B582" s="1" t="s">
        <v>619</v>
      </c>
      <c r="C582" s="3">
        <v>2230</v>
      </c>
      <c r="D582" s="5">
        <v>19.899999999999999</v>
      </c>
      <c r="E582" s="6">
        <v>0.37</v>
      </c>
      <c r="F582" s="38">
        <v>1.21</v>
      </c>
      <c r="G582" s="4">
        <v>12.72</v>
      </c>
      <c r="H582" s="3">
        <v>26450</v>
      </c>
      <c r="I582" s="5">
        <v>4.0999999999999996</v>
      </c>
      <c r="J582" s="4">
        <v>11.93</v>
      </c>
      <c r="K582" s="3">
        <v>24810</v>
      </c>
    </row>
    <row r="583" spans="1:11" x14ac:dyDescent="0.3">
      <c r="A583" s="1" t="s">
        <v>9</v>
      </c>
      <c r="B583" s="1" t="s">
        <v>620</v>
      </c>
      <c r="C583" s="3">
        <v>5760</v>
      </c>
      <c r="D583" s="5">
        <v>9.5</v>
      </c>
      <c r="E583" s="6">
        <v>0.95299999999999996</v>
      </c>
      <c r="F583" s="38">
        <v>0.94</v>
      </c>
      <c r="G583" s="4">
        <v>18.940000000000001</v>
      </c>
      <c r="H583" s="3">
        <v>39390</v>
      </c>
      <c r="I583" s="5">
        <v>2.1</v>
      </c>
      <c r="J583" s="4">
        <v>17.690000000000001</v>
      </c>
      <c r="K583" s="3">
        <v>36790</v>
      </c>
    </row>
    <row r="584" spans="1:11" x14ac:dyDescent="0.3">
      <c r="A584" s="1" t="s">
        <v>9</v>
      </c>
      <c r="B584" s="1" t="s">
        <v>621</v>
      </c>
      <c r="C584" s="3">
        <v>1230</v>
      </c>
      <c r="D584" s="5">
        <v>9</v>
      </c>
      <c r="E584" s="6">
        <v>0.20300000000000001</v>
      </c>
      <c r="F584" s="38">
        <v>1.22</v>
      </c>
      <c r="G584" s="4">
        <v>28.77</v>
      </c>
      <c r="H584" s="3">
        <v>59850</v>
      </c>
      <c r="I584" s="5">
        <v>2.9</v>
      </c>
      <c r="J584" s="4">
        <v>27.2</v>
      </c>
      <c r="K584" s="3">
        <v>56580</v>
      </c>
    </row>
    <row r="585" spans="1:11" x14ac:dyDescent="0.3">
      <c r="A585" s="1" t="s">
        <v>9</v>
      </c>
      <c r="B585" s="1" t="s">
        <v>622</v>
      </c>
      <c r="C585" s="3">
        <v>1980</v>
      </c>
      <c r="D585" s="5">
        <v>17</v>
      </c>
      <c r="E585" s="6">
        <v>0.32800000000000001</v>
      </c>
      <c r="F585" s="38">
        <v>0.64</v>
      </c>
      <c r="G585" s="4">
        <v>18.989999999999998</v>
      </c>
      <c r="H585" s="3">
        <v>39510</v>
      </c>
      <c r="I585" s="5">
        <v>6.5</v>
      </c>
      <c r="J585" s="4">
        <v>15.53</v>
      </c>
      <c r="K585" s="3">
        <v>32290</v>
      </c>
    </row>
    <row r="586" spans="1:11" x14ac:dyDescent="0.3">
      <c r="A586" s="1" t="s">
        <v>9</v>
      </c>
      <c r="B586" s="1" t="s">
        <v>623</v>
      </c>
      <c r="C586" s="3">
        <v>890</v>
      </c>
      <c r="D586" s="5">
        <v>21.4</v>
      </c>
      <c r="E586" s="6">
        <v>0.14799999999999999</v>
      </c>
      <c r="F586" s="38">
        <v>1.1499999999999999</v>
      </c>
      <c r="G586" s="4">
        <v>18.37</v>
      </c>
      <c r="H586" s="3">
        <v>38220</v>
      </c>
      <c r="I586" s="5">
        <v>3.7</v>
      </c>
      <c r="J586" s="4">
        <v>17.61</v>
      </c>
      <c r="K586" s="3">
        <v>36620</v>
      </c>
    </row>
    <row r="587" spans="1:11" x14ac:dyDescent="0.3">
      <c r="A587" s="1" t="s">
        <v>9</v>
      </c>
      <c r="B587" s="1" t="s">
        <v>624</v>
      </c>
      <c r="C587" s="3">
        <v>660</v>
      </c>
      <c r="D587" s="5">
        <v>25.5</v>
      </c>
      <c r="E587" s="6">
        <v>0.109</v>
      </c>
      <c r="F587" s="38">
        <v>0.61</v>
      </c>
      <c r="G587" s="4">
        <v>18.079999999999998</v>
      </c>
      <c r="H587" s="3">
        <v>37600</v>
      </c>
      <c r="I587" s="5">
        <v>9</v>
      </c>
      <c r="J587" s="4">
        <v>15.88</v>
      </c>
      <c r="K587" s="3">
        <v>33020</v>
      </c>
    </row>
    <row r="588" spans="1:11" x14ac:dyDescent="0.3">
      <c r="A588" s="1" t="s">
        <v>9</v>
      </c>
      <c r="B588" s="1" t="s">
        <v>625</v>
      </c>
      <c r="C588" s="3">
        <v>6900</v>
      </c>
      <c r="D588" s="5">
        <v>8.9</v>
      </c>
      <c r="E588" s="6">
        <v>1.141</v>
      </c>
      <c r="F588" s="38">
        <v>0.86</v>
      </c>
      <c r="G588" s="4">
        <v>16.62</v>
      </c>
      <c r="H588" s="3">
        <v>34580</v>
      </c>
      <c r="I588" s="5">
        <v>1.8</v>
      </c>
      <c r="J588" s="4">
        <v>15.34</v>
      </c>
      <c r="K588" s="3">
        <v>31900</v>
      </c>
    </row>
    <row r="589" spans="1:11" x14ac:dyDescent="0.3">
      <c r="A589" s="1" t="s">
        <v>9</v>
      </c>
      <c r="B589" s="1" t="s">
        <v>626</v>
      </c>
      <c r="C589" s="3">
        <v>790</v>
      </c>
      <c r="D589" s="5">
        <v>17.2</v>
      </c>
      <c r="E589" s="6">
        <v>0.13</v>
      </c>
      <c r="F589" s="38">
        <v>1.68</v>
      </c>
      <c r="G589" s="4">
        <v>19.59</v>
      </c>
      <c r="H589" s="3">
        <v>40750</v>
      </c>
      <c r="I589" s="5">
        <v>4.9000000000000004</v>
      </c>
      <c r="J589" s="4">
        <v>17.510000000000002</v>
      </c>
      <c r="K589" s="3">
        <v>36420</v>
      </c>
    </row>
    <row r="590" spans="1:11" x14ac:dyDescent="0.3">
      <c r="A590" s="1" t="s">
        <v>9</v>
      </c>
      <c r="B590" s="1" t="s">
        <v>627</v>
      </c>
      <c r="C590" s="3">
        <v>4160</v>
      </c>
      <c r="D590" s="5">
        <v>10.7</v>
      </c>
      <c r="E590" s="6">
        <v>0.68799999999999994</v>
      </c>
      <c r="F590" s="38">
        <v>1.31</v>
      </c>
      <c r="G590" s="4">
        <v>16.18</v>
      </c>
      <c r="H590" s="3">
        <v>33660</v>
      </c>
      <c r="I590" s="5">
        <v>2.6</v>
      </c>
      <c r="J590" s="4">
        <v>14.94</v>
      </c>
      <c r="K590" s="3">
        <v>31070</v>
      </c>
    </row>
    <row r="591" spans="1:11" x14ac:dyDescent="0.3">
      <c r="A591" s="1" t="s">
        <v>9</v>
      </c>
      <c r="B591" s="1" t="s">
        <v>628</v>
      </c>
      <c r="C591" s="3">
        <v>1830</v>
      </c>
      <c r="D591" s="5">
        <v>13.2</v>
      </c>
      <c r="E591" s="6">
        <v>0.30199999999999999</v>
      </c>
      <c r="F591" s="38">
        <v>1.46</v>
      </c>
      <c r="G591" s="4">
        <v>17.88</v>
      </c>
      <c r="H591" s="3">
        <v>37200</v>
      </c>
      <c r="I591" s="5">
        <v>3</v>
      </c>
      <c r="J591" s="4">
        <v>16.13</v>
      </c>
      <c r="K591" s="3">
        <v>33550</v>
      </c>
    </row>
    <row r="592" spans="1:11" x14ac:dyDescent="0.3">
      <c r="A592" s="1" t="s">
        <v>9</v>
      </c>
      <c r="B592" s="1" t="s">
        <v>629</v>
      </c>
      <c r="C592" s="3">
        <v>1060</v>
      </c>
      <c r="D592" s="5">
        <v>22.4</v>
      </c>
      <c r="E592" s="6">
        <v>0.17499999999999999</v>
      </c>
      <c r="F592" s="38">
        <v>1.4</v>
      </c>
      <c r="G592" s="4">
        <v>22.42</v>
      </c>
      <c r="H592" s="3">
        <v>46640</v>
      </c>
      <c r="I592" s="5">
        <v>3.7</v>
      </c>
      <c r="J592" s="4">
        <v>21.91</v>
      </c>
      <c r="K592" s="3">
        <v>45580</v>
      </c>
    </row>
    <row r="593" spans="1:11" x14ac:dyDescent="0.3">
      <c r="A593" s="1" t="s">
        <v>9</v>
      </c>
      <c r="B593" s="1" t="s">
        <v>630</v>
      </c>
      <c r="C593" s="3">
        <v>16300</v>
      </c>
      <c r="D593" s="5">
        <v>5.6</v>
      </c>
      <c r="E593" s="6">
        <v>2.6949999999999998</v>
      </c>
      <c r="F593" s="38">
        <v>1.02</v>
      </c>
      <c r="G593" s="4">
        <v>20.93</v>
      </c>
      <c r="H593" s="3">
        <v>43520</v>
      </c>
      <c r="I593" s="5">
        <v>1.9</v>
      </c>
      <c r="J593" s="4">
        <v>19.89</v>
      </c>
      <c r="K593" s="3">
        <v>41370</v>
      </c>
    </row>
    <row r="594" spans="1:11" x14ac:dyDescent="0.3">
      <c r="A594" s="1" t="s">
        <v>9</v>
      </c>
      <c r="B594" s="1" t="s">
        <v>631</v>
      </c>
      <c r="C594" s="3">
        <v>110</v>
      </c>
      <c r="D594" s="5">
        <v>26.8</v>
      </c>
      <c r="E594" s="6">
        <v>1.7999999999999999E-2</v>
      </c>
      <c r="F594" s="38">
        <v>0.15</v>
      </c>
      <c r="G594" s="4">
        <v>20.260000000000002</v>
      </c>
      <c r="H594" s="3">
        <v>42150</v>
      </c>
      <c r="I594" s="5">
        <v>4.0999999999999996</v>
      </c>
      <c r="J594" s="4">
        <v>20.43</v>
      </c>
      <c r="K594" s="3">
        <v>42480</v>
      </c>
    </row>
    <row r="595" spans="1:11" x14ac:dyDescent="0.3">
      <c r="A595" s="1" t="s">
        <v>9</v>
      </c>
      <c r="B595" s="1" t="s">
        <v>632</v>
      </c>
      <c r="C595" s="3">
        <v>180</v>
      </c>
      <c r="D595" s="5">
        <v>34.200000000000003</v>
      </c>
      <c r="E595" s="6">
        <v>0.03</v>
      </c>
      <c r="F595" s="38">
        <v>0.55000000000000004</v>
      </c>
      <c r="G595" s="4">
        <v>15.72</v>
      </c>
      <c r="H595" s="3">
        <v>32710</v>
      </c>
      <c r="I595" s="5">
        <v>6.9</v>
      </c>
      <c r="J595" s="4">
        <v>13.82</v>
      </c>
      <c r="K595" s="3">
        <v>28740</v>
      </c>
    </row>
    <row r="596" spans="1:11" x14ac:dyDescent="0.3">
      <c r="A596" s="1" t="s">
        <v>9</v>
      </c>
      <c r="B596" s="1" t="s">
        <v>633</v>
      </c>
      <c r="C596" s="3">
        <v>230</v>
      </c>
      <c r="D596" s="5">
        <v>25.2</v>
      </c>
      <c r="E596" s="6">
        <v>3.7999999999999999E-2</v>
      </c>
      <c r="F596" s="38">
        <v>0.93</v>
      </c>
      <c r="G596" s="4">
        <v>30.62</v>
      </c>
      <c r="H596" s="3">
        <v>63680</v>
      </c>
      <c r="I596" s="5">
        <v>8.8000000000000007</v>
      </c>
      <c r="J596" s="4">
        <v>26.84</v>
      </c>
      <c r="K596" s="3">
        <v>55830</v>
      </c>
    </row>
    <row r="597" spans="1:11" x14ac:dyDescent="0.3">
      <c r="A597" s="1" t="s">
        <v>9</v>
      </c>
      <c r="B597" s="1" t="s">
        <v>634</v>
      </c>
      <c r="C597" s="3">
        <v>50</v>
      </c>
      <c r="D597" s="5">
        <v>39.299999999999997</v>
      </c>
      <c r="E597" s="6">
        <v>8.0000000000000002E-3</v>
      </c>
      <c r="F597" s="38">
        <v>0.37</v>
      </c>
      <c r="G597" s="4">
        <v>21.73</v>
      </c>
      <c r="H597" s="3">
        <v>45200</v>
      </c>
      <c r="I597" s="5">
        <v>5.2</v>
      </c>
      <c r="J597" s="4">
        <v>19.899999999999999</v>
      </c>
      <c r="K597" s="3">
        <v>41390</v>
      </c>
    </row>
    <row r="598" spans="1:11" x14ac:dyDescent="0.3">
      <c r="A598" s="1" t="s">
        <v>9</v>
      </c>
      <c r="B598" s="1" t="s">
        <v>635</v>
      </c>
      <c r="C598" s="3">
        <v>470</v>
      </c>
      <c r="D598" s="5">
        <v>31.1</v>
      </c>
      <c r="E598" s="6">
        <v>7.6999999999999999E-2</v>
      </c>
      <c r="F598" s="38">
        <v>0.79</v>
      </c>
      <c r="G598" s="4">
        <v>16.149999999999999</v>
      </c>
      <c r="H598" s="3">
        <v>33600</v>
      </c>
      <c r="I598" s="5">
        <v>5.5</v>
      </c>
      <c r="J598" s="4">
        <v>14.41</v>
      </c>
      <c r="K598" s="3">
        <v>29980</v>
      </c>
    </row>
    <row r="599" spans="1:11" x14ac:dyDescent="0.3">
      <c r="A599" s="1" t="s">
        <v>9</v>
      </c>
      <c r="B599" s="1" t="s">
        <v>636</v>
      </c>
      <c r="C599" s="3">
        <v>3740</v>
      </c>
      <c r="D599" s="5">
        <v>17.5</v>
      </c>
      <c r="E599" s="6">
        <v>0.61899999999999999</v>
      </c>
      <c r="F599" s="38">
        <v>0.56999999999999995</v>
      </c>
      <c r="G599" s="4">
        <v>14.45</v>
      </c>
      <c r="H599" s="3">
        <v>30060</v>
      </c>
      <c r="I599" s="5">
        <v>4</v>
      </c>
      <c r="J599" s="4">
        <v>12.27</v>
      </c>
      <c r="K599" s="3">
        <v>25520</v>
      </c>
    </row>
    <row r="600" spans="1:11" x14ac:dyDescent="0.3">
      <c r="A600" s="1" t="s">
        <v>9</v>
      </c>
      <c r="B600" s="1" t="s">
        <v>637</v>
      </c>
      <c r="C600" s="3">
        <v>2740</v>
      </c>
      <c r="D600" s="5">
        <v>25.2</v>
      </c>
      <c r="E600" s="6">
        <v>0.45200000000000001</v>
      </c>
      <c r="F600" s="38">
        <v>0.53</v>
      </c>
      <c r="G600" s="4">
        <v>17.36</v>
      </c>
      <c r="H600" s="3">
        <v>36100</v>
      </c>
      <c r="I600" s="5">
        <v>2.5</v>
      </c>
      <c r="J600" s="4">
        <v>16.239999999999998</v>
      </c>
      <c r="K600" s="3">
        <v>33790</v>
      </c>
    </row>
    <row r="601" spans="1:11" x14ac:dyDescent="0.3">
      <c r="A601" s="1" t="s">
        <v>9</v>
      </c>
      <c r="B601" s="1" t="s">
        <v>638</v>
      </c>
      <c r="C601" s="3">
        <v>1570</v>
      </c>
      <c r="D601" s="5">
        <v>11.8</v>
      </c>
      <c r="E601" s="6">
        <v>0.26</v>
      </c>
      <c r="F601" s="38">
        <v>0.5</v>
      </c>
      <c r="G601" s="4">
        <v>26.23</v>
      </c>
      <c r="H601" s="3">
        <v>54560</v>
      </c>
      <c r="I601" s="5">
        <v>2.4</v>
      </c>
      <c r="J601" s="4">
        <v>26.08</v>
      </c>
      <c r="K601" s="3">
        <v>54250</v>
      </c>
    </row>
    <row r="602" spans="1:11" x14ac:dyDescent="0.3">
      <c r="A602" s="1" t="s">
        <v>9</v>
      </c>
      <c r="B602" s="1" t="s">
        <v>639</v>
      </c>
      <c r="C602" s="3">
        <v>8630</v>
      </c>
      <c r="D602" s="5">
        <v>6.3</v>
      </c>
      <c r="E602" s="6">
        <v>1.427</v>
      </c>
      <c r="F602" s="38">
        <v>0.54</v>
      </c>
      <c r="G602" s="4">
        <v>20.11</v>
      </c>
      <c r="H602" s="3">
        <v>41840</v>
      </c>
      <c r="I602" s="5">
        <v>1.8</v>
      </c>
      <c r="J602" s="4">
        <v>18.2</v>
      </c>
      <c r="K602" s="3">
        <v>37860</v>
      </c>
    </row>
    <row r="603" spans="1:11" x14ac:dyDescent="0.3">
      <c r="A603" s="1" t="s">
        <v>9</v>
      </c>
      <c r="B603" s="1" t="s">
        <v>640</v>
      </c>
      <c r="C603" s="3">
        <v>1600</v>
      </c>
      <c r="D603" s="5">
        <v>14.6</v>
      </c>
      <c r="E603" s="6">
        <v>0.26400000000000001</v>
      </c>
      <c r="F603" s="38">
        <v>0.97</v>
      </c>
      <c r="G603" s="4">
        <v>18.14</v>
      </c>
      <c r="H603" s="3">
        <v>37730</v>
      </c>
      <c r="I603" s="5">
        <v>2.8</v>
      </c>
      <c r="J603" s="4">
        <v>17.38</v>
      </c>
      <c r="K603" s="3">
        <v>36140</v>
      </c>
    </row>
    <row r="604" spans="1:11" x14ac:dyDescent="0.3">
      <c r="A604" s="1" t="s">
        <v>9</v>
      </c>
      <c r="B604" s="1" t="s">
        <v>641</v>
      </c>
      <c r="C604" s="3">
        <v>880</v>
      </c>
      <c r="D604" s="5">
        <v>21.7</v>
      </c>
      <c r="E604" s="6">
        <v>0.14599999999999999</v>
      </c>
      <c r="F604" s="38">
        <v>1.08</v>
      </c>
      <c r="G604" s="4">
        <v>19.82</v>
      </c>
      <c r="H604" s="3">
        <v>41230</v>
      </c>
      <c r="I604" s="5">
        <v>4.5999999999999996</v>
      </c>
      <c r="J604" s="4">
        <v>19.37</v>
      </c>
      <c r="K604" s="3">
        <v>40290</v>
      </c>
    </row>
    <row r="605" spans="1:11" x14ac:dyDescent="0.3">
      <c r="A605" s="1" t="s">
        <v>9</v>
      </c>
      <c r="B605" s="1" t="s">
        <v>642</v>
      </c>
      <c r="C605" s="3">
        <v>200</v>
      </c>
      <c r="D605" s="5">
        <v>19.5</v>
      </c>
      <c r="E605" s="6">
        <v>3.3000000000000002E-2</v>
      </c>
      <c r="F605" s="38">
        <v>0.55000000000000004</v>
      </c>
      <c r="G605" s="4">
        <v>19.309999999999999</v>
      </c>
      <c r="H605" s="3">
        <v>40160</v>
      </c>
      <c r="I605" s="5">
        <v>4.8</v>
      </c>
      <c r="J605" s="4">
        <v>18.38</v>
      </c>
      <c r="K605" s="3">
        <v>38220</v>
      </c>
    </row>
    <row r="606" spans="1:11" x14ac:dyDescent="0.3">
      <c r="A606" s="1" t="s">
        <v>9</v>
      </c>
      <c r="B606" s="1" t="s">
        <v>643</v>
      </c>
      <c r="C606" s="3">
        <v>1970</v>
      </c>
      <c r="D606" s="5">
        <v>16.600000000000001</v>
      </c>
      <c r="E606" s="6">
        <v>0.32500000000000001</v>
      </c>
      <c r="F606" s="38">
        <v>1.25</v>
      </c>
      <c r="G606" s="4">
        <v>16.34</v>
      </c>
      <c r="H606" s="3">
        <v>33980</v>
      </c>
      <c r="I606" s="5">
        <v>3.9</v>
      </c>
      <c r="J606" s="4">
        <v>14.52</v>
      </c>
      <c r="K606" s="3">
        <v>30190</v>
      </c>
    </row>
    <row r="607" spans="1:11" x14ac:dyDescent="0.3">
      <c r="A607" s="1" t="s">
        <v>9</v>
      </c>
      <c r="B607" s="1" t="s">
        <v>644</v>
      </c>
      <c r="C607" s="3">
        <v>520</v>
      </c>
      <c r="D607" s="5">
        <v>22.7</v>
      </c>
      <c r="E607" s="6">
        <v>8.6999999999999994E-2</v>
      </c>
      <c r="F607" s="38">
        <v>1.53</v>
      </c>
      <c r="G607" s="4">
        <v>17.16</v>
      </c>
      <c r="H607" s="3">
        <v>35700</v>
      </c>
      <c r="I607" s="5">
        <v>5</v>
      </c>
      <c r="J607" s="4">
        <v>14.31</v>
      </c>
      <c r="K607" s="3">
        <v>29770</v>
      </c>
    </row>
    <row r="608" spans="1:11" x14ac:dyDescent="0.3">
      <c r="A608" s="1" t="s">
        <v>9</v>
      </c>
      <c r="B608" s="1" t="s">
        <v>645</v>
      </c>
      <c r="C608" s="3">
        <v>980</v>
      </c>
      <c r="D608" s="5">
        <v>18.5</v>
      </c>
      <c r="E608" s="6">
        <v>0.16200000000000001</v>
      </c>
      <c r="F608" s="38">
        <v>1.03</v>
      </c>
      <c r="G608" s="4">
        <v>16.43</v>
      </c>
      <c r="H608" s="3">
        <v>34180</v>
      </c>
      <c r="I608" s="5">
        <v>5</v>
      </c>
      <c r="J608" s="4">
        <v>14.77</v>
      </c>
      <c r="K608" s="3">
        <v>30730</v>
      </c>
    </row>
    <row r="609" spans="1:11" x14ac:dyDescent="0.3">
      <c r="A609" s="1" t="s">
        <v>9</v>
      </c>
      <c r="B609" s="1" t="s">
        <v>646</v>
      </c>
      <c r="C609" s="3">
        <v>1530</v>
      </c>
      <c r="D609" s="5">
        <v>12.1</v>
      </c>
      <c r="E609" s="6">
        <v>0.253</v>
      </c>
      <c r="F609" s="38">
        <v>1.1499999999999999</v>
      </c>
      <c r="G609" s="4">
        <v>21.69</v>
      </c>
      <c r="H609" s="3">
        <v>45120</v>
      </c>
      <c r="I609" s="5">
        <v>4.0999999999999996</v>
      </c>
      <c r="J609" s="4">
        <v>21.1</v>
      </c>
      <c r="K609" s="3">
        <v>43880</v>
      </c>
    </row>
    <row r="610" spans="1:11" x14ac:dyDescent="0.3">
      <c r="A610" s="1" t="s">
        <v>9</v>
      </c>
      <c r="B610" s="1" t="s">
        <v>647</v>
      </c>
      <c r="C610" s="3">
        <v>7190</v>
      </c>
      <c r="D610" s="5">
        <v>8.1</v>
      </c>
      <c r="E610" s="6">
        <v>1.1890000000000001</v>
      </c>
      <c r="F610" s="38">
        <v>0.99</v>
      </c>
      <c r="G610" s="4">
        <v>17.78</v>
      </c>
      <c r="H610" s="3">
        <v>36980</v>
      </c>
      <c r="I610" s="5">
        <v>2.9</v>
      </c>
      <c r="J610" s="4">
        <v>15.89</v>
      </c>
      <c r="K610" s="3">
        <v>33050</v>
      </c>
    </row>
    <row r="611" spans="1:11" x14ac:dyDescent="0.3">
      <c r="A611" s="1" t="s">
        <v>9</v>
      </c>
      <c r="B611" s="1" t="s">
        <v>648</v>
      </c>
      <c r="C611" s="3">
        <v>2050</v>
      </c>
      <c r="D611" s="5">
        <v>17.600000000000001</v>
      </c>
      <c r="E611" s="6">
        <v>0.33800000000000002</v>
      </c>
      <c r="F611" s="38">
        <v>0.99</v>
      </c>
      <c r="G611" s="4">
        <v>16.010000000000002</v>
      </c>
      <c r="H611" s="3">
        <v>33310</v>
      </c>
      <c r="I611" s="5">
        <v>4.0999999999999996</v>
      </c>
      <c r="J611" s="4">
        <v>14.32</v>
      </c>
      <c r="K611" s="3">
        <v>29780</v>
      </c>
    </row>
    <row r="612" spans="1:11" x14ac:dyDescent="0.3">
      <c r="A612" s="1" t="s">
        <v>9</v>
      </c>
      <c r="B612" s="1" t="s">
        <v>649</v>
      </c>
      <c r="C612" s="3">
        <v>7650</v>
      </c>
      <c r="D612" s="5">
        <v>7.9</v>
      </c>
      <c r="E612" s="6">
        <v>1.2649999999999999</v>
      </c>
      <c r="F612" s="38">
        <v>0.86</v>
      </c>
      <c r="G612" s="4">
        <v>12.5</v>
      </c>
      <c r="H612" s="3">
        <v>26000</v>
      </c>
      <c r="I612" s="5">
        <v>1.4</v>
      </c>
      <c r="J612" s="4">
        <v>11.65</v>
      </c>
      <c r="K612" s="3">
        <v>24230</v>
      </c>
    </row>
    <row r="613" spans="1:11" x14ac:dyDescent="0.3">
      <c r="A613" s="1" t="s">
        <v>9</v>
      </c>
      <c r="B613" s="1" t="s">
        <v>650</v>
      </c>
      <c r="C613" s="3">
        <v>2530</v>
      </c>
      <c r="D613" s="5">
        <v>12</v>
      </c>
      <c r="E613" s="6">
        <v>0.41899999999999998</v>
      </c>
      <c r="F613" s="38">
        <v>1.39</v>
      </c>
      <c r="G613" s="4">
        <v>11.96</v>
      </c>
      <c r="H613" s="3">
        <v>24880</v>
      </c>
      <c r="I613" s="5">
        <v>2.1</v>
      </c>
      <c r="J613" s="4">
        <v>11.58</v>
      </c>
      <c r="K613" s="3">
        <v>24080</v>
      </c>
    </row>
    <row r="614" spans="1:11" x14ac:dyDescent="0.3">
      <c r="A614" s="1" t="s">
        <v>9</v>
      </c>
      <c r="B614" s="1" t="s">
        <v>651</v>
      </c>
      <c r="C614" s="3">
        <v>21000</v>
      </c>
      <c r="D614" s="5">
        <v>7.1</v>
      </c>
      <c r="E614" s="6">
        <v>3.4729999999999999</v>
      </c>
      <c r="F614" s="38">
        <v>3.63</v>
      </c>
      <c r="G614" s="4">
        <v>12.14</v>
      </c>
      <c r="H614" s="3">
        <v>25240</v>
      </c>
      <c r="I614" s="5">
        <v>1</v>
      </c>
      <c r="J614" s="4">
        <v>11.34</v>
      </c>
      <c r="K614" s="3">
        <v>23580</v>
      </c>
    </row>
    <row r="615" spans="1:11" x14ac:dyDescent="0.3">
      <c r="A615" s="1" t="s">
        <v>9</v>
      </c>
      <c r="B615" s="1" t="s">
        <v>652</v>
      </c>
      <c r="C615" s="3">
        <v>310</v>
      </c>
      <c r="D615" s="5">
        <v>34.5</v>
      </c>
      <c r="E615" s="6">
        <v>5.0999999999999997E-2</v>
      </c>
      <c r="F615" s="38">
        <v>1.02</v>
      </c>
      <c r="G615" s="4">
        <v>12.94</v>
      </c>
      <c r="H615" s="3">
        <v>26920</v>
      </c>
      <c r="I615" s="5">
        <v>3.5</v>
      </c>
      <c r="J615" s="4">
        <v>12.78</v>
      </c>
      <c r="K615" s="3">
        <v>26580</v>
      </c>
    </row>
    <row r="616" spans="1:11" x14ac:dyDescent="0.3">
      <c r="A616" s="1" t="s">
        <v>9</v>
      </c>
      <c r="B616" s="1" t="s">
        <v>653</v>
      </c>
      <c r="C616" s="3">
        <v>100</v>
      </c>
      <c r="D616" s="5">
        <v>22.8</v>
      </c>
      <c r="E616" s="6">
        <v>1.7000000000000001E-2</v>
      </c>
      <c r="F616" s="38">
        <v>0.67</v>
      </c>
      <c r="G616" s="4">
        <v>13.33</v>
      </c>
      <c r="H616" s="3">
        <v>27730</v>
      </c>
      <c r="I616" s="5">
        <v>4.9000000000000004</v>
      </c>
      <c r="J616" s="4">
        <v>12.84</v>
      </c>
      <c r="K616" s="3">
        <v>26700</v>
      </c>
    </row>
    <row r="617" spans="1:11" x14ac:dyDescent="0.3">
      <c r="A617" s="1" t="s">
        <v>9</v>
      </c>
      <c r="B617" s="1" t="s">
        <v>655</v>
      </c>
      <c r="C617" s="3">
        <v>1270</v>
      </c>
      <c r="D617" s="5">
        <v>21.2</v>
      </c>
      <c r="E617" s="6">
        <v>0.21099999999999999</v>
      </c>
      <c r="F617" s="38">
        <v>1.47</v>
      </c>
      <c r="G617" s="4">
        <v>19.190000000000001</v>
      </c>
      <c r="H617" s="3">
        <v>39920</v>
      </c>
      <c r="I617" s="5">
        <v>4.8</v>
      </c>
      <c r="J617" s="4">
        <v>16.78</v>
      </c>
      <c r="K617" s="3">
        <v>34910</v>
      </c>
    </row>
    <row r="618" spans="1:11" x14ac:dyDescent="0.3">
      <c r="A618" s="1" t="s">
        <v>9</v>
      </c>
      <c r="B618" s="1" t="s">
        <v>656</v>
      </c>
      <c r="C618" s="3">
        <v>1570</v>
      </c>
      <c r="D618" s="5">
        <v>25.2</v>
      </c>
      <c r="E618" s="6">
        <v>0.26</v>
      </c>
      <c r="F618" s="38">
        <v>3.79</v>
      </c>
      <c r="G618" s="4">
        <v>13.34</v>
      </c>
      <c r="H618" s="3">
        <v>27740</v>
      </c>
      <c r="I618" s="5">
        <v>3.7</v>
      </c>
      <c r="J618" s="4">
        <v>12.25</v>
      </c>
      <c r="K618" s="3">
        <v>25480</v>
      </c>
    </row>
    <row r="619" spans="1:11" x14ac:dyDescent="0.3">
      <c r="A619" s="1" t="s">
        <v>9</v>
      </c>
      <c r="B619" s="1" t="s">
        <v>657</v>
      </c>
      <c r="C619" s="3">
        <v>1130</v>
      </c>
      <c r="D619" s="5">
        <v>20.9</v>
      </c>
      <c r="E619" s="6">
        <v>0.187</v>
      </c>
      <c r="F619" s="38">
        <v>1.88</v>
      </c>
      <c r="G619" s="4">
        <v>12.76</v>
      </c>
      <c r="H619" s="3">
        <v>26540</v>
      </c>
      <c r="I619" s="5">
        <v>3.3</v>
      </c>
      <c r="J619" s="4">
        <v>11.53</v>
      </c>
      <c r="K619" s="3">
        <v>23980</v>
      </c>
    </row>
    <row r="620" spans="1:11" x14ac:dyDescent="0.3">
      <c r="A620" s="1" t="s">
        <v>9</v>
      </c>
      <c r="B620" s="1" t="s">
        <v>658</v>
      </c>
      <c r="C620" s="3">
        <v>1230</v>
      </c>
      <c r="D620" s="5">
        <v>23.8</v>
      </c>
      <c r="E620" s="6">
        <v>0.20399999999999999</v>
      </c>
      <c r="F620" s="38">
        <v>1.39</v>
      </c>
      <c r="G620" s="4">
        <v>12.55</v>
      </c>
      <c r="H620" s="3">
        <v>26100</v>
      </c>
      <c r="I620" s="5">
        <v>4</v>
      </c>
      <c r="J620" s="4">
        <v>11.51</v>
      </c>
      <c r="K620" s="3">
        <v>23940</v>
      </c>
    </row>
    <row r="621" spans="1:11" x14ac:dyDescent="0.3">
      <c r="A621" s="1" t="s">
        <v>9</v>
      </c>
      <c r="B621" s="1" t="s">
        <v>659</v>
      </c>
      <c r="C621" s="3">
        <v>360</v>
      </c>
      <c r="D621" s="5">
        <v>20.8</v>
      </c>
      <c r="E621" s="6">
        <v>5.8999999999999997E-2</v>
      </c>
      <c r="F621" s="38">
        <v>0.27</v>
      </c>
      <c r="G621" s="4">
        <v>15.02</v>
      </c>
      <c r="H621" s="3">
        <v>31250</v>
      </c>
      <c r="I621" s="5">
        <v>10.9</v>
      </c>
      <c r="J621" s="4">
        <v>12.4</v>
      </c>
      <c r="K621" s="3">
        <v>25800</v>
      </c>
    </row>
    <row r="622" spans="1:11" x14ac:dyDescent="0.3">
      <c r="A622" s="1" t="s">
        <v>9</v>
      </c>
      <c r="B622" s="1" t="s">
        <v>660</v>
      </c>
      <c r="C622" s="3">
        <v>690</v>
      </c>
      <c r="D622" s="5">
        <v>38.6</v>
      </c>
      <c r="E622" s="6">
        <v>0.115</v>
      </c>
      <c r="F622" s="38">
        <v>0.87</v>
      </c>
      <c r="G622" s="4">
        <v>17.3</v>
      </c>
      <c r="H622" s="3">
        <v>35990</v>
      </c>
      <c r="I622" s="5">
        <v>4.5999999999999996</v>
      </c>
      <c r="J622" s="4">
        <v>16.57</v>
      </c>
      <c r="K622" s="3">
        <v>34470</v>
      </c>
    </row>
    <row r="623" spans="1:11" x14ac:dyDescent="0.3">
      <c r="A623" s="1" t="s">
        <v>9</v>
      </c>
      <c r="B623" s="1" t="s">
        <v>661</v>
      </c>
      <c r="C623" s="3">
        <v>1350</v>
      </c>
      <c r="D623" s="5">
        <v>21</v>
      </c>
      <c r="E623" s="6">
        <v>0.223</v>
      </c>
      <c r="F623" s="38">
        <v>6.59</v>
      </c>
      <c r="G623" s="4">
        <v>29.32</v>
      </c>
      <c r="H623" s="3">
        <v>60980</v>
      </c>
      <c r="I623" s="5">
        <v>7.8</v>
      </c>
      <c r="J623" s="4">
        <v>31.11</v>
      </c>
      <c r="K623" s="3">
        <v>64710</v>
      </c>
    </row>
    <row r="624" spans="1:11" x14ac:dyDescent="0.3">
      <c r="A624" s="1" t="s">
        <v>9</v>
      </c>
      <c r="B624" s="1" t="s">
        <v>662</v>
      </c>
      <c r="C624" s="3">
        <v>1800</v>
      </c>
      <c r="D624" s="5">
        <v>18.8</v>
      </c>
      <c r="E624" s="6">
        <v>0.29799999999999999</v>
      </c>
      <c r="F624" s="38">
        <v>1.31</v>
      </c>
      <c r="G624" s="4">
        <v>16.93</v>
      </c>
      <c r="H624" s="3">
        <v>35210</v>
      </c>
      <c r="I624" s="5">
        <v>3.5</v>
      </c>
      <c r="J624" s="4">
        <v>15.16</v>
      </c>
      <c r="K624" s="3">
        <v>31540</v>
      </c>
    </row>
    <row r="625" spans="1:11" x14ac:dyDescent="0.3">
      <c r="A625" s="1" t="s">
        <v>9</v>
      </c>
      <c r="B625" s="1" t="s">
        <v>663</v>
      </c>
      <c r="C625" s="3">
        <v>1130</v>
      </c>
      <c r="D625" s="5">
        <v>30</v>
      </c>
      <c r="E625" s="6">
        <v>0.186</v>
      </c>
      <c r="F625" s="38">
        <v>1.82</v>
      </c>
      <c r="G625" s="4">
        <v>14.37</v>
      </c>
      <c r="H625" s="3">
        <v>29890</v>
      </c>
      <c r="I625" s="5">
        <v>6</v>
      </c>
      <c r="J625" s="4">
        <v>11.48</v>
      </c>
      <c r="K625" s="3">
        <v>23880</v>
      </c>
    </row>
    <row r="626" spans="1:11" x14ac:dyDescent="0.3">
      <c r="A626" s="1" t="s">
        <v>9</v>
      </c>
      <c r="B626" s="1" t="s">
        <v>664</v>
      </c>
      <c r="C626" s="3">
        <v>4070</v>
      </c>
      <c r="D626" s="5">
        <v>12.3</v>
      </c>
      <c r="E626" s="6">
        <v>0.67300000000000004</v>
      </c>
      <c r="F626" s="38">
        <v>0.98</v>
      </c>
      <c r="G626" s="4">
        <v>17.57</v>
      </c>
      <c r="H626" s="3">
        <v>36550</v>
      </c>
      <c r="I626" s="5">
        <v>4.0999999999999996</v>
      </c>
      <c r="J626" s="4">
        <v>16</v>
      </c>
      <c r="K626" s="3">
        <v>33270</v>
      </c>
    </row>
    <row r="627" spans="1:11" x14ac:dyDescent="0.3">
      <c r="A627" s="1" t="s">
        <v>9</v>
      </c>
      <c r="B627" s="1" t="s">
        <v>665</v>
      </c>
      <c r="C627" s="3">
        <v>920</v>
      </c>
      <c r="D627" s="5">
        <v>16.2</v>
      </c>
      <c r="E627" s="6">
        <v>0.153</v>
      </c>
      <c r="F627" s="38">
        <v>1.24</v>
      </c>
      <c r="G627" s="4">
        <v>16.079999999999998</v>
      </c>
      <c r="H627" s="3">
        <v>33440</v>
      </c>
      <c r="I627" s="5">
        <v>6.2</v>
      </c>
      <c r="J627" s="4">
        <v>13.87</v>
      </c>
      <c r="K627" s="3">
        <v>28850</v>
      </c>
    </row>
    <row r="628" spans="1:11" x14ac:dyDescent="0.3">
      <c r="A628" s="1" t="s">
        <v>9</v>
      </c>
      <c r="B628" s="1" t="s">
        <v>666</v>
      </c>
      <c r="C628" s="3">
        <v>1070</v>
      </c>
      <c r="D628" s="5">
        <v>28.4</v>
      </c>
      <c r="E628" s="6">
        <v>0.17599999999999999</v>
      </c>
      <c r="F628" s="38">
        <v>0.48</v>
      </c>
      <c r="G628" s="4">
        <v>15.08</v>
      </c>
      <c r="H628" s="3">
        <v>31360</v>
      </c>
      <c r="I628" s="5">
        <v>4.4000000000000004</v>
      </c>
      <c r="J628" s="4">
        <v>13.7</v>
      </c>
      <c r="K628" s="3">
        <v>28500</v>
      </c>
    </row>
    <row r="629" spans="1:11" x14ac:dyDescent="0.3">
      <c r="A629" s="1" t="s">
        <v>9</v>
      </c>
      <c r="B629" s="1" t="s">
        <v>667</v>
      </c>
      <c r="C629" s="3">
        <v>1590</v>
      </c>
      <c r="D629" s="5">
        <v>13.8</v>
      </c>
      <c r="E629" s="6">
        <v>0.26300000000000001</v>
      </c>
      <c r="F629" s="38">
        <v>0.47</v>
      </c>
      <c r="G629" s="4">
        <v>14.82</v>
      </c>
      <c r="H629" s="3">
        <v>30830</v>
      </c>
      <c r="I629" s="5">
        <v>3.4</v>
      </c>
      <c r="J629" s="4">
        <v>13.78</v>
      </c>
      <c r="K629" s="3">
        <v>28650</v>
      </c>
    </row>
    <row r="630" spans="1:11" x14ac:dyDescent="0.3">
      <c r="A630" s="1" t="s">
        <v>9</v>
      </c>
      <c r="B630" s="1" t="s">
        <v>668</v>
      </c>
      <c r="C630" s="3">
        <v>140</v>
      </c>
      <c r="D630" s="5">
        <v>29.2</v>
      </c>
      <c r="E630" s="6">
        <v>2.3E-2</v>
      </c>
      <c r="F630" s="38">
        <v>0.5</v>
      </c>
      <c r="G630" s="4">
        <v>17.84</v>
      </c>
      <c r="H630" s="3">
        <v>37110</v>
      </c>
      <c r="I630" s="5">
        <v>16.399999999999999</v>
      </c>
      <c r="J630" s="4">
        <v>14.11</v>
      </c>
      <c r="K630" s="3">
        <v>29340</v>
      </c>
    </row>
    <row r="631" spans="1:11" x14ac:dyDescent="0.3">
      <c r="A631" s="1" t="s">
        <v>9</v>
      </c>
      <c r="B631" s="1" t="s">
        <v>670</v>
      </c>
      <c r="C631" s="3">
        <v>770</v>
      </c>
      <c r="D631" s="5">
        <v>7</v>
      </c>
      <c r="E631" s="6">
        <v>0.128</v>
      </c>
      <c r="F631" s="38">
        <v>0.53</v>
      </c>
      <c r="G631" s="4">
        <v>47.69</v>
      </c>
      <c r="H631" s="3">
        <v>99200</v>
      </c>
      <c r="I631" s="5">
        <v>2.2999999999999998</v>
      </c>
      <c r="J631" s="4">
        <v>46.96</v>
      </c>
      <c r="K631" s="3">
        <v>97670</v>
      </c>
    </row>
    <row r="632" spans="1:11" x14ac:dyDescent="0.3">
      <c r="A632" s="1" t="s">
        <v>9</v>
      </c>
      <c r="B632" s="1" t="s">
        <v>671</v>
      </c>
      <c r="C632" s="3">
        <v>830</v>
      </c>
      <c r="D632" s="5">
        <v>6.5</v>
      </c>
      <c r="E632" s="6">
        <v>0.13600000000000001</v>
      </c>
      <c r="F632" s="38">
        <v>0.59</v>
      </c>
      <c r="G632" s="4">
        <v>38.14</v>
      </c>
      <c r="H632" s="3">
        <v>79340</v>
      </c>
      <c r="I632" s="5">
        <v>2.4</v>
      </c>
      <c r="J632" s="4">
        <v>38.49</v>
      </c>
      <c r="K632" s="3">
        <v>80060</v>
      </c>
    </row>
    <row r="633" spans="1:11" x14ac:dyDescent="0.3">
      <c r="A633" s="1" t="s">
        <v>9</v>
      </c>
      <c r="B633" s="1" t="s">
        <v>672</v>
      </c>
      <c r="C633" s="3">
        <v>2480</v>
      </c>
      <c r="D633" s="5">
        <v>6.3</v>
      </c>
      <c r="E633" s="6">
        <v>0.41</v>
      </c>
      <c r="F633" s="38">
        <v>0.5</v>
      </c>
      <c r="G633" s="4">
        <v>35.51</v>
      </c>
      <c r="H633" s="3">
        <v>73870</v>
      </c>
      <c r="I633" s="5">
        <v>2.5</v>
      </c>
      <c r="J633" s="4">
        <v>35.74</v>
      </c>
      <c r="K633" s="3">
        <v>74340</v>
      </c>
    </row>
    <row r="634" spans="1:11" x14ac:dyDescent="0.3">
      <c r="A634" s="1" t="s">
        <v>9</v>
      </c>
      <c r="B634" s="1" t="s">
        <v>673</v>
      </c>
      <c r="C634" s="3">
        <v>300</v>
      </c>
      <c r="D634" s="5">
        <v>24.5</v>
      </c>
      <c r="E634" s="6">
        <v>4.9000000000000002E-2</v>
      </c>
      <c r="F634" s="38">
        <v>0.23</v>
      </c>
      <c r="G634" s="4">
        <v>25.98</v>
      </c>
      <c r="H634" s="3">
        <v>54030</v>
      </c>
      <c r="I634" s="5">
        <v>9.1</v>
      </c>
      <c r="J634" s="4">
        <v>23.18</v>
      </c>
      <c r="K634" s="3">
        <v>48200</v>
      </c>
    </row>
    <row r="635" spans="1:11" x14ac:dyDescent="0.3">
      <c r="A635" s="1" t="s">
        <v>9</v>
      </c>
      <c r="B635" s="1" t="s">
        <v>674</v>
      </c>
      <c r="C635" s="3">
        <v>350</v>
      </c>
      <c r="D635" s="5">
        <v>41</v>
      </c>
      <c r="E635" s="6">
        <v>5.7000000000000002E-2</v>
      </c>
      <c r="F635" s="38">
        <v>0.55000000000000004</v>
      </c>
      <c r="G635" s="4">
        <v>45.26</v>
      </c>
      <c r="H635" s="3">
        <v>94130</v>
      </c>
      <c r="I635" s="5">
        <v>2.2999999999999998</v>
      </c>
      <c r="J635" s="4">
        <v>45.8</v>
      </c>
      <c r="K635" s="3">
        <v>95260</v>
      </c>
    </row>
    <row r="636" spans="1:11" x14ac:dyDescent="0.3">
      <c r="A636" s="1" t="s">
        <v>9</v>
      </c>
      <c r="B636" s="1" t="s">
        <v>675</v>
      </c>
      <c r="C636" s="3">
        <v>1630</v>
      </c>
      <c r="D636" s="5">
        <v>20.5</v>
      </c>
      <c r="E636" s="6">
        <v>0.27</v>
      </c>
      <c r="F636" s="38">
        <v>0.99</v>
      </c>
      <c r="G636" s="4">
        <v>36.96</v>
      </c>
      <c r="H636" s="3">
        <v>76880</v>
      </c>
      <c r="I636" s="5">
        <v>3.8</v>
      </c>
      <c r="J636" s="4">
        <v>37.840000000000003</v>
      </c>
      <c r="K636" s="3">
        <v>78710</v>
      </c>
    </row>
    <row r="637" spans="1:11" x14ac:dyDescent="0.3">
      <c r="A637" s="1" t="s">
        <v>9</v>
      </c>
      <c r="B637" s="1" t="s">
        <v>676</v>
      </c>
      <c r="C637" s="3">
        <v>410</v>
      </c>
      <c r="D637" s="5">
        <v>32.5</v>
      </c>
      <c r="E637" s="6">
        <v>6.9000000000000006E-2</v>
      </c>
      <c r="F637" s="38">
        <v>0.79</v>
      </c>
      <c r="G637" s="4">
        <v>29.96</v>
      </c>
      <c r="H637" s="3">
        <v>62310</v>
      </c>
      <c r="I637" s="5">
        <v>6</v>
      </c>
      <c r="J637" s="4">
        <v>28.07</v>
      </c>
      <c r="K637" s="3">
        <v>58390</v>
      </c>
    </row>
    <row r="638" spans="1:11" x14ac:dyDescent="0.3">
      <c r="A638" s="1" t="s">
        <v>9</v>
      </c>
      <c r="B638" s="1" t="s">
        <v>677</v>
      </c>
      <c r="C638" s="3">
        <v>1320</v>
      </c>
      <c r="D638" s="5">
        <v>26.4</v>
      </c>
      <c r="E638" s="6">
        <v>0.219</v>
      </c>
      <c r="F638" s="38">
        <v>0.4</v>
      </c>
      <c r="G638" s="4">
        <v>21.01</v>
      </c>
      <c r="H638" s="3">
        <v>43700</v>
      </c>
      <c r="I638" s="5">
        <v>5.2</v>
      </c>
      <c r="J638" s="4">
        <v>19.739999999999998</v>
      </c>
      <c r="K638" s="3">
        <v>41070</v>
      </c>
    </row>
    <row r="639" spans="1:11" x14ac:dyDescent="0.3">
      <c r="A639" s="1" t="s">
        <v>9</v>
      </c>
      <c r="B639" s="1" t="s">
        <v>678</v>
      </c>
      <c r="C639" s="3">
        <v>1370</v>
      </c>
      <c r="D639" s="5">
        <v>24.4</v>
      </c>
      <c r="E639" s="6">
        <v>0.22700000000000001</v>
      </c>
      <c r="F639" s="38">
        <v>0.67</v>
      </c>
      <c r="G639" s="4">
        <v>20</v>
      </c>
      <c r="H639" s="3">
        <v>41600</v>
      </c>
      <c r="I639" s="5">
        <v>7.9</v>
      </c>
      <c r="J639" s="4">
        <v>18.55</v>
      </c>
      <c r="K639" s="3">
        <v>38570</v>
      </c>
    </row>
    <row r="640" spans="1:11" x14ac:dyDescent="0.3">
      <c r="A640" s="1" t="s">
        <v>9</v>
      </c>
      <c r="B640" s="1" t="s">
        <v>679</v>
      </c>
      <c r="C640" s="3">
        <v>1100</v>
      </c>
      <c r="D640" s="5">
        <v>17.600000000000001</v>
      </c>
      <c r="E640" s="6">
        <v>0.18099999999999999</v>
      </c>
      <c r="F640" s="38">
        <v>0.82</v>
      </c>
      <c r="G640" s="4">
        <v>14.23</v>
      </c>
      <c r="H640" s="3">
        <v>29600</v>
      </c>
      <c r="I640" s="5">
        <v>1.9</v>
      </c>
      <c r="J640" s="4">
        <v>13.58</v>
      </c>
      <c r="K640" s="3">
        <v>28250</v>
      </c>
    </row>
    <row r="641" spans="1:11" x14ac:dyDescent="0.3">
      <c r="A641" s="1" t="s">
        <v>9</v>
      </c>
      <c r="B641" s="1" t="s">
        <v>680</v>
      </c>
      <c r="C641" s="3">
        <v>2380</v>
      </c>
      <c r="D641" s="5">
        <v>11.9</v>
      </c>
      <c r="E641" s="6">
        <v>0.39400000000000002</v>
      </c>
      <c r="F641" s="38">
        <v>1.85</v>
      </c>
      <c r="G641" s="4">
        <v>14.95</v>
      </c>
      <c r="H641" s="3">
        <v>31090</v>
      </c>
      <c r="I641" s="5">
        <v>2</v>
      </c>
      <c r="J641" s="4">
        <v>14.19</v>
      </c>
      <c r="K641" s="3">
        <v>29510</v>
      </c>
    </row>
    <row r="642" spans="1:11" x14ac:dyDescent="0.3">
      <c r="A642" s="1" t="s">
        <v>9</v>
      </c>
      <c r="B642" s="1" t="s">
        <v>681</v>
      </c>
      <c r="C642" s="3">
        <v>5100</v>
      </c>
      <c r="D642" s="5">
        <v>8.6</v>
      </c>
      <c r="E642" s="6">
        <v>0.84299999999999997</v>
      </c>
      <c r="F642" s="38">
        <v>0.93</v>
      </c>
      <c r="G642" s="4">
        <v>18.16</v>
      </c>
      <c r="H642" s="3">
        <v>37780</v>
      </c>
      <c r="I642" s="5">
        <v>2.7</v>
      </c>
      <c r="J642" s="4">
        <v>16.82</v>
      </c>
      <c r="K642" s="3">
        <v>34990</v>
      </c>
    </row>
    <row r="643" spans="1:11" x14ac:dyDescent="0.3">
      <c r="A643" s="1" t="s">
        <v>9</v>
      </c>
      <c r="B643" s="1" t="s">
        <v>682</v>
      </c>
      <c r="C643" s="3">
        <v>1260</v>
      </c>
      <c r="D643" s="5">
        <v>16.100000000000001</v>
      </c>
      <c r="E643" s="6">
        <v>0.20799999999999999</v>
      </c>
      <c r="F643" s="38">
        <v>2.4300000000000002</v>
      </c>
      <c r="G643" s="4">
        <v>13.76</v>
      </c>
      <c r="H643" s="3">
        <v>28610</v>
      </c>
      <c r="I643" s="5">
        <v>2.2999999999999998</v>
      </c>
      <c r="J643" s="4">
        <v>12.52</v>
      </c>
      <c r="K643" s="3">
        <v>26040</v>
      </c>
    </row>
    <row r="644" spans="1:11" x14ac:dyDescent="0.3">
      <c r="A644" s="1" t="s">
        <v>9</v>
      </c>
      <c r="B644" s="1" t="s">
        <v>683</v>
      </c>
      <c r="C644" s="3">
        <v>1770</v>
      </c>
      <c r="D644" s="5">
        <v>12.2</v>
      </c>
      <c r="E644" s="6">
        <v>0.29199999999999998</v>
      </c>
      <c r="F644" s="38">
        <v>0.69</v>
      </c>
      <c r="G644" s="4">
        <v>15.48</v>
      </c>
      <c r="H644" s="3">
        <v>32190</v>
      </c>
      <c r="I644" s="5">
        <v>2.1</v>
      </c>
      <c r="J644" s="4">
        <v>14.62</v>
      </c>
      <c r="K644" s="3">
        <v>30420</v>
      </c>
    </row>
    <row r="645" spans="1:11" x14ac:dyDescent="0.3">
      <c r="A645" s="1" t="s">
        <v>9</v>
      </c>
      <c r="B645" s="1" t="s">
        <v>684</v>
      </c>
      <c r="C645" s="3">
        <v>1630</v>
      </c>
      <c r="D645" s="5">
        <v>14</v>
      </c>
      <c r="E645" s="6">
        <v>0.26900000000000002</v>
      </c>
      <c r="F645" s="38">
        <v>0.5</v>
      </c>
      <c r="G645" s="4">
        <v>15.62</v>
      </c>
      <c r="H645" s="3">
        <v>32480</v>
      </c>
      <c r="I645" s="5">
        <v>3.1</v>
      </c>
      <c r="J645" s="4">
        <v>13.92</v>
      </c>
      <c r="K645" s="3">
        <v>28950</v>
      </c>
    </row>
    <row r="646" spans="1:11" x14ac:dyDescent="0.3">
      <c r="A646" s="1" t="s">
        <v>9</v>
      </c>
      <c r="B646" s="1" t="s">
        <v>685</v>
      </c>
      <c r="C646" s="3">
        <v>230</v>
      </c>
      <c r="D646" s="5">
        <v>21.1</v>
      </c>
      <c r="E646" s="6">
        <v>3.9E-2</v>
      </c>
      <c r="F646" s="38">
        <v>0.31</v>
      </c>
      <c r="G646" s="4">
        <v>16.66</v>
      </c>
      <c r="H646" s="3">
        <v>34650</v>
      </c>
      <c r="I646" s="5">
        <v>3.8</v>
      </c>
      <c r="J646" s="4">
        <v>15.54</v>
      </c>
      <c r="K646" s="3">
        <v>32310</v>
      </c>
    </row>
    <row r="647" spans="1:11" x14ac:dyDescent="0.3">
      <c r="A647" s="1" t="s">
        <v>9</v>
      </c>
      <c r="B647" s="1" t="s">
        <v>686</v>
      </c>
      <c r="C647" s="3">
        <v>23960</v>
      </c>
      <c r="D647" s="5">
        <v>3.5</v>
      </c>
      <c r="E647" s="6">
        <v>3.9630000000000001</v>
      </c>
      <c r="F647" s="38">
        <v>1.05</v>
      </c>
      <c r="G647" s="4">
        <v>20.18</v>
      </c>
      <c r="H647" s="3">
        <v>41980</v>
      </c>
      <c r="I647" s="5">
        <v>1.2</v>
      </c>
      <c r="J647" s="4">
        <v>18.13</v>
      </c>
      <c r="K647" s="3">
        <v>37710</v>
      </c>
    </row>
    <row r="648" spans="1:11" x14ac:dyDescent="0.3">
      <c r="A648" s="1" t="s">
        <v>9</v>
      </c>
      <c r="B648" s="1" t="s">
        <v>687</v>
      </c>
      <c r="C648" s="3">
        <v>1590</v>
      </c>
      <c r="D648" s="5">
        <v>19.8</v>
      </c>
      <c r="E648" s="6">
        <v>0.26300000000000001</v>
      </c>
      <c r="F648" s="38">
        <v>1.46</v>
      </c>
      <c r="G648" s="4">
        <v>16.48</v>
      </c>
      <c r="H648" s="3">
        <v>34270</v>
      </c>
      <c r="I648" s="5">
        <v>5.5</v>
      </c>
      <c r="J648" s="4">
        <v>14.19</v>
      </c>
      <c r="K648" s="3">
        <v>29510</v>
      </c>
    </row>
    <row r="649" spans="1:11" x14ac:dyDescent="0.3">
      <c r="A649" s="1" t="s">
        <v>9</v>
      </c>
      <c r="B649" s="1" t="s">
        <v>688</v>
      </c>
      <c r="C649" s="3">
        <v>2330</v>
      </c>
      <c r="D649" s="5">
        <v>19.5</v>
      </c>
      <c r="E649" s="6">
        <v>0.38500000000000001</v>
      </c>
      <c r="F649" s="38">
        <v>1.54</v>
      </c>
      <c r="G649" s="4">
        <v>19.940000000000001</v>
      </c>
      <c r="H649" s="3">
        <v>41470</v>
      </c>
      <c r="I649" s="5">
        <v>3.5</v>
      </c>
      <c r="J649" s="4">
        <v>19.59</v>
      </c>
      <c r="K649" s="3">
        <v>40750</v>
      </c>
    </row>
    <row r="650" spans="1:11" x14ac:dyDescent="0.3">
      <c r="A650" s="1" t="s">
        <v>9</v>
      </c>
      <c r="B650" s="1" t="s">
        <v>689</v>
      </c>
      <c r="C650" s="3">
        <v>750</v>
      </c>
      <c r="D650" s="5">
        <v>20.7</v>
      </c>
      <c r="E650" s="6">
        <v>0.124</v>
      </c>
      <c r="F650" s="38">
        <v>1.3</v>
      </c>
      <c r="G650" s="4">
        <v>19.48</v>
      </c>
      <c r="H650" s="3">
        <v>40530</v>
      </c>
      <c r="I650" s="5">
        <v>7.9</v>
      </c>
      <c r="J650" s="4">
        <v>16.100000000000001</v>
      </c>
      <c r="K650" s="3">
        <v>33490</v>
      </c>
    </row>
    <row r="651" spans="1:11" x14ac:dyDescent="0.3">
      <c r="A651" s="1" t="s">
        <v>9</v>
      </c>
      <c r="B651" s="1" t="s">
        <v>690</v>
      </c>
      <c r="C651" s="3">
        <v>920</v>
      </c>
      <c r="D651" s="5">
        <v>24.9</v>
      </c>
      <c r="E651" s="6">
        <v>0.153</v>
      </c>
      <c r="F651" s="38">
        <v>0.72</v>
      </c>
      <c r="G651" s="4">
        <v>16.899999999999999</v>
      </c>
      <c r="H651" s="3">
        <v>35150</v>
      </c>
      <c r="I651" s="5">
        <v>4.5999999999999996</v>
      </c>
      <c r="J651" s="4">
        <v>14.95</v>
      </c>
      <c r="K651" s="3">
        <v>31090</v>
      </c>
    </row>
    <row r="652" spans="1:11" x14ac:dyDescent="0.3">
      <c r="A652" s="1" t="s">
        <v>9</v>
      </c>
      <c r="B652" s="1" t="s">
        <v>691</v>
      </c>
      <c r="C652" s="3">
        <v>18520</v>
      </c>
      <c r="D652" s="5">
        <v>6.8</v>
      </c>
      <c r="E652" s="6">
        <v>3.0630000000000002</v>
      </c>
      <c r="F652" s="38">
        <v>1.1100000000000001</v>
      </c>
      <c r="G652" s="4">
        <v>14.26</v>
      </c>
      <c r="H652" s="3">
        <v>29660</v>
      </c>
      <c r="I652" s="5">
        <v>3.1</v>
      </c>
      <c r="J652" s="4">
        <v>11.91</v>
      </c>
      <c r="K652" s="3">
        <v>24770</v>
      </c>
    </row>
    <row r="653" spans="1:11" x14ac:dyDescent="0.3">
      <c r="A653" s="1" t="s">
        <v>9</v>
      </c>
      <c r="B653" s="1" t="s">
        <v>692</v>
      </c>
      <c r="C653" s="3">
        <v>2760</v>
      </c>
      <c r="D653" s="5">
        <v>10.6</v>
      </c>
      <c r="E653" s="6">
        <v>0.45700000000000002</v>
      </c>
      <c r="F653" s="38">
        <v>0.76</v>
      </c>
      <c r="G653" s="4">
        <v>16.47</v>
      </c>
      <c r="H653" s="3">
        <v>34260</v>
      </c>
      <c r="I653" s="5">
        <v>2.2999999999999998</v>
      </c>
      <c r="J653" s="4">
        <v>15.31</v>
      </c>
      <c r="K653" s="3">
        <v>31850</v>
      </c>
    </row>
    <row r="654" spans="1:11" x14ac:dyDescent="0.3">
      <c r="A654" s="1" t="s">
        <v>9</v>
      </c>
      <c r="B654" s="1" t="s">
        <v>693</v>
      </c>
      <c r="C654" s="3">
        <v>3070</v>
      </c>
      <c r="D654" s="5">
        <v>10.6</v>
      </c>
      <c r="E654" s="6">
        <v>0.50800000000000001</v>
      </c>
      <c r="F654" s="38">
        <v>1.37</v>
      </c>
      <c r="G654" s="4">
        <v>19.34</v>
      </c>
      <c r="H654" s="3">
        <v>40230</v>
      </c>
      <c r="I654" s="5">
        <v>4.2</v>
      </c>
      <c r="J654" s="4">
        <v>15.28</v>
      </c>
      <c r="K654" s="3">
        <v>31790</v>
      </c>
    </row>
    <row r="655" spans="1:11" x14ac:dyDescent="0.3">
      <c r="A655" s="1" t="s">
        <v>9</v>
      </c>
      <c r="B655" s="1" t="s">
        <v>694</v>
      </c>
      <c r="C655" s="3">
        <v>680</v>
      </c>
      <c r="D655" s="5">
        <v>18.399999999999999</v>
      </c>
      <c r="E655" s="6">
        <v>0.113</v>
      </c>
      <c r="F655" s="38">
        <v>1.21</v>
      </c>
      <c r="G655" s="4">
        <v>16.21</v>
      </c>
      <c r="H655" s="3">
        <v>33720</v>
      </c>
      <c r="I655" s="5">
        <v>3.7</v>
      </c>
      <c r="J655" s="4">
        <v>14.02</v>
      </c>
      <c r="K655" s="3">
        <v>29160</v>
      </c>
    </row>
    <row r="656" spans="1:11" x14ac:dyDescent="0.3">
      <c r="A656" s="1" t="s">
        <v>9</v>
      </c>
      <c r="B656" s="1" t="s">
        <v>695</v>
      </c>
      <c r="C656" s="3">
        <v>680</v>
      </c>
      <c r="D656" s="5">
        <v>25.9</v>
      </c>
      <c r="E656" s="6">
        <v>0.112</v>
      </c>
      <c r="F656" s="38">
        <v>0.68</v>
      </c>
      <c r="G656" s="4">
        <v>18.29</v>
      </c>
      <c r="H656" s="3">
        <v>38040</v>
      </c>
      <c r="I656" s="5">
        <v>3.7</v>
      </c>
      <c r="J656" s="4">
        <v>17.239999999999998</v>
      </c>
      <c r="K656" s="3">
        <v>35860</v>
      </c>
    </row>
    <row r="657" spans="1:11" x14ac:dyDescent="0.3">
      <c r="A657" s="1" t="s">
        <v>9</v>
      </c>
      <c r="B657" s="1" t="s">
        <v>696</v>
      </c>
      <c r="C657" s="3">
        <v>1220</v>
      </c>
      <c r="D657" s="5">
        <v>16.3</v>
      </c>
      <c r="E657" s="6">
        <v>0.20100000000000001</v>
      </c>
      <c r="F657" s="38">
        <v>1.28</v>
      </c>
      <c r="G657" s="4">
        <v>25.11</v>
      </c>
      <c r="H657" s="3">
        <v>52220</v>
      </c>
      <c r="I657" s="5">
        <v>10.5</v>
      </c>
      <c r="J657" s="4">
        <v>18.02</v>
      </c>
      <c r="K657" s="3">
        <v>37470</v>
      </c>
    </row>
    <row r="658" spans="1:11" x14ac:dyDescent="0.3">
      <c r="A658" s="1" t="s">
        <v>9</v>
      </c>
      <c r="B658" s="1" t="s">
        <v>697</v>
      </c>
      <c r="C658" s="3">
        <v>450</v>
      </c>
      <c r="D658" s="5">
        <v>30.8</v>
      </c>
      <c r="E658" s="6">
        <v>7.4999999999999997E-2</v>
      </c>
      <c r="F658" s="38">
        <v>0.67</v>
      </c>
      <c r="G658" s="4">
        <v>16.399999999999999</v>
      </c>
      <c r="H658" s="3">
        <v>34110</v>
      </c>
      <c r="I658" s="5">
        <v>7</v>
      </c>
      <c r="J658" s="4">
        <v>14.79</v>
      </c>
      <c r="K658" s="3">
        <v>30760</v>
      </c>
    </row>
    <row r="659" spans="1:11" x14ac:dyDescent="0.3">
      <c r="A659" s="1" t="s">
        <v>9</v>
      </c>
      <c r="B659" s="1" t="s">
        <v>698</v>
      </c>
      <c r="C659" s="3">
        <v>810</v>
      </c>
      <c r="D659" s="5">
        <v>14.4</v>
      </c>
      <c r="E659" s="6">
        <v>0.13500000000000001</v>
      </c>
      <c r="F659" s="38">
        <v>1.1000000000000001</v>
      </c>
      <c r="G659" s="4">
        <v>16.149999999999999</v>
      </c>
      <c r="H659" s="3">
        <v>33600</v>
      </c>
      <c r="I659" s="5">
        <v>3.4</v>
      </c>
      <c r="J659" s="4">
        <v>14.08</v>
      </c>
      <c r="K659" s="3">
        <v>29290</v>
      </c>
    </row>
    <row r="660" spans="1:11" x14ac:dyDescent="0.3">
      <c r="A660" s="1" t="s">
        <v>9</v>
      </c>
      <c r="B660" s="1" t="s">
        <v>699</v>
      </c>
      <c r="C660" s="3">
        <v>150</v>
      </c>
      <c r="D660" s="5">
        <v>34.700000000000003</v>
      </c>
      <c r="E660" s="6">
        <v>2.4E-2</v>
      </c>
      <c r="F660" s="38">
        <v>0.4</v>
      </c>
      <c r="G660" s="4">
        <v>13.66</v>
      </c>
      <c r="H660" s="3">
        <v>28410</v>
      </c>
      <c r="I660" s="5">
        <v>6.4</v>
      </c>
      <c r="J660" s="4">
        <v>11.86</v>
      </c>
      <c r="K660" s="3">
        <v>24680</v>
      </c>
    </row>
    <row r="661" spans="1:11" x14ac:dyDescent="0.3">
      <c r="A661" s="1" t="s">
        <v>9</v>
      </c>
      <c r="B661" s="1" t="s">
        <v>700</v>
      </c>
      <c r="C661" s="3">
        <v>380</v>
      </c>
      <c r="D661" s="5">
        <v>29.9</v>
      </c>
      <c r="E661" s="6">
        <v>6.3E-2</v>
      </c>
      <c r="F661" s="38">
        <v>1.04</v>
      </c>
      <c r="G661" s="4">
        <v>16.64</v>
      </c>
      <c r="H661" s="3">
        <v>34600</v>
      </c>
      <c r="I661" s="5">
        <v>5.9</v>
      </c>
      <c r="J661" s="4">
        <v>16.170000000000002</v>
      </c>
      <c r="K661" s="3">
        <v>33640</v>
      </c>
    </row>
    <row r="662" spans="1:11" x14ac:dyDescent="0.3">
      <c r="A662" s="1" t="s">
        <v>9</v>
      </c>
      <c r="B662" s="1" t="s">
        <v>701</v>
      </c>
      <c r="C662" s="3">
        <v>1800</v>
      </c>
      <c r="D662" s="5">
        <v>18.100000000000001</v>
      </c>
      <c r="E662" s="6">
        <v>0.29799999999999999</v>
      </c>
      <c r="F662" s="38">
        <v>1.03</v>
      </c>
      <c r="G662" s="4">
        <v>14.96</v>
      </c>
      <c r="H662" s="3">
        <v>31120</v>
      </c>
      <c r="I662" s="5">
        <v>4</v>
      </c>
      <c r="J662" s="4">
        <v>13.16</v>
      </c>
      <c r="K662" s="3">
        <v>27380</v>
      </c>
    </row>
    <row r="663" spans="1:11" x14ac:dyDescent="0.3">
      <c r="A663" s="1" t="s">
        <v>9</v>
      </c>
      <c r="B663" s="1" t="s">
        <v>702</v>
      </c>
      <c r="C663" s="3">
        <v>2150</v>
      </c>
      <c r="D663" s="5">
        <v>16.2</v>
      </c>
      <c r="E663" s="6">
        <v>0.35499999999999998</v>
      </c>
      <c r="F663" s="38">
        <v>0.53</v>
      </c>
      <c r="G663" s="4">
        <v>18.510000000000002</v>
      </c>
      <c r="H663" s="3">
        <v>38510</v>
      </c>
      <c r="I663" s="5">
        <v>6.7</v>
      </c>
      <c r="J663" s="4">
        <v>17.25</v>
      </c>
      <c r="K663" s="3">
        <v>35870</v>
      </c>
    </row>
    <row r="664" spans="1:11" x14ac:dyDescent="0.3">
      <c r="A664" s="1" t="s">
        <v>9</v>
      </c>
      <c r="B664" s="1" t="s">
        <v>703</v>
      </c>
      <c r="C664" s="3">
        <v>14270</v>
      </c>
      <c r="D664" s="5">
        <v>5.9</v>
      </c>
      <c r="E664" s="6">
        <v>2.36</v>
      </c>
      <c r="F664" s="38">
        <v>0.84</v>
      </c>
      <c r="G664" s="4">
        <v>12.76</v>
      </c>
      <c r="H664" s="3">
        <v>26540</v>
      </c>
      <c r="I664" s="5">
        <v>1</v>
      </c>
      <c r="J664" s="4">
        <v>11.74</v>
      </c>
      <c r="K664" s="3">
        <v>24430</v>
      </c>
    </row>
    <row r="665" spans="1:11" x14ac:dyDescent="0.3">
      <c r="A665" s="1" t="s">
        <v>9</v>
      </c>
      <c r="B665" s="1" t="s">
        <v>704</v>
      </c>
      <c r="C665" s="3">
        <v>11460</v>
      </c>
      <c r="D665" s="5">
        <v>9.9</v>
      </c>
      <c r="E665" s="6">
        <v>1.8959999999999999</v>
      </c>
      <c r="F665" s="38">
        <v>1.06</v>
      </c>
      <c r="G665" s="4">
        <v>14.02</v>
      </c>
      <c r="H665" s="3">
        <v>29150</v>
      </c>
      <c r="I665" s="5">
        <v>2.2000000000000002</v>
      </c>
      <c r="J665" s="4">
        <v>12.01</v>
      </c>
      <c r="K665" s="3">
        <v>24980</v>
      </c>
    </row>
    <row r="666" spans="1:11" x14ac:dyDescent="0.3">
      <c r="A666" s="1" t="s">
        <v>9</v>
      </c>
      <c r="B666" s="1" t="s">
        <v>705</v>
      </c>
      <c r="C666" s="3">
        <v>370</v>
      </c>
      <c r="D666" s="5">
        <v>10.6</v>
      </c>
      <c r="E666" s="6">
        <v>6.0999999999999999E-2</v>
      </c>
      <c r="F666" s="38">
        <v>1.05</v>
      </c>
      <c r="G666" s="4">
        <v>25.78</v>
      </c>
      <c r="H666" s="3">
        <v>53620</v>
      </c>
      <c r="I666" s="5">
        <v>4.3</v>
      </c>
      <c r="J666" s="4">
        <v>26.32</v>
      </c>
      <c r="K666" s="3">
        <v>54750</v>
      </c>
    </row>
    <row r="667" spans="1:11" x14ac:dyDescent="0.3">
      <c r="A667" s="1" t="s">
        <v>9</v>
      </c>
      <c r="B667" s="1" t="s">
        <v>706</v>
      </c>
      <c r="C667" s="3">
        <v>16390</v>
      </c>
      <c r="D667" s="5">
        <v>4.0999999999999996</v>
      </c>
      <c r="E667" s="6">
        <v>2.71</v>
      </c>
      <c r="F667" s="38">
        <v>0.98</v>
      </c>
      <c r="G667" s="4">
        <v>27.29</v>
      </c>
      <c r="H667" s="3">
        <v>56760</v>
      </c>
      <c r="I667" s="5">
        <v>1.9</v>
      </c>
      <c r="J667" s="4">
        <v>25.34</v>
      </c>
      <c r="K667" s="3">
        <v>52700</v>
      </c>
    </row>
    <row r="668" spans="1:11" x14ac:dyDescent="0.3">
      <c r="A668" s="1" t="s">
        <v>9</v>
      </c>
      <c r="B668" s="1" t="s">
        <v>707</v>
      </c>
      <c r="C668" s="3">
        <v>4420</v>
      </c>
      <c r="D668" s="5">
        <v>21.8</v>
      </c>
      <c r="E668" s="6">
        <v>0.73099999999999998</v>
      </c>
      <c r="F668" s="38">
        <v>1.24</v>
      </c>
      <c r="G668" s="4" t="s">
        <v>14</v>
      </c>
      <c r="H668" s="3">
        <v>193240</v>
      </c>
      <c r="I668" s="5">
        <v>11.4</v>
      </c>
      <c r="J668" s="4" t="s">
        <v>14</v>
      </c>
      <c r="K668" s="3">
        <v>177070</v>
      </c>
    </row>
    <row r="669" spans="1:11" x14ac:dyDescent="0.3">
      <c r="A669" s="1" t="s">
        <v>9</v>
      </c>
      <c r="B669" s="1" t="s">
        <v>708</v>
      </c>
      <c r="C669" s="3">
        <v>1440</v>
      </c>
      <c r="D669" s="5">
        <v>14</v>
      </c>
      <c r="E669" s="6">
        <v>0.23799999999999999</v>
      </c>
      <c r="F669" s="38">
        <v>0.88</v>
      </c>
      <c r="G669" s="4" t="s">
        <v>14</v>
      </c>
      <c r="H669" s="3">
        <v>101890</v>
      </c>
      <c r="I669" s="5">
        <v>8.1999999999999993</v>
      </c>
      <c r="J669" s="4" t="s">
        <v>14</v>
      </c>
      <c r="K669" s="3">
        <v>83150</v>
      </c>
    </row>
    <row r="670" spans="1:11" x14ac:dyDescent="0.3">
      <c r="A670" s="1" t="s">
        <v>9</v>
      </c>
      <c r="B670" s="1" t="s">
        <v>709</v>
      </c>
      <c r="C670" s="3">
        <v>580</v>
      </c>
      <c r="D670" s="5">
        <v>0</v>
      </c>
      <c r="E670" s="6">
        <v>9.6000000000000002E-2</v>
      </c>
      <c r="F670" s="38">
        <v>0.6</v>
      </c>
      <c r="G670" s="4">
        <v>64.41</v>
      </c>
      <c r="H670" s="3">
        <v>133970</v>
      </c>
      <c r="I670" s="5">
        <v>2.2999999999999998</v>
      </c>
      <c r="J670" s="4">
        <v>70.52</v>
      </c>
      <c r="K670" s="3">
        <v>146680</v>
      </c>
    </row>
    <row r="671" spans="1:11" x14ac:dyDescent="0.3">
      <c r="A671" s="1" t="s">
        <v>9</v>
      </c>
      <c r="B671" s="1" t="s">
        <v>711</v>
      </c>
      <c r="C671" s="3">
        <v>7700</v>
      </c>
      <c r="D671" s="5">
        <v>20.8</v>
      </c>
      <c r="E671" s="6">
        <v>1.2729999999999999</v>
      </c>
      <c r="F671" s="38">
        <v>1.52</v>
      </c>
      <c r="G671" s="4" t="s">
        <v>14</v>
      </c>
      <c r="H671" s="3">
        <v>50250</v>
      </c>
      <c r="I671" s="5">
        <v>3.4</v>
      </c>
      <c r="J671" s="4" t="s">
        <v>14</v>
      </c>
      <c r="K671" s="3">
        <v>51850</v>
      </c>
    </row>
    <row r="672" spans="1:11" x14ac:dyDescent="0.3">
      <c r="A672" s="1" t="s">
        <v>9</v>
      </c>
      <c r="B672" s="1" t="s">
        <v>712</v>
      </c>
      <c r="C672" s="3">
        <v>790</v>
      </c>
      <c r="D672" s="5">
        <v>34.1</v>
      </c>
      <c r="E672" s="6">
        <v>0.13</v>
      </c>
      <c r="F672" s="38">
        <v>1.21</v>
      </c>
      <c r="G672" s="4">
        <v>12.51</v>
      </c>
      <c r="H672" s="3">
        <v>26020</v>
      </c>
      <c r="I672" s="5">
        <v>3.1</v>
      </c>
      <c r="J672" s="4">
        <v>11.76</v>
      </c>
      <c r="K672" s="3">
        <v>24450</v>
      </c>
    </row>
    <row r="673" spans="1:11" x14ac:dyDescent="0.3">
      <c r="A673" s="1" t="s">
        <v>9</v>
      </c>
      <c r="B673" s="1" t="s">
        <v>713</v>
      </c>
      <c r="C673" s="3">
        <v>9220</v>
      </c>
      <c r="D673" s="5">
        <v>8</v>
      </c>
      <c r="E673" s="6">
        <v>1.524</v>
      </c>
      <c r="F673" s="38">
        <v>1.23</v>
      </c>
      <c r="G673" s="4">
        <v>20.37</v>
      </c>
      <c r="H673" s="3">
        <v>42360</v>
      </c>
      <c r="I673" s="5">
        <v>4.0999999999999996</v>
      </c>
      <c r="J673" s="4">
        <v>19.77</v>
      </c>
      <c r="K673" s="3">
        <v>41120</v>
      </c>
    </row>
    <row r="674" spans="1:11" x14ac:dyDescent="0.3">
      <c r="A674" s="1" t="s">
        <v>9</v>
      </c>
      <c r="B674" s="1" t="s">
        <v>714</v>
      </c>
      <c r="C674" s="3">
        <v>9460</v>
      </c>
      <c r="D674" s="5">
        <v>10.5</v>
      </c>
      <c r="E674" s="6">
        <v>1.5640000000000001</v>
      </c>
      <c r="F674" s="38">
        <v>0.44</v>
      </c>
      <c r="G674" s="4">
        <v>16.63</v>
      </c>
      <c r="H674" s="3">
        <v>34580</v>
      </c>
      <c r="I674" s="5">
        <v>2.2999999999999998</v>
      </c>
      <c r="J674" s="4">
        <v>15.95</v>
      </c>
      <c r="K674" s="3">
        <v>33170</v>
      </c>
    </row>
    <row r="675" spans="1:11" x14ac:dyDescent="0.3">
      <c r="A675" s="1" t="s">
        <v>9</v>
      </c>
      <c r="B675" s="1" t="s">
        <v>715</v>
      </c>
      <c r="C675" s="3">
        <v>16520</v>
      </c>
      <c r="D675" s="5">
        <v>12.5</v>
      </c>
      <c r="E675" s="6">
        <v>2.7320000000000002</v>
      </c>
      <c r="F675" s="38">
        <v>0.91</v>
      </c>
      <c r="G675" s="4">
        <v>16.61</v>
      </c>
      <c r="H675" s="3">
        <v>34550</v>
      </c>
      <c r="I675" s="5">
        <v>4.9000000000000004</v>
      </c>
      <c r="J675" s="4">
        <v>13.71</v>
      </c>
      <c r="K675" s="3">
        <v>28510</v>
      </c>
    </row>
    <row r="676" spans="1:11" x14ac:dyDescent="0.3">
      <c r="A676" s="1" t="s">
        <v>9</v>
      </c>
      <c r="B676" s="1" t="s">
        <v>716</v>
      </c>
      <c r="C676" s="3">
        <v>42250</v>
      </c>
      <c r="D676" s="5">
        <v>4.7</v>
      </c>
      <c r="E676" s="6">
        <v>6.9859999999999998</v>
      </c>
      <c r="F676" s="38">
        <v>0.56999999999999995</v>
      </c>
      <c r="G676" s="4">
        <v>22.01</v>
      </c>
      <c r="H676" s="3">
        <v>45770</v>
      </c>
      <c r="I676" s="5">
        <v>1.6</v>
      </c>
      <c r="J676" s="4">
        <v>21.49</v>
      </c>
      <c r="K676" s="3">
        <v>44700</v>
      </c>
    </row>
    <row r="677" spans="1:11" x14ac:dyDescent="0.3">
      <c r="A677" s="1" t="s">
        <v>9</v>
      </c>
      <c r="B677" s="1" t="s">
        <v>717</v>
      </c>
      <c r="C677" s="3">
        <v>37440</v>
      </c>
      <c r="D677" s="5">
        <v>4.4000000000000004</v>
      </c>
      <c r="E677" s="6">
        <v>6.1909999999999998</v>
      </c>
      <c r="F677" s="38">
        <v>1.01</v>
      </c>
      <c r="G677" s="4">
        <v>18.47</v>
      </c>
      <c r="H677" s="3">
        <v>38420</v>
      </c>
      <c r="I677" s="5">
        <v>2.5</v>
      </c>
      <c r="J677" s="4">
        <v>16.03</v>
      </c>
      <c r="K677" s="3">
        <v>33330</v>
      </c>
    </row>
    <row r="678" spans="1:11" x14ac:dyDescent="0.3">
      <c r="A678" s="1" t="s">
        <v>9</v>
      </c>
      <c r="B678" s="1" t="s">
        <v>718</v>
      </c>
      <c r="C678" s="3">
        <v>8340</v>
      </c>
      <c r="D678" s="5">
        <v>11.3</v>
      </c>
      <c r="E678" s="6">
        <v>1.379</v>
      </c>
      <c r="F678" s="38">
        <v>0.99</v>
      </c>
      <c r="G678" s="4">
        <v>14.77</v>
      </c>
      <c r="H678" s="3">
        <v>30720</v>
      </c>
      <c r="I678" s="5">
        <v>2.2000000000000002</v>
      </c>
      <c r="J678" s="4">
        <v>13.54</v>
      </c>
      <c r="K678" s="3">
        <v>28170</v>
      </c>
    </row>
    <row r="679" spans="1:11" x14ac:dyDescent="0.3">
      <c r="A679" s="1" t="s">
        <v>9</v>
      </c>
      <c r="B679" s="1" t="s">
        <v>719</v>
      </c>
      <c r="C679" s="3">
        <v>1330</v>
      </c>
      <c r="D679" s="5">
        <v>15.2</v>
      </c>
      <c r="E679" s="6">
        <v>0.22</v>
      </c>
      <c r="F679" s="38">
        <v>0.55000000000000004</v>
      </c>
      <c r="G679" s="4">
        <v>25.21</v>
      </c>
      <c r="H679" s="3">
        <v>52440</v>
      </c>
      <c r="I679" s="5">
        <v>13.1</v>
      </c>
      <c r="J679" s="4">
        <v>19.510000000000002</v>
      </c>
      <c r="K679" s="3">
        <v>40580</v>
      </c>
    </row>
    <row r="680" spans="1:11" x14ac:dyDescent="0.3">
      <c r="A680" s="1" t="s">
        <v>9</v>
      </c>
      <c r="B680" s="1" t="s">
        <v>720</v>
      </c>
      <c r="C680" s="3">
        <v>90</v>
      </c>
      <c r="D680" s="5">
        <v>8.4</v>
      </c>
      <c r="E680" s="6">
        <v>1.4999999999999999E-2</v>
      </c>
      <c r="F680" s="38">
        <v>0.46</v>
      </c>
      <c r="G680" s="4">
        <v>22.03</v>
      </c>
      <c r="H680" s="3">
        <v>45820</v>
      </c>
      <c r="I680" s="5">
        <v>9.1</v>
      </c>
      <c r="J680" s="4">
        <v>18.12</v>
      </c>
      <c r="K680" s="3">
        <v>37690</v>
      </c>
    </row>
    <row r="681" spans="1:11" x14ac:dyDescent="0.3">
      <c r="A681" s="1" t="s">
        <v>9</v>
      </c>
      <c r="B681" s="1" t="s">
        <v>724</v>
      </c>
      <c r="C681" s="3">
        <v>12970</v>
      </c>
      <c r="D681" s="5">
        <v>8.3000000000000007</v>
      </c>
      <c r="E681" s="6">
        <v>2.1440000000000001</v>
      </c>
      <c r="F681" s="38">
        <v>2.1</v>
      </c>
      <c r="G681" s="4">
        <v>12.35</v>
      </c>
      <c r="H681" s="3">
        <v>25680</v>
      </c>
      <c r="I681" s="5">
        <v>1.3</v>
      </c>
      <c r="J681" s="4">
        <v>11.45</v>
      </c>
      <c r="K681" s="3">
        <v>23810</v>
      </c>
    </row>
    <row r="682" spans="1:11" x14ac:dyDescent="0.3">
      <c r="A682" s="1" t="s">
        <v>9</v>
      </c>
      <c r="B682" s="1" t="s">
        <v>725</v>
      </c>
      <c r="C682" s="3">
        <v>2090</v>
      </c>
      <c r="D682" s="5">
        <v>19.7</v>
      </c>
      <c r="E682" s="6">
        <v>0.34599999999999997</v>
      </c>
      <c r="F682" s="38">
        <v>0.42</v>
      </c>
      <c r="G682" s="4">
        <v>14.7</v>
      </c>
      <c r="H682" s="3">
        <v>30590</v>
      </c>
      <c r="I682" s="5">
        <v>2.5</v>
      </c>
      <c r="J682" s="4">
        <v>13</v>
      </c>
      <c r="K682" s="3">
        <v>27040</v>
      </c>
    </row>
    <row r="683" spans="1:11" x14ac:dyDescent="0.3">
      <c r="A683" s="1" t="s">
        <v>9</v>
      </c>
      <c r="B683" s="1" t="s">
        <v>726</v>
      </c>
      <c r="C683" s="3">
        <v>200</v>
      </c>
      <c r="D683" s="5">
        <v>23.6</v>
      </c>
      <c r="E683" s="6">
        <v>3.3000000000000002E-2</v>
      </c>
      <c r="F683" s="38">
        <v>0.67</v>
      </c>
      <c r="G683" s="4">
        <v>26.85</v>
      </c>
      <c r="H683" s="3">
        <v>55850</v>
      </c>
      <c r="I683" s="5">
        <v>5.7</v>
      </c>
      <c r="J683" s="4">
        <v>23.9</v>
      </c>
      <c r="K683" s="3">
        <v>49700</v>
      </c>
    </row>
    <row r="684" spans="1:11" x14ac:dyDescent="0.3">
      <c r="A684" s="1" t="s">
        <v>9</v>
      </c>
      <c r="B684" s="1" t="s">
        <v>727</v>
      </c>
      <c r="C684" s="3">
        <v>1180</v>
      </c>
      <c r="D684" s="5">
        <v>31</v>
      </c>
      <c r="E684" s="6">
        <v>0.19500000000000001</v>
      </c>
      <c r="F684" s="38">
        <v>0.93</v>
      </c>
      <c r="G684" s="4">
        <v>39.97</v>
      </c>
      <c r="H684" s="3">
        <v>83140</v>
      </c>
      <c r="I684" s="5">
        <v>4.8</v>
      </c>
      <c r="J684" s="4">
        <v>39.950000000000003</v>
      </c>
      <c r="K684" s="3">
        <v>83090</v>
      </c>
    </row>
    <row r="685" spans="1:11" x14ac:dyDescent="0.3">
      <c r="A685" s="1" t="s">
        <v>9</v>
      </c>
      <c r="B685" s="1" t="s">
        <v>728</v>
      </c>
      <c r="C685" s="3">
        <v>1690</v>
      </c>
      <c r="D685" s="5">
        <v>39.4</v>
      </c>
      <c r="E685" s="6">
        <v>0.28000000000000003</v>
      </c>
      <c r="F685" s="38">
        <v>1.64</v>
      </c>
      <c r="G685" s="4">
        <v>15.18</v>
      </c>
      <c r="H685" s="3">
        <v>31570</v>
      </c>
      <c r="I685" s="5">
        <v>6.9</v>
      </c>
      <c r="J685" s="4">
        <v>13.93</v>
      </c>
      <c r="K685" s="3">
        <v>28980</v>
      </c>
    </row>
    <row r="686" spans="1:11" x14ac:dyDescent="0.3">
      <c r="A686" s="1" t="s">
        <v>9</v>
      </c>
      <c r="B686" s="1" t="s">
        <v>729</v>
      </c>
      <c r="C686" s="3">
        <v>1530</v>
      </c>
      <c r="D686" s="5">
        <v>40.9</v>
      </c>
      <c r="E686" s="6">
        <v>0.253</v>
      </c>
      <c r="F686" s="38">
        <v>0.94</v>
      </c>
      <c r="G686" s="4">
        <v>20.12</v>
      </c>
      <c r="H686" s="3">
        <v>41850</v>
      </c>
      <c r="I686" s="5">
        <v>5.3</v>
      </c>
      <c r="J686" s="4">
        <v>18.72</v>
      </c>
      <c r="K686" s="3">
        <v>38930</v>
      </c>
    </row>
    <row r="687" spans="1:11" x14ac:dyDescent="0.3">
      <c r="A687" s="1" t="s">
        <v>9</v>
      </c>
      <c r="B687" s="1" t="s">
        <v>730</v>
      </c>
      <c r="C687" s="3">
        <v>900</v>
      </c>
      <c r="D687" s="5">
        <v>21.8</v>
      </c>
      <c r="E687" s="6">
        <v>0.14899999999999999</v>
      </c>
      <c r="F687" s="38">
        <v>0.8</v>
      </c>
      <c r="G687" s="4">
        <v>16.440000000000001</v>
      </c>
      <c r="H687" s="3">
        <v>34200</v>
      </c>
      <c r="I687" s="5">
        <v>7.3</v>
      </c>
      <c r="J687" s="4">
        <v>15.97</v>
      </c>
      <c r="K687" s="3">
        <v>33210</v>
      </c>
    </row>
    <row r="688" spans="1:11" x14ac:dyDescent="0.3">
      <c r="A688" s="1" t="s">
        <v>9</v>
      </c>
      <c r="B688" s="1" t="s">
        <v>731</v>
      </c>
      <c r="C688" s="3">
        <v>1400</v>
      </c>
      <c r="D688" s="5">
        <v>28.4</v>
      </c>
      <c r="E688" s="6">
        <v>0.23200000000000001</v>
      </c>
      <c r="F688" s="38">
        <v>0.76</v>
      </c>
      <c r="G688" s="4">
        <v>29.1</v>
      </c>
      <c r="H688" s="3">
        <v>60530</v>
      </c>
      <c r="I688" s="5">
        <v>8.6999999999999993</v>
      </c>
      <c r="J688" s="4">
        <v>28.43</v>
      </c>
      <c r="K688" s="3">
        <v>59140</v>
      </c>
    </row>
    <row r="689" spans="1:11" x14ac:dyDescent="0.3">
      <c r="A689" s="1" t="s">
        <v>9</v>
      </c>
      <c r="B689" s="1" t="s">
        <v>732</v>
      </c>
      <c r="C689" s="3">
        <v>490</v>
      </c>
      <c r="D689" s="5">
        <v>26.2</v>
      </c>
      <c r="E689" s="6">
        <v>8.1000000000000003E-2</v>
      </c>
      <c r="F689" s="38">
        <v>0.25</v>
      </c>
      <c r="G689" s="4">
        <v>30.66</v>
      </c>
      <c r="H689" s="3">
        <v>63780</v>
      </c>
      <c r="I689" s="5">
        <v>7.6</v>
      </c>
      <c r="J689" s="4">
        <v>29.1</v>
      </c>
      <c r="K689" s="3">
        <v>60530</v>
      </c>
    </row>
    <row r="690" spans="1:11" x14ac:dyDescent="0.3">
      <c r="A690" s="1" t="s">
        <v>9</v>
      </c>
      <c r="B690" s="1" t="s">
        <v>733</v>
      </c>
      <c r="C690" s="3">
        <v>16300</v>
      </c>
      <c r="D690" s="5">
        <v>5.3</v>
      </c>
      <c r="E690" s="6">
        <v>2.6949999999999998</v>
      </c>
      <c r="F690" s="38">
        <v>0.67</v>
      </c>
      <c r="G690" s="4">
        <v>17.84</v>
      </c>
      <c r="H690" s="3">
        <v>37110</v>
      </c>
      <c r="I690" s="5">
        <v>1.4</v>
      </c>
      <c r="J690" s="4">
        <v>16.22</v>
      </c>
      <c r="K690" s="3">
        <v>33730</v>
      </c>
    </row>
    <row r="691" spans="1:11" x14ac:dyDescent="0.3">
      <c r="A691" s="1" t="s">
        <v>9</v>
      </c>
      <c r="B691" s="1" t="s">
        <v>734</v>
      </c>
      <c r="C691" s="3">
        <v>21810</v>
      </c>
      <c r="D691" s="5">
        <v>6.1</v>
      </c>
      <c r="E691" s="6">
        <v>3.6070000000000002</v>
      </c>
      <c r="F691" s="38">
        <v>1.38</v>
      </c>
      <c r="G691" s="4">
        <v>13.1</v>
      </c>
      <c r="H691" s="3">
        <v>27250</v>
      </c>
      <c r="I691" s="5">
        <v>3.4</v>
      </c>
      <c r="J691" s="4">
        <v>11.65</v>
      </c>
      <c r="K691" s="3">
        <v>24240</v>
      </c>
    </row>
    <row r="692" spans="1:11" x14ac:dyDescent="0.3">
      <c r="A692" s="1" t="s">
        <v>9</v>
      </c>
      <c r="B692" s="1" t="s">
        <v>735</v>
      </c>
      <c r="C692" s="3">
        <v>130170</v>
      </c>
      <c r="D692" s="5">
        <v>6.6</v>
      </c>
      <c r="E692" s="6">
        <v>21.524999999999999</v>
      </c>
      <c r="F692" s="38">
        <v>1.1299999999999999</v>
      </c>
      <c r="G692" s="4">
        <v>14.36</v>
      </c>
      <c r="H692" s="3">
        <v>29870</v>
      </c>
      <c r="I692" s="5">
        <v>1.2</v>
      </c>
      <c r="J692" s="4">
        <v>12.31</v>
      </c>
      <c r="K692" s="3">
        <v>25610</v>
      </c>
    </row>
    <row r="693" spans="1:11" x14ac:dyDescent="0.3">
      <c r="A693" s="1" t="s">
        <v>9</v>
      </c>
      <c r="B693" s="1" t="s">
        <v>736</v>
      </c>
      <c r="C693" s="3">
        <v>2080</v>
      </c>
      <c r="D693" s="5">
        <v>17.399999999999999</v>
      </c>
      <c r="E693" s="6">
        <v>0.34399999999999997</v>
      </c>
      <c r="F693" s="38">
        <v>0.66</v>
      </c>
      <c r="G693" s="4">
        <v>13.74</v>
      </c>
      <c r="H693" s="3">
        <v>28580</v>
      </c>
      <c r="I693" s="5">
        <v>2.6</v>
      </c>
      <c r="J693" s="4">
        <v>12.24</v>
      </c>
      <c r="K693" s="3">
        <v>25470</v>
      </c>
    </row>
    <row r="694" spans="1:11" x14ac:dyDescent="0.3">
      <c r="A694" s="1" t="s">
        <v>9</v>
      </c>
      <c r="B694" s="1" t="s">
        <v>737</v>
      </c>
      <c r="C694" s="3">
        <v>45360</v>
      </c>
      <c r="D694" s="5">
        <v>11.4</v>
      </c>
      <c r="E694" s="6">
        <v>7.5010000000000003</v>
      </c>
      <c r="F694" s="38">
        <v>1.53</v>
      </c>
      <c r="G694" s="4">
        <v>12</v>
      </c>
      <c r="H694" s="3">
        <v>24960</v>
      </c>
      <c r="I694" s="5">
        <v>2.1</v>
      </c>
      <c r="J694" s="4">
        <v>11.19</v>
      </c>
      <c r="K694" s="3">
        <v>23270</v>
      </c>
    </row>
    <row r="695" spans="1:11" x14ac:dyDescent="0.3">
      <c r="A695" s="1" t="s">
        <v>9</v>
      </c>
      <c r="B695" s="1" t="s">
        <v>739</v>
      </c>
      <c r="C695" s="3">
        <v>3900</v>
      </c>
      <c r="D695" s="5">
        <v>17.7</v>
      </c>
      <c r="E695" s="6">
        <v>0.64500000000000002</v>
      </c>
      <c r="F695" s="38">
        <v>0.8</v>
      </c>
      <c r="G695" s="4">
        <v>25.55</v>
      </c>
      <c r="H695" s="3">
        <v>53130</v>
      </c>
      <c r="I695" s="5">
        <v>6.1</v>
      </c>
      <c r="J695" s="4">
        <v>24.22</v>
      </c>
      <c r="K695" s="3">
        <v>50370</v>
      </c>
    </row>
    <row r="696" spans="1:11" x14ac:dyDescent="0.3">
      <c r="A696" s="1" t="s">
        <v>9</v>
      </c>
      <c r="B696" s="1" t="s">
        <v>740</v>
      </c>
      <c r="C696" s="3">
        <v>3860</v>
      </c>
      <c r="D696" s="5">
        <v>11.6</v>
      </c>
      <c r="E696" s="6">
        <v>0.63900000000000001</v>
      </c>
      <c r="F696" s="38">
        <v>3.5</v>
      </c>
      <c r="G696" s="4">
        <v>14.44</v>
      </c>
      <c r="H696" s="3">
        <v>30030</v>
      </c>
      <c r="I696" s="5">
        <v>4.5999999999999996</v>
      </c>
      <c r="J696" s="4">
        <v>12.2</v>
      </c>
      <c r="K696" s="3">
        <v>25380</v>
      </c>
    </row>
    <row r="697" spans="1:11" x14ac:dyDescent="0.3">
      <c r="F697" s="6"/>
      <c r="G697" s="6"/>
    </row>
    <row r="698" spans="1:11" x14ac:dyDescent="0.3">
      <c r="F698" s="6"/>
    </row>
    <row r="699" spans="1:11" x14ac:dyDescent="0.3">
      <c r="F699" s="6"/>
    </row>
    <row r="700" spans="1:11" x14ac:dyDescent="0.3">
      <c r="F700" s="6"/>
    </row>
    <row r="701" spans="1:11" x14ac:dyDescent="0.3">
      <c r="F701" s="6"/>
    </row>
    <row r="702" spans="1:11" x14ac:dyDescent="0.3">
      <c r="F702" s="6"/>
    </row>
    <row r="703" spans="1:11" x14ac:dyDescent="0.3">
      <c r="F703" s="6"/>
    </row>
    <row r="704" spans="1:11" x14ac:dyDescent="0.3">
      <c r="F704" s="6"/>
    </row>
    <row r="705" spans="6:6" x14ac:dyDescent="0.3">
      <c r="F705" s="6"/>
    </row>
    <row r="706" spans="6:6" x14ac:dyDescent="0.3">
      <c r="F706" s="6"/>
    </row>
    <row r="707" spans="6:6" x14ac:dyDescent="0.3">
      <c r="F707" s="6"/>
    </row>
    <row r="708" spans="6:6" x14ac:dyDescent="0.3">
      <c r="F708" s="6"/>
    </row>
    <row r="709" spans="6:6" x14ac:dyDescent="0.3">
      <c r="F709" s="6"/>
    </row>
    <row r="710" spans="6:6" x14ac:dyDescent="0.3">
      <c r="F710" s="6"/>
    </row>
    <row r="711" spans="6:6" x14ac:dyDescent="0.3">
      <c r="F711" s="6"/>
    </row>
    <row r="712" spans="6:6" x14ac:dyDescent="0.3">
      <c r="F712" s="6"/>
    </row>
    <row r="713" spans="6:6" x14ac:dyDescent="0.3">
      <c r="F713" s="6"/>
    </row>
    <row r="714" spans="6:6" x14ac:dyDescent="0.3">
      <c r="F714" s="6"/>
    </row>
    <row r="715" spans="6:6" x14ac:dyDescent="0.3">
      <c r="F715" s="6"/>
    </row>
    <row r="716" spans="6:6" x14ac:dyDescent="0.3">
      <c r="F716" s="6"/>
    </row>
    <row r="717" spans="6:6" x14ac:dyDescent="0.3">
      <c r="F717" s="6"/>
    </row>
    <row r="718" spans="6:6" x14ac:dyDescent="0.3">
      <c r="F718" s="6"/>
    </row>
    <row r="719" spans="6:6" x14ac:dyDescent="0.3">
      <c r="F719" s="6"/>
    </row>
    <row r="720" spans="6:6" x14ac:dyDescent="0.3">
      <c r="F720" s="6"/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zoomScale="90" zoomScaleNormal="90" workbookViewId="0">
      <selection activeCell="B20" sqref="B20"/>
    </sheetView>
  </sheetViews>
  <sheetFormatPr defaultColWidth="9.109375" defaultRowHeight="13.2" x14ac:dyDescent="0.25"/>
  <cols>
    <col min="1" max="1" width="19.5546875" style="22" customWidth="1"/>
    <col min="2" max="2" width="88.33203125" style="9" customWidth="1"/>
    <col min="3" max="16384" width="9.109375" style="10"/>
  </cols>
  <sheetData>
    <row r="1" spans="1:2" ht="20.25" x14ac:dyDescent="0.3">
      <c r="A1" s="8" t="s">
        <v>806</v>
      </c>
    </row>
    <row r="2" spans="1:2" ht="20.25" x14ac:dyDescent="0.3">
      <c r="A2" s="8"/>
    </row>
    <row r="3" spans="1:2" ht="15" x14ac:dyDescent="0.25">
      <c r="A3" s="11" t="s">
        <v>770</v>
      </c>
    </row>
    <row r="4" spans="1:2" s="14" customFormat="1" ht="14.25" x14ac:dyDescent="0.2">
      <c r="A4" s="12" t="s">
        <v>771</v>
      </c>
      <c r="B4" s="13"/>
    </row>
    <row r="5" spans="1:2" ht="14.25" x14ac:dyDescent="0.2">
      <c r="A5" s="12" t="s">
        <v>772</v>
      </c>
    </row>
    <row r="6" spans="1:2" ht="14.25" x14ac:dyDescent="0.2">
      <c r="A6" s="12"/>
    </row>
    <row r="7" spans="1:2" ht="12.75" x14ac:dyDescent="0.2">
      <c r="A7" s="7" t="s">
        <v>807</v>
      </c>
    </row>
    <row r="8" spans="1:2" s="14" customFormat="1" ht="15" x14ac:dyDescent="0.25">
      <c r="A8" t="s">
        <v>810</v>
      </c>
      <c r="B8" s="13"/>
    </row>
    <row r="10" spans="1:2" ht="12.75" x14ac:dyDescent="0.2">
      <c r="A10" s="15"/>
    </row>
    <row r="11" spans="1:2" s="17" customFormat="1" ht="15.75" x14ac:dyDescent="0.25">
      <c r="A11" s="16" t="s">
        <v>773</v>
      </c>
      <c r="B11" s="16" t="s">
        <v>774</v>
      </c>
    </row>
    <row r="12" spans="1:2" s="19" customFormat="1" ht="12.75" x14ac:dyDescent="0.2">
      <c r="A12" s="18" t="s">
        <v>775</v>
      </c>
      <c r="B12" s="18" t="s">
        <v>776</v>
      </c>
    </row>
    <row r="13" spans="1:2" s="19" customFormat="1" ht="12.75" x14ac:dyDescent="0.2">
      <c r="A13" s="20" t="s">
        <v>777</v>
      </c>
      <c r="B13" s="21" t="s">
        <v>778</v>
      </c>
    </row>
    <row r="14" spans="1:2" s="19" customFormat="1" ht="12.75" x14ac:dyDescent="0.2">
      <c r="A14" s="20" t="s">
        <v>779</v>
      </c>
      <c r="B14" s="21" t="s">
        <v>780</v>
      </c>
    </row>
    <row r="15" spans="1:2" s="19" customFormat="1" ht="12.75" x14ac:dyDescent="0.2">
      <c r="A15" s="20" t="s">
        <v>781</v>
      </c>
      <c r="B15" s="21" t="s">
        <v>782</v>
      </c>
    </row>
    <row r="16" spans="1:2" s="19" customFormat="1" ht="25.5" x14ac:dyDescent="0.2">
      <c r="A16" s="20" t="s">
        <v>783</v>
      </c>
      <c r="B16" s="18" t="s">
        <v>784</v>
      </c>
    </row>
    <row r="17" spans="1:2" s="19" customFormat="1" ht="25.5" x14ac:dyDescent="0.2">
      <c r="A17" s="20" t="s">
        <v>785</v>
      </c>
      <c r="B17" s="21" t="s">
        <v>786</v>
      </c>
    </row>
    <row r="18" spans="1:2" s="19" customFormat="1" ht="12.75" x14ac:dyDescent="0.2">
      <c r="A18" s="20" t="s">
        <v>787</v>
      </c>
      <c r="B18" s="21" t="s">
        <v>809</v>
      </c>
    </row>
    <row r="19" spans="1:2" s="19" customFormat="1" ht="12.75" x14ac:dyDescent="0.2">
      <c r="A19" s="20" t="s">
        <v>788</v>
      </c>
      <c r="B19" s="18" t="s">
        <v>808</v>
      </c>
    </row>
    <row r="20" spans="1:2" s="19" customFormat="1" ht="66" x14ac:dyDescent="0.25">
      <c r="A20" s="20" t="s">
        <v>789</v>
      </c>
      <c r="B20" s="22" t="s">
        <v>790</v>
      </c>
    </row>
    <row r="21" spans="1:2" s="19" customFormat="1" ht="12.75" x14ac:dyDescent="0.2">
      <c r="A21" s="20" t="s">
        <v>791</v>
      </c>
      <c r="B21" s="21" t="s">
        <v>792</v>
      </c>
    </row>
    <row r="22" spans="1:2" s="19" customFormat="1" ht="12.75" x14ac:dyDescent="0.2">
      <c r="A22" s="20" t="s">
        <v>793</v>
      </c>
      <c r="B22" s="21" t="s">
        <v>794</v>
      </c>
    </row>
    <row r="23" spans="1:2" s="19" customFormat="1" ht="25.5" x14ac:dyDescent="0.2">
      <c r="A23" s="20" t="s">
        <v>795</v>
      </c>
      <c r="B23" s="18" t="s">
        <v>796</v>
      </c>
    </row>
    <row r="24" spans="1:2" s="19" customFormat="1" ht="12.75" x14ac:dyDescent="0.2">
      <c r="A24" s="20" t="s">
        <v>797</v>
      </c>
      <c r="B24" s="21" t="s">
        <v>798</v>
      </c>
    </row>
    <row r="25" spans="1:2" s="19" customFormat="1" x14ac:dyDescent="0.25">
      <c r="A25" s="20" t="s">
        <v>799</v>
      </c>
      <c r="B25" s="21" t="s">
        <v>800</v>
      </c>
    </row>
    <row r="26" spans="1:2" s="25" customFormat="1" x14ac:dyDescent="0.25">
      <c r="A26" s="23"/>
      <c r="B26" s="24"/>
    </row>
    <row r="27" spans="1:2" s="27" customFormat="1" ht="16.8" x14ac:dyDescent="0.3">
      <c r="A27" s="16" t="s">
        <v>801</v>
      </c>
      <c r="B27" s="26"/>
    </row>
    <row r="28" spans="1:2" s="29" customFormat="1" ht="30" customHeight="1" x14ac:dyDescent="0.25">
      <c r="A28" s="15" t="s">
        <v>802</v>
      </c>
      <c r="B28" s="28"/>
    </row>
    <row r="29" spans="1:2" s="30" customFormat="1" ht="14.25" customHeight="1" x14ac:dyDescent="0.25">
      <c r="A29" s="15" t="s">
        <v>803</v>
      </c>
      <c r="B29" s="9"/>
    </row>
    <row r="30" spans="1:2" x14ac:dyDescent="0.25">
      <c r="A30" s="15" t="s">
        <v>804</v>
      </c>
    </row>
    <row r="31" spans="1:2" x14ac:dyDescent="0.25">
      <c r="A31" s="15" t="s">
        <v>805</v>
      </c>
    </row>
    <row r="32" spans="1:2" s="22" customFormat="1" ht="12.75" customHeight="1" x14ac:dyDescent="0.25">
      <c r="B32" s="9"/>
    </row>
  </sheetData>
  <pageMargins left="0.75" right="0.75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AF716"/>
  <sheetViews>
    <sheetView topLeftCell="O1" zoomScale="80" zoomScaleNormal="80" workbookViewId="0">
      <selection activeCell="Z11" sqref="Z11"/>
    </sheetView>
  </sheetViews>
  <sheetFormatPr defaultRowHeight="14.4" x14ac:dyDescent="0.3"/>
  <cols>
    <col min="3" max="3" width="31.44140625" style="41" customWidth="1"/>
    <col min="8" max="8" width="31.44140625" style="41" customWidth="1"/>
    <col min="9" max="9" width="27.21875" style="80" customWidth="1"/>
    <col min="10" max="10" width="33.33203125" style="41" customWidth="1"/>
    <col min="11" max="11" width="32.5546875" style="40" customWidth="1"/>
    <col min="12" max="12" width="22.5546875" style="76" customWidth="1"/>
    <col min="13" max="13" width="32.88671875" style="41" customWidth="1"/>
    <col min="14" max="14" width="32.6640625" customWidth="1"/>
    <col min="15" max="15" width="24.44140625" customWidth="1"/>
    <col min="16" max="16" width="11" customWidth="1"/>
    <col min="17" max="17" width="9.109375" customWidth="1"/>
    <col min="18" max="23" width="12.88671875" customWidth="1"/>
    <col min="24" max="24" width="19.5546875" customWidth="1"/>
    <col min="25" max="25" width="22.77734375" customWidth="1"/>
    <col min="26" max="26" width="25.5546875" customWidth="1"/>
    <col min="27" max="27" width="25.33203125" customWidth="1"/>
  </cols>
  <sheetData>
    <row r="1" spans="3:32" ht="15" thickBot="1" x14ac:dyDescent="0.35">
      <c r="C1" s="39" t="s">
        <v>819</v>
      </c>
      <c r="H1" s="39" t="s">
        <v>873</v>
      </c>
      <c r="I1" s="77"/>
      <c r="J1" s="39" t="s">
        <v>871</v>
      </c>
      <c r="K1" s="39" t="s">
        <v>872</v>
      </c>
      <c r="L1" s="75" t="s">
        <v>851</v>
      </c>
      <c r="M1" s="39" t="s">
        <v>875</v>
      </c>
      <c r="N1" s="39" t="s">
        <v>876</v>
      </c>
      <c r="O1" s="66" t="s">
        <v>852</v>
      </c>
      <c r="Z1" s="86" t="s">
        <v>815</v>
      </c>
      <c r="AA1" s="86"/>
    </row>
    <row r="2" spans="3:32" ht="16.8" thickTop="1" x14ac:dyDescent="0.3">
      <c r="C2" s="40">
        <v>0.63</v>
      </c>
      <c r="E2">
        <v>0.39</v>
      </c>
      <c r="H2" s="40">
        <v>0.63</v>
      </c>
      <c r="I2" s="78" t="s">
        <v>879</v>
      </c>
      <c r="J2" s="40">
        <v>1</v>
      </c>
      <c r="K2" s="40">
        <v>1.31</v>
      </c>
      <c r="M2" s="40">
        <f>STANDARDIZE(J2,$I$3,$I$5)</f>
        <v>9.1282963453228089E-2</v>
      </c>
      <c r="N2" s="40">
        <f>STANDARDIZE(K2,$I$10,$I$12)</f>
        <v>0.35630218821506976</v>
      </c>
      <c r="O2" s="31"/>
      <c r="Q2" s="51" t="s">
        <v>829</v>
      </c>
      <c r="R2" s="51"/>
      <c r="S2" s="51"/>
      <c r="T2" s="51"/>
      <c r="U2" s="51"/>
      <c r="V2" s="51"/>
      <c r="Z2" s="68" t="s">
        <v>861</v>
      </c>
      <c r="AA2" s="50">
        <f>X24</f>
        <v>15.896870473146814</v>
      </c>
    </row>
    <row r="3" spans="3:32" x14ac:dyDescent="0.3">
      <c r="C3" s="40">
        <v>1.04</v>
      </c>
      <c r="E3">
        <v>1.17</v>
      </c>
      <c r="H3" s="40">
        <v>1.04</v>
      </c>
      <c r="I3" s="79">
        <f>AVERAGE(J2:J201)</f>
        <v>0.94874999999999998</v>
      </c>
      <c r="J3" s="40">
        <v>1.0900000000000001</v>
      </c>
      <c r="K3" s="40">
        <v>0.42</v>
      </c>
      <c r="M3" s="40">
        <f t="shared" ref="M3:M66" si="0">STANDARDIZE(J3,$I$3,$I$5)</f>
        <v>0.25158475293206778</v>
      </c>
      <c r="N3" s="40">
        <f t="shared" ref="N3:N66" si="1">STANDARDIZE(K3,$I$10,$I$12)</f>
        <v>-0.82319919735833935</v>
      </c>
      <c r="O3" s="31"/>
      <c r="Q3" s="51" t="s">
        <v>830</v>
      </c>
      <c r="R3" s="51"/>
      <c r="S3" s="51"/>
      <c r="T3" s="51"/>
      <c r="U3" s="51"/>
      <c r="V3" s="51"/>
      <c r="Z3" s="67" t="s">
        <v>860</v>
      </c>
      <c r="AA3" s="52">
        <f>(7-1)*(2-1)</f>
        <v>6</v>
      </c>
    </row>
    <row r="4" spans="3:32" x14ac:dyDescent="0.3">
      <c r="C4" s="40">
        <v>0.91</v>
      </c>
      <c r="E4">
        <v>0.74</v>
      </c>
      <c r="H4" s="40">
        <v>0.91</v>
      </c>
      <c r="I4" s="78" t="s">
        <v>881</v>
      </c>
      <c r="J4" s="40">
        <v>0.96</v>
      </c>
      <c r="K4" s="40">
        <v>1.2</v>
      </c>
      <c r="M4" s="40">
        <f t="shared" si="0"/>
        <v>2.0037723684854909E-2</v>
      </c>
      <c r="N4" s="40">
        <f t="shared" si="1"/>
        <v>0.21052111808801907</v>
      </c>
      <c r="O4" s="31"/>
      <c r="Z4" s="67" t="s">
        <v>816</v>
      </c>
      <c r="AA4" s="83">
        <f>1-_xlfn.CHISQ.DIST(AA2,AA3,TRUE)</f>
        <v>1.4318340426504372E-2</v>
      </c>
    </row>
    <row r="5" spans="3:32" ht="15" customHeight="1" thickBot="1" x14ac:dyDescent="0.35">
      <c r="C5" s="40">
        <v>3.24</v>
      </c>
      <c r="E5">
        <v>1.59</v>
      </c>
      <c r="H5" s="40">
        <v>3.24</v>
      </c>
      <c r="I5" s="79">
        <f>_xlfn.STDEV.S(J2:J201)</f>
        <v>0.56144101879711306</v>
      </c>
      <c r="J5" s="40">
        <v>0.09</v>
      </c>
      <c r="K5" s="40">
        <v>0.78</v>
      </c>
      <c r="M5" s="40">
        <f t="shared" si="0"/>
        <v>-1.5295462412772605</v>
      </c>
      <c r="N5" s="40">
        <f t="shared" si="1"/>
        <v>-0.34609751330617383</v>
      </c>
      <c r="O5" s="31"/>
      <c r="P5" s="86" t="s">
        <v>811</v>
      </c>
      <c r="Q5" s="86"/>
      <c r="R5" s="86"/>
      <c r="S5" s="86"/>
      <c r="T5" s="86"/>
      <c r="U5" s="86"/>
      <c r="V5" s="86"/>
      <c r="W5" s="86"/>
      <c r="X5" s="86"/>
      <c r="Z5" s="67" t="s">
        <v>832</v>
      </c>
      <c r="AA5" s="87" t="s">
        <v>885</v>
      </c>
      <c r="AB5" s="87"/>
      <c r="AC5" s="87"/>
      <c r="AD5" s="87"/>
    </row>
    <row r="6" spans="3:32" ht="15" thickTop="1" x14ac:dyDescent="0.3">
      <c r="C6" s="40">
        <v>1.62</v>
      </c>
      <c r="E6">
        <v>2.52</v>
      </c>
      <c r="H6" s="40">
        <v>1.62</v>
      </c>
      <c r="I6" s="79"/>
      <c r="J6" s="40">
        <v>1.19</v>
      </c>
      <c r="K6" s="40">
        <v>0.94</v>
      </c>
      <c r="M6" s="40">
        <f t="shared" si="0"/>
        <v>0.42969785235300034</v>
      </c>
      <c r="N6" s="40">
        <f t="shared" si="1"/>
        <v>-0.13405232039410039</v>
      </c>
      <c r="O6" s="31"/>
      <c r="P6" s="47" t="s">
        <v>825</v>
      </c>
      <c r="Q6" s="85" t="s">
        <v>822</v>
      </c>
      <c r="R6" s="85"/>
      <c r="S6" s="85"/>
      <c r="T6" s="85"/>
      <c r="U6" s="85"/>
      <c r="V6" s="85"/>
      <c r="W6" s="85"/>
      <c r="Z6" s="67"/>
      <c r="AA6" s="87"/>
      <c r="AB6" s="87"/>
      <c r="AC6" s="87"/>
      <c r="AD6" s="87"/>
      <c r="AE6" s="37"/>
      <c r="AF6" s="37"/>
    </row>
    <row r="7" spans="3:32" x14ac:dyDescent="0.3">
      <c r="C7" s="40">
        <v>1.1299999999999999</v>
      </c>
      <c r="E7">
        <v>0.61</v>
      </c>
      <c r="H7" s="40">
        <v>1.1299999999999999</v>
      </c>
      <c r="I7" s="79"/>
      <c r="J7" s="40">
        <v>1.93</v>
      </c>
      <c r="K7" s="40">
        <v>1.28</v>
      </c>
      <c r="M7" s="40">
        <f t="shared" si="0"/>
        <v>1.7477347880679031</v>
      </c>
      <c r="N7" s="40">
        <f t="shared" si="1"/>
        <v>0.31654371454405594</v>
      </c>
      <c r="O7" s="31"/>
      <c r="Q7" s="32" t="s">
        <v>853</v>
      </c>
      <c r="R7" s="32" t="s">
        <v>854</v>
      </c>
      <c r="S7" s="32" t="s">
        <v>855</v>
      </c>
      <c r="T7" s="32" t="s">
        <v>856</v>
      </c>
      <c r="U7" s="32" t="s">
        <v>857</v>
      </c>
      <c r="V7" s="32" t="s">
        <v>859</v>
      </c>
      <c r="W7" s="32" t="s">
        <v>858</v>
      </c>
      <c r="X7" s="32" t="s">
        <v>828</v>
      </c>
      <c r="Z7" s="67"/>
      <c r="AA7" s="87"/>
      <c r="AB7" s="87"/>
      <c r="AC7" s="87"/>
      <c r="AD7" s="87"/>
    </row>
    <row r="8" spans="3:32" x14ac:dyDescent="0.3">
      <c r="C8" s="40">
        <v>1.45</v>
      </c>
      <c r="E8">
        <v>0.9</v>
      </c>
      <c r="H8" s="40">
        <v>1.45</v>
      </c>
      <c r="I8" s="79"/>
      <c r="J8" s="40">
        <v>1.19</v>
      </c>
      <c r="K8" s="40">
        <v>0.66</v>
      </c>
      <c r="M8" s="40">
        <f t="shared" si="0"/>
        <v>0.42969785235300034</v>
      </c>
      <c r="N8" s="40">
        <f t="shared" si="1"/>
        <v>-0.50513140799022893</v>
      </c>
      <c r="O8" s="31"/>
      <c r="P8" s="43" t="s">
        <v>823</v>
      </c>
      <c r="Q8" s="33">
        <f>COUNTIF($M$2:$M$201,"&lt;="&amp;"-0.5")</f>
        <v>66</v>
      </c>
      <c r="R8" s="33">
        <f>COUNTIFS($M$2:$M$201,"&gt;"&amp;"-0.5",$M$2:$M$201,"&lt;="&amp;"0")</f>
        <v>34</v>
      </c>
      <c r="S8" s="33">
        <f>COUNTIFS($M$2:$M$201,"&gt;"&amp;"0",$M$2:$M$201,"&lt;="&amp;"1")</f>
        <v>74</v>
      </c>
      <c r="T8" s="33">
        <f>COUNTIFS($M$2:$M$201,"&gt;"&amp;"1",$M$2:$M$201,"&lt;="&amp;"2")</f>
        <v>17</v>
      </c>
      <c r="U8" s="33">
        <f>COUNTIFS($M$2:$M$201,"&gt;"&amp;"2",$M$2:$M$201,"&lt;="&amp;"3")</f>
        <v>6</v>
      </c>
      <c r="V8" s="33">
        <f>COUNTIFS($M$2:$M$201,"&gt;"&amp;"3",$M$2:$M$201,"&lt;="&amp;"4")</f>
        <v>1</v>
      </c>
      <c r="W8" s="33">
        <f>COUNTIFS($M$2:$M$201,"&gt;"&amp;"4")</f>
        <v>2</v>
      </c>
      <c r="X8" s="32">
        <f>SUM(Q8:W8)</f>
        <v>200</v>
      </c>
    </row>
    <row r="9" spans="3:32" ht="15" thickBot="1" x14ac:dyDescent="0.35">
      <c r="C9" s="40">
        <v>1.2</v>
      </c>
      <c r="E9">
        <v>0.65</v>
      </c>
      <c r="H9" s="40">
        <v>1.2</v>
      </c>
      <c r="I9" s="78" t="s">
        <v>880</v>
      </c>
      <c r="J9" s="40">
        <v>1.1599999999999999</v>
      </c>
      <c r="K9" s="40">
        <v>0.5</v>
      </c>
      <c r="M9" s="40">
        <f t="shared" si="0"/>
        <v>0.37626392252672042</v>
      </c>
      <c r="N9" s="40">
        <f t="shared" si="1"/>
        <v>-0.71717660090230251</v>
      </c>
      <c r="O9" s="31"/>
      <c r="P9" s="43" t="s">
        <v>824</v>
      </c>
      <c r="Q9" s="33">
        <f>COUNTIF($N$2:$N$201,"&lt;="&amp;"-0.5")</f>
        <v>67</v>
      </c>
      <c r="R9" s="33">
        <f>COUNTIFS($N$2:$N$201,"&gt;"&amp;"-0.5",$N$2:$N$201,"&lt;="&amp;"0")</f>
        <v>59</v>
      </c>
      <c r="S9" s="33">
        <f>COUNTIFS($N$2:$N$201,"&gt;"&amp;"0",$N$2:$N$201,"&lt;="&amp;"1")</f>
        <v>54</v>
      </c>
      <c r="T9" s="33">
        <f>COUNTIFS($N$2:$N$201,"&gt;"&amp;"1",$N$2:$N$201,"&lt;="&amp;"2")</f>
        <v>8</v>
      </c>
      <c r="U9" s="33">
        <f>COUNTIFS($N$2:$N$201,"&gt;"&amp;"2",$N$2:$N$201,"&lt;="&amp;"3")</f>
        <v>11</v>
      </c>
      <c r="V9" s="33">
        <f>COUNTIFS($N$2:$N$201,"&gt;"&amp;"3",$N$2:$N$201,"&lt;="&amp;"4")</f>
        <v>0</v>
      </c>
      <c r="W9" s="33">
        <f>COUNTIFS($N$2:$N$201,"&gt;"&amp;"4")</f>
        <v>1</v>
      </c>
      <c r="X9" s="63">
        <f>SUM(Q9:W9)</f>
        <v>200</v>
      </c>
    </row>
    <row r="10" spans="3:32" ht="15" thickTop="1" x14ac:dyDescent="0.3">
      <c r="C10" s="40">
        <v>1.35</v>
      </c>
      <c r="E10">
        <v>1.1599999999999999</v>
      </c>
      <c r="H10" s="40">
        <v>1.35</v>
      </c>
      <c r="I10" s="79">
        <f>AVERAGE(K2:K201)</f>
        <v>1.0411499999999991</v>
      </c>
      <c r="J10" s="40">
        <v>1.35</v>
      </c>
      <c r="K10" s="40">
        <v>1.49</v>
      </c>
      <c r="M10" s="40">
        <f t="shared" si="0"/>
        <v>0.71467881142649303</v>
      </c>
      <c r="N10" s="40">
        <f t="shared" si="1"/>
        <v>0.59485303024115244</v>
      </c>
      <c r="O10" s="31"/>
      <c r="P10" s="32" t="s">
        <v>828</v>
      </c>
      <c r="Q10" s="32">
        <f>SUM(Q8:Q9)</f>
        <v>133</v>
      </c>
      <c r="R10" s="44">
        <f t="shared" ref="R10:W10" si="2">SUM(R8:R9)</f>
        <v>93</v>
      </c>
      <c r="S10" s="44">
        <f t="shared" si="2"/>
        <v>128</v>
      </c>
      <c r="T10" s="44">
        <f t="shared" si="2"/>
        <v>25</v>
      </c>
      <c r="U10" s="44">
        <f t="shared" si="2"/>
        <v>17</v>
      </c>
      <c r="V10" s="44">
        <f t="shared" si="2"/>
        <v>1</v>
      </c>
      <c r="W10" s="44">
        <f t="shared" si="2"/>
        <v>3</v>
      </c>
      <c r="X10" s="32">
        <f>SUM(Q10:W10)</f>
        <v>400</v>
      </c>
    </row>
    <row r="11" spans="3:32" x14ac:dyDescent="0.3">
      <c r="C11" s="40">
        <v>1.35</v>
      </c>
      <c r="E11">
        <v>1.55</v>
      </c>
      <c r="H11" s="40">
        <v>1.35</v>
      </c>
      <c r="I11" s="78" t="s">
        <v>882</v>
      </c>
      <c r="J11" s="40">
        <v>0.74</v>
      </c>
      <c r="K11" s="40">
        <v>0.15</v>
      </c>
      <c r="M11" s="40">
        <f t="shared" si="0"/>
        <v>-0.37181109504119719</v>
      </c>
      <c r="N11" s="40">
        <f t="shared" si="1"/>
        <v>-1.1810254603974633</v>
      </c>
      <c r="O11" s="31"/>
      <c r="X11" t="s">
        <v>812</v>
      </c>
    </row>
    <row r="12" spans="3:32" ht="15" thickBot="1" x14ac:dyDescent="0.35">
      <c r="C12" s="40">
        <v>0.53</v>
      </c>
      <c r="E12">
        <v>0.96</v>
      </c>
      <c r="H12" s="40">
        <v>0.53</v>
      </c>
      <c r="I12" s="79">
        <f>_xlfn.STDEV.S(K2:K201)</f>
        <v>0.75455612929808535</v>
      </c>
      <c r="J12" s="40">
        <v>0.28000000000000003</v>
      </c>
      <c r="K12" s="40">
        <v>1.62</v>
      </c>
      <c r="M12" s="40">
        <f t="shared" si="0"/>
        <v>-1.191131352377488</v>
      </c>
      <c r="N12" s="40">
        <f t="shared" si="1"/>
        <v>0.76713974948221231</v>
      </c>
      <c r="O12" s="31"/>
      <c r="P12" s="86" t="s">
        <v>813</v>
      </c>
      <c r="Q12" s="86"/>
      <c r="R12" s="86"/>
      <c r="S12" s="86"/>
      <c r="T12" s="86"/>
      <c r="U12" s="86"/>
      <c r="V12" s="86"/>
      <c r="W12" s="86"/>
      <c r="X12" s="86"/>
    </row>
    <row r="13" spans="3:32" ht="15" thickTop="1" x14ac:dyDescent="0.3">
      <c r="C13" s="40">
        <v>0.88</v>
      </c>
      <c r="E13">
        <v>0.64</v>
      </c>
      <c r="H13" s="40">
        <v>0.88</v>
      </c>
      <c r="I13" s="79"/>
      <c r="J13" s="40">
        <v>1.1599999999999999</v>
      </c>
      <c r="K13" s="40">
        <v>0.57999999999999996</v>
      </c>
      <c r="M13" s="40">
        <f t="shared" si="0"/>
        <v>0.37626392252672042</v>
      </c>
      <c r="N13" s="40">
        <f t="shared" si="1"/>
        <v>-0.61115400444626578</v>
      </c>
      <c r="O13" s="31"/>
      <c r="P13" s="47" t="s">
        <v>826</v>
      </c>
      <c r="Q13" s="85" t="s">
        <v>822</v>
      </c>
      <c r="R13" s="85"/>
      <c r="S13" s="85"/>
      <c r="T13" s="85"/>
      <c r="U13" s="85"/>
      <c r="V13" s="85"/>
      <c r="W13" s="85"/>
    </row>
    <row r="14" spans="3:32" x14ac:dyDescent="0.3">
      <c r="C14" s="40">
        <v>0.83</v>
      </c>
      <c r="E14">
        <v>0.7</v>
      </c>
      <c r="H14" s="40">
        <v>0.83</v>
      </c>
      <c r="I14" s="79"/>
      <c r="J14" s="40">
        <v>0.95</v>
      </c>
      <c r="K14" s="40">
        <v>0.65</v>
      </c>
      <c r="M14" s="40">
        <f t="shared" si="0"/>
        <v>2.2264137427616126E-3</v>
      </c>
      <c r="N14" s="40">
        <f t="shared" si="1"/>
        <v>-0.51838423254723354</v>
      </c>
      <c r="O14" s="31"/>
      <c r="Q14" s="32" t="s">
        <v>853</v>
      </c>
      <c r="R14" s="32" t="s">
        <v>854</v>
      </c>
      <c r="S14" s="32" t="s">
        <v>855</v>
      </c>
      <c r="T14" s="32" t="s">
        <v>856</v>
      </c>
      <c r="U14" s="32" t="s">
        <v>857</v>
      </c>
      <c r="V14" s="32" t="s">
        <v>859</v>
      </c>
      <c r="W14" s="32" t="s">
        <v>858</v>
      </c>
      <c r="X14" s="32" t="s">
        <v>828</v>
      </c>
    </row>
    <row r="15" spans="3:32" x14ac:dyDescent="0.3">
      <c r="C15" s="40">
        <v>1.52</v>
      </c>
      <c r="E15">
        <v>0.76</v>
      </c>
      <c r="H15" s="40">
        <v>1.52</v>
      </c>
      <c r="I15" s="79"/>
      <c r="J15" s="40">
        <v>1.17</v>
      </c>
      <c r="K15" s="40">
        <v>0.97</v>
      </c>
      <c r="M15" s="40">
        <f t="shared" si="0"/>
        <v>0.39407523246881371</v>
      </c>
      <c r="N15" s="40">
        <f t="shared" si="1"/>
        <v>-9.4293846723086577E-2</v>
      </c>
      <c r="O15" s="31"/>
      <c r="P15" s="43" t="s">
        <v>823</v>
      </c>
      <c r="Q15" s="45">
        <f>Q10*$X$8/$X$10</f>
        <v>66.5</v>
      </c>
      <c r="R15" s="45">
        <f>R10*$X$8/$X$10</f>
        <v>46.5</v>
      </c>
      <c r="S15" s="45">
        <f t="shared" ref="S15:W15" si="3">S10*$X$8/$X$10</f>
        <v>64</v>
      </c>
      <c r="T15" s="45">
        <f t="shared" si="3"/>
        <v>12.5</v>
      </c>
      <c r="U15" s="45">
        <f t="shared" si="3"/>
        <v>8.5</v>
      </c>
      <c r="V15" s="45">
        <f t="shared" si="3"/>
        <v>0.5</v>
      </c>
      <c r="W15" s="45">
        <f t="shared" si="3"/>
        <v>1.5</v>
      </c>
      <c r="X15" s="44">
        <f>SUM(Q15:W15)</f>
        <v>200</v>
      </c>
    </row>
    <row r="16" spans="3:32" ht="15" thickBot="1" x14ac:dyDescent="0.35">
      <c r="C16" s="40">
        <v>1.24</v>
      </c>
      <c r="E16">
        <v>0.53</v>
      </c>
      <c r="H16" s="40">
        <v>1.24</v>
      </c>
      <c r="I16" s="79"/>
      <c r="J16" s="40">
        <v>0.34</v>
      </c>
      <c r="K16" s="40">
        <v>0.84</v>
      </c>
      <c r="M16" s="40">
        <f t="shared" si="0"/>
        <v>-1.0842634927249282</v>
      </c>
      <c r="N16" s="40">
        <f t="shared" si="1"/>
        <v>-0.26658056596414631</v>
      </c>
      <c r="O16" s="31"/>
      <c r="P16" s="43" t="s">
        <v>824</v>
      </c>
      <c r="Q16" s="45">
        <f>Q10*$X$9/$X$10</f>
        <v>66.5</v>
      </c>
      <c r="R16" s="45">
        <f t="shared" ref="R16:W16" si="4">R10*$X$9/$X$10</f>
        <v>46.5</v>
      </c>
      <c r="S16" s="45">
        <f t="shared" si="4"/>
        <v>64</v>
      </c>
      <c r="T16" s="45">
        <f t="shared" si="4"/>
        <v>12.5</v>
      </c>
      <c r="U16" s="45">
        <f t="shared" si="4"/>
        <v>8.5</v>
      </c>
      <c r="V16" s="45">
        <f t="shared" si="4"/>
        <v>0.5</v>
      </c>
      <c r="W16" s="45">
        <f t="shared" si="4"/>
        <v>1.5</v>
      </c>
      <c r="X16" s="63">
        <f>SUM(Q16:W16)</f>
        <v>200</v>
      </c>
    </row>
    <row r="17" spans="3:25" ht="15" thickTop="1" x14ac:dyDescent="0.3">
      <c r="C17" s="40">
        <v>1.56</v>
      </c>
      <c r="E17">
        <v>0.99</v>
      </c>
      <c r="H17" s="40">
        <v>1.56</v>
      </c>
      <c r="I17" s="79"/>
      <c r="J17" s="40">
        <v>1.0900000000000001</v>
      </c>
      <c r="K17" s="40">
        <v>1.04</v>
      </c>
      <c r="M17" s="40">
        <f t="shared" si="0"/>
        <v>0.25158475293206778</v>
      </c>
      <c r="N17" s="40">
        <f t="shared" si="1"/>
        <v>-1.5240748240543307E-3</v>
      </c>
      <c r="O17" s="31"/>
      <c r="P17" s="32" t="s">
        <v>828</v>
      </c>
      <c r="Q17" s="44">
        <f>SUM(Q15:Q16)</f>
        <v>133</v>
      </c>
      <c r="R17" s="44">
        <f t="shared" ref="R17:W17" si="5">SUM(R15:R16)</f>
        <v>93</v>
      </c>
      <c r="S17" s="44">
        <f t="shared" si="5"/>
        <v>128</v>
      </c>
      <c r="T17" s="44">
        <f t="shared" si="5"/>
        <v>25</v>
      </c>
      <c r="U17" s="44">
        <f t="shared" si="5"/>
        <v>17</v>
      </c>
      <c r="V17" s="44">
        <f t="shared" si="5"/>
        <v>1</v>
      </c>
      <c r="W17" s="44">
        <f t="shared" si="5"/>
        <v>3</v>
      </c>
      <c r="X17" s="44">
        <f>SUM(Q17:W17)</f>
        <v>400</v>
      </c>
    </row>
    <row r="18" spans="3:25" x14ac:dyDescent="0.3">
      <c r="C18" s="40">
        <v>0.2</v>
      </c>
      <c r="E18">
        <v>0.91</v>
      </c>
      <c r="H18" s="40">
        <v>0.2</v>
      </c>
      <c r="I18" s="79"/>
      <c r="J18" s="40">
        <v>1.28</v>
      </c>
      <c r="K18" s="40">
        <v>3.3</v>
      </c>
      <c r="M18" s="40">
        <f t="shared" si="0"/>
        <v>0.58999964183183995</v>
      </c>
      <c r="N18" s="40">
        <f t="shared" si="1"/>
        <v>2.993614275058984</v>
      </c>
      <c r="O18" s="31"/>
    </row>
    <row r="19" spans="3:25" ht="15" thickBot="1" x14ac:dyDescent="0.35">
      <c r="C19" s="40">
        <v>0.79</v>
      </c>
      <c r="E19">
        <v>0.35</v>
      </c>
      <c r="H19" s="40">
        <v>0.79</v>
      </c>
      <c r="I19" s="79"/>
      <c r="J19" s="40">
        <v>0.3</v>
      </c>
      <c r="K19" s="40">
        <v>1.26</v>
      </c>
      <c r="M19" s="40">
        <f t="shared" si="0"/>
        <v>-1.1555087324933015</v>
      </c>
      <c r="N19" s="40">
        <f t="shared" si="1"/>
        <v>0.29003806543004673</v>
      </c>
      <c r="O19" s="31"/>
      <c r="P19" s="86" t="s">
        <v>814</v>
      </c>
      <c r="Q19" s="86"/>
      <c r="R19" s="86"/>
      <c r="S19" s="86"/>
      <c r="T19" s="86"/>
      <c r="U19" s="86"/>
      <c r="V19" s="86"/>
      <c r="W19" s="86"/>
      <c r="X19" s="86"/>
    </row>
    <row r="20" spans="3:25" ht="16.8" thickTop="1" x14ac:dyDescent="0.3">
      <c r="C20" s="40">
        <v>1.48</v>
      </c>
      <c r="E20">
        <v>0.8</v>
      </c>
      <c r="H20" s="40">
        <v>1.48</v>
      </c>
      <c r="I20" s="79"/>
      <c r="J20" s="40">
        <v>2.35</v>
      </c>
      <c r="K20" s="40">
        <v>2.91</v>
      </c>
      <c r="M20" s="40">
        <f t="shared" si="0"/>
        <v>2.4958098056358211</v>
      </c>
      <c r="N20" s="40">
        <f t="shared" si="1"/>
        <v>2.4767541173358052</v>
      </c>
      <c r="O20" s="31"/>
      <c r="P20" s="48" t="s">
        <v>827</v>
      </c>
      <c r="Q20" s="85" t="s">
        <v>812</v>
      </c>
      <c r="R20" s="85"/>
      <c r="S20" s="85"/>
      <c r="T20" s="85"/>
      <c r="U20" s="85"/>
      <c r="V20" s="85"/>
      <c r="W20" s="85"/>
    </row>
    <row r="21" spans="3:25" x14ac:dyDescent="0.3">
      <c r="C21" s="40">
        <v>1.28</v>
      </c>
      <c r="E21">
        <v>0.7</v>
      </c>
      <c r="H21" s="40">
        <v>1.28</v>
      </c>
      <c r="I21" s="79"/>
      <c r="J21" s="40">
        <v>0.11</v>
      </c>
      <c r="K21" s="40">
        <v>0.45</v>
      </c>
      <c r="M21" s="40">
        <f t="shared" si="0"/>
        <v>-1.4939236213930738</v>
      </c>
      <c r="N21" s="40">
        <f t="shared" si="1"/>
        <v>-0.78344072368732554</v>
      </c>
      <c r="O21" s="31"/>
      <c r="Q21" s="32" t="s">
        <v>853</v>
      </c>
      <c r="R21" s="32" t="s">
        <v>854</v>
      </c>
      <c r="S21" s="32" t="s">
        <v>855</v>
      </c>
      <c r="T21" s="32" t="s">
        <v>856</v>
      </c>
      <c r="U21" s="32" t="s">
        <v>857</v>
      </c>
      <c r="V21" s="32" t="s">
        <v>859</v>
      </c>
      <c r="W21" s="32" t="s">
        <v>858</v>
      </c>
      <c r="X21" s="32" t="s">
        <v>828</v>
      </c>
    </row>
    <row r="22" spans="3:25" x14ac:dyDescent="0.3">
      <c r="C22" s="40">
        <v>0.96</v>
      </c>
      <c r="E22">
        <v>0.48</v>
      </c>
      <c r="H22" s="40">
        <v>0.96</v>
      </c>
      <c r="I22" s="79"/>
      <c r="J22" s="40">
        <v>1.65</v>
      </c>
      <c r="K22" s="40">
        <v>0.55000000000000004</v>
      </c>
      <c r="M22" s="40">
        <f t="shared" si="0"/>
        <v>1.2490181096892912</v>
      </c>
      <c r="N22" s="40">
        <f t="shared" si="1"/>
        <v>-0.65091247811727948</v>
      </c>
      <c r="O22" s="31"/>
      <c r="P22" s="43" t="s">
        <v>823</v>
      </c>
      <c r="Q22" s="45">
        <f>(Q8-Q15)^2/Q15</f>
        <v>3.7593984962406013E-3</v>
      </c>
      <c r="R22" s="45">
        <f>(R8-R15)^2/R15</f>
        <v>3.360215053763441</v>
      </c>
      <c r="S22" s="45">
        <f t="shared" ref="S22:W22" si="6">(S8-S15)^2/S15</f>
        <v>1.5625</v>
      </c>
      <c r="T22" s="45">
        <f>(T8-T15)^2/T15</f>
        <v>1.62</v>
      </c>
      <c r="U22" s="45">
        <f t="shared" si="6"/>
        <v>0.73529411764705888</v>
      </c>
      <c r="V22" s="45">
        <f t="shared" si="6"/>
        <v>0.5</v>
      </c>
      <c r="W22" s="45">
        <f t="shared" si="6"/>
        <v>0.16666666666666666</v>
      </c>
      <c r="X22" s="49">
        <f>SUM(Q22:W22)</f>
        <v>7.948435236573407</v>
      </c>
    </row>
    <row r="23" spans="3:25" x14ac:dyDescent="0.3">
      <c r="C23" s="40">
        <v>0.72</v>
      </c>
      <c r="E23">
        <v>0.85</v>
      </c>
      <c r="H23" s="40">
        <v>0.72</v>
      </c>
      <c r="I23" s="79"/>
      <c r="J23" s="40">
        <v>0.33</v>
      </c>
      <c r="K23" s="40">
        <v>1.64</v>
      </c>
      <c r="M23" s="40">
        <f t="shared" si="0"/>
        <v>-1.1020748026670215</v>
      </c>
      <c r="N23" s="40">
        <f t="shared" si="1"/>
        <v>0.79364539859622119</v>
      </c>
      <c r="O23" s="31"/>
      <c r="P23" s="43" t="s">
        <v>824</v>
      </c>
      <c r="Q23" s="45">
        <f>(Q9-Q16)^2/Q16</f>
        <v>3.7593984962406013E-3</v>
      </c>
      <c r="R23" s="45">
        <f t="shared" ref="R23:W23" si="7">(R9-R16)^2/R16</f>
        <v>3.360215053763441</v>
      </c>
      <c r="S23" s="45">
        <f t="shared" si="7"/>
        <v>1.5625</v>
      </c>
      <c r="T23" s="45">
        <f t="shared" si="7"/>
        <v>1.62</v>
      </c>
      <c r="U23" s="45">
        <f t="shared" si="7"/>
        <v>0.73529411764705888</v>
      </c>
      <c r="V23" s="45">
        <f t="shared" si="7"/>
        <v>0.5</v>
      </c>
      <c r="W23" s="45">
        <f t="shared" si="7"/>
        <v>0.16666666666666666</v>
      </c>
      <c r="X23" s="49">
        <f>SUM(Q23:W23)</f>
        <v>7.948435236573407</v>
      </c>
    </row>
    <row r="24" spans="3:25" x14ac:dyDescent="0.3">
      <c r="C24" s="40">
        <v>0.6</v>
      </c>
      <c r="E24">
        <v>0.06</v>
      </c>
      <c r="H24" s="40">
        <v>0.6</v>
      </c>
      <c r="I24" s="79"/>
      <c r="J24" s="40">
        <v>0.36</v>
      </c>
      <c r="K24" s="40">
        <v>1.37</v>
      </c>
      <c r="M24" s="40">
        <f t="shared" si="0"/>
        <v>-1.0486408728407419</v>
      </c>
      <c r="N24" s="40">
        <f t="shared" si="1"/>
        <v>0.43581913555709739</v>
      </c>
      <c r="O24" s="31"/>
      <c r="P24" s="32" t="s">
        <v>828</v>
      </c>
      <c r="Q24" s="81">
        <f>SUM(Q22:Q23)</f>
        <v>7.5187969924812026E-3</v>
      </c>
      <c r="R24" s="81">
        <f t="shared" ref="R24:W24" si="8">SUM(R22:R23)</f>
        <v>6.720430107526882</v>
      </c>
      <c r="S24" s="81">
        <f t="shared" si="8"/>
        <v>3.125</v>
      </c>
      <c r="T24" s="81">
        <f t="shared" si="8"/>
        <v>3.24</v>
      </c>
      <c r="U24" s="81">
        <f t="shared" si="8"/>
        <v>1.4705882352941178</v>
      </c>
      <c r="V24" s="81">
        <f t="shared" si="8"/>
        <v>1</v>
      </c>
      <c r="W24" s="59">
        <f t="shared" si="8"/>
        <v>0.33333333333333331</v>
      </c>
      <c r="X24" s="50">
        <f>SUM(X22:X23)</f>
        <v>15.896870473146814</v>
      </c>
      <c r="Y24" t="s">
        <v>883</v>
      </c>
    </row>
    <row r="25" spans="3:25" x14ac:dyDescent="0.3">
      <c r="C25" s="40">
        <v>0.56000000000000005</v>
      </c>
      <c r="E25">
        <v>0.56000000000000005</v>
      </c>
      <c r="H25" s="40">
        <v>0.56000000000000005</v>
      </c>
      <c r="I25" s="79"/>
      <c r="J25" s="40">
        <v>0.98</v>
      </c>
      <c r="K25" s="40">
        <v>0.77</v>
      </c>
      <c r="M25" s="40">
        <f t="shared" si="0"/>
        <v>5.5660343569041502E-2</v>
      </c>
      <c r="N25" s="40">
        <f t="shared" si="1"/>
        <v>-0.35935033786317844</v>
      </c>
      <c r="O25" s="31"/>
      <c r="X25" s="82">
        <f>SQRT(X24)</f>
        <v>3.9870879690755276</v>
      </c>
      <c r="Y25" t="s">
        <v>884</v>
      </c>
    </row>
    <row r="26" spans="3:25" x14ac:dyDescent="0.3">
      <c r="C26" s="40">
        <v>0.98</v>
      </c>
      <c r="E26">
        <v>0.77</v>
      </c>
      <c r="H26" s="40">
        <v>0.98</v>
      </c>
      <c r="I26" s="79"/>
      <c r="J26" s="40">
        <v>1.07</v>
      </c>
      <c r="K26" s="40">
        <v>0.47</v>
      </c>
      <c r="M26" s="40">
        <f t="shared" si="0"/>
        <v>0.21596213304788117</v>
      </c>
      <c r="N26" s="40">
        <f t="shared" si="1"/>
        <v>-0.75693507457331632</v>
      </c>
      <c r="O26" s="31"/>
    </row>
    <row r="27" spans="3:25" x14ac:dyDescent="0.3">
      <c r="C27" s="40">
        <v>0.26</v>
      </c>
      <c r="E27">
        <v>0.11</v>
      </c>
      <c r="H27" s="40">
        <v>0.26</v>
      </c>
      <c r="I27" s="79"/>
      <c r="J27" s="40">
        <v>0.05</v>
      </c>
      <c r="K27" s="40">
        <v>0.18</v>
      </c>
      <c r="M27" s="40">
        <f t="shared" si="0"/>
        <v>-1.6007914810456334</v>
      </c>
      <c r="N27" s="40">
        <f t="shared" si="1"/>
        <v>-1.1412669867264496</v>
      </c>
      <c r="O27" s="31"/>
    </row>
    <row r="28" spans="3:25" x14ac:dyDescent="0.3">
      <c r="C28" s="40">
        <v>1.21</v>
      </c>
      <c r="E28">
        <v>1.85</v>
      </c>
      <c r="H28" s="40">
        <v>1.21</v>
      </c>
      <c r="I28" s="79"/>
      <c r="J28" s="40">
        <v>0.27</v>
      </c>
      <c r="K28" s="40">
        <v>2.4</v>
      </c>
      <c r="M28" s="40">
        <f t="shared" si="0"/>
        <v>-1.2089426623195814</v>
      </c>
      <c r="N28" s="40">
        <f t="shared" si="1"/>
        <v>1.8008600649285704</v>
      </c>
      <c r="O28" s="31"/>
    </row>
    <row r="29" spans="3:25" x14ac:dyDescent="0.3">
      <c r="C29" s="40">
        <v>0.68</v>
      </c>
      <c r="E29">
        <v>1.64</v>
      </c>
      <c r="H29" s="40">
        <v>0.68</v>
      </c>
      <c r="I29" s="79"/>
      <c r="J29" s="40">
        <v>0.86</v>
      </c>
      <c r="K29" s="40">
        <v>0.2</v>
      </c>
      <c r="M29" s="40">
        <f t="shared" si="0"/>
        <v>-0.15807537573607786</v>
      </c>
      <c r="N29" s="40">
        <f t="shared" si="1"/>
        <v>-1.1147613376124403</v>
      </c>
      <c r="O29" s="31"/>
    </row>
    <row r="30" spans="3:25" x14ac:dyDescent="0.3">
      <c r="C30" s="40">
        <v>0.8</v>
      </c>
      <c r="E30">
        <v>1.17</v>
      </c>
      <c r="H30" s="40">
        <v>0.8</v>
      </c>
      <c r="I30" s="79"/>
      <c r="J30" s="40">
        <v>1.59</v>
      </c>
      <c r="K30" s="40">
        <v>1.79</v>
      </c>
      <c r="M30" s="40">
        <f t="shared" si="0"/>
        <v>1.1421502500367318</v>
      </c>
      <c r="N30" s="40">
        <f t="shared" si="1"/>
        <v>0.99243776695129027</v>
      </c>
      <c r="O30" s="31"/>
    </row>
    <row r="31" spans="3:25" x14ac:dyDescent="0.3">
      <c r="C31" s="40">
        <v>1.1599999999999999</v>
      </c>
      <c r="E31">
        <v>1.27</v>
      </c>
      <c r="H31" s="40">
        <v>1.1599999999999999</v>
      </c>
      <c r="I31" s="79"/>
      <c r="J31" s="40">
        <v>0.02</v>
      </c>
      <c r="K31" s="40">
        <v>1.01</v>
      </c>
      <c r="M31" s="40">
        <f t="shared" si="0"/>
        <v>-1.6542254108719134</v>
      </c>
      <c r="N31" s="40">
        <f t="shared" si="1"/>
        <v>-4.1282548495068148E-2</v>
      </c>
      <c r="O31" s="31"/>
    </row>
    <row r="32" spans="3:25" x14ac:dyDescent="0.3">
      <c r="C32" s="40">
        <v>0.84</v>
      </c>
      <c r="E32">
        <v>2.54</v>
      </c>
      <c r="H32" s="40">
        <v>0.84</v>
      </c>
      <c r="I32" s="79"/>
      <c r="J32" s="40">
        <v>0.96</v>
      </c>
      <c r="K32" s="40">
        <v>2.35</v>
      </c>
      <c r="M32" s="40">
        <f t="shared" si="0"/>
        <v>2.0037723684854909E-2</v>
      </c>
      <c r="N32" s="40">
        <f t="shared" si="1"/>
        <v>1.7345959421435477</v>
      </c>
      <c r="O32" s="31"/>
    </row>
    <row r="33" spans="3:15" x14ac:dyDescent="0.3">
      <c r="C33" s="40">
        <v>0.89</v>
      </c>
      <c r="E33">
        <v>0.64</v>
      </c>
      <c r="H33" s="40">
        <v>0.89</v>
      </c>
      <c r="I33" s="79"/>
      <c r="J33" s="40">
        <v>0.98</v>
      </c>
      <c r="K33" s="40">
        <v>1.27</v>
      </c>
      <c r="M33" s="40">
        <f t="shared" si="0"/>
        <v>5.5660343569041502E-2</v>
      </c>
      <c r="N33" s="40">
        <f t="shared" si="1"/>
        <v>0.30329088998705134</v>
      </c>
      <c r="O33" s="31"/>
    </row>
    <row r="34" spans="3:15" x14ac:dyDescent="0.3">
      <c r="C34" s="40">
        <v>3.23</v>
      </c>
      <c r="E34">
        <v>3.21</v>
      </c>
      <c r="H34" s="40">
        <v>3.23</v>
      </c>
      <c r="I34" s="79"/>
      <c r="J34" s="40">
        <v>0.8</v>
      </c>
      <c r="K34" s="40">
        <v>0.74</v>
      </c>
      <c r="M34" s="40">
        <f t="shared" si="0"/>
        <v>-0.26494323538863745</v>
      </c>
      <c r="N34" s="40">
        <f t="shared" si="1"/>
        <v>-0.39910881153419225</v>
      </c>
      <c r="O34" s="31"/>
    </row>
    <row r="35" spans="3:15" x14ac:dyDescent="0.3">
      <c r="C35" s="40">
        <v>0.86</v>
      </c>
      <c r="E35">
        <v>0.97</v>
      </c>
      <c r="H35" s="40">
        <v>0.86</v>
      </c>
      <c r="I35" s="79"/>
      <c r="J35" s="40">
        <v>0.53</v>
      </c>
      <c r="K35" s="40">
        <v>1.73</v>
      </c>
      <c r="M35" s="40">
        <f t="shared" si="0"/>
        <v>-0.74584860382515605</v>
      </c>
      <c r="N35" s="40">
        <f t="shared" si="1"/>
        <v>0.91292081960926263</v>
      </c>
      <c r="O35" s="31"/>
    </row>
    <row r="36" spans="3:15" x14ac:dyDescent="0.3">
      <c r="C36" s="40">
        <v>1.1100000000000001</v>
      </c>
      <c r="E36">
        <v>0.28000000000000003</v>
      </c>
      <c r="H36" s="40">
        <v>1.1100000000000001</v>
      </c>
      <c r="I36" s="79"/>
      <c r="J36" s="40">
        <v>1.33</v>
      </c>
      <c r="K36" s="40">
        <v>0.95</v>
      </c>
      <c r="M36" s="40">
        <f t="shared" si="0"/>
        <v>0.67905619154230645</v>
      </c>
      <c r="N36" s="40">
        <f t="shared" si="1"/>
        <v>-0.12079949583709579</v>
      </c>
      <c r="O36" s="31"/>
    </row>
    <row r="37" spans="3:15" x14ac:dyDescent="0.3">
      <c r="C37" s="40">
        <v>1.18</v>
      </c>
      <c r="E37">
        <v>0.85</v>
      </c>
      <c r="H37" s="40">
        <v>1.18</v>
      </c>
      <c r="I37" s="79"/>
      <c r="J37" s="40">
        <v>0.8</v>
      </c>
      <c r="K37" s="40">
        <v>2.77</v>
      </c>
      <c r="M37" s="40">
        <f t="shared" si="0"/>
        <v>-0.26494323538863745</v>
      </c>
      <c r="N37" s="40">
        <f t="shared" si="1"/>
        <v>2.2912145735377405</v>
      </c>
      <c r="O37" s="31"/>
    </row>
    <row r="38" spans="3:15" x14ac:dyDescent="0.3">
      <c r="C38" s="40">
        <v>1.1499999999999999</v>
      </c>
      <c r="E38">
        <v>1.01</v>
      </c>
      <c r="H38" s="40">
        <v>1.1499999999999999</v>
      </c>
      <c r="I38" s="79"/>
      <c r="J38" s="40">
        <v>1.1000000000000001</v>
      </c>
      <c r="K38" s="40">
        <v>0.08</v>
      </c>
      <c r="M38" s="40">
        <f t="shared" si="0"/>
        <v>0.26939606287416107</v>
      </c>
      <c r="N38" s="40">
        <f t="shared" si="1"/>
        <v>-1.2737952322964956</v>
      </c>
      <c r="O38" s="31"/>
    </row>
    <row r="39" spans="3:15" x14ac:dyDescent="0.3">
      <c r="C39" s="40">
        <v>0.74</v>
      </c>
      <c r="E39">
        <v>0.45</v>
      </c>
      <c r="H39" s="40">
        <v>0.74</v>
      </c>
      <c r="I39" s="79"/>
      <c r="J39" s="40">
        <v>0.64</v>
      </c>
      <c r="K39" s="40">
        <v>0.78</v>
      </c>
      <c r="M39" s="40">
        <f t="shared" si="0"/>
        <v>-0.54992419446212992</v>
      </c>
      <c r="N39" s="40">
        <f t="shared" si="1"/>
        <v>-0.34609751330617383</v>
      </c>
      <c r="O39" s="31"/>
    </row>
    <row r="40" spans="3:15" x14ac:dyDescent="0.3">
      <c r="C40" s="40">
        <v>1.06</v>
      </c>
      <c r="E40">
        <v>1.96</v>
      </c>
      <c r="H40" s="40">
        <v>1.06</v>
      </c>
      <c r="I40" s="79"/>
      <c r="J40" s="40">
        <v>0.77</v>
      </c>
      <c r="K40" s="40">
        <v>0.98</v>
      </c>
      <c r="M40" s="40">
        <f t="shared" si="0"/>
        <v>-0.31837716521491732</v>
      </c>
      <c r="N40" s="40">
        <f t="shared" si="1"/>
        <v>-8.1041022166081972E-2</v>
      </c>
      <c r="O40" s="31"/>
    </row>
    <row r="41" spans="3:15" x14ac:dyDescent="0.3">
      <c r="C41" s="40">
        <v>1.51</v>
      </c>
      <c r="E41">
        <v>0.72</v>
      </c>
      <c r="H41" s="40">
        <v>1.51</v>
      </c>
      <c r="I41" s="79"/>
      <c r="J41" s="40">
        <v>0.22</v>
      </c>
      <c r="K41" s="40">
        <v>1.32</v>
      </c>
      <c r="M41" s="40">
        <f t="shared" si="0"/>
        <v>-1.2979992120300479</v>
      </c>
      <c r="N41" s="40">
        <f t="shared" si="1"/>
        <v>0.36955501277207436</v>
      </c>
      <c r="O41" s="31"/>
    </row>
    <row r="42" spans="3:15" x14ac:dyDescent="0.3">
      <c r="C42" s="40">
        <v>0.71</v>
      </c>
      <c r="E42">
        <v>0.84</v>
      </c>
      <c r="H42" s="40">
        <v>0.71</v>
      </c>
      <c r="I42" s="79"/>
      <c r="J42" s="40">
        <v>1.1299999999999999</v>
      </c>
      <c r="K42" s="40">
        <v>1.26</v>
      </c>
      <c r="M42" s="40">
        <f t="shared" si="0"/>
        <v>0.32282999270044055</v>
      </c>
      <c r="N42" s="40">
        <f t="shared" si="1"/>
        <v>0.29003806543004673</v>
      </c>
      <c r="O42" s="31"/>
    </row>
    <row r="43" spans="3:15" x14ac:dyDescent="0.3">
      <c r="C43" s="40">
        <v>1.03</v>
      </c>
      <c r="E43">
        <v>0.45</v>
      </c>
      <c r="H43" s="40">
        <v>1.03</v>
      </c>
      <c r="I43" s="79"/>
      <c r="J43" s="40">
        <v>0.15</v>
      </c>
      <c r="K43" s="40">
        <v>1.33</v>
      </c>
      <c r="M43" s="40">
        <f t="shared" si="0"/>
        <v>-1.4226783816247006</v>
      </c>
      <c r="N43" s="40">
        <f t="shared" si="1"/>
        <v>0.38280783732907897</v>
      </c>
      <c r="O43" s="31"/>
    </row>
    <row r="44" spans="3:15" x14ac:dyDescent="0.3">
      <c r="C44" s="40">
        <v>1.54</v>
      </c>
      <c r="E44">
        <v>1.97</v>
      </c>
      <c r="H44" s="40">
        <v>1.54</v>
      </c>
      <c r="I44" s="79"/>
      <c r="J44" s="40">
        <v>0.48</v>
      </c>
      <c r="K44" s="40">
        <v>1.59</v>
      </c>
      <c r="M44" s="40">
        <f t="shared" si="0"/>
        <v>-0.83490515353562256</v>
      </c>
      <c r="N44" s="40">
        <f t="shared" si="1"/>
        <v>0.72738127581119849</v>
      </c>
      <c r="O44" s="31"/>
    </row>
    <row r="45" spans="3:15" x14ac:dyDescent="0.3">
      <c r="C45" s="40">
        <v>1.28</v>
      </c>
      <c r="E45">
        <v>0.28000000000000003</v>
      </c>
      <c r="H45" s="40">
        <v>1.28</v>
      </c>
      <c r="I45" s="79"/>
      <c r="J45" s="40">
        <v>1.33</v>
      </c>
      <c r="K45" s="40">
        <v>1.07</v>
      </c>
      <c r="M45" s="40">
        <f t="shared" si="0"/>
        <v>0.67905619154230645</v>
      </c>
      <c r="N45" s="40">
        <f t="shared" si="1"/>
        <v>3.8234398846959491E-2</v>
      </c>
      <c r="O45" s="31"/>
    </row>
    <row r="46" spans="3:15" x14ac:dyDescent="0.3">
      <c r="C46" s="40">
        <v>1.5</v>
      </c>
      <c r="E46">
        <v>1.29</v>
      </c>
      <c r="H46" s="40">
        <v>1.5</v>
      </c>
      <c r="I46" s="79"/>
      <c r="J46" s="40">
        <v>1.01</v>
      </c>
      <c r="K46" s="40">
        <v>1.39</v>
      </c>
      <c r="M46" s="40">
        <f t="shared" si="0"/>
        <v>0.10909427339532139</v>
      </c>
      <c r="N46" s="40">
        <f t="shared" si="1"/>
        <v>0.46232478467110633</v>
      </c>
      <c r="O46" s="31"/>
    </row>
    <row r="47" spans="3:15" x14ac:dyDescent="0.3">
      <c r="C47" s="40">
        <v>1.08</v>
      </c>
      <c r="E47">
        <v>0.52</v>
      </c>
      <c r="H47" s="40">
        <v>1.08</v>
      </c>
      <c r="I47" s="79"/>
      <c r="J47" s="40">
        <v>0.31</v>
      </c>
      <c r="K47" s="40">
        <v>0.69</v>
      </c>
      <c r="M47" s="40">
        <f t="shared" si="0"/>
        <v>-1.1376974225512082</v>
      </c>
      <c r="N47" s="40">
        <f t="shared" si="1"/>
        <v>-0.46537293431921528</v>
      </c>
      <c r="O47" s="31"/>
    </row>
    <row r="48" spans="3:15" x14ac:dyDescent="0.3">
      <c r="C48" s="40">
        <v>1.66</v>
      </c>
      <c r="E48">
        <v>1.36</v>
      </c>
      <c r="H48" s="40">
        <v>1.66</v>
      </c>
      <c r="I48" s="79"/>
      <c r="J48" s="40">
        <v>0.14000000000000001</v>
      </c>
      <c r="K48" s="40">
        <v>0.35</v>
      </c>
      <c r="M48" s="40">
        <f t="shared" si="0"/>
        <v>-1.440489691566794</v>
      </c>
      <c r="N48" s="40">
        <f t="shared" si="1"/>
        <v>-0.91596896925737148</v>
      </c>
      <c r="O48" s="31"/>
    </row>
    <row r="49" spans="3:15" x14ac:dyDescent="0.3">
      <c r="C49" s="40">
        <v>0.74</v>
      </c>
      <c r="E49">
        <v>0.4</v>
      </c>
      <c r="H49" s="40">
        <v>0.74</v>
      </c>
      <c r="I49" s="79"/>
      <c r="J49" s="40">
        <v>1.59</v>
      </c>
      <c r="K49" s="40">
        <v>0.74</v>
      </c>
      <c r="M49" s="40">
        <f t="shared" si="0"/>
        <v>1.1421502500367318</v>
      </c>
      <c r="N49" s="40">
        <f t="shared" si="1"/>
        <v>-0.39910881153419225</v>
      </c>
      <c r="O49" s="31"/>
    </row>
    <row r="50" spans="3:15" x14ac:dyDescent="0.3">
      <c r="C50" s="40">
        <v>1.42</v>
      </c>
      <c r="E50">
        <v>0.95</v>
      </c>
      <c r="H50" s="40">
        <v>1.42</v>
      </c>
      <c r="I50" s="79"/>
      <c r="J50" s="40">
        <v>0.79</v>
      </c>
      <c r="K50" s="40">
        <v>0.72</v>
      </c>
      <c r="M50" s="40">
        <f t="shared" si="0"/>
        <v>-0.28275454533073074</v>
      </c>
      <c r="N50" s="40">
        <f t="shared" si="1"/>
        <v>-0.42561446064820146</v>
      </c>
      <c r="O50" s="31"/>
    </row>
    <row r="51" spans="3:15" x14ac:dyDescent="0.3">
      <c r="C51" s="40">
        <v>0.56000000000000005</v>
      </c>
      <c r="E51">
        <v>0.98</v>
      </c>
      <c r="H51" s="40">
        <v>0.56000000000000005</v>
      </c>
      <c r="I51" s="79"/>
      <c r="J51" s="40">
        <v>0.94</v>
      </c>
      <c r="K51" s="40">
        <v>0.26</v>
      </c>
      <c r="M51" s="40">
        <f t="shared" si="0"/>
        <v>-1.5584896199331684E-2</v>
      </c>
      <c r="N51" s="40">
        <f t="shared" si="1"/>
        <v>-1.0352443902704127</v>
      </c>
      <c r="O51" s="31"/>
    </row>
    <row r="52" spans="3:15" x14ac:dyDescent="0.3">
      <c r="C52" s="40">
        <v>0.96</v>
      </c>
      <c r="E52">
        <v>0.74</v>
      </c>
      <c r="H52" s="40">
        <v>0.96</v>
      </c>
      <c r="I52" s="79"/>
      <c r="J52" s="40">
        <v>0.62</v>
      </c>
      <c r="K52" s="40">
        <v>0.69</v>
      </c>
      <c r="M52" s="40">
        <f t="shared" si="0"/>
        <v>-0.58554681434631661</v>
      </c>
      <c r="N52" s="40">
        <f t="shared" si="1"/>
        <v>-0.46537293431921528</v>
      </c>
      <c r="O52" s="31"/>
    </row>
    <row r="53" spans="3:15" x14ac:dyDescent="0.3">
      <c r="C53" s="40">
        <v>1.79</v>
      </c>
      <c r="E53">
        <v>1.83</v>
      </c>
      <c r="H53" s="40">
        <v>1.79</v>
      </c>
      <c r="I53" s="79"/>
      <c r="J53" s="40">
        <v>0.97</v>
      </c>
      <c r="K53" s="40">
        <v>0.28999999999999998</v>
      </c>
      <c r="M53" s="40">
        <f t="shared" si="0"/>
        <v>3.7849033626948206E-2</v>
      </c>
      <c r="N53" s="40">
        <f t="shared" si="1"/>
        <v>-0.995485916599399</v>
      </c>
      <c r="O53" s="31"/>
    </row>
    <row r="54" spans="3:15" x14ac:dyDescent="0.3">
      <c r="C54" s="40">
        <v>2.91</v>
      </c>
      <c r="E54">
        <v>1.33</v>
      </c>
      <c r="H54" s="40">
        <v>2.91</v>
      </c>
      <c r="I54" s="79"/>
      <c r="J54" s="40">
        <v>1.66</v>
      </c>
      <c r="K54" s="40">
        <v>1.36</v>
      </c>
      <c r="M54" s="40">
        <f t="shared" si="0"/>
        <v>1.2668294196313845</v>
      </c>
      <c r="N54" s="40">
        <f t="shared" si="1"/>
        <v>0.42256631100009279</v>
      </c>
      <c r="O54" s="31"/>
    </row>
    <row r="55" spans="3:15" x14ac:dyDescent="0.3">
      <c r="C55" s="40">
        <v>2.2799999999999998</v>
      </c>
      <c r="E55">
        <v>1.03</v>
      </c>
      <c r="H55" s="40">
        <v>2.2799999999999998</v>
      </c>
      <c r="I55" s="79"/>
      <c r="J55" s="40">
        <v>2.17</v>
      </c>
      <c r="K55" s="40">
        <v>1.29</v>
      </c>
      <c r="M55" s="40">
        <f t="shared" si="0"/>
        <v>2.1752062266781418</v>
      </c>
      <c r="N55" s="40">
        <f t="shared" si="1"/>
        <v>0.32979653910106055</v>
      </c>
      <c r="O55" s="31"/>
    </row>
    <row r="56" spans="3:15" x14ac:dyDescent="0.3">
      <c r="C56" s="40">
        <v>1.33</v>
      </c>
      <c r="E56">
        <v>0.55000000000000004</v>
      </c>
      <c r="H56" s="40">
        <v>1.33</v>
      </c>
      <c r="I56" s="79"/>
      <c r="J56" s="40">
        <v>0.41</v>
      </c>
      <c r="K56" s="40">
        <v>1.19</v>
      </c>
      <c r="M56" s="40">
        <f t="shared" si="0"/>
        <v>-0.95958432313027553</v>
      </c>
      <c r="N56" s="40">
        <f t="shared" si="1"/>
        <v>0.19726829353101447</v>
      </c>
      <c r="O56" s="31"/>
    </row>
    <row r="57" spans="3:15" x14ac:dyDescent="0.3">
      <c r="C57" s="40">
        <v>2.17</v>
      </c>
      <c r="E57">
        <v>3.21</v>
      </c>
      <c r="H57" s="40">
        <v>2.17</v>
      </c>
      <c r="I57" s="79"/>
      <c r="J57" s="40">
        <v>0.31</v>
      </c>
      <c r="K57" s="40">
        <v>0.77</v>
      </c>
      <c r="M57" s="40">
        <f t="shared" si="0"/>
        <v>-1.1376974225512082</v>
      </c>
      <c r="N57" s="40">
        <f t="shared" si="1"/>
        <v>-0.35935033786317844</v>
      </c>
      <c r="O57" s="31"/>
    </row>
    <row r="58" spans="3:15" x14ac:dyDescent="0.3">
      <c r="C58" s="40">
        <v>0.83</v>
      </c>
      <c r="E58">
        <v>0.69</v>
      </c>
      <c r="H58" s="40">
        <v>0.83</v>
      </c>
      <c r="I58" s="79"/>
      <c r="J58" s="40">
        <v>0.92</v>
      </c>
      <c r="K58" s="40">
        <v>0.65</v>
      </c>
      <c r="M58" s="40">
        <f t="shared" si="0"/>
        <v>-5.1207516083518076E-2</v>
      </c>
      <c r="N58" s="40">
        <f t="shared" si="1"/>
        <v>-0.51838423254723354</v>
      </c>
      <c r="O58" s="31"/>
    </row>
    <row r="59" spans="3:15" x14ac:dyDescent="0.3">
      <c r="C59" s="40">
        <v>0.64</v>
      </c>
      <c r="E59">
        <v>2.13</v>
      </c>
      <c r="H59" s="40">
        <v>0.64</v>
      </c>
      <c r="I59" s="79"/>
      <c r="J59" s="40">
        <v>0.36</v>
      </c>
      <c r="K59" s="40">
        <v>0.64</v>
      </c>
      <c r="M59" s="40">
        <f t="shared" si="0"/>
        <v>-1.0486408728407419</v>
      </c>
      <c r="N59" s="40">
        <f t="shared" si="1"/>
        <v>-0.53163705710423814</v>
      </c>
      <c r="O59" s="31"/>
    </row>
    <row r="60" spans="3:15" x14ac:dyDescent="0.3">
      <c r="C60" s="40">
        <v>0.97</v>
      </c>
      <c r="E60">
        <v>1.06</v>
      </c>
      <c r="H60" s="40">
        <v>0.97</v>
      </c>
      <c r="I60" s="79"/>
      <c r="J60" s="40">
        <v>1.17</v>
      </c>
      <c r="K60" s="40">
        <v>2.37</v>
      </c>
      <c r="M60" s="40">
        <f t="shared" si="0"/>
        <v>0.39407523246881371</v>
      </c>
      <c r="N60" s="40">
        <f t="shared" si="1"/>
        <v>1.7611015912575569</v>
      </c>
      <c r="O60" s="31"/>
    </row>
    <row r="61" spans="3:15" x14ac:dyDescent="0.3">
      <c r="C61" s="40">
        <v>0.64</v>
      </c>
      <c r="E61">
        <v>0.04</v>
      </c>
      <c r="H61" s="40">
        <v>0.64</v>
      </c>
      <c r="I61" s="79"/>
      <c r="J61" s="40">
        <v>0.78</v>
      </c>
      <c r="K61" s="40">
        <v>0.55000000000000004</v>
      </c>
      <c r="M61" s="40">
        <f t="shared" si="0"/>
        <v>-0.30056585527282403</v>
      </c>
      <c r="N61" s="40">
        <f t="shared" si="1"/>
        <v>-0.65091247811727948</v>
      </c>
      <c r="O61" s="31"/>
    </row>
    <row r="62" spans="3:15" x14ac:dyDescent="0.3">
      <c r="C62" s="40">
        <v>0.86</v>
      </c>
      <c r="E62">
        <v>0.42</v>
      </c>
      <c r="H62" s="40">
        <v>0.86</v>
      </c>
      <c r="I62" s="79"/>
      <c r="J62" s="40">
        <v>1.2</v>
      </c>
      <c r="K62" s="40">
        <v>1.55</v>
      </c>
      <c r="M62" s="40">
        <f t="shared" si="0"/>
        <v>0.44750916229509363</v>
      </c>
      <c r="N62" s="40">
        <f t="shared" si="1"/>
        <v>0.67436997758318007</v>
      </c>
      <c r="O62" s="31"/>
    </row>
    <row r="63" spans="3:15" x14ac:dyDescent="0.3">
      <c r="C63" s="40">
        <v>0.95</v>
      </c>
      <c r="E63">
        <v>0.26</v>
      </c>
      <c r="H63" s="40">
        <v>0.95</v>
      </c>
      <c r="I63" s="79"/>
      <c r="J63" s="40">
        <v>0.84</v>
      </c>
      <c r="K63" s="40">
        <v>1.57</v>
      </c>
      <c r="M63" s="40">
        <f t="shared" si="0"/>
        <v>-0.19369799562026443</v>
      </c>
      <c r="N63" s="40">
        <f t="shared" si="1"/>
        <v>0.70087562669718928</v>
      </c>
      <c r="O63" s="31"/>
    </row>
    <row r="64" spans="3:15" x14ac:dyDescent="0.3">
      <c r="C64" s="40">
        <v>1.1000000000000001</v>
      </c>
      <c r="E64">
        <v>0.67</v>
      </c>
      <c r="H64" s="40">
        <v>1.1000000000000001</v>
      </c>
      <c r="I64" s="79"/>
      <c r="J64" s="40">
        <v>3.23</v>
      </c>
      <c r="K64" s="40">
        <v>1.18</v>
      </c>
      <c r="M64" s="40">
        <f t="shared" si="0"/>
        <v>4.0632050805400297</v>
      </c>
      <c r="N64" s="40">
        <f t="shared" si="1"/>
        <v>0.18401546897400986</v>
      </c>
      <c r="O64" s="31"/>
    </row>
    <row r="65" spans="3:15" x14ac:dyDescent="0.3">
      <c r="C65" s="40">
        <v>1.07</v>
      </c>
      <c r="E65">
        <v>0.18</v>
      </c>
      <c r="H65" s="40">
        <v>1.07</v>
      </c>
      <c r="I65" s="79"/>
      <c r="J65" s="40">
        <v>1.57</v>
      </c>
      <c r="K65" s="40">
        <v>0.74</v>
      </c>
      <c r="M65" s="40">
        <f t="shared" si="0"/>
        <v>1.1065276301525451</v>
      </c>
      <c r="N65" s="40">
        <f t="shared" si="1"/>
        <v>-0.39910881153419225</v>
      </c>
      <c r="O65" s="31"/>
    </row>
    <row r="66" spans="3:15" x14ac:dyDescent="0.3">
      <c r="C66" s="40">
        <v>1.17</v>
      </c>
      <c r="E66">
        <v>1.47</v>
      </c>
      <c r="H66" s="40">
        <v>1.17</v>
      </c>
      <c r="I66" s="79"/>
      <c r="J66" s="40">
        <v>0.28000000000000003</v>
      </c>
      <c r="K66" s="40">
        <v>1.73</v>
      </c>
      <c r="M66" s="40">
        <f t="shared" si="0"/>
        <v>-1.191131352377488</v>
      </c>
      <c r="N66" s="40">
        <f t="shared" si="1"/>
        <v>0.91292081960926263</v>
      </c>
      <c r="O66" s="31"/>
    </row>
    <row r="67" spans="3:15" x14ac:dyDescent="0.3">
      <c r="C67" s="40">
        <v>1.33</v>
      </c>
      <c r="E67">
        <v>1.08</v>
      </c>
      <c r="H67" s="40">
        <v>1.33</v>
      </c>
      <c r="I67" s="79"/>
      <c r="J67" s="40">
        <v>1.74</v>
      </c>
      <c r="K67" s="40">
        <v>0.45</v>
      </c>
      <c r="M67" s="40">
        <f t="shared" ref="M67:M130" si="9">STANDARDIZE(J67,$I$3,$I$5)</f>
        <v>1.4093198991681308</v>
      </c>
      <c r="N67" s="40">
        <f t="shared" ref="N67:N130" si="10">STANDARDIZE(K67,$I$10,$I$12)</f>
        <v>-0.78344072368732554</v>
      </c>
      <c r="O67" s="31"/>
    </row>
    <row r="68" spans="3:15" x14ac:dyDescent="0.3">
      <c r="C68" s="40">
        <v>0.84</v>
      </c>
      <c r="E68">
        <v>0.85</v>
      </c>
      <c r="H68" s="40">
        <v>0.84</v>
      </c>
      <c r="I68" s="79"/>
      <c r="J68" s="40">
        <v>1.42</v>
      </c>
      <c r="K68" s="40">
        <v>0.06</v>
      </c>
      <c r="M68" s="40">
        <f t="shared" si="9"/>
        <v>0.83935798102114578</v>
      </c>
      <c r="N68" s="40">
        <f t="shared" si="10"/>
        <v>-1.3003008814105046</v>
      </c>
      <c r="O68" s="31"/>
    </row>
    <row r="69" spans="3:15" x14ac:dyDescent="0.3">
      <c r="C69" s="40">
        <v>1.46</v>
      </c>
      <c r="E69">
        <v>0.33</v>
      </c>
      <c r="H69" s="40">
        <v>1.46</v>
      </c>
      <c r="I69" s="79"/>
      <c r="J69" s="40">
        <v>1.62</v>
      </c>
      <c r="K69" s="40">
        <v>1.26</v>
      </c>
      <c r="M69" s="40">
        <f t="shared" si="9"/>
        <v>1.1955841798630116</v>
      </c>
      <c r="N69" s="40">
        <f t="shared" si="10"/>
        <v>0.29003806543004673</v>
      </c>
      <c r="O69" s="31"/>
    </row>
    <row r="70" spans="3:15" x14ac:dyDescent="0.3">
      <c r="C70" s="40">
        <v>1.1499999999999999</v>
      </c>
      <c r="E70">
        <v>0.18</v>
      </c>
      <c r="H70" s="40">
        <v>1.1499999999999999</v>
      </c>
      <c r="I70" s="79"/>
      <c r="J70" s="40">
        <v>0.77</v>
      </c>
      <c r="K70" s="40">
        <v>1.1200000000000001</v>
      </c>
      <c r="M70" s="40">
        <f t="shared" si="9"/>
        <v>-0.31837716521491732</v>
      </c>
      <c r="N70" s="40">
        <f t="shared" si="10"/>
        <v>0.10449852163198252</v>
      </c>
      <c r="O70" s="31"/>
    </row>
    <row r="71" spans="3:15" x14ac:dyDescent="0.3">
      <c r="C71" s="40">
        <v>1.1299999999999999</v>
      </c>
      <c r="E71">
        <v>1.04</v>
      </c>
      <c r="H71" s="40">
        <v>1.1299999999999999</v>
      </c>
      <c r="I71" s="79"/>
      <c r="J71" s="40">
        <v>0.64</v>
      </c>
      <c r="K71" s="40">
        <v>1.03</v>
      </c>
      <c r="M71" s="40">
        <f t="shared" si="9"/>
        <v>-0.54992419446212992</v>
      </c>
      <c r="N71" s="40">
        <f t="shared" si="10"/>
        <v>-1.4776899381058937E-2</v>
      </c>
      <c r="O71" s="31"/>
    </row>
    <row r="72" spans="3:15" x14ac:dyDescent="0.3">
      <c r="C72" s="40">
        <v>1.06</v>
      </c>
      <c r="E72">
        <v>0.69</v>
      </c>
      <c r="H72" s="40">
        <v>1.06</v>
      </c>
      <c r="I72" s="79"/>
      <c r="J72" s="40">
        <v>0.76</v>
      </c>
      <c r="K72" s="40">
        <v>0.3</v>
      </c>
      <c r="M72" s="40">
        <f t="shared" si="9"/>
        <v>-0.33618847515701061</v>
      </c>
      <c r="N72" s="40">
        <f t="shared" si="10"/>
        <v>-0.9822330920423944</v>
      </c>
      <c r="O72" s="31"/>
    </row>
    <row r="73" spans="3:15" x14ac:dyDescent="0.3">
      <c r="C73" s="40">
        <v>1</v>
      </c>
      <c r="E73">
        <v>1.18</v>
      </c>
      <c r="H73" s="40">
        <v>1</v>
      </c>
      <c r="I73" s="79"/>
      <c r="J73" s="40">
        <v>1.04</v>
      </c>
      <c r="K73" s="40">
        <v>1.31</v>
      </c>
      <c r="M73" s="40">
        <f t="shared" si="9"/>
        <v>0.16252820322160128</v>
      </c>
      <c r="N73" s="40">
        <f t="shared" si="10"/>
        <v>0.35630218821506976</v>
      </c>
      <c r="O73" s="31"/>
    </row>
    <row r="74" spans="3:15" x14ac:dyDescent="0.3">
      <c r="C74" s="40">
        <v>1.17</v>
      </c>
      <c r="E74">
        <v>1.43</v>
      </c>
      <c r="H74" s="40">
        <v>1.17</v>
      </c>
      <c r="I74" s="79"/>
      <c r="J74" s="40">
        <v>1.1200000000000001</v>
      </c>
      <c r="K74" s="40">
        <v>0.42</v>
      </c>
      <c r="M74" s="40">
        <f t="shared" si="9"/>
        <v>0.30501868275834765</v>
      </c>
      <c r="N74" s="40">
        <f t="shared" si="10"/>
        <v>-0.82319919735833935</v>
      </c>
      <c r="O74" s="31"/>
    </row>
    <row r="75" spans="3:15" x14ac:dyDescent="0.3">
      <c r="C75" s="40">
        <v>0.48</v>
      </c>
      <c r="E75">
        <v>0.15</v>
      </c>
      <c r="H75" s="40">
        <v>0.48</v>
      </c>
      <c r="I75" s="79"/>
      <c r="J75" s="40">
        <v>0.95</v>
      </c>
      <c r="K75" s="40">
        <v>1.0900000000000001</v>
      </c>
      <c r="M75" s="40">
        <f t="shared" si="9"/>
        <v>2.2264137427616126E-3</v>
      </c>
      <c r="N75" s="40">
        <f t="shared" si="10"/>
        <v>6.4740047960968702E-2</v>
      </c>
      <c r="O75" s="31"/>
    </row>
    <row r="76" spans="3:15" x14ac:dyDescent="0.3">
      <c r="C76" s="40">
        <v>1.92</v>
      </c>
      <c r="E76">
        <v>0.81</v>
      </c>
      <c r="H76" s="40">
        <v>1.92</v>
      </c>
      <c r="I76" s="79"/>
      <c r="J76" s="40">
        <v>0.5</v>
      </c>
      <c r="K76" s="40">
        <v>1.52</v>
      </c>
      <c r="M76" s="40">
        <f t="shared" si="9"/>
        <v>-0.79928253365143587</v>
      </c>
      <c r="N76" s="40">
        <f t="shared" si="10"/>
        <v>0.63461150391216625</v>
      </c>
      <c r="O76" s="31"/>
    </row>
    <row r="77" spans="3:15" x14ac:dyDescent="0.3">
      <c r="C77" s="40">
        <v>0.66</v>
      </c>
      <c r="E77">
        <v>1.66</v>
      </c>
      <c r="H77" s="40">
        <v>0.66</v>
      </c>
      <c r="I77" s="79"/>
      <c r="J77" s="40">
        <v>1.31</v>
      </c>
      <c r="K77" s="40">
        <v>1.17</v>
      </c>
      <c r="M77" s="40">
        <f t="shared" si="9"/>
        <v>0.64343357165811987</v>
      </c>
      <c r="N77" s="40">
        <f t="shared" si="10"/>
        <v>0.17076264441700525</v>
      </c>
      <c r="O77" s="31"/>
    </row>
    <row r="78" spans="3:15" x14ac:dyDescent="0.3">
      <c r="C78" s="40">
        <v>0.91</v>
      </c>
      <c r="E78">
        <v>1.0900000000000001</v>
      </c>
      <c r="H78" s="40">
        <v>0.91</v>
      </c>
      <c r="I78" s="79"/>
      <c r="J78" s="40">
        <v>1.06</v>
      </c>
      <c r="K78" s="40">
        <v>0.33</v>
      </c>
      <c r="M78" s="40">
        <f t="shared" si="9"/>
        <v>0.19815082310578788</v>
      </c>
      <c r="N78" s="40">
        <f t="shared" si="10"/>
        <v>-0.94247461837138058</v>
      </c>
      <c r="O78" s="31"/>
    </row>
    <row r="79" spans="3:15" x14ac:dyDescent="0.3">
      <c r="C79" s="40">
        <v>0.56999999999999995</v>
      </c>
      <c r="E79">
        <v>0.55000000000000004</v>
      </c>
      <c r="H79" s="40">
        <v>0.56999999999999995</v>
      </c>
      <c r="I79" s="79"/>
      <c r="J79" s="40">
        <v>0.73</v>
      </c>
      <c r="K79" s="40">
        <v>0.96</v>
      </c>
      <c r="M79" s="40">
        <f t="shared" si="9"/>
        <v>-0.38962240498329048</v>
      </c>
      <c r="N79" s="40">
        <f t="shared" si="10"/>
        <v>-0.10754667128009118</v>
      </c>
      <c r="O79" s="31"/>
    </row>
    <row r="80" spans="3:15" x14ac:dyDescent="0.3">
      <c r="C80" s="40">
        <v>1.33</v>
      </c>
      <c r="E80">
        <v>0.98</v>
      </c>
      <c r="H80" s="40">
        <v>1.33</v>
      </c>
      <c r="I80" s="79"/>
      <c r="J80" s="40">
        <v>0.72</v>
      </c>
      <c r="K80" s="40">
        <v>1.51</v>
      </c>
      <c r="M80" s="40">
        <f t="shared" si="9"/>
        <v>-0.40743371492538383</v>
      </c>
      <c r="N80" s="40">
        <f t="shared" si="10"/>
        <v>0.62135867935516165</v>
      </c>
      <c r="O80" s="31"/>
    </row>
    <row r="81" spans="3:15" x14ac:dyDescent="0.3">
      <c r="C81" s="40">
        <v>1.88</v>
      </c>
      <c r="E81">
        <v>1.46</v>
      </c>
      <c r="H81" s="40">
        <v>1.88</v>
      </c>
      <c r="I81" s="79"/>
      <c r="J81" s="40">
        <v>0.28000000000000003</v>
      </c>
      <c r="K81" s="40">
        <v>0.87</v>
      </c>
      <c r="M81" s="40">
        <f t="shared" si="9"/>
        <v>-1.191131352377488</v>
      </c>
      <c r="N81" s="40">
        <f t="shared" si="10"/>
        <v>-0.22682209229313249</v>
      </c>
      <c r="O81" s="31"/>
    </row>
    <row r="82" spans="3:15" x14ac:dyDescent="0.3">
      <c r="C82" s="40">
        <v>0.95</v>
      </c>
      <c r="E82">
        <v>0.61</v>
      </c>
      <c r="H82" s="40">
        <v>0.95</v>
      </c>
      <c r="I82" s="79"/>
      <c r="J82" s="40">
        <v>1.1000000000000001</v>
      </c>
      <c r="K82" s="40">
        <v>1.25</v>
      </c>
      <c r="M82" s="40">
        <f t="shared" si="9"/>
        <v>0.26939606287416107</v>
      </c>
      <c r="N82" s="40">
        <f t="shared" si="10"/>
        <v>0.27678524087304213</v>
      </c>
      <c r="O82" s="31"/>
    </row>
    <row r="83" spans="3:15" x14ac:dyDescent="0.3">
      <c r="C83" s="40">
        <v>0.18</v>
      </c>
      <c r="E83">
        <v>1.24</v>
      </c>
      <c r="H83" s="40">
        <v>0.18</v>
      </c>
      <c r="I83" s="79"/>
      <c r="J83" s="40">
        <v>1.07</v>
      </c>
      <c r="K83" s="40">
        <v>0.69</v>
      </c>
      <c r="M83" s="40">
        <f t="shared" si="9"/>
        <v>0.21596213304788117</v>
      </c>
      <c r="N83" s="40">
        <f t="shared" si="10"/>
        <v>-0.46537293431921528</v>
      </c>
      <c r="O83" s="31"/>
    </row>
    <row r="84" spans="3:15" x14ac:dyDescent="0.3">
      <c r="C84" s="40">
        <v>0.77</v>
      </c>
      <c r="E84">
        <v>1.27</v>
      </c>
      <c r="H84" s="40">
        <v>0.77</v>
      </c>
      <c r="I84" s="79"/>
      <c r="J84" s="40">
        <v>0.99</v>
      </c>
      <c r="K84" s="40">
        <v>2.7</v>
      </c>
      <c r="M84" s="40">
        <f t="shared" si="9"/>
        <v>7.3471653511134799E-2</v>
      </c>
      <c r="N84" s="40">
        <f t="shared" si="10"/>
        <v>2.1984448016387086</v>
      </c>
      <c r="O84" s="31"/>
    </row>
    <row r="85" spans="3:15" x14ac:dyDescent="0.3">
      <c r="C85" s="40">
        <v>0.09</v>
      </c>
      <c r="E85">
        <v>0.69</v>
      </c>
      <c r="H85" s="40">
        <v>0.09</v>
      </c>
      <c r="I85" s="79"/>
      <c r="J85" s="40">
        <v>0.38</v>
      </c>
      <c r="K85" s="40">
        <v>0.76</v>
      </c>
      <c r="M85" s="40">
        <f t="shared" si="9"/>
        <v>-1.0130182529565552</v>
      </c>
      <c r="N85" s="40">
        <f t="shared" si="10"/>
        <v>-0.37260316242018304</v>
      </c>
      <c r="O85" s="31"/>
    </row>
    <row r="86" spans="3:15" x14ac:dyDescent="0.3">
      <c r="C86" s="40">
        <v>0.27</v>
      </c>
      <c r="E86">
        <v>1.49</v>
      </c>
      <c r="H86" s="40">
        <v>0.27</v>
      </c>
      <c r="I86" s="79"/>
      <c r="J86" s="40">
        <v>0.05</v>
      </c>
      <c r="K86" s="40">
        <v>1.28</v>
      </c>
      <c r="M86" s="40">
        <f t="shared" si="9"/>
        <v>-1.6007914810456334</v>
      </c>
      <c r="N86" s="40">
        <f t="shared" si="10"/>
        <v>0.31654371454405594</v>
      </c>
      <c r="O86" s="31"/>
    </row>
    <row r="87" spans="3:15" x14ac:dyDescent="0.3">
      <c r="C87" s="40">
        <v>0.43</v>
      </c>
      <c r="E87">
        <v>0.77</v>
      </c>
      <c r="H87" s="40">
        <v>0.43</v>
      </c>
      <c r="I87" s="79"/>
      <c r="J87" s="40">
        <v>0.96</v>
      </c>
      <c r="K87" s="40">
        <v>0.56999999999999995</v>
      </c>
      <c r="M87" s="40">
        <f t="shared" si="9"/>
        <v>2.0037723684854909E-2</v>
      </c>
      <c r="N87" s="40">
        <f t="shared" si="10"/>
        <v>-0.62440682900327038</v>
      </c>
      <c r="O87" s="31"/>
    </row>
    <row r="88" spans="3:15" x14ac:dyDescent="0.3">
      <c r="C88" s="40">
        <v>0.81</v>
      </c>
      <c r="E88">
        <v>1.17</v>
      </c>
      <c r="H88" s="40">
        <v>0.81</v>
      </c>
      <c r="I88" s="79"/>
      <c r="J88" s="40">
        <v>0.8</v>
      </c>
      <c r="K88" s="40">
        <v>0.82</v>
      </c>
      <c r="M88" s="40">
        <f t="shared" si="9"/>
        <v>-0.26494323538863745</v>
      </c>
      <c r="N88" s="40">
        <f t="shared" si="10"/>
        <v>-0.29308621507815552</v>
      </c>
      <c r="O88" s="31"/>
    </row>
    <row r="89" spans="3:15" x14ac:dyDescent="0.3">
      <c r="C89" s="40">
        <v>0.76</v>
      </c>
      <c r="E89">
        <v>1.2</v>
      </c>
      <c r="H89" s="40">
        <v>0.76</v>
      </c>
      <c r="I89" s="79"/>
      <c r="J89" s="40">
        <v>1.0900000000000001</v>
      </c>
      <c r="K89" s="40">
        <v>0.74</v>
      </c>
      <c r="M89" s="40">
        <f t="shared" si="9"/>
        <v>0.25158475293206778</v>
      </c>
      <c r="N89" s="40">
        <f t="shared" si="10"/>
        <v>-0.39910881153419225</v>
      </c>
      <c r="O89" s="31"/>
    </row>
    <row r="90" spans="3:15" x14ac:dyDescent="0.3">
      <c r="C90" s="40">
        <v>0.45</v>
      </c>
      <c r="E90">
        <v>0.85</v>
      </c>
      <c r="H90" s="40">
        <v>0.45</v>
      </c>
      <c r="I90" s="79"/>
      <c r="J90" s="40">
        <v>0.56000000000000005</v>
      </c>
      <c r="K90" s="40">
        <v>0.51</v>
      </c>
      <c r="M90" s="40">
        <f t="shared" si="9"/>
        <v>-0.69241467399887613</v>
      </c>
      <c r="N90" s="40">
        <f t="shared" si="10"/>
        <v>-0.7039237763452979</v>
      </c>
      <c r="O90" s="31"/>
    </row>
    <row r="91" spans="3:15" x14ac:dyDescent="0.3">
      <c r="C91" s="40">
        <v>0.73</v>
      </c>
      <c r="E91">
        <v>3.31</v>
      </c>
      <c r="H91" s="40">
        <v>0.73</v>
      </c>
      <c r="I91" s="79"/>
      <c r="J91" s="40">
        <v>1.64</v>
      </c>
      <c r="K91" s="40">
        <v>0.7</v>
      </c>
      <c r="M91" s="40">
        <f t="shared" si="9"/>
        <v>1.2312067997471978</v>
      </c>
      <c r="N91" s="40">
        <f t="shared" si="10"/>
        <v>-0.45212010976221068</v>
      </c>
      <c r="O91" s="31"/>
    </row>
    <row r="92" spans="3:15" x14ac:dyDescent="0.3">
      <c r="C92" s="40">
        <v>0.93</v>
      </c>
      <c r="E92">
        <v>0.86</v>
      </c>
      <c r="H92" s="40">
        <v>0.93</v>
      </c>
      <c r="I92" s="79"/>
      <c r="J92" s="40">
        <v>0.48</v>
      </c>
      <c r="K92" s="40">
        <v>0.1</v>
      </c>
      <c r="M92" s="40">
        <f t="shared" si="9"/>
        <v>-0.83490515353562256</v>
      </c>
      <c r="N92" s="40">
        <f t="shared" si="10"/>
        <v>-1.2472895831824864</v>
      </c>
      <c r="O92" s="31"/>
    </row>
    <row r="93" spans="3:15" x14ac:dyDescent="0.3">
      <c r="C93" s="40">
        <v>0.42</v>
      </c>
      <c r="E93">
        <v>0.33</v>
      </c>
      <c r="H93" s="40">
        <v>0.42</v>
      </c>
      <c r="I93" s="79"/>
      <c r="J93" s="40">
        <v>0.37</v>
      </c>
      <c r="K93" s="40">
        <v>0.14000000000000001</v>
      </c>
      <c r="M93" s="40">
        <f t="shared" si="9"/>
        <v>-1.0308295628986486</v>
      </c>
      <c r="N93" s="40">
        <f t="shared" si="10"/>
        <v>-1.194278284954468</v>
      </c>
      <c r="O93" s="31"/>
    </row>
    <row r="94" spans="3:15" x14ac:dyDescent="0.3">
      <c r="C94" s="40">
        <v>0.42</v>
      </c>
      <c r="E94">
        <v>2.1800000000000002</v>
      </c>
      <c r="H94" s="40">
        <v>0.42</v>
      </c>
      <c r="I94" s="79"/>
      <c r="J94" s="40">
        <v>1.51</v>
      </c>
      <c r="K94" s="40">
        <v>1.52</v>
      </c>
      <c r="M94" s="40">
        <f t="shared" si="9"/>
        <v>0.99965977049998545</v>
      </c>
      <c r="N94" s="40">
        <f t="shared" si="10"/>
        <v>0.63461150391216625</v>
      </c>
      <c r="O94" s="31"/>
    </row>
    <row r="95" spans="3:15" x14ac:dyDescent="0.3">
      <c r="C95" s="40">
        <v>0.22</v>
      </c>
      <c r="E95">
        <v>0.96</v>
      </c>
      <c r="H95" s="40">
        <v>0.22</v>
      </c>
      <c r="I95" s="79"/>
      <c r="J95" s="40">
        <v>0.34</v>
      </c>
      <c r="K95" s="40">
        <v>3.06</v>
      </c>
      <c r="M95" s="40">
        <f t="shared" si="9"/>
        <v>-1.0842634927249282</v>
      </c>
      <c r="N95" s="40">
        <f t="shared" si="10"/>
        <v>2.6755464856908739</v>
      </c>
      <c r="O95" s="31"/>
    </row>
    <row r="96" spans="3:15" x14ac:dyDescent="0.3">
      <c r="C96" s="40">
        <v>0.18</v>
      </c>
      <c r="E96">
        <v>0.89</v>
      </c>
      <c r="H96" s="40">
        <v>0.18</v>
      </c>
      <c r="I96" s="79"/>
      <c r="J96" s="40">
        <v>1.24</v>
      </c>
      <c r="K96" s="40">
        <v>3.21</v>
      </c>
      <c r="M96" s="40">
        <f t="shared" si="9"/>
        <v>0.51875440206346679</v>
      </c>
      <c r="N96" s="40">
        <f t="shared" si="10"/>
        <v>2.8743388540459427</v>
      </c>
      <c r="O96" s="31"/>
    </row>
    <row r="97" spans="3:15" x14ac:dyDescent="0.3">
      <c r="C97" s="40">
        <v>0.05</v>
      </c>
      <c r="E97">
        <v>0.1</v>
      </c>
      <c r="H97" s="40">
        <v>0.05</v>
      </c>
      <c r="I97" s="79"/>
      <c r="J97" s="40">
        <v>0.95</v>
      </c>
      <c r="K97" s="40">
        <v>1.03</v>
      </c>
      <c r="M97" s="40">
        <f t="shared" si="9"/>
        <v>2.2264137427616126E-3</v>
      </c>
      <c r="N97" s="40">
        <f t="shared" si="10"/>
        <v>-1.4776899381058937E-2</v>
      </c>
      <c r="O97" s="31"/>
    </row>
    <row r="98" spans="3:15" x14ac:dyDescent="0.3">
      <c r="C98" s="40">
        <v>0.53</v>
      </c>
      <c r="E98">
        <v>0.77</v>
      </c>
      <c r="H98" s="40">
        <v>0.53</v>
      </c>
      <c r="I98" s="79"/>
      <c r="J98" s="40">
        <v>1.59</v>
      </c>
      <c r="K98" s="40">
        <v>1.28</v>
      </c>
      <c r="M98" s="40">
        <f t="shared" si="9"/>
        <v>1.1421502500367318</v>
      </c>
      <c r="N98" s="40">
        <f t="shared" si="10"/>
        <v>0.31654371454405594</v>
      </c>
      <c r="O98" s="31"/>
    </row>
    <row r="99" spans="3:15" x14ac:dyDescent="0.3">
      <c r="C99" s="40">
        <v>0.99</v>
      </c>
      <c r="E99">
        <v>0.48</v>
      </c>
      <c r="H99" s="40">
        <v>0.99</v>
      </c>
      <c r="I99" s="79"/>
      <c r="J99" s="40">
        <v>1.34</v>
      </c>
      <c r="K99" s="40">
        <v>0.32</v>
      </c>
      <c r="M99" s="40">
        <f t="shared" si="9"/>
        <v>0.6968675014843998</v>
      </c>
      <c r="N99" s="40">
        <f t="shared" si="10"/>
        <v>-0.95572744292838518</v>
      </c>
      <c r="O99" s="31"/>
    </row>
    <row r="100" spans="3:15" x14ac:dyDescent="0.3">
      <c r="C100" s="40">
        <v>0.86</v>
      </c>
      <c r="E100">
        <v>0.26</v>
      </c>
      <c r="H100" s="40">
        <v>0.86</v>
      </c>
      <c r="I100" s="79"/>
      <c r="J100" s="40">
        <v>0.99</v>
      </c>
      <c r="K100" s="40">
        <v>0.57999999999999996</v>
      </c>
      <c r="M100" s="40">
        <f t="shared" si="9"/>
        <v>7.3471653511134799E-2</v>
      </c>
      <c r="N100" s="40">
        <f t="shared" si="10"/>
        <v>-0.61115400444626578</v>
      </c>
      <c r="O100" s="31"/>
    </row>
    <row r="101" spans="3:15" x14ac:dyDescent="0.3">
      <c r="C101" s="40">
        <v>0.67</v>
      </c>
      <c r="E101">
        <v>0.82</v>
      </c>
      <c r="H101" s="40">
        <v>0.67</v>
      </c>
      <c r="I101" s="79"/>
      <c r="J101" s="40">
        <v>0.14000000000000001</v>
      </c>
      <c r="K101" s="40">
        <v>0.86</v>
      </c>
      <c r="M101" s="40">
        <f t="shared" si="9"/>
        <v>-1.440489691566794</v>
      </c>
      <c r="N101" s="40">
        <f t="shared" si="10"/>
        <v>-0.2400749168501371</v>
      </c>
      <c r="O101" s="31"/>
    </row>
    <row r="102" spans="3:15" x14ac:dyDescent="0.3">
      <c r="C102" s="40">
        <v>0.63</v>
      </c>
      <c r="E102">
        <v>0.7</v>
      </c>
      <c r="H102" s="40">
        <v>0.63</v>
      </c>
      <c r="I102" s="79"/>
      <c r="J102" s="40">
        <v>1.1299999999999999</v>
      </c>
      <c r="K102" s="40">
        <v>0.69</v>
      </c>
      <c r="M102" s="40">
        <f t="shared" si="9"/>
        <v>0.32282999270044055</v>
      </c>
      <c r="N102" s="40">
        <f t="shared" si="10"/>
        <v>-0.46537293431921528</v>
      </c>
      <c r="O102" s="31"/>
    </row>
    <row r="103" spans="3:15" x14ac:dyDescent="0.3">
      <c r="C103" s="40">
        <v>0.35</v>
      </c>
      <c r="E103">
        <v>1.1000000000000001</v>
      </c>
      <c r="H103" s="40">
        <v>0.35</v>
      </c>
      <c r="I103" s="79"/>
      <c r="J103" s="40">
        <v>1.45</v>
      </c>
      <c r="K103" s="40">
        <v>0.36</v>
      </c>
      <c r="M103" s="40">
        <f t="shared" si="9"/>
        <v>0.8927919108474256</v>
      </c>
      <c r="N103" s="40">
        <f t="shared" si="10"/>
        <v>-0.90271614470036687</v>
      </c>
      <c r="O103" s="31"/>
    </row>
    <row r="104" spans="3:15" x14ac:dyDescent="0.3">
      <c r="C104" s="40">
        <v>0.36</v>
      </c>
      <c r="E104">
        <v>0.93</v>
      </c>
      <c r="H104" s="40">
        <v>0.36</v>
      </c>
      <c r="I104" s="79"/>
      <c r="J104" s="40">
        <v>0.88</v>
      </c>
      <c r="K104" s="40">
        <v>0.52</v>
      </c>
      <c r="M104" s="40">
        <f t="shared" si="9"/>
        <v>-0.12245275585189126</v>
      </c>
      <c r="N104" s="40">
        <f t="shared" si="10"/>
        <v>-0.6906709517882933</v>
      </c>
      <c r="O104" s="31"/>
    </row>
    <row r="105" spans="3:15" x14ac:dyDescent="0.3">
      <c r="C105" s="40">
        <v>0.59</v>
      </c>
      <c r="E105">
        <v>1.3</v>
      </c>
      <c r="H105" s="40">
        <v>0.59</v>
      </c>
      <c r="I105" s="79"/>
      <c r="J105" s="40">
        <v>1.17</v>
      </c>
      <c r="K105" s="40">
        <v>0.52</v>
      </c>
      <c r="M105" s="40">
        <f t="shared" si="9"/>
        <v>0.39407523246881371</v>
      </c>
      <c r="N105" s="40">
        <f t="shared" si="10"/>
        <v>-0.6906709517882933</v>
      </c>
      <c r="O105" s="31"/>
    </row>
    <row r="106" spans="3:15" x14ac:dyDescent="0.3">
      <c r="C106" s="40">
        <v>0.34</v>
      </c>
      <c r="E106">
        <v>0.95</v>
      </c>
      <c r="H106" s="40">
        <v>0.34</v>
      </c>
      <c r="I106" s="79"/>
      <c r="J106" s="40">
        <v>1.32</v>
      </c>
      <c r="K106" s="40">
        <v>0.65</v>
      </c>
      <c r="M106" s="40">
        <f t="shared" si="9"/>
        <v>0.66124488160021322</v>
      </c>
      <c r="N106" s="40">
        <f t="shared" si="10"/>
        <v>-0.51838423254723354</v>
      </c>
      <c r="O106" s="31"/>
    </row>
    <row r="107" spans="3:15" x14ac:dyDescent="0.3">
      <c r="C107" s="40">
        <v>0.28999999999999998</v>
      </c>
      <c r="E107">
        <v>0.98</v>
      </c>
      <c r="H107" s="40">
        <v>0.28999999999999998</v>
      </c>
      <c r="I107" s="79"/>
      <c r="J107" s="40">
        <v>1.04</v>
      </c>
      <c r="K107" s="40">
        <v>0.95</v>
      </c>
      <c r="M107" s="40">
        <f t="shared" si="9"/>
        <v>0.16252820322160128</v>
      </c>
      <c r="N107" s="40">
        <f t="shared" si="10"/>
        <v>-0.12079949583709579</v>
      </c>
      <c r="O107" s="31"/>
    </row>
    <row r="108" spans="3:15" x14ac:dyDescent="0.3">
      <c r="C108" s="40">
        <v>0.32</v>
      </c>
      <c r="E108">
        <v>1.33</v>
      </c>
      <c r="H108" s="40">
        <v>0.32</v>
      </c>
      <c r="I108" s="79"/>
      <c r="J108" s="40">
        <v>0.42</v>
      </c>
      <c r="K108" s="40">
        <v>0.81</v>
      </c>
      <c r="M108" s="40">
        <f t="shared" si="9"/>
        <v>-0.9417730131881823</v>
      </c>
      <c r="N108" s="40">
        <f t="shared" si="10"/>
        <v>-0.30633903963516002</v>
      </c>
      <c r="O108" s="31"/>
    </row>
    <row r="109" spans="3:15" x14ac:dyDescent="0.3">
      <c r="C109" s="40">
        <v>0.33</v>
      </c>
      <c r="E109">
        <v>1.81</v>
      </c>
      <c r="H109" s="40">
        <v>0.33</v>
      </c>
      <c r="I109" s="79"/>
      <c r="J109" s="40">
        <v>1</v>
      </c>
      <c r="K109" s="40">
        <v>1.58</v>
      </c>
      <c r="M109" s="40">
        <f t="shared" si="9"/>
        <v>9.1282963453228089E-2</v>
      </c>
      <c r="N109" s="40">
        <f t="shared" si="10"/>
        <v>0.71412845125419389</v>
      </c>
      <c r="O109" s="31"/>
    </row>
    <row r="110" spans="3:15" x14ac:dyDescent="0.3">
      <c r="C110" s="40">
        <v>1.1000000000000001</v>
      </c>
      <c r="E110">
        <v>0.91</v>
      </c>
      <c r="H110" s="40">
        <v>1.1000000000000001</v>
      </c>
      <c r="I110" s="79"/>
      <c r="J110" s="40">
        <v>0.91</v>
      </c>
      <c r="K110" s="40">
        <v>1.66</v>
      </c>
      <c r="M110" s="40">
        <f t="shared" si="9"/>
        <v>-6.9018826025611379E-2</v>
      </c>
      <c r="N110" s="40">
        <f t="shared" si="10"/>
        <v>0.8201510477102304</v>
      </c>
      <c r="O110" s="31"/>
    </row>
    <row r="111" spans="3:15" x14ac:dyDescent="0.3">
      <c r="C111" s="40">
        <v>0.11</v>
      </c>
      <c r="E111">
        <v>0.72</v>
      </c>
      <c r="H111" s="40">
        <v>0.11</v>
      </c>
      <c r="I111" s="79"/>
      <c r="J111" s="40">
        <v>0.42</v>
      </c>
      <c r="K111" s="40">
        <v>0.8</v>
      </c>
      <c r="M111" s="40">
        <f t="shared" si="9"/>
        <v>-0.9417730131881823</v>
      </c>
      <c r="N111" s="40">
        <f t="shared" si="10"/>
        <v>-0.31959186419216462</v>
      </c>
      <c r="O111" s="31"/>
    </row>
    <row r="112" spans="3:15" x14ac:dyDescent="0.3">
      <c r="C112" s="40">
        <v>3.14</v>
      </c>
      <c r="E112">
        <v>0.96</v>
      </c>
      <c r="H112" s="40">
        <v>3.14</v>
      </c>
      <c r="I112" s="79"/>
      <c r="J112" s="40">
        <v>0.64</v>
      </c>
      <c r="K112" s="40">
        <v>0.74</v>
      </c>
      <c r="M112" s="40">
        <f t="shared" si="9"/>
        <v>-0.54992419446212992</v>
      </c>
      <c r="N112" s="40">
        <f t="shared" si="10"/>
        <v>-0.39910881153419225</v>
      </c>
      <c r="O112" s="31"/>
    </row>
    <row r="113" spans="3:15" x14ac:dyDescent="0.3">
      <c r="C113" s="40">
        <v>0.69</v>
      </c>
      <c r="E113">
        <v>0.38</v>
      </c>
      <c r="H113" s="40">
        <v>0.69</v>
      </c>
      <c r="I113" s="79"/>
      <c r="J113" s="40">
        <v>1.56</v>
      </c>
      <c r="K113" s="40">
        <v>0.92</v>
      </c>
      <c r="M113" s="40">
        <f t="shared" si="9"/>
        <v>1.0887163202104519</v>
      </c>
      <c r="N113" s="40">
        <f t="shared" si="10"/>
        <v>-0.16055796950810947</v>
      </c>
      <c r="O113" s="31"/>
    </row>
    <row r="114" spans="3:15" x14ac:dyDescent="0.3">
      <c r="C114" s="40">
        <v>0.17</v>
      </c>
      <c r="E114">
        <v>1.29</v>
      </c>
      <c r="H114" s="40">
        <v>0.17</v>
      </c>
      <c r="I114" s="79"/>
      <c r="J114" s="40">
        <v>0.63</v>
      </c>
      <c r="K114" s="40">
        <v>1.62</v>
      </c>
      <c r="M114" s="40">
        <f t="shared" si="9"/>
        <v>-0.56773550440422327</v>
      </c>
      <c r="N114" s="40">
        <f t="shared" si="10"/>
        <v>0.76713974948221231</v>
      </c>
      <c r="O114" s="31"/>
    </row>
    <row r="115" spans="3:15" x14ac:dyDescent="0.3">
      <c r="C115" s="40">
        <v>0.25</v>
      </c>
      <c r="E115">
        <v>1.24</v>
      </c>
      <c r="H115" s="40">
        <v>0.25</v>
      </c>
      <c r="I115" s="79"/>
      <c r="J115" s="40">
        <v>1.03</v>
      </c>
      <c r="K115" s="40">
        <v>2.4700000000000002</v>
      </c>
      <c r="M115" s="40">
        <f t="shared" si="9"/>
        <v>0.14471689327950799</v>
      </c>
      <c r="N115" s="40">
        <f t="shared" si="10"/>
        <v>1.893629836827603</v>
      </c>
      <c r="O115" s="31"/>
    </row>
    <row r="116" spans="3:15" x14ac:dyDescent="0.3">
      <c r="C116" s="40">
        <v>0.34</v>
      </c>
      <c r="E116">
        <v>0.34</v>
      </c>
      <c r="H116" s="40">
        <v>0.34</v>
      </c>
      <c r="I116" s="79"/>
      <c r="J116" s="40">
        <v>0.45</v>
      </c>
      <c r="K116" s="40">
        <v>0.72</v>
      </c>
      <c r="M116" s="40">
        <f t="shared" si="9"/>
        <v>-0.88833908336190226</v>
      </c>
      <c r="N116" s="40">
        <f t="shared" si="10"/>
        <v>-0.42561446064820146</v>
      </c>
      <c r="O116" s="31"/>
    </row>
    <row r="117" spans="3:15" x14ac:dyDescent="0.3">
      <c r="C117" s="40">
        <v>0.16</v>
      </c>
      <c r="E117">
        <v>0.7</v>
      </c>
      <c r="H117" s="40">
        <v>0.16</v>
      </c>
      <c r="I117" s="79"/>
      <c r="J117" s="40">
        <v>1.26</v>
      </c>
      <c r="K117" s="40">
        <v>1.66</v>
      </c>
      <c r="M117" s="40">
        <f t="shared" si="9"/>
        <v>0.55437702194765337</v>
      </c>
      <c r="N117" s="40">
        <f t="shared" si="10"/>
        <v>0.8201510477102304</v>
      </c>
      <c r="O117" s="31"/>
    </row>
    <row r="118" spans="3:15" x14ac:dyDescent="0.3">
      <c r="C118" s="40">
        <v>0.5</v>
      </c>
      <c r="E118">
        <v>1.27</v>
      </c>
      <c r="H118" s="40">
        <v>0.5</v>
      </c>
      <c r="I118" s="79"/>
      <c r="J118" s="40">
        <v>0.54</v>
      </c>
      <c r="K118" s="40">
        <v>0.33</v>
      </c>
      <c r="M118" s="40">
        <f t="shared" si="9"/>
        <v>-0.72803729388306271</v>
      </c>
      <c r="N118" s="40">
        <f t="shared" si="10"/>
        <v>-0.94247461837138058</v>
      </c>
      <c r="O118" s="31"/>
    </row>
    <row r="119" spans="3:15" x14ac:dyDescent="0.3">
      <c r="C119" s="40">
        <v>1.17</v>
      </c>
      <c r="E119">
        <v>1.46</v>
      </c>
      <c r="H119" s="40">
        <v>1.17</v>
      </c>
      <c r="I119" s="79"/>
      <c r="J119" s="40">
        <v>1.24</v>
      </c>
      <c r="K119" s="40">
        <v>1.24</v>
      </c>
      <c r="M119" s="40">
        <f t="shared" si="9"/>
        <v>0.51875440206346679</v>
      </c>
      <c r="N119" s="40">
        <f t="shared" si="10"/>
        <v>0.26353241631603752</v>
      </c>
      <c r="O119" s="31"/>
    </row>
    <row r="120" spans="3:15" x14ac:dyDescent="0.3">
      <c r="C120" s="40">
        <v>0.55000000000000004</v>
      </c>
      <c r="E120">
        <v>0.39</v>
      </c>
      <c r="H120" s="40">
        <v>0.55000000000000004</v>
      </c>
      <c r="I120" s="79"/>
      <c r="J120" s="40">
        <v>0.69</v>
      </c>
      <c r="K120" s="40">
        <v>5.45</v>
      </c>
      <c r="M120" s="40">
        <f t="shared" si="9"/>
        <v>-0.4608676447516637</v>
      </c>
      <c r="N120" s="40">
        <f t="shared" si="10"/>
        <v>5.8429715548149721</v>
      </c>
      <c r="O120" s="31"/>
    </row>
    <row r="121" spans="3:15" x14ac:dyDescent="0.3">
      <c r="C121" s="40">
        <v>0.99</v>
      </c>
      <c r="E121">
        <v>0.87</v>
      </c>
      <c r="H121" s="40">
        <v>0.99</v>
      </c>
      <c r="I121" s="79"/>
      <c r="J121" s="40">
        <v>1.38</v>
      </c>
      <c r="K121" s="40">
        <v>1.2</v>
      </c>
      <c r="M121" s="40">
        <f t="shared" si="9"/>
        <v>0.76811274125277251</v>
      </c>
      <c r="N121" s="40">
        <f t="shared" si="10"/>
        <v>0.21052111808801907</v>
      </c>
      <c r="O121" s="31"/>
    </row>
    <row r="122" spans="3:15" x14ac:dyDescent="0.3">
      <c r="C122" s="40">
        <v>0.43</v>
      </c>
      <c r="E122">
        <v>0.67</v>
      </c>
      <c r="H122" s="40">
        <v>0.43</v>
      </c>
      <c r="I122" s="79"/>
      <c r="J122" s="40">
        <v>0.67</v>
      </c>
      <c r="K122" s="40">
        <v>0.28999999999999998</v>
      </c>
      <c r="M122" s="40">
        <f t="shared" si="9"/>
        <v>-0.49649026463585011</v>
      </c>
      <c r="N122" s="40">
        <f t="shared" si="10"/>
        <v>-0.995485916599399</v>
      </c>
      <c r="O122" s="31"/>
    </row>
    <row r="123" spans="3:15" x14ac:dyDescent="0.3">
      <c r="C123" s="40">
        <v>1.46</v>
      </c>
      <c r="E123">
        <v>1.05</v>
      </c>
      <c r="H123" s="40">
        <v>1.46</v>
      </c>
      <c r="I123" s="79"/>
      <c r="J123" s="40">
        <v>0.08</v>
      </c>
      <c r="K123" s="40">
        <v>1.93</v>
      </c>
      <c r="M123" s="40">
        <f t="shared" si="9"/>
        <v>-1.5473575512193538</v>
      </c>
      <c r="N123" s="40">
        <f t="shared" si="10"/>
        <v>1.1779773107493545</v>
      </c>
      <c r="O123" s="31"/>
    </row>
    <row r="124" spans="3:15" x14ac:dyDescent="0.3">
      <c r="C124" s="40">
        <v>0.69</v>
      </c>
      <c r="E124">
        <v>0.72</v>
      </c>
      <c r="H124" s="40">
        <v>0.69</v>
      </c>
      <c r="I124" s="79"/>
      <c r="J124" s="40">
        <v>0.94</v>
      </c>
      <c r="K124" s="40">
        <v>0.67</v>
      </c>
      <c r="M124" s="40">
        <f t="shared" si="9"/>
        <v>-1.5584896199331684E-2</v>
      </c>
      <c r="N124" s="40">
        <f t="shared" si="10"/>
        <v>-0.49187858343322433</v>
      </c>
      <c r="O124" s="31"/>
    </row>
    <row r="125" spans="3:15" x14ac:dyDescent="0.3">
      <c r="C125" s="40">
        <v>0.78</v>
      </c>
      <c r="E125">
        <v>1.04</v>
      </c>
      <c r="H125" s="40">
        <v>0.78</v>
      </c>
      <c r="I125" s="79"/>
      <c r="J125" s="40">
        <v>2.4700000000000002</v>
      </c>
      <c r="K125" s="40">
        <v>0.74</v>
      </c>
      <c r="M125" s="40">
        <f t="shared" si="9"/>
        <v>2.7095455249409408</v>
      </c>
      <c r="N125" s="40">
        <f t="shared" si="10"/>
        <v>-0.39910881153419225</v>
      </c>
      <c r="O125" s="31"/>
    </row>
    <row r="126" spans="3:15" x14ac:dyDescent="0.3">
      <c r="C126" s="40">
        <v>0.31</v>
      </c>
      <c r="E126">
        <v>0.55000000000000004</v>
      </c>
      <c r="H126" s="40">
        <v>0.31</v>
      </c>
      <c r="I126" s="79"/>
      <c r="J126" s="40">
        <v>0.81</v>
      </c>
      <c r="K126" s="40">
        <v>0.45</v>
      </c>
      <c r="M126" s="40">
        <f t="shared" si="9"/>
        <v>-0.24713192544654414</v>
      </c>
      <c r="N126" s="40">
        <f t="shared" si="10"/>
        <v>-0.78344072368732554</v>
      </c>
      <c r="O126" s="31"/>
    </row>
    <row r="127" spans="3:15" x14ac:dyDescent="0.3">
      <c r="C127" s="40">
        <v>0.4</v>
      </c>
      <c r="E127">
        <v>0.28999999999999998</v>
      </c>
      <c r="H127" s="40">
        <v>0.4</v>
      </c>
      <c r="I127" s="79"/>
      <c r="J127" s="40">
        <v>0.92</v>
      </c>
      <c r="K127" s="40">
        <v>0.54</v>
      </c>
      <c r="M127" s="40">
        <f t="shared" si="9"/>
        <v>-5.1207516083518076E-2</v>
      </c>
      <c r="N127" s="40">
        <f t="shared" si="10"/>
        <v>-0.66416530267428409</v>
      </c>
      <c r="O127" s="31"/>
    </row>
    <row r="128" spans="3:15" x14ac:dyDescent="0.3">
      <c r="C128" s="40">
        <v>0.57999999999999996</v>
      </c>
      <c r="E128">
        <v>0.62</v>
      </c>
      <c r="H128" s="40">
        <v>0.57999999999999996</v>
      </c>
      <c r="I128" s="79"/>
      <c r="J128" s="40">
        <v>0.68</v>
      </c>
      <c r="K128" s="40">
        <v>1.1000000000000001</v>
      </c>
      <c r="M128" s="40">
        <f t="shared" si="9"/>
        <v>-0.47867895469375676</v>
      </c>
      <c r="N128" s="40">
        <f t="shared" si="10"/>
        <v>7.7992872517973308E-2</v>
      </c>
      <c r="O128" s="31"/>
    </row>
    <row r="129" spans="3:15" x14ac:dyDescent="0.3">
      <c r="C129" s="40">
        <v>0.47</v>
      </c>
      <c r="E129">
        <v>0.86</v>
      </c>
      <c r="H129" s="40">
        <v>0.47</v>
      </c>
      <c r="I129" s="79"/>
      <c r="J129" s="40">
        <v>0.42</v>
      </c>
      <c r="K129" s="40">
        <v>0.28999999999999998</v>
      </c>
      <c r="M129" s="40">
        <f t="shared" si="9"/>
        <v>-0.9417730131881823</v>
      </c>
      <c r="N129" s="40">
        <f t="shared" si="10"/>
        <v>-0.995485916599399</v>
      </c>
      <c r="O129" s="31"/>
    </row>
    <row r="130" spans="3:15" x14ac:dyDescent="0.3">
      <c r="C130" s="40">
        <v>1.0900000000000001</v>
      </c>
      <c r="E130">
        <v>5.2</v>
      </c>
      <c r="H130" s="40">
        <v>1.0900000000000001</v>
      </c>
      <c r="I130" s="79"/>
      <c r="J130" s="40">
        <v>1.28</v>
      </c>
      <c r="K130" s="40">
        <v>0.59</v>
      </c>
      <c r="M130" s="40">
        <f t="shared" si="9"/>
        <v>0.58999964183183995</v>
      </c>
      <c r="N130" s="40">
        <f t="shared" si="10"/>
        <v>-0.59790117988926117</v>
      </c>
      <c r="O130" s="31"/>
    </row>
    <row r="131" spans="3:15" x14ac:dyDescent="0.3">
      <c r="C131" s="40">
        <v>1.49</v>
      </c>
      <c r="E131">
        <v>0.8</v>
      </c>
      <c r="H131" s="40">
        <v>1.49</v>
      </c>
      <c r="I131" s="79"/>
      <c r="J131" s="40">
        <v>1.07</v>
      </c>
      <c r="K131" s="40">
        <v>2.88</v>
      </c>
      <c r="M131" s="40">
        <f t="shared" ref="M131:M194" si="11">STANDARDIZE(J131,$I$3,$I$5)</f>
        <v>0.21596213304788117</v>
      </c>
      <c r="N131" s="40">
        <f t="shared" ref="N131:N194" si="12">STANDARDIZE(K131,$I$10,$I$12)</f>
        <v>2.4369956436647908</v>
      </c>
      <c r="O131" s="31"/>
    </row>
    <row r="132" spans="3:15" x14ac:dyDescent="0.3">
      <c r="C132" s="40">
        <v>0.47</v>
      </c>
      <c r="E132">
        <v>0.9</v>
      </c>
      <c r="H132" s="40">
        <v>0.47</v>
      </c>
      <c r="I132" s="79"/>
      <c r="J132" s="40">
        <v>2.8</v>
      </c>
      <c r="K132" s="40">
        <v>0.81</v>
      </c>
      <c r="M132" s="40">
        <f t="shared" si="11"/>
        <v>3.2973187530300181</v>
      </c>
      <c r="N132" s="40">
        <f t="shared" si="12"/>
        <v>-0.30633903963516002</v>
      </c>
      <c r="O132" s="31"/>
    </row>
    <row r="133" spans="3:15" x14ac:dyDescent="0.3">
      <c r="C133" s="40">
        <v>1.65</v>
      </c>
      <c r="E133">
        <v>1.01</v>
      </c>
      <c r="H133" s="40">
        <v>1.65</v>
      </c>
      <c r="I133" s="79"/>
      <c r="J133" s="40">
        <v>0.96</v>
      </c>
      <c r="K133" s="40">
        <v>0.27</v>
      </c>
      <c r="M133" s="40">
        <f t="shared" si="11"/>
        <v>2.0037723684854909E-2</v>
      </c>
      <c r="N133" s="40">
        <f t="shared" si="12"/>
        <v>-1.0219915657134082</v>
      </c>
      <c r="O133" s="31"/>
    </row>
    <row r="134" spans="3:15" x14ac:dyDescent="0.3">
      <c r="C134" s="40">
        <v>0.56999999999999995</v>
      </c>
      <c r="E134">
        <v>1.2</v>
      </c>
      <c r="H134" s="40">
        <v>0.56999999999999995</v>
      </c>
      <c r="I134" s="79"/>
      <c r="J134" s="40">
        <v>0.56000000000000005</v>
      </c>
      <c r="K134" s="40">
        <v>0.63</v>
      </c>
      <c r="M134" s="40">
        <f t="shared" si="11"/>
        <v>-0.69241467399887613</v>
      </c>
      <c r="N134" s="40">
        <f t="shared" si="12"/>
        <v>-0.54488988166124275</v>
      </c>
      <c r="O134" s="31"/>
    </row>
    <row r="135" spans="3:15" x14ac:dyDescent="0.3">
      <c r="C135" s="40">
        <v>0.69</v>
      </c>
      <c r="E135">
        <v>2.25</v>
      </c>
      <c r="H135" s="40">
        <v>0.69</v>
      </c>
      <c r="I135" s="79"/>
      <c r="J135" s="40">
        <v>0.48</v>
      </c>
      <c r="K135" s="40">
        <v>0.7</v>
      </c>
      <c r="M135" s="40">
        <f t="shared" si="11"/>
        <v>-0.83490515353562256</v>
      </c>
      <c r="N135" s="40">
        <f t="shared" si="12"/>
        <v>-0.45212010976221068</v>
      </c>
      <c r="O135" s="31"/>
    </row>
    <row r="136" spans="3:15" x14ac:dyDescent="0.3">
      <c r="C136" s="40">
        <v>0.22</v>
      </c>
      <c r="E136">
        <v>2.61</v>
      </c>
      <c r="H136" s="40">
        <v>0.22</v>
      </c>
      <c r="I136" s="79"/>
      <c r="J136" s="40">
        <v>0.54</v>
      </c>
      <c r="K136" s="40">
        <v>0.66</v>
      </c>
      <c r="M136" s="40">
        <f t="shared" si="11"/>
        <v>-0.72803729388306271</v>
      </c>
      <c r="N136" s="40">
        <f t="shared" si="12"/>
        <v>-0.50513140799022893</v>
      </c>
      <c r="O136" s="31"/>
    </row>
    <row r="137" spans="3:15" x14ac:dyDescent="0.3">
      <c r="C137" s="40">
        <v>0.82</v>
      </c>
      <c r="E137">
        <v>0.54</v>
      </c>
      <c r="H137" s="40">
        <v>0.82</v>
      </c>
      <c r="I137" s="79"/>
      <c r="J137" s="40">
        <v>0.98</v>
      </c>
      <c r="K137" s="40">
        <v>0.71</v>
      </c>
      <c r="M137" s="40">
        <f t="shared" si="11"/>
        <v>5.5660343569041502E-2</v>
      </c>
      <c r="N137" s="40">
        <f t="shared" si="12"/>
        <v>-0.43886728520520607</v>
      </c>
      <c r="O137" s="31"/>
    </row>
    <row r="138" spans="3:15" x14ac:dyDescent="0.3">
      <c r="C138" s="40">
        <v>0.19</v>
      </c>
      <c r="E138">
        <v>1.2</v>
      </c>
      <c r="H138" s="40">
        <v>0.19</v>
      </c>
      <c r="I138" s="79"/>
      <c r="J138" s="40">
        <v>0.57999999999999996</v>
      </c>
      <c r="K138" s="40">
        <v>3</v>
      </c>
      <c r="M138" s="40">
        <f t="shared" si="11"/>
        <v>-0.65679205411468977</v>
      </c>
      <c r="N138" s="40">
        <f t="shared" si="12"/>
        <v>2.5960295383488461</v>
      </c>
      <c r="O138" s="31"/>
    </row>
    <row r="139" spans="3:15" x14ac:dyDescent="0.3">
      <c r="C139" s="40">
        <v>0.46</v>
      </c>
      <c r="E139">
        <v>0.22</v>
      </c>
      <c r="H139" s="40">
        <v>0.46</v>
      </c>
      <c r="I139" s="79"/>
      <c r="J139" s="40">
        <v>1.26</v>
      </c>
      <c r="K139" s="40">
        <v>0.56999999999999995</v>
      </c>
      <c r="M139" s="40">
        <f t="shared" si="11"/>
        <v>0.55437702194765337</v>
      </c>
      <c r="N139" s="40">
        <f t="shared" si="12"/>
        <v>-0.62440682900327038</v>
      </c>
      <c r="O139" s="31"/>
    </row>
    <row r="140" spans="3:15" x14ac:dyDescent="0.3">
      <c r="C140" s="40">
        <v>1.1000000000000001</v>
      </c>
      <c r="E140">
        <v>1.01</v>
      </c>
      <c r="H140" s="40">
        <v>1.1000000000000001</v>
      </c>
      <c r="I140" s="79"/>
      <c r="J140" s="40">
        <v>1.56</v>
      </c>
      <c r="K140" s="40">
        <v>0.7</v>
      </c>
      <c r="M140" s="40">
        <f t="shared" si="11"/>
        <v>1.0887163202104519</v>
      </c>
      <c r="N140" s="40">
        <f t="shared" si="12"/>
        <v>-0.45212010976221068</v>
      </c>
      <c r="O140" s="31"/>
    </row>
    <row r="141" spans="3:15" x14ac:dyDescent="0.3">
      <c r="C141" s="40">
        <v>0.04</v>
      </c>
      <c r="E141">
        <v>0.89</v>
      </c>
      <c r="H141" s="40">
        <v>0.04</v>
      </c>
      <c r="I141" s="79"/>
      <c r="J141" s="40">
        <v>0.33</v>
      </c>
      <c r="K141" s="40">
        <v>0.89</v>
      </c>
      <c r="M141" s="40">
        <f t="shared" si="11"/>
        <v>-1.1020748026670215</v>
      </c>
      <c r="N141" s="40">
        <f t="shared" si="12"/>
        <v>-0.20031644317912328</v>
      </c>
      <c r="O141" s="31"/>
    </row>
    <row r="142" spans="3:15" x14ac:dyDescent="0.3">
      <c r="C142" s="40">
        <v>0.24</v>
      </c>
      <c r="E142">
        <v>1.06</v>
      </c>
      <c r="H142" s="40">
        <v>0.24</v>
      </c>
      <c r="I142" s="79"/>
      <c r="J142" s="40">
        <v>0.78</v>
      </c>
      <c r="K142" s="40">
        <v>0.55000000000000004</v>
      </c>
      <c r="M142" s="40">
        <f t="shared" si="11"/>
        <v>-0.30056585527282403</v>
      </c>
      <c r="N142" s="40">
        <f t="shared" si="12"/>
        <v>-0.65091247811727948</v>
      </c>
      <c r="O142" s="31"/>
    </row>
    <row r="143" spans="3:15" x14ac:dyDescent="0.3">
      <c r="C143" s="40">
        <v>1.73</v>
      </c>
      <c r="E143">
        <v>1.19</v>
      </c>
      <c r="H143" s="40">
        <v>1.73</v>
      </c>
      <c r="I143" s="79"/>
      <c r="J143" s="40">
        <v>1.32</v>
      </c>
      <c r="K143" s="40">
        <v>2.04</v>
      </c>
      <c r="M143" s="40">
        <f t="shared" si="11"/>
        <v>0.66124488160021322</v>
      </c>
      <c r="N143" s="40">
        <f t="shared" si="12"/>
        <v>1.3237583808764051</v>
      </c>
      <c r="O143" s="31"/>
    </row>
    <row r="144" spans="3:15" x14ac:dyDescent="0.3">
      <c r="C144" s="40">
        <v>0.96</v>
      </c>
      <c r="E144">
        <v>0.19</v>
      </c>
      <c r="H144" s="40">
        <v>0.96</v>
      </c>
      <c r="I144" s="79"/>
      <c r="J144" s="40">
        <v>1.79</v>
      </c>
      <c r="K144" s="40">
        <v>0.34</v>
      </c>
      <c r="M144" s="40">
        <f t="shared" si="11"/>
        <v>1.4983764488785973</v>
      </c>
      <c r="N144" s="40">
        <f t="shared" si="12"/>
        <v>-0.92922179381437597</v>
      </c>
      <c r="O144" s="31"/>
    </row>
    <row r="145" spans="3:15" x14ac:dyDescent="0.3">
      <c r="C145" s="40">
        <v>0.52</v>
      </c>
      <c r="E145">
        <v>1</v>
      </c>
      <c r="H145" s="40">
        <v>0.52</v>
      </c>
      <c r="I145" s="79"/>
      <c r="J145" s="40">
        <v>1.59</v>
      </c>
      <c r="K145" s="40">
        <v>3</v>
      </c>
      <c r="M145" s="40">
        <f t="shared" si="11"/>
        <v>1.1421502500367318</v>
      </c>
      <c r="N145" s="40">
        <f t="shared" si="12"/>
        <v>2.5960295383488461</v>
      </c>
      <c r="O145" s="31"/>
    </row>
    <row r="146" spans="3:15" x14ac:dyDescent="0.3">
      <c r="C146" s="40">
        <v>1.25</v>
      </c>
      <c r="E146">
        <v>2.21</v>
      </c>
      <c r="H146" s="40">
        <v>1.25</v>
      </c>
      <c r="I146" s="79"/>
      <c r="J146" s="40">
        <v>0.73</v>
      </c>
      <c r="K146" s="40">
        <v>1.73</v>
      </c>
      <c r="M146" s="40">
        <f t="shared" si="11"/>
        <v>-0.38962240498329048</v>
      </c>
      <c r="N146" s="40">
        <f t="shared" si="12"/>
        <v>0.91292081960926263</v>
      </c>
      <c r="O146" s="31"/>
    </row>
    <row r="147" spans="3:15" x14ac:dyDescent="0.3">
      <c r="C147" s="40">
        <v>1.0900000000000001</v>
      </c>
      <c r="E147">
        <v>1.4</v>
      </c>
      <c r="H147" s="40">
        <v>1.0900000000000001</v>
      </c>
      <c r="I147" s="79"/>
      <c r="J147" s="40">
        <v>0.95</v>
      </c>
      <c r="K147" s="40">
        <v>3.14</v>
      </c>
      <c r="M147" s="40">
        <f t="shared" si="11"/>
        <v>2.2264137427616126E-3</v>
      </c>
      <c r="N147" s="40">
        <f t="shared" si="12"/>
        <v>2.7815690821469108</v>
      </c>
      <c r="O147" s="31"/>
    </row>
    <row r="148" spans="3:15" x14ac:dyDescent="0.3">
      <c r="C148" s="40">
        <v>1.19</v>
      </c>
      <c r="E148">
        <v>0.93</v>
      </c>
      <c r="H148" s="40">
        <v>1.19</v>
      </c>
      <c r="I148" s="79"/>
      <c r="J148" s="40">
        <v>0.54</v>
      </c>
      <c r="K148" s="40">
        <v>1.43</v>
      </c>
      <c r="M148" s="40">
        <f t="shared" si="11"/>
        <v>-0.72803729388306271</v>
      </c>
      <c r="N148" s="40">
        <f t="shared" si="12"/>
        <v>0.5153360828991248</v>
      </c>
      <c r="O148" s="31"/>
    </row>
    <row r="149" spans="3:15" x14ac:dyDescent="0.3">
      <c r="C149" s="40">
        <v>0.77</v>
      </c>
      <c r="E149">
        <v>0.97</v>
      </c>
      <c r="H149" s="40">
        <v>0.77</v>
      </c>
      <c r="I149" s="79"/>
      <c r="J149" s="40">
        <v>1.48</v>
      </c>
      <c r="K149" s="40">
        <v>0.32</v>
      </c>
      <c r="M149" s="40">
        <f t="shared" si="11"/>
        <v>0.94622584067370552</v>
      </c>
      <c r="N149" s="40">
        <f t="shared" si="12"/>
        <v>-0.95572744292838518</v>
      </c>
      <c r="O149" s="31"/>
    </row>
    <row r="150" spans="3:15" x14ac:dyDescent="0.3">
      <c r="C150" s="40">
        <v>0.9</v>
      </c>
      <c r="E150">
        <v>2.0299999999999998</v>
      </c>
      <c r="H150" s="40">
        <v>0.9</v>
      </c>
      <c r="I150" s="79"/>
      <c r="J150" s="40">
        <v>0.5</v>
      </c>
      <c r="K150" s="40">
        <v>0.52</v>
      </c>
      <c r="M150" s="40">
        <f t="shared" si="11"/>
        <v>-0.79928253365143587</v>
      </c>
      <c r="N150" s="40">
        <f t="shared" si="12"/>
        <v>-0.6906709517882933</v>
      </c>
      <c r="O150" s="31"/>
    </row>
    <row r="151" spans="3:15" x14ac:dyDescent="0.3">
      <c r="C151" s="40">
        <v>0.56999999999999995</v>
      </c>
      <c r="E151">
        <v>0.83</v>
      </c>
      <c r="H151" s="40">
        <v>0.56999999999999995</v>
      </c>
      <c r="I151" s="79"/>
      <c r="J151" s="40">
        <v>0.77</v>
      </c>
      <c r="K151" s="40">
        <v>1.86</v>
      </c>
      <c r="M151" s="40">
        <f t="shared" si="11"/>
        <v>-0.31837716521491732</v>
      </c>
      <c r="N151" s="40">
        <f t="shared" si="12"/>
        <v>1.0852075388503226</v>
      </c>
      <c r="O151" s="31"/>
    </row>
    <row r="152" spans="3:15" x14ac:dyDescent="0.3">
      <c r="C152" s="40">
        <v>1.1200000000000001</v>
      </c>
      <c r="E152">
        <v>0.54</v>
      </c>
      <c r="H152" s="40">
        <v>1.1200000000000001</v>
      </c>
      <c r="I152" s="79"/>
      <c r="J152" s="40">
        <v>0.55000000000000004</v>
      </c>
      <c r="K152" s="40">
        <v>1.56</v>
      </c>
      <c r="M152" s="40">
        <f t="shared" si="11"/>
        <v>-0.71022598394096947</v>
      </c>
      <c r="N152" s="40">
        <f t="shared" si="12"/>
        <v>0.68762280214018467</v>
      </c>
      <c r="O152" s="31"/>
    </row>
    <row r="153" spans="3:15" x14ac:dyDescent="0.3">
      <c r="C153" s="40">
        <v>1.01</v>
      </c>
      <c r="E153">
        <v>1.03</v>
      </c>
      <c r="H153" s="40">
        <v>1.01</v>
      </c>
      <c r="I153" s="79"/>
      <c r="J153" s="40">
        <v>1.59</v>
      </c>
      <c r="K153" s="40">
        <v>0.15</v>
      </c>
      <c r="M153" s="40">
        <f t="shared" si="11"/>
        <v>1.1421502500367318</v>
      </c>
      <c r="N153" s="40">
        <f t="shared" si="12"/>
        <v>-1.1810254603974633</v>
      </c>
      <c r="O153" s="31"/>
    </row>
    <row r="154" spans="3:15" x14ac:dyDescent="0.3">
      <c r="C154" s="40">
        <v>1.0900000000000001</v>
      </c>
      <c r="E154">
        <v>0.65</v>
      </c>
      <c r="H154" s="40">
        <v>1.0900000000000001</v>
      </c>
      <c r="I154" s="79"/>
      <c r="J154" s="40">
        <v>1.32</v>
      </c>
      <c r="K154" s="40">
        <v>0.89</v>
      </c>
      <c r="M154" s="40">
        <f t="shared" si="11"/>
        <v>0.66124488160021322</v>
      </c>
      <c r="N154" s="40">
        <f t="shared" si="12"/>
        <v>-0.20031644317912328</v>
      </c>
      <c r="O154" s="31"/>
    </row>
    <row r="155" spans="3:15" x14ac:dyDescent="0.3">
      <c r="C155" s="40">
        <v>1.27</v>
      </c>
      <c r="E155">
        <v>0.76</v>
      </c>
      <c r="H155" s="40">
        <v>1.27</v>
      </c>
      <c r="I155" s="79"/>
      <c r="J155" s="40">
        <v>2.3199999999999998</v>
      </c>
      <c r="K155" s="40">
        <v>1.28</v>
      </c>
      <c r="M155" s="40">
        <f t="shared" si="11"/>
        <v>2.4423758758095406</v>
      </c>
      <c r="N155" s="40">
        <f t="shared" si="12"/>
        <v>0.31654371454405594</v>
      </c>
      <c r="O155" s="31"/>
    </row>
    <row r="156" spans="3:15" x14ac:dyDescent="0.3">
      <c r="C156" s="40">
        <v>0.95</v>
      </c>
      <c r="E156">
        <v>0.72</v>
      </c>
      <c r="H156" s="40">
        <v>0.95</v>
      </c>
      <c r="I156" s="79"/>
      <c r="J156" s="40">
        <v>1.61</v>
      </c>
      <c r="K156" s="40">
        <v>1.1599999999999999</v>
      </c>
      <c r="M156" s="40">
        <f t="shared" si="11"/>
        <v>1.1777728699209185</v>
      </c>
      <c r="N156" s="40">
        <f t="shared" si="12"/>
        <v>0.15750981986000065</v>
      </c>
      <c r="O156" s="31"/>
    </row>
    <row r="157" spans="3:15" x14ac:dyDescent="0.3">
      <c r="C157" s="40">
        <v>0.65</v>
      </c>
      <c r="E157">
        <v>0.25</v>
      </c>
      <c r="H157" s="40">
        <v>0.65</v>
      </c>
      <c r="I157" s="79"/>
      <c r="J157" s="40">
        <v>0.76</v>
      </c>
      <c r="K157" s="40">
        <v>2.91</v>
      </c>
      <c r="M157" s="40">
        <f t="shared" si="11"/>
        <v>-0.33618847515701061</v>
      </c>
      <c r="N157" s="40">
        <f t="shared" si="12"/>
        <v>2.4767541173358052</v>
      </c>
      <c r="O157" s="31"/>
    </row>
    <row r="158" spans="3:15" x14ac:dyDescent="0.3">
      <c r="C158" s="40">
        <v>1.51</v>
      </c>
      <c r="E158">
        <v>3.24</v>
      </c>
      <c r="H158" s="40">
        <v>1.51</v>
      </c>
      <c r="I158" s="79"/>
      <c r="J158" s="40">
        <v>0.33</v>
      </c>
      <c r="K158" s="40">
        <v>1.61</v>
      </c>
      <c r="M158" s="40">
        <f t="shared" si="11"/>
        <v>-1.1020748026670215</v>
      </c>
      <c r="N158" s="40">
        <f t="shared" si="12"/>
        <v>0.7538869249252077</v>
      </c>
      <c r="O158" s="31"/>
    </row>
    <row r="159" spans="3:15" x14ac:dyDescent="0.3">
      <c r="C159" s="40">
        <v>1.24</v>
      </c>
      <c r="E159">
        <v>0.14000000000000001</v>
      </c>
      <c r="H159" s="40">
        <v>1.24</v>
      </c>
      <c r="I159" s="79"/>
      <c r="J159" s="40">
        <v>0.6</v>
      </c>
      <c r="K159" s="40">
        <v>0.18</v>
      </c>
      <c r="M159" s="40">
        <f t="shared" si="11"/>
        <v>-0.62116943423050319</v>
      </c>
      <c r="N159" s="40">
        <f t="shared" si="12"/>
        <v>-1.1412669867264496</v>
      </c>
      <c r="O159" s="31"/>
    </row>
    <row r="160" spans="3:15" x14ac:dyDescent="0.3">
      <c r="C160" s="40">
        <v>2.0299999999999998</v>
      </c>
      <c r="E160">
        <v>0.91</v>
      </c>
      <c r="H160" s="40">
        <v>2.0299999999999998</v>
      </c>
      <c r="I160" s="79"/>
      <c r="J160" s="40">
        <v>0.28999999999999998</v>
      </c>
      <c r="K160" s="40">
        <v>1.6</v>
      </c>
      <c r="M160" s="40">
        <f t="shared" si="11"/>
        <v>-1.1733200424353947</v>
      </c>
      <c r="N160" s="40">
        <f t="shared" si="12"/>
        <v>0.7406341003682031</v>
      </c>
      <c r="O160" s="31"/>
    </row>
    <row r="161" spans="3:15" x14ac:dyDescent="0.3">
      <c r="C161" s="40">
        <v>1.86</v>
      </c>
      <c r="E161">
        <v>0.9</v>
      </c>
      <c r="H161" s="40">
        <v>1.86</v>
      </c>
      <c r="I161" s="79"/>
      <c r="J161" s="40">
        <v>0.96</v>
      </c>
      <c r="K161" s="40">
        <v>0.77</v>
      </c>
      <c r="M161" s="40">
        <f t="shared" si="11"/>
        <v>2.0037723684854909E-2</v>
      </c>
      <c r="N161" s="40">
        <f t="shared" si="12"/>
        <v>-0.35935033786317844</v>
      </c>
      <c r="O161" s="31"/>
    </row>
    <row r="162" spans="3:15" x14ac:dyDescent="0.3">
      <c r="C162" s="40">
        <v>2.12</v>
      </c>
      <c r="E162">
        <v>1.07</v>
      </c>
      <c r="H162" s="40">
        <v>2.12</v>
      </c>
      <c r="I162" s="79"/>
      <c r="J162" s="40">
        <v>0.84</v>
      </c>
      <c r="K162" s="40">
        <v>0.6</v>
      </c>
      <c r="M162" s="40">
        <f t="shared" si="11"/>
        <v>-0.19369799562026443</v>
      </c>
      <c r="N162" s="40">
        <f t="shared" si="12"/>
        <v>-0.58464835533225656</v>
      </c>
      <c r="O162" s="31"/>
    </row>
    <row r="163" spans="3:15" x14ac:dyDescent="0.3">
      <c r="C163" s="40">
        <v>1.43</v>
      </c>
      <c r="E163">
        <v>0.34</v>
      </c>
      <c r="H163" s="40">
        <v>1.43</v>
      </c>
      <c r="I163" s="79"/>
      <c r="J163" s="40">
        <v>1.28</v>
      </c>
      <c r="K163" s="40">
        <v>0.16</v>
      </c>
      <c r="M163" s="40">
        <f t="shared" si="11"/>
        <v>0.58999964183183995</v>
      </c>
      <c r="N163" s="40">
        <f t="shared" si="12"/>
        <v>-1.1677726358404588</v>
      </c>
      <c r="O163" s="31"/>
    </row>
    <row r="164" spans="3:15" x14ac:dyDescent="0.3">
      <c r="C164" s="40">
        <v>1.88</v>
      </c>
      <c r="E164">
        <v>0.76</v>
      </c>
      <c r="H164" s="40">
        <v>1.88</v>
      </c>
      <c r="I164" s="79"/>
      <c r="J164" s="40">
        <v>0.91</v>
      </c>
      <c r="K164" s="40">
        <v>0.16</v>
      </c>
      <c r="M164" s="40">
        <f t="shared" si="11"/>
        <v>-6.9018826025611379E-2</v>
      </c>
      <c r="N164" s="40">
        <f t="shared" si="12"/>
        <v>-1.1677726358404588</v>
      </c>
      <c r="O164" s="31"/>
    </row>
    <row r="165" spans="3:15" x14ac:dyDescent="0.3">
      <c r="C165" s="40">
        <v>0.55000000000000004</v>
      </c>
      <c r="E165">
        <v>1.27</v>
      </c>
      <c r="H165" s="40">
        <v>0.55000000000000004</v>
      </c>
      <c r="I165" s="79"/>
      <c r="J165" s="40">
        <v>1.29</v>
      </c>
      <c r="K165" s="40">
        <v>0.56999999999999995</v>
      </c>
      <c r="M165" s="40">
        <f t="shared" si="11"/>
        <v>0.60781095177393329</v>
      </c>
      <c r="N165" s="40">
        <f t="shared" si="12"/>
        <v>-0.62440682900327038</v>
      </c>
      <c r="O165" s="31"/>
    </row>
    <row r="166" spans="3:15" x14ac:dyDescent="0.3">
      <c r="C166" s="40">
        <v>1.35</v>
      </c>
      <c r="E166">
        <v>0.81</v>
      </c>
      <c r="H166" s="40">
        <v>1.35</v>
      </c>
      <c r="I166" s="79"/>
      <c r="J166" s="40">
        <v>2.13</v>
      </c>
      <c r="K166" s="40">
        <v>1.3</v>
      </c>
      <c r="M166" s="40">
        <f t="shared" si="11"/>
        <v>2.1039609869097684</v>
      </c>
      <c r="N166" s="40">
        <f t="shared" si="12"/>
        <v>0.34304936365806515</v>
      </c>
      <c r="O166" s="31"/>
    </row>
    <row r="167" spans="3:15" x14ac:dyDescent="0.3">
      <c r="C167" s="40">
        <v>0.73</v>
      </c>
      <c r="E167">
        <v>0.45</v>
      </c>
      <c r="H167" s="40">
        <v>0.73</v>
      </c>
      <c r="I167" s="79"/>
      <c r="J167" s="40">
        <v>0.85</v>
      </c>
      <c r="K167" s="40">
        <v>1.1599999999999999</v>
      </c>
      <c r="M167" s="40">
        <f t="shared" si="11"/>
        <v>-0.17588668567817115</v>
      </c>
      <c r="N167" s="40">
        <f t="shared" si="12"/>
        <v>0.15750981986000065</v>
      </c>
      <c r="O167" s="31"/>
    </row>
    <row r="168" spans="3:15" x14ac:dyDescent="0.3">
      <c r="C168" s="40">
        <v>0.87</v>
      </c>
      <c r="E168">
        <v>0.72</v>
      </c>
      <c r="H168" s="40">
        <v>0.87</v>
      </c>
      <c r="I168" s="79"/>
      <c r="J168" s="40">
        <v>0.53</v>
      </c>
      <c r="K168" s="40">
        <v>0.54</v>
      </c>
      <c r="M168" s="40">
        <f t="shared" si="11"/>
        <v>-0.74584860382515605</v>
      </c>
      <c r="N168" s="40">
        <f t="shared" si="12"/>
        <v>-0.66416530267428409</v>
      </c>
      <c r="O168" s="31"/>
    </row>
    <row r="169" spans="3:15" x14ac:dyDescent="0.3">
      <c r="C169" s="40">
        <v>1.31</v>
      </c>
      <c r="E169">
        <v>1.42</v>
      </c>
      <c r="H169" s="40">
        <v>1.31</v>
      </c>
      <c r="I169" s="79"/>
      <c r="J169" s="40">
        <v>0.48</v>
      </c>
      <c r="K169" s="40">
        <v>0.47</v>
      </c>
      <c r="M169" s="40">
        <f t="shared" si="11"/>
        <v>-0.83490515353562256</v>
      </c>
      <c r="N169" s="40">
        <f t="shared" si="12"/>
        <v>-0.75693507457331632</v>
      </c>
      <c r="O169" s="31"/>
    </row>
    <row r="170" spans="3:15" x14ac:dyDescent="0.3">
      <c r="C170" s="40">
        <v>1.1399999999999999</v>
      </c>
      <c r="E170">
        <v>2.91</v>
      </c>
      <c r="H170" s="40">
        <v>1.1399999999999999</v>
      </c>
      <c r="I170" s="79"/>
      <c r="J170" s="40">
        <v>1.26</v>
      </c>
      <c r="K170" s="40">
        <v>0.76</v>
      </c>
      <c r="M170" s="40">
        <f t="shared" si="11"/>
        <v>0.55437702194765337</v>
      </c>
      <c r="N170" s="40">
        <f t="shared" si="12"/>
        <v>-0.37260316242018304</v>
      </c>
      <c r="O170" s="31"/>
    </row>
    <row r="171" spans="3:15" x14ac:dyDescent="0.3">
      <c r="C171" s="40">
        <v>1.18</v>
      </c>
      <c r="E171">
        <v>1.51</v>
      </c>
      <c r="H171" s="40">
        <v>1.18</v>
      </c>
      <c r="I171" s="79"/>
      <c r="J171" s="40">
        <v>0.57999999999999996</v>
      </c>
      <c r="K171" s="40">
        <v>0.7</v>
      </c>
      <c r="M171" s="40">
        <f t="shared" si="11"/>
        <v>-0.65679205411468977</v>
      </c>
      <c r="N171" s="40">
        <f t="shared" si="12"/>
        <v>-0.45212010976221068</v>
      </c>
      <c r="O171" s="31"/>
    </row>
    <row r="172" spans="3:15" x14ac:dyDescent="0.3">
      <c r="C172" s="40">
        <v>0.78</v>
      </c>
      <c r="E172">
        <v>1.01</v>
      </c>
      <c r="H172" s="40">
        <v>0.78</v>
      </c>
      <c r="I172" s="79"/>
      <c r="J172" s="40">
        <v>1.17</v>
      </c>
      <c r="K172" s="40">
        <v>1.48</v>
      </c>
      <c r="M172" s="40">
        <f t="shared" si="11"/>
        <v>0.39407523246881371</v>
      </c>
      <c r="N172" s="40">
        <f t="shared" si="12"/>
        <v>0.58160020568414783</v>
      </c>
      <c r="O172" s="31"/>
    </row>
    <row r="173" spans="3:15" x14ac:dyDescent="0.3">
      <c r="C173" s="40">
        <v>1.28</v>
      </c>
      <c r="E173">
        <v>1.66</v>
      </c>
      <c r="H173" s="40">
        <v>1.28</v>
      </c>
      <c r="I173" s="79"/>
      <c r="J173" s="40">
        <v>3.23</v>
      </c>
      <c r="K173" s="40">
        <v>0.68</v>
      </c>
      <c r="M173" s="40">
        <f t="shared" si="11"/>
        <v>4.0632050805400297</v>
      </c>
      <c r="N173" s="40">
        <f t="shared" si="12"/>
        <v>-0.47862575887621972</v>
      </c>
      <c r="O173" s="31"/>
    </row>
    <row r="174" spans="3:15" x14ac:dyDescent="0.3">
      <c r="C174" s="40">
        <v>1.38</v>
      </c>
      <c r="E174">
        <v>1.45</v>
      </c>
      <c r="H174" s="40">
        <v>1.38</v>
      </c>
      <c r="I174" s="79"/>
      <c r="J174" s="40">
        <v>1.1599999999999999</v>
      </c>
      <c r="K174" s="40">
        <v>1.45</v>
      </c>
      <c r="M174" s="40">
        <f t="shared" si="11"/>
        <v>0.37626392252672042</v>
      </c>
      <c r="N174" s="40">
        <f t="shared" si="12"/>
        <v>0.54184173201313401</v>
      </c>
      <c r="O174" s="31"/>
    </row>
    <row r="175" spans="3:15" x14ac:dyDescent="0.3">
      <c r="C175" s="40">
        <v>1.26</v>
      </c>
      <c r="E175">
        <v>0.11</v>
      </c>
      <c r="H175" s="40">
        <v>1.26</v>
      </c>
      <c r="I175" s="79"/>
      <c r="J175" s="40">
        <v>0.35</v>
      </c>
      <c r="K175" s="40">
        <v>2.35</v>
      </c>
      <c r="M175" s="40">
        <f t="shared" si="11"/>
        <v>-1.0664521827828353</v>
      </c>
      <c r="N175" s="40">
        <f t="shared" si="12"/>
        <v>1.7345959421435477</v>
      </c>
      <c r="O175" s="31"/>
    </row>
    <row r="176" spans="3:15" x14ac:dyDescent="0.3">
      <c r="C176" s="40">
        <v>0.92</v>
      </c>
      <c r="E176">
        <v>1.59</v>
      </c>
      <c r="H176" s="40">
        <v>0.92</v>
      </c>
      <c r="I176" s="79"/>
      <c r="J176" s="40">
        <v>0.93</v>
      </c>
      <c r="K176" s="40">
        <v>0.6</v>
      </c>
      <c r="M176" s="40">
        <f t="shared" si="11"/>
        <v>-3.3396206141424779E-2</v>
      </c>
      <c r="N176" s="40">
        <f t="shared" si="12"/>
        <v>-0.58464835533225656</v>
      </c>
      <c r="O176" s="31"/>
    </row>
    <row r="177" spans="3:15" x14ac:dyDescent="0.3">
      <c r="C177" s="40">
        <v>0.11</v>
      </c>
      <c r="E177">
        <v>1.17</v>
      </c>
      <c r="H177" s="40">
        <v>0.11</v>
      </c>
      <c r="I177" s="79"/>
      <c r="J177" s="40">
        <v>0.64</v>
      </c>
      <c r="K177" s="40">
        <v>0.56000000000000005</v>
      </c>
      <c r="M177" s="40">
        <f t="shared" si="11"/>
        <v>-0.54992419446212992</v>
      </c>
      <c r="N177" s="40">
        <f t="shared" si="12"/>
        <v>-0.63765965356027487</v>
      </c>
      <c r="O177" s="31"/>
    </row>
    <row r="178" spans="3:15" x14ac:dyDescent="0.3">
      <c r="C178" s="40">
        <v>1.1599999999999999</v>
      </c>
      <c r="E178">
        <v>3.06</v>
      </c>
      <c r="H178" s="40">
        <v>1.1599999999999999</v>
      </c>
      <c r="I178" s="79"/>
      <c r="J178" s="40">
        <v>1.19</v>
      </c>
      <c r="K178" s="40">
        <v>0.43</v>
      </c>
      <c r="M178" s="40">
        <f t="shared" si="11"/>
        <v>0.42969785235300034</v>
      </c>
      <c r="N178" s="40">
        <f t="shared" si="12"/>
        <v>-0.80994637280133475</v>
      </c>
      <c r="O178" s="31"/>
    </row>
    <row r="179" spans="3:15" x14ac:dyDescent="0.3">
      <c r="C179" s="40">
        <v>0.78</v>
      </c>
      <c r="E179">
        <v>0.76</v>
      </c>
      <c r="H179" s="40">
        <v>0.78</v>
      </c>
      <c r="I179" s="79"/>
      <c r="J179" s="40">
        <v>0.31</v>
      </c>
      <c r="K179" s="40">
        <v>0.78</v>
      </c>
      <c r="M179" s="40">
        <f t="shared" si="11"/>
        <v>-1.1376974225512082</v>
      </c>
      <c r="N179" s="40">
        <f t="shared" si="12"/>
        <v>-0.34609751330617383</v>
      </c>
      <c r="O179" s="31"/>
    </row>
    <row r="180" spans="3:15" x14ac:dyDescent="0.3">
      <c r="C180" s="40">
        <v>1.32</v>
      </c>
      <c r="E180">
        <v>0.46</v>
      </c>
      <c r="H180" s="40">
        <v>1.32</v>
      </c>
      <c r="I180" s="79"/>
      <c r="J180" s="40">
        <v>1.41</v>
      </c>
      <c r="K180" s="40">
        <v>1.03</v>
      </c>
      <c r="M180" s="40">
        <f t="shared" si="11"/>
        <v>0.82154667107905244</v>
      </c>
      <c r="N180" s="40">
        <f t="shared" si="12"/>
        <v>-1.4776899381058937E-2</v>
      </c>
      <c r="O180" s="31"/>
    </row>
    <row r="181" spans="3:15" x14ac:dyDescent="0.3">
      <c r="C181" s="40">
        <v>1.81</v>
      </c>
      <c r="E181">
        <v>1.1000000000000001</v>
      </c>
      <c r="H181" s="40">
        <v>1.81</v>
      </c>
      <c r="I181" s="79"/>
      <c r="J181" s="40">
        <v>1.33</v>
      </c>
      <c r="K181" s="40">
        <v>0.98</v>
      </c>
      <c r="M181" s="40">
        <f t="shared" si="11"/>
        <v>0.67905619154230645</v>
      </c>
      <c r="N181" s="40">
        <f t="shared" si="12"/>
        <v>-8.1041022166081972E-2</v>
      </c>
      <c r="O181" s="31"/>
    </row>
    <row r="182" spans="3:15" x14ac:dyDescent="0.3">
      <c r="C182" s="40">
        <v>1.26</v>
      </c>
      <c r="E182">
        <v>1.0900000000000001</v>
      </c>
      <c r="H182" s="40">
        <v>1.26</v>
      </c>
      <c r="I182" s="79"/>
      <c r="J182" s="40">
        <v>0.4</v>
      </c>
      <c r="K182" s="40">
        <v>0.45</v>
      </c>
      <c r="M182" s="40">
        <f t="shared" si="11"/>
        <v>-0.97739563307236865</v>
      </c>
      <c r="N182" s="40">
        <f t="shared" si="12"/>
        <v>-0.78344072368732554</v>
      </c>
      <c r="O182" s="31"/>
    </row>
    <row r="183" spans="3:15" x14ac:dyDescent="0.3">
      <c r="C183" s="40">
        <v>2.2400000000000002</v>
      </c>
      <c r="E183">
        <v>0.8</v>
      </c>
      <c r="H183" s="40">
        <v>2.2400000000000002</v>
      </c>
      <c r="I183" s="79"/>
      <c r="J183" s="40">
        <v>0.27</v>
      </c>
      <c r="K183" s="40">
        <v>0.91</v>
      </c>
      <c r="M183" s="40">
        <f t="shared" si="11"/>
        <v>-1.2089426623195814</v>
      </c>
      <c r="N183" s="40">
        <f t="shared" si="12"/>
        <v>-0.17381079406511407</v>
      </c>
      <c r="O183" s="31"/>
    </row>
    <row r="184" spans="3:15" x14ac:dyDescent="0.3">
      <c r="C184" s="40">
        <v>1.48</v>
      </c>
      <c r="E184">
        <v>1.06</v>
      </c>
      <c r="H184" s="40">
        <v>1.48</v>
      </c>
      <c r="I184" s="79"/>
      <c r="J184" s="40">
        <v>1.25</v>
      </c>
      <c r="K184" s="40">
        <v>0.8</v>
      </c>
      <c r="M184" s="40">
        <f t="shared" si="11"/>
        <v>0.53656571200556014</v>
      </c>
      <c r="N184" s="40">
        <f t="shared" si="12"/>
        <v>-0.31959186419216462</v>
      </c>
      <c r="O184" s="31"/>
    </row>
    <row r="185" spans="3:15" x14ac:dyDescent="0.3">
      <c r="C185" s="40">
        <v>1.35</v>
      </c>
      <c r="E185">
        <v>1.0900000000000001</v>
      </c>
      <c r="H185" s="40">
        <v>1.35</v>
      </c>
      <c r="I185" s="79"/>
      <c r="J185" s="40">
        <v>0.24</v>
      </c>
      <c r="K185" s="40">
        <v>0.54</v>
      </c>
      <c r="M185" s="40">
        <f t="shared" si="11"/>
        <v>-1.2623765921458612</v>
      </c>
      <c r="N185" s="40">
        <f t="shared" si="12"/>
        <v>-0.66416530267428409</v>
      </c>
      <c r="O185" s="31"/>
    </row>
    <row r="186" spans="3:15" x14ac:dyDescent="0.3">
      <c r="C186" s="40">
        <v>0.52</v>
      </c>
      <c r="E186">
        <v>0.53</v>
      </c>
      <c r="H186" s="40">
        <v>0.52</v>
      </c>
      <c r="I186" s="79"/>
      <c r="J186" s="40">
        <v>0.53</v>
      </c>
      <c r="K186" s="40">
        <v>0.79</v>
      </c>
      <c r="M186" s="40">
        <f t="shared" si="11"/>
        <v>-0.74584860382515605</v>
      </c>
      <c r="N186" s="40">
        <f t="shared" si="12"/>
        <v>-0.33284468874916923</v>
      </c>
      <c r="O186" s="31"/>
    </row>
    <row r="187" spans="3:15" x14ac:dyDescent="0.3">
      <c r="C187" s="40">
        <v>1.48</v>
      </c>
      <c r="E187">
        <v>1.03</v>
      </c>
      <c r="H187" s="40">
        <v>1.48</v>
      </c>
      <c r="I187" s="79"/>
      <c r="J187" s="40">
        <v>0.24</v>
      </c>
      <c r="K187" s="40">
        <v>0.68</v>
      </c>
      <c r="M187" s="40">
        <f t="shared" si="11"/>
        <v>-1.2623765921458612</v>
      </c>
      <c r="N187" s="40">
        <f t="shared" si="12"/>
        <v>-0.47862575887621972</v>
      </c>
      <c r="O187" s="31"/>
    </row>
    <row r="188" spans="3:15" x14ac:dyDescent="0.3">
      <c r="C188" s="40">
        <v>1.66</v>
      </c>
      <c r="E188">
        <v>1.01</v>
      </c>
      <c r="H188" s="40">
        <v>1.66</v>
      </c>
      <c r="I188" s="79"/>
      <c r="J188" s="40">
        <v>1.07</v>
      </c>
      <c r="K188" s="40">
        <v>0.93</v>
      </c>
      <c r="M188" s="40">
        <f t="shared" si="11"/>
        <v>0.21596213304788117</v>
      </c>
      <c r="N188" s="40">
        <f t="shared" si="12"/>
        <v>-0.14730514495110486</v>
      </c>
      <c r="O188" s="31"/>
    </row>
    <row r="189" spans="3:15" x14ac:dyDescent="0.3">
      <c r="C189" s="40">
        <v>1.29</v>
      </c>
      <c r="E189">
        <v>0.4</v>
      </c>
      <c r="H189" s="40">
        <v>1.29</v>
      </c>
      <c r="I189" s="79"/>
      <c r="J189" s="40">
        <v>0.15</v>
      </c>
      <c r="K189" s="40">
        <v>0.88</v>
      </c>
      <c r="M189" s="40">
        <f t="shared" si="11"/>
        <v>-1.4226783816247006</v>
      </c>
      <c r="N189" s="40">
        <f t="shared" si="12"/>
        <v>-0.21356926773612789</v>
      </c>
      <c r="O189" s="31"/>
    </row>
    <row r="190" spans="3:15" x14ac:dyDescent="0.3">
      <c r="C190" s="40">
        <v>1.89</v>
      </c>
      <c r="E190">
        <v>0.42</v>
      </c>
      <c r="H190" s="40">
        <v>1.89</v>
      </c>
      <c r="I190" s="79"/>
      <c r="J190" s="40">
        <v>2.0499999999999998</v>
      </c>
      <c r="K190" s="40">
        <v>0.66</v>
      </c>
      <c r="M190" s="40">
        <f t="shared" si="11"/>
        <v>1.9614705073730223</v>
      </c>
      <c r="N190" s="40">
        <f t="shared" si="12"/>
        <v>-0.50513140799022893</v>
      </c>
      <c r="O190" s="31"/>
    </row>
    <row r="191" spans="3:15" x14ac:dyDescent="0.3">
      <c r="C191" s="40">
        <v>1.35</v>
      </c>
      <c r="E191">
        <v>0.37</v>
      </c>
      <c r="H191" s="40">
        <v>1.35</v>
      </c>
      <c r="I191" s="79"/>
      <c r="J191" s="40">
        <v>1.06</v>
      </c>
      <c r="K191" s="40">
        <v>0.28000000000000003</v>
      </c>
      <c r="M191" s="40">
        <f t="shared" si="11"/>
        <v>0.19815082310578788</v>
      </c>
      <c r="N191" s="40">
        <f t="shared" si="12"/>
        <v>-1.0087387411564035</v>
      </c>
      <c r="O191" s="31"/>
    </row>
    <row r="192" spans="3:15" x14ac:dyDescent="0.3">
      <c r="C192" s="40">
        <v>1.1000000000000001</v>
      </c>
      <c r="E192">
        <v>0.81</v>
      </c>
      <c r="H192" s="40">
        <v>1.1000000000000001</v>
      </c>
      <c r="I192" s="79"/>
      <c r="J192" s="40">
        <v>0.25</v>
      </c>
      <c r="K192" s="40">
        <v>0.98</v>
      </c>
      <c r="M192" s="40">
        <f t="shared" si="11"/>
        <v>-1.2445652822037678</v>
      </c>
      <c r="N192" s="40">
        <f t="shared" si="12"/>
        <v>-8.1041022166081972E-2</v>
      </c>
      <c r="O192" s="31"/>
    </row>
    <row r="193" spans="3:15" x14ac:dyDescent="0.3">
      <c r="C193" s="40">
        <v>1.1000000000000001</v>
      </c>
      <c r="E193">
        <v>0.23</v>
      </c>
      <c r="H193" s="40">
        <v>1.1000000000000001</v>
      </c>
      <c r="I193" s="79"/>
      <c r="J193" s="40">
        <v>1.18</v>
      </c>
      <c r="K193" s="40">
        <v>0.57999999999999996</v>
      </c>
      <c r="M193" s="40">
        <f t="shared" si="11"/>
        <v>0.41188654241090705</v>
      </c>
      <c r="N193" s="40">
        <f t="shared" si="12"/>
        <v>-0.61115400444626578</v>
      </c>
      <c r="O193" s="31"/>
    </row>
    <row r="194" spans="3:15" x14ac:dyDescent="0.3">
      <c r="C194" s="40">
        <v>1.73</v>
      </c>
      <c r="E194">
        <v>0.19</v>
      </c>
      <c r="H194" s="40">
        <v>1.73</v>
      </c>
      <c r="I194" s="79"/>
      <c r="J194" s="40">
        <v>2.3199999999999998</v>
      </c>
      <c r="K194" s="40">
        <v>1.39</v>
      </c>
      <c r="M194" s="40">
        <f t="shared" si="11"/>
        <v>2.4423758758095406</v>
      </c>
      <c r="N194" s="40">
        <f t="shared" si="12"/>
        <v>0.46232478467110633</v>
      </c>
      <c r="O194" s="31"/>
    </row>
    <row r="195" spans="3:15" x14ac:dyDescent="0.3">
      <c r="C195" s="40">
        <v>1.41</v>
      </c>
      <c r="E195">
        <v>1.07</v>
      </c>
      <c r="H195" s="40">
        <v>1.41</v>
      </c>
      <c r="I195" s="79"/>
      <c r="J195" s="40">
        <v>1.18</v>
      </c>
      <c r="K195" s="40">
        <v>1.03</v>
      </c>
      <c r="M195" s="40">
        <f t="shared" ref="M195:M201" si="13">STANDARDIZE(J195,$I$3,$I$5)</f>
        <v>0.41188654241090705</v>
      </c>
      <c r="N195" s="40">
        <f t="shared" ref="N195:N201" si="14">STANDARDIZE(K195,$I$10,$I$12)</f>
        <v>-1.4776899381058937E-2</v>
      </c>
      <c r="O195" s="31"/>
    </row>
    <row r="196" spans="3:15" x14ac:dyDescent="0.3">
      <c r="C196" s="40">
        <v>2.35</v>
      </c>
      <c r="E196">
        <v>0.78</v>
      </c>
      <c r="H196" s="40">
        <v>2.35</v>
      </c>
      <c r="I196" s="79"/>
      <c r="J196" s="40">
        <v>0.64</v>
      </c>
      <c r="K196" s="40">
        <v>0.74</v>
      </c>
      <c r="M196" s="40">
        <f t="shared" si="13"/>
        <v>-0.54992419446212992</v>
      </c>
      <c r="N196" s="40">
        <f t="shared" si="14"/>
        <v>-0.39910881153419225</v>
      </c>
      <c r="O196" s="31"/>
    </row>
    <row r="197" spans="3:15" x14ac:dyDescent="0.3">
      <c r="C197" s="40">
        <v>2.54</v>
      </c>
      <c r="E197">
        <v>1.49</v>
      </c>
      <c r="H197" s="40">
        <v>2.54</v>
      </c>
      <c r="I197" s="79"/>
      <c r="J197" s="40">
        <v>0.8</v>
      </c>
      <c r="K197" s="40">
        <v>0.37</v>
      </c>
      <c r="M197" s="40">
        <f t="shared" si="13"/>
        <v>-0.26494323538863745</v>
      </c>
      <c r="N197" s="40">
        <f t="shared" si="14"/>
        <v>-0.88946332014336227</v>
      </c>
      <c r="O197" s="31"/>
    </row>
    <row r="198" spans="3:15" x14ac:dyDescent="0.3">
      <c r="C198" s="40">
        <v>1.49</v>
      </c>
      <c r="E198">
        <v>0.53</v>
      </c>
      <c r="H198" s="40">
        <v>1.49</v>
      </c>
      <c r="I198" s="79"/>
      <c r="J198" s="40">
        <v>1.38</v>
      </c>
      <c r="K198" s="40">
        <v>0.08</v>
      </c>
      <c r="M198" s="40">
        <f t="shared" si="13"/>
        <v>0.76811274125277251</v>
      </c>
      <c r="N198" s="40">
        <f t="shared" si="14"/>
        <v>-1.2737952322964956</v>
      </c>
      <c r="O198" s="31"/>
    </row>
    <row r="199" spans="3:15" x14ac:dyDescent="0.3">
      <c r="C199" s="40">
        <v>1.64</v>
      </c>
      <c r="E199">
        <v>2.5499999999999998</v>
      </c>
      <c r="H199" s="40">
        <v>1.64</v>
      </c>
      <c r="I199" s="79"/>
      <c r="J199" s="40">
        <v>0.39</v>
      </c>
      <c r="K199" s="40">
        <v>1.01</v>
      </c>
      <c r="M199" s="40">
        <f t="shared" si="13"/>
        <v>-0.995206943014462</v>
      </c>
      <c r="N199" s="40">
        <f t="shared" si="14"/>
        <v>-4.1282548495068148E-2</v>
      </c>
      <c r="O199" s="31"/>
    </row>
    <row r="200" spans="3:15" x14ac:dyDescent="0.3">
      <c r="C200" s="40">
        <v>1.59</v>
      </c>
      <c r="E200">
        <v>0.45</v>
      </c>
      <c r="H200" s="40">
        <v>1.59</v>
      </c>
      <c r="I200" s="79"/>
      <c r="J200" s="40">
        <v>0.73</v>
      </c>
      <c r="K200" s="40">
        <v>0.48</v>
      </c>
      <c r="M200" s="40">
        <f t="shared" si="13"/>
        <v>-0.38962240498329048</v>
      </c>
      <c r="N200" s="40">
        <f t="shared" si="14"/>
        <v>-0.74368225001631172</v>
      </c>
      <c r="O200" s="31"/>
    </row>
    <row r="201" spans="3:15" x14ac:dyDescent="0.3">
      <c r="C201" s="40">
        <v>1.52</v>
      </c>
      <c r="E201">
        <v>0.24</v>
      </c>
      <c r="H201" s="40">
        <v>1.52</v>
      </c>
      <c r="I201" s="79"/>
      <c r="J201" s="40">
        <v>0.77</v>
      </c>
      <c r="K201" s="40">
        <v>0.35</v>
      </c>
      <c r="M201" s="40">
        <f t="shared" si="13"/>
        <v>-0.31837716521491732</v>
      </c>
      <c r="N201" s="40">
        <f t="shared" si="14"/>
        <v>-0.91596896925737148</v>
      </c>
      <c r="O201" s="31"/>
    </row>
    <row r="202" spans="3:15" x14ac:dyDescent="0.3">
      <c r="C202" s="40">
        <v>1.25</v>
      </c>
      <c r="H202" s="40">
        <v>1.25</v>
      </c>
      <c r="J202" s="40"/>
      <c r="M202" s="40"/>
      <c r="N202" s="31"/>
      <c r="O202" s="31"/>
    </row>
    <row r="203" spans="3:15" x14ac:dyDescent="0.3">
      <c r="C203" s="40">
        <v>1.64</v>
      </c>
      <c r="H203" s="40">
        <v>1.64</v>
      </c>
      <c r="J203" s="40"/>
      <c r="M203" s="40"/>
      <c r="N203" s="31"/>
      <c r="O203" s="31"/>
    </row>
    <row r="204" spans="3:15" x14ac:dyDescent="0.3">
      <c r="C204" s="40">
        <v>1</v>
      </c>
      <c r="H204" s="40">
        <v>1</v>
      </c>
      <c r="J204" s="40"/>
      <c r="M204" s="40"/>
      <c r="N204" s="31"/>
      <c r="O204" s="31"/>
    </row>
    <row r="205" spans="3:15" x14ac:dyDescent="0.3">
      <c r="C205" s="40">
        <v>0.8</v>
      </c>
      <c r="H205" s="40">
        <v>0.8</v>
      </c>
      <c r="J205" s="40"/>
      <c r="M205" s="40"/>
      <c r="N205" s="31"/>
      <c r="O205" s="31"/>
    </row>
    <row r="206" spans="3:15" x14ac:dyDescent="0.3">
      <c r="C206" s="40">
        <v>0.55000000000000004</v>
      </c>
      <c r="H206" s="40">
        <v>0.55000000000000004</v>
      </c>
      <c r="J206" s="40"/>
      <c r="M206" s="40"/>
      <c r="N206" s="31"/>
      <c r="O206" s="31"/>
    </row>
    <row r="207" spans="3:15" x14ac:dyDescent="0.3">
      <c r="C207" s="40">
        <v>1.39</v>
      </c>
      <c r="H207" s="40">
        <v>1.39</v>
      </c>
      <c r="J207" s="40"/>
      <c r="M207" s="40"/>
      <c r="N207" s="31"/>
      <c r="O207" s="31"/>
    </row>
    <row r="208" spans="3:15" x14ac:dyDescent="0.3">
      <c r="C208" s="40">
        <v>0.82</v>
      </c>
      <c r="H208" s="40">
        <v>0.82</v>
      </c>
      <c r="J208" s="40"/>
      <c r="M208" s="40"/>
      <c r="N208" s="31"/>
      <c r="O208" s="31"/>
    </row>
    <row r="209" spans="3:15" x14ac:dyDescent="0.3">
      <c r="C209" s="40">
        <v>0.93</v>
      </c>
      <c r="H209" s="40">
        <v>0.93</v>
      </c>
      <c r="J209" s="40"/>
      <c r="M209" s="40"/>
      <c r="N209" s="31"/>
      <c r="O209" s="31"/>
    </row>
    <row r="210" spans="3:15" x14ac:dyDescent="0.3">
      <c r="C210" s="40">
        <v>1.08</v>
      </c>
      <c r="H210" s="40">
        <v>1.08</v>
      </c>
      <c r="J210" s="40"/>
      <c r="M210" s="40"/>
      <c r="N210" s="31"/>
      <c r="O210" s="31"/>
    </row>
    <row r="211" spans="3:15" x14ac:dyDescent="0.3">
      <c r="C211" s="40">
        <v>1.31</v>
      </c>
      <c r="H211" s="40">
        <v>1.31</v>
      </c>
      <c r="J211" s="40"/>
      <c r="M211" s="40"/>
      <c r="N211" s="31"/>
      <c r="O211" s="31"/>
    </row>
    <row r="212" spans="3:15" x14ac:dyDescent="0.3">
      <c r="C212" s="40">
        <v>0.99</v>
      </c>
      <c r="H212" s="40">
        <v>0.99</v>
      </c>
      <c r="J212" s="40"/>
      <c r="M212" s="40"/>
      <c r="N212" s="31"/>
      <c r="O212" s="31"/>
    </row>
    <row r="213" spans="3:15" x14ac:dyDescent="0.3">
      <c r="C213" s="40">
        <v>0.64</v>
      </c>
      <c r="H213" s="40">
        <v>0.64</v>
      </c>
      <c r="J213" s="40"/>
      <c r="M213" s="40"/>
      <c r="N213" s="31"/>
      <c r="O213" s="31"/>
    </row>
    <row r="214" spans="3:15" x14ac:dyDescent="0.3">
      <c r="C214" s="40">
        <v>2.13</v>
      </c>
      <c r="H214" s="40">
        <v>2.13</v>
      </c>
      <c r="J214" s="40"/>
      <c r="M214" s="40"/>
      <c r="N214" s="31"/>
      <c r="O214" s="31"/>
    </row>
    <row r="215" spans="3:15" x14ac:dyDescent="0.3">
      <c r="C215" s="40">
        <v>1.82</v>
      </c>
      <c r="H215" s="40">
        <v>1.82</v>
      </c>
      <c r="J215" s="40"/>
      <c r="M215" s="40"/>
      <c r="N215" s="31"/>
      <c r="O215" s="31"/>
    </row>
    <row r="216" spans="3:15" x14ac:dyDescent="0.3">
      <c r="C216" s="40">
        <v>2.2400000000000002</v>
      </c>
      <c r="H216" s="40">
        <v>2.2400000000000002</v>
      </c>
      <c r="J216" s="40"/>
      <c r="M216" s="40"/>
      <c r="N216" s="31"/>
      <c r="O216" s="31"/>
    </row>
    <row r="217" spans="3:15" x14ac:dyDescent="0.3">
      <c r="C217" s="40">
        <v>1.85</v>
      </c>
      <c r="H217" s="40">
        <v>1.85</v>
      </c>
      <c r="J217" s="40"/>
      <c r="M217" s="40"/>
      <c r="N217" s="31"/>
      <c r="O217" s="31"/>
    </row>
    <row r="218" spans="3:15" x14ac:dyDescent="0.3">
      <c r="C218" s="40">
        <v>1.01</v>
      </c>
      <c r="H218" s="40">
        <v>1.01</v>
      </c>
      <c r="J218" s="40"/>
      <c r="M218" s="40"/>
      <c r="N218" s="31"/>
      <c r="O218" s="31"/>
    </row>
    <row r="219" spans="3:15" x14ac:dyDescent="0.3">
      <c r="C219" s="40">
        <v>2.08</v>
      </c>
      <c r="H219" s="40">
        <v>2.08</v>
      </c>
      <c r="J219" s="40"/>
      <c r="M219" s="40"/>
      <c r="N219" s="31"/>
      <c r="O219" s="31"/>
    </row>
    <row r="220" spans="3:15" x14ac:dyDescent="0.3">
      <c r="C220" s="40">
        <v>0.95</v>
      </c>
      <c r="H220" s="40">
        <v>0.95</v>
      </c>
      <c r="J220" s="40"/>
      <c r="M220" s="40"/>
      <c r="N220" s="31"/>
      <c r="O220" s="31"/>
    </row>
    <row r="221" spans="3:15" x14ac:dyDescent="0.3">
      <c r="C221" s="40">
        <v>0.88</v>
      </c>
      <c r="H221" s="40">
        <v>0.88</v>
      </c>
      <c r="J221" s="40"/>
      <c r="M221" s="40"/>
      <c r="N221" s="31"/>
      <c r="O221" s="31"/>
    </row>
    <row r="222" spans="3:15" x14ac:dyDescent="0.3">
      <c r="C222" s="40">
        <v>2.82</v>
      </c>
      <c r="H222" s="40">
        <v>2.82</v>
      </c>
      <c r="J222" s="40"/>
      <c r="M222" s="40"/>
      <c r="N222" s="31"/>
      <c r="O222" s="31"/>
    </row>
    <row r="223" spans="3:15" x14ac:dyDescent="0.3">
      <c r="C223" s="40">
        <v>1.58</v>
      </c>
      <c r="H223" s="40">
        <v>1.58</v>
      </c>
      <c r="J223" s="40"/>
      <c r="M223" s="40"/>
      <c r="N223" s="31"/>
      <c r="O223" s="31"/>
    </row>
    <row r="224" spans="3:15" x14ac:dyDescent="0.3">
      <c r="C224" s="40">
        <v>1.1200000000000001</v>
      </c>
      <c r="H224" s="40">
        <v>1.1200000000000001</v>
      </c>
      <c r="J224" s="40"/>
      <c r="M224" s="40"/>
      <c r="N224" s="31"/>
      <c r="O224" s="31"/>
    </row>
    <row r="225" spans="3:15" x14ac:dyDescent="0.3">
      <c r="C225" s="40">
        <v>1.43</v>
      </c>
      <c r="H225" s="40">
        <v>1.43</v>
      </c>
      <c r="J225" s="40"/>
      <c r="M225" s="40"/>
      <c r="N225" s="31"/>
      <c r="O225" s="31"/>
    </row>
    <row r="226" spans="3:15" x14ac:dyDescent="0.3">
      <c r="C226" s="40">
        <v>1.27</v>
      </c>
      <c r="H226" s="40">
        <v>1.27</v>
      </c>
      <c r="J226" s="40"/>
      <c r="M226" s="40"/>
      <c r="N226" s="31"/>
      <c r="O226" s="31"/>
    </row>
    <row r="227" spans="3:15" x14ac:dyDescent="0.3">
      <c r="C227" s="40">
        <v>0.5</v>
      </c>
      <c r="H227" s="40">
        <v>0.5</v>
      </c>
      <c r="J227" s="40"/>
      <c r="M227" s="40"/>
      <c r="N227" s="31"/>
      <c r="O227" s="31"/>
    </row>
    <row r="228" spans="3:15" x14ac:dyDescent="0.3">
      <c r="C228" s="40">
        <v>0.34</v>
      </c>
      <c r="H228" s="40">
        <v>0.34</v>
      </c>
      <c r="J228" s="40"/>
      <c r="M228" s="40"/>
      <c r="N228" s="31"/>
      <c r="O228" s="31"/>
    </row>
    <row r="229" spans="3:15" x14ac:dyDescent="0.3">
      <c r="C229" s="40">
        <v>1.01</v>
      </c>
      <c r="H229" s="40">
        <v>1.01</v>
      </c>
      <c r="J229" s="40"/>
      <c r="M229" s="40"/>
      <c r="N229" s="31"/>
      <c r="O229" s="31"/>
    </row>
    <row r="230" spans="3:15" x14ac:dyDescent="0.3">
      <c r="C230" s="40">
        <v>1.46</v>
      </c>
      <c r="H230" s="40">
        <v>1.46</v>
      </c>
      <c r="J230" s="40"/>
      <c r="M230" s="40"/>
      <c r="N230" s="31"/>
      <c r="O230" s="31"/>
    </row>
    <row r="231" spans="3:15" x14ac:dyDescent="0.3">
      <c r="C231" s="40">
        <v>0.54</v>
      </c>
      <c r="H231" s="40">
        <v>0.54</v>
      </c>
      <c r="J231" s="40"/>
      <c r="M231" s="40"/>
      <c r="N231" s="31"/>
      <c r="O231" s="31"/>
    </row>
    <row r="232" spans="3:15" x14ac:dyDescent="0.3">
      <c r="C232" s="40">
        <v>3.21</v>
      </c>
      <c r="H232" s="40">
        <v>3.21</v>
      </c>
      <c r="J232" s="40"/>
      <c r="M232" s="40"/>
      <c r="N232" s="31"/>
      <c r="O232" s="31"/>
    </row>
    <row r="233" spans="3:15" x14ac:dyDescent="0.3">
      <c r="C233" s="40">
        <v>0.71</v>
      </c>
      <c r="H233" s="40">
        <v>0.71</v>
      </c>
      <c r="J233" s="40"/>
      <c r="M233" s="40"/>
      <c r="N233" s="31"/>
      <c r="O233" s="31"/>
    </row>
    <row r="234" spans="3:15" x14ac:dyDescent="0.3">
      <c r="C234" s="40">
        <v>1.83</v>
      </c>
      <c r="H234" s="40">
        <v>1.83</v>
      </c>
      <c r="J234" s="40"/>
      <c r="M234" s="40"/>
      <c r="N234" s="31"/>
      <c r="O234" s="31"/>
    </row>
    <row r="235" spans="3:15" x14ac:dyDescent="0.3">
      <c r="C235" s="40">
        <v>0.98</v>
      </c>
      <c r="H235" s="40">
        <v>0.98</v>
      </c>
      <c r="J235" s="40"/>
      <c r="M235" s="40"/>
      <c r="N235" s="31"/>
      <c r="O235" s="31"/>
    </row>
    <row r="236" spans="3:15" x14ac:dyDescent="0.3">
      <c r="C236" s="40">
        <v>1.34</v>
      </c>
      <c r="H236" s="40">
        <v>1.34</v>
      </c>
      <c r="J236" s="40"/>
      <c r="M236" s="40"/>
      <c r="N236" s="31"/>
      <c r="O236" s="31"/>
    </row>
    <row r="237" spans="3:15" x14ac:dyDescent="0.3">
      <c r="C237" s="40">
        <v>5.45</v>
      </c>
      <c r="H237" s="40">
        <v>5.45</v>
      </c>
      <c r="J237" s="40"/>
      <c r="M237" s="40"/>
      <c r="N237" s="31"/>
      <c r="O237" s="31"/>
    </row>
    <row r="238" spans="3:15" x14ac:dyDescent="0.3">
      <c r="C238" s="40">
        <v>0.78</v>
      </c>
      <c r="H238" s="40">
        <v>0.78</v>
      </c>
      <c r="J238" s="40"/>
      <c r="M238" s="40"/>
      <c r="N238" s="31"/>
      <c r="O238" s="31"/>
    </row>
    <row r="239" spans="3:15" x14ac:dyDescent="0.3">
      <c r="C239" s="40">
        <v>1.56</v>
      </c>
      <c r="H239" s="40">
        <v>1.56</v>
      </c>
      <c r="J239" s="40"/>
      <c r="M239" s="40"/>
      <c r="N239" s="31"/>
      <c r="O239" s="31"/>
    </row>
    <row r="240" spans="3:15" x14ac:dyDescent="0.3">
      <c r="C240" s="40">
        <v>1.29</v>
      </c>
      <c r="H240" s="40">
        <v>1.29</v>
      </c>
      <c r="J240" s="40"/>
      <c r="M240" s="40"/>
      <c r="N240" s="31"/>
      <c r="O240" s="31"/>
    </row>
    <row r="241" spans="3:15" x14ac:dyDescent="0.3">
      <c r="C241" s="40">
        <v>0.86</v>
      </c>
      <c r="H241" s="40">
        <v>0.86</v>
      </c>
      <c r="J241" s="40"/>
      <c r="M241" s="40"/>
      <c r="N241" s="31"/>
      <c r="O241" s="31"/>
    </row>
    <row r="242" spans="3:15" x14ac:dyDescent="0.3">
      <c r="C242" s="40">
        <v>2.04</v>
      </c>
      <c r="H242" s="40">
        <v>2.04</v>
      </c>
      <c r="J242" s="40"/>
      <c r="M242" s="40"/>
      <c r="N242" s="31"/>
      <c r="O242" s="31"/>
    </row>
    <row r="243" spans="3:15" x14ac:dyDescent="0.3">
      <c r="C243" s="40">
        <v>0.95</v>
      </c>
      <c r="H243" s="40">
        <v>0.95</v>
      </c>
      <c r="J243" s="40"/>
      <c r="M243" s="40"/>
      <c r="N243" s="31"/>
      <c r="O243" s="31"/>
    </row>
    <row r="244" spans="3:15" x14ac:dyDescent="0.3">
      <c r="C244" s="40">
        <v>2.25</v>
      </c>
      <c r="H244" s="40">
        <v>2.25</v>
      </c>
      <c r="J244" s="40"/>
      <c r="M244" s="40"/>
      <c r="N244" s="31"/>
      <c r="O244" s="31"/>
    </row>
    <row r="245" spans="3:15" x14ac:dyDescent="0.3">
      <c r="C245" s="40">
        <v>2.8</v>
      </c>
      <c r="H245" s="40">
        <v>2.8</v>
      </c>
      <c r="J245" s="40"/>
      <c r="M245" s="40"/>
      <c r="N245" s="31"/>
      <c r="O245" s="31"/>
    </row>
    <row r="246" spans="3:15" x14ac:dyDescent="0.3">
      <c r="C246" s="40">
        <v>0.43</v>
      </c>
      <c r="H246" s="40">
        <v>0.43</v>
      </c>
      <c r="J246" s="40"/>
      <c r="M246" s="40"/>
      <c r="N246" s="31"/>
      <c r="O246" s="31"/>
    </row>
    <row r="247" spans="3:15" x14ac:dyDescent="0.3">
      <c r="C247" s="40">
        <v>0.77</v>
      </c>
      <c r="H247" s="40">
        <v>0.77</v>
      </c>
      <c r="J247" s="40"/>
      <c r="M247" s="40"/>
      <c r="N247" s="31"/>
      <c r="O247" s="31"/>
    </row>
    <row r="248" spans="3:15" x14ac:dyDescent="0.3">
      <c r="C248" s="40">
        <v>1.0900000000000001</v>
      </c>
      <c r="H248" s="40">
        <v>1.0900000000000001</v>
      </c>
      <c r="J248" s="40"/>
      <c r="M248" s="40"/>
      <c r="N248" s="31"/>
      <c r="O248" s="31"/>
    </row>
    <row r="249" spans="3:15" x14ac:dyDescent="0.3">
      <c r="C249" s="40">
        <v>1.23</v>
      </c>
      <c r="H249" s="40">
        <v>1.23</v>
      </c>
      <c r="J249" s="40"/>
      <c r="M249" s="40"/>
      <c r="N249" s="31"/>
      <c r="O249" s="31"/>
    </row>
    <row r="250" spans="3:15" x14ac:dyDescent="0.3">
      <c r="C250" s="40">
        <v>0.14000000000000001</v>
      </c>
      <c r="H250" s="40">
        <v>0.14000000000000001</v>
      </c>
      <c r="J250" s="40"/>
      <c r="M250" s="40"/>
      <c r="N250" s="31"/>
      <c r="O250" s="31"/>
    </row>
    <row r="251" spans="3:15" x14ac:dyDescent="0.3">
      <c r="C251" s="40">
        <v>2.0499999999999998</v>
      </c>
      <c r="H251" s="40">
        <v>2.0499999999999998</v>
      </c>
      <c r="J251" s="40"/>
      <c r="M251" s="40"/>
      <c r="N251" s="31"/>
      <c r="O251" s="31"/>
    </row>
    <row r="252" spans="3:15" x14ac:dyDescent="0.3">
      <c r="C252" s="40">
        <v>2.6</v>
      </c>
      <c r="H252" s="40">
        <v>2.6</v>
      </c>
      <c r="J252" s="40"/>
      <c r="M252" s="40"/>
      <c r="N252" s="31"/>
      <c r="O252" s="31"/>
    </row>
    <row r="253" spans="3:15" x14ac:dyDescent="0.3">
      <c r="C253" s="40">
        <v>0.64</v>
      </c>
      <c r="H253" s="40">
        <v>0.64</v>
      </c>
      <c r="J253" s="40"/>
      <c r="M253" s="40"/>
      <c r="N253" s="31"/>
      <c r="O253" s="31"/>
    </row>
    <row r="254" spans="3:15" x14ac:dyDescent="0.3">
      <c r="C254" s="40">
        <v>0.59</v>
      </c>
      <c r="H254" s="40">
        <v>0.59</v>
      </c>
      <c r="J254" s="40"/>
      <c r="M254" s="40"/>
      <c r="N254" s="31"/>
      <c r="O254" s="31"/>
    </row>
    <row r="255" spans="3:15" x14ac:dyDescent="0.3">
      <c r="C255" s="40">
        <v>1.06</v>
      </c>
      <c r="H255" s="40">
        <v>1.06</v>
      </c>
      <c r="J255" s="40"/>
      <c r="M255" s="40"/>
      <c r="N255" s="31"/>
      <c r="O255" s="31"/>
    </row>
    <row r="256" spans="3:15" x14ac:dyDescent="0.3">
      <c r="C256" s="40">
        <v>3.3</v>
      </c>
      <c r="H256" s="40">
        <v>3.3</v>
      </c>
      <c r="J256" s="40"/>
      <c r="M256" s="40"/>
      <c r="N256" s="31"/>
      <c r="O256" s="31"/>
    </row>
    <row r="257" spans="3:15" x14ac:dyDescent="0.3">
      <c r="C257" s="40">
        <v>1.66</v>
      </c>
      <c r="H257" s="40">
        <v>1.66</v>
      </c>
      <c r="J257" s="40"/>
      <c r="M257" s="40"/>
      <c r="N257" s="31"/>
      <c r="O257" s="31"/>
    </row>
    <row r="258" spans="3:15" x14ac:dyDescent="0.3">
      <c r="C258" s="40">
        <v>1.52</v>
      </c>
      <c r="H258" s="40">
        <v>1.52</v>
      </c>
      <c r="J258" s="40"/>
      <c r="M258" s="40"/>
      <c r="N258" s="31"/>
      <c r="O258" s="31"/>
    </row>
    <row r="259" spans="3:15" x14ac:dyDescent="0.3">
      <c r="C259" s="40">
        <v>3.06</v>
      </c>
      <c r="H259" s="40">
        <v>3.06</v>
      </c>
      <c r="J259" s="40"/>
      <c r="M259" s="40"/>
      <c r="N259" s="31"/>
      <c r="O259" s="31"/>
    </row>
    <row r="260" spans="3:15" x14ac:dyDescent="0.3">
      <c r="C260" s="40">
        <v>1.04</v>
      </c>
      <c r="H260" s="40">
        <v>1.04</v>
      </c>
      <c r="J260" s="40"/>
      <c r="M260" s="40"/>
      <c r="N260" s="31"/>
      <c r="O260" s="31"/>
    </row>
    <row r="261" spans="3:15" x14ac:dyDescent="0.3">
      <c r="C261" s="40">
        <v>2.4700000000000002</v>
      </c>
      <c r="H261" s="40">
        <v>2.4700000000000002</v>
      </c>
      <c r="J261" s="40"/>
      <c r="M261" s="40"/>
      <c r="N261" s="31"/>
      <c r="O261" s="31"/>
    </row>
    <row r="262" spans="3:15" x14ac:dyDescent="0.3">
      <c r="C262" s="40">
        <v>0.66</v>
      </c>
      <c r="H262" s="40">
        <v>0.66</v>
      </c>
      <c r="J262" s="40"/>
      <c r="M262" s="40"/>
      <c r="N262" s="31"/>
      <c r="O262" s="31"/>
    </row>
    <row r="263" spans="3:15" x14ac:dyDescent="0.3">
      <c r="C263" s="40">
        <v>0.52</v>
      </c>
      <c r="H263" s="40">
        <v>0.52</v>
      </c>
      <c r="J263" s="40"/>
      <c r="M263" s="40"/>
      <c r="N263" s="31"/>
      <c r="O263" s="31"/>
    </row>
    <row r="264" spans="3:15" x14ac:dyDescent="0.3">
      <c r="C264" s="40">
        <v>1.38</v>
      </c>
      <c r="H264" s="40">
        <v>1.38</v>
      </c>
      <c r="J264" s="40"/>
      <c r="M264" s="40"/>
      <c r="N264" s="31"/>
      <c r="O264" s="31"/>
    </row>
    <row r="265" spans="3:15" x14ac:dyDescent="0.3">
      <c r="C265" s="40">
        <v>2.1800000000000002</v>
      </c>
      <c r="H265" s="40">
        <v>2.1800000000000002</v>
      </c>
      <c r="J265" s="40"/>
      <c r="M265" s="40"/>
      <c r="N265" s="31"/>
      <c r="O265" s="31"/>
    </row>
    <row r="266" spans="3:15" x14ac:dyDescent="0.3">
      <c r="C266" s="40">
        <v>0.75</v>
      </c>
      <c r="H266" s="40">
        <v>0.75</v>
      </c>
      <c r="J266" s="40"/>
      <c r="M266" s="40"/>
      <c r="N266" s="31"/>
      <c r="O266" s="31"/>
    </row>
    <row r="267" spans="3:15" x14ac:dyDescent="0.3">
      <c r="C267" s="40">
        <v>1.96</v>
      </c>
      <c r="H267" s="40">
        <v>1.96</v>
      </c>
      <c r="J267" s="40"/>
      <c r="M267" s="40"/>
      <c r="N267" s="31"/>
      <c r="O267" s="31"/>
    </row>
    <row r="268" spans="3:15" x14ac:dyDescent="0.3">
      <c r="C268" s="40">
        <v>1.03</v>
      </c>
      <c r="H268" s="40">
        <v>1.03</v>
      </c>
      <c r="J268" s="40"/>
      <c r="M268" s="40"/>
      <c r="N268" s="31"/>
      <c r="O268" s="31"/>
    </row>
    <row r="269" spans="3:15" x14ac:dyDescent="0.3">
      <c r="C269" s="40">
        <v>2.14</v>
      </c>
      <c r="H269" s="40">
        <v>2.14</v>
      </c>
      <c r="J269" s="40"/>
      <c r="M269" s="40"/>
      <c r="N269" s="31"/>
      <c r="O269" s="31"/>
    </row>
    <row r="270" spans="3:15" x14ac:dyDescent="0.3">
      <c r="C270" s="40">
        <v>0.53</v>
      </c>
      <c r="H270" s="40">
        <v>0.53</v>
      </c>
      <c r="J270" s="40"/>
      <c r="M270" s="40"/>
      <c r="N270" s="31"/>
      <c r="O270" s="31"/>
    </row>
    <row r="271" spans="3:15" x14ac:dyDescent="0.3">
      <c r="C271" s="40">
        <v>1.3</v>
      </c>
      <c r="H271" s="40">
        <v>1.3</v>
      </c>
      <c r="J271" s="40"/>
      <c r="M271" s="40"/>
      <c r="N271" s="31"/>
      <c r="O271" s="31"/>
    </row>
    <row r="272" spans="3:15" x14ac:dyDescent="0.3">
      <c r="C272" s="40">
        <v>0.59</v>
      </c>
      <c r="H272" s="40">
        <v>0.59</v>
      </c>
      <c r="J272" s="40"/>
      <c r="M272" s="40"/>
      <c r="N272" s="31"/>
      <c r="O272" s="31"/>
    </row>
    <row r="273" spans="3:15" x14ac:dyDescent="0.3">
      <c r="C273" s="40">
        <v>1.38</v>
      </c>
      <c r="H273" s="40">
        <v>1.38</v>
      </c>
      <c r="J273" s="40"/>
      <c r="M273" s="40"/>
      <c r="N273" s="31"/>
      <c r="O273" s="31"/>
    </row>
    <row r="274" spans="3:15" x14ac:dyDescent="0.3">
      <c r="C274" s="40">
        <v>1.1399999999999999</v>
      </c>
      <c r="H274" s="40">
        <v>1.1399999999999999</v>
      </c>
      <c r="J274" s="40"/>
      <c r="M274" s="40"/>
      <c r="N274" s="31"/>
      <c r="O274" s="31"/>
    </row>
    <row r="275" spans="3:15" x14ac:dyDescent="0.3">
      <c r="C275" s="40">
        <v>1.07</v>
      </c>
      <c r="H275" s="40">
        <v>1.07</v>
      </c>
      <c r="J275" s="40"/>
      <c r="M275" s="40"/>
      <c r="N275" s="31"/>
      <c r="O275" s="31"/>
    </row>
    <row r="276" spans="3:15" x14ac:dyDescent="0.3">
      <c r="C276" s="40">
        <v>1.1100000000000001</v>
      </c>
      <c r="H276" s="40">
        <v>1.1100000000000001</v>
      </c>
      <c r="J276" s="40"/>
      <c r="M276" s="40"/>
      <c r="N276" s="31"/>
      <c r="O276" s="31"/>
    </row>
    <row r="277" spans="3:15" x14ac:dyDescent="0.3">
      <c r="C277" s="40">
        <v>0.65</v>
      </c>
      <c r="H277" s="40">
        <v>0.65</v>
      </c>
      <c r="J277" s="40"/>
      <c r="M277" s="40"/>
      <c r="N277" s="31"/>
      <c r="O277" s="31"/>
    </row>
    <row r="278" spans="3:15" x14ac:dyDescent="0.3">
      <c r="C278" s="40">
        <v>0.28000000000000003</v>
      </c>
      <c r="H278" s="40">
        <v>0.28000000000000003</v>
      </c>
      <c r="J278" s="40"/>
      <c r="M278" s="40"/>
      <c r="N278" s="31"/>
      <c r="O278" s="31"/>
    </row>
    <row r="279" spans="3:15" x14ac:dyDescent="0.3">
      <c r="C279" s="40">
        <v>1.04</v>
      </c>
      <c r="H279" s="40">
        <v>1.04</v>
      </c>
      <c r="J279" s="40"/>
      <c r="M279" s="40"/>
      <c r="N279" s="31"/>
      <c r="O279" s="31"/>
    </row>
    <row r="280" spans="3:15" x14ac:dyDescent="0.3">
      <c r="C280" s="40">
        <v>1.1100000000000001</v>
      </c>
      <c r="H280" s="40">
        <v>1.1100000000000001</v>
      </c>
      <c r="J280" s="40"/>
      <c r="M280" s="40"/>
      <c r="N280" s="31"/>
      <c r="O280" s="31"/>
    </row>
    <row r="281" spans="3:15" x14ac:dyDescent="0.3">
      <c r="C281" s="40">
        <v>1.37</v>
      </c>
      <c r="H281" s="40">
        <v>1.37</v>
      </c>
      <c r="J281" s="40"/>
      <c r="M281" s="40"/>
      <c r="N281" s="31"/>
      <c r="O281" s="31"/>
    </row>
    <row r="282" spans="3:15" x14ac:dyDescent="0.3">
      <c r="C282" s="40">
        <v>2.3199999999999998</v>
      </c>
      <c r="H282" s="40">
        <v>2.3199999999999998</v>
      </c>
      <c r="J282" s="40"/>
      <c r="M282" s="40"/>
      <c r="N282" s="31"/>
      <c r="O282" s="31"/>
    </row>
    <row r="283" spans="3:15" x14ac:dyDescent="0.3">
      <c r="C283" s="40">
        <v>0.95</v>
      </c>
      <c r="H283" s="40">
        <v>0.95</v>
      </c>
      <c r="J283" s="40"/>
      <c r="M283" s="40"/>
      <c r="N283" s="31"/>
      <c r="O283" s="31"/>
    </row>
    <row r="284" spans="3:15" x14ac:dyDescent="0.3">
      <c r="C284" s="40">
        <v>2.0699999999999998</v>
      </c>
      <c r="H284" s="40">
        <v>2.0699999999999998</v>
      </c>
      <c r="J284" s="40"/>
      <c r="M284" s="40"/>
      <c r="N284" s="31"/>
      <c r="O284" s="31"/>
    </row>
    <row r="285" spans="3:15" x14ac:dyDescent="0.3">
      <c r="C285" s="40">
        <v>1.47</v>
      </c>
      <c r="H285" s="40">
        <v>1.47</v>
      </c>
      <c r="J285" s="40"/>
      <c r="M285" s="40"/>
      <c r="N285" s="31"/>
      <c r="O285" s="31"/>
    </row>
    <row r="286" spans="3:15" x14ac:dyDescent="0.3">
      <c r="C286" s="40">
        <v>2.2200000000000002</v>
      </c>
      <c r="H286" s="40">
        <v>2.2200000000000002</v>
      </c>
      <c r="J286" s="40"/>
      <c r="M286" s="40"/>
      <c r="N286" s="31"/>
      <c r="O286" s="31"/>
    </row>
    <row r="287" spans="3:15" x14ac:dyDescent="0.3">
      <c r="C287" s="40">
        <v>1.1599999999999999</v>
      </c>
      <c r="H287" s="40">
        <v>1.1599999999999999</v>
      </c>
      <c r="J287" s="40"/>
      <c r="M287" s="40"/>
      <c r="N287" s="31"/>
      <c r="O287" s="31"/>
    </row>
    <row r="288" spans="3:15" x14ac:dyDescent="0.3">
      <c r="C288" s="40">
        <v>1.07</v>
      </c>
      <c r="H288" s="40">
        <v>1.07</v>
      </c>
      <c r="J288" s="40"/>
      <c r="M288" s="40"/>
      <c r="N288" s="31"/>
      <c r="O288" s="31"/>
    </row>
    <row r="289" spans="3:15" x14ac:dyDescent="0.3">
      <c r="C289" s="40">
        <v>0.98</v>
      </c>
      <c r="H289" s="40">
        <v>0.98</v>
      </c>
      <c r="J289" s="40"/>
      <c r="M289" s="40"/>
      <c r="N289" s="31"/>
      <c r="O289" s="31"/>
    </row>
    <row r="290" spans="3:15" x14ac:dyDescent="0.3">
      <c r="C290" s="40">
        <v>1.17</v>
      </c>
      <c r="H290" s="40">
        <v>1.17</v>
      </c>
      <c r="J290" s="40"/>
      <c r="M290" s="40"/>
      <c r="N290" s="31"/>
      <c r="O290" s="31"/>
    </row>
    <row r="291" spans="3:15" x14ac:dyDescent="0.3">
      <c r="C291" s="40">
        <v>0.68</v>
      </c>
      <c r="H291" s="40">
        <v>0.68</v>
      </c>
      <c r="J291" s="40"/>
      <c r="M291" s="40"/>
      <c r="N291" s="31"/>
      <c r="O291" s="31"/>
    </row>
    <row r="292" spans="3:15" x14ac:dyDescent="0.3">
      <c r="C292" s="40">
        <v>1.36</v>
      </c>
      <c r="H292" s="40">
        <v>1.36</v>
      </c>
      <c r="J292" s="40"/>
      <c r="M292" s="40"/>
      <c r="N292" s="31"/>
      <c r="O292" s="31"/>
    </row>
    <row r="293" spans="3:15" x14ac:dyDescent="0.3">
      <c r="C293" s="40">
        <v>0.69</v>
      </c>
      <c r="H293" s="40">
        <v>0.69</v>
      </c>
      <c r="J293" s="40"/>
      <c r="M293" s="40"/>
      <c r="N293" s="31"/>
      <c r="O293" s="31"/>
    </row>
    <row r="294" spans="3:15" x14ac:dyDescent="0.3">
      <c r="C294" s="40">
        <v>0.65</v>
      </c>
      <c r="H294" s="40">
        <v>0.65</v>
      </c>
      <c r="J294" s="40"/>
      <c r="M294" s="40"/>
      <c r="N294" s="31"/>
      <c r="O294" s="31"/>
    </row>
    <row r="295" spans="3:15" x14ac:dyDescent="0.3">
      <c r="C295" s="40">
        <v>0.72</v>
      </c>
      <c r="H295" s="40">
        <v>0.72</v>
      </c>
      <c r="J295" s="40"/>
      <c r="M295" s="40"/>
      <c r="N295" s="31"/>
      <c r="O295" s="31"/>
    </row>
    <row r="296" spans="3:15" x14ac:dyDescent="0.3">
      <c r="C296" s="40">
        <v>0.93</v>
      </c>
      <c r="H296" s="40">
        <v>0.93</v>
      </c>
      <c r="J296" s="40"/>
      <c r="M296" s="40"/>
      <c r="N296" s="31"/>
      <c r="O296" s="31"/>
    </row>
    <row r="297" spans="3:15" x14ac:dyDescent="0.3">
      <c r="C297" s="40">
        <v>0.37</v>
      </c>
      <c r="H297" s="40">
        <v>0.37</v>
      </c>
      <c r="J297" s="40"/>
      <c r="M297" s="40"/>
      <c r="N297" s="31"/>
      <c r="O297" s="31"/>
    </row>
    <row r="298" spans="3:15" x14ac:dyDescent="0.3">
      <c r="C298" s="40">
        <v>1.04</v>
      </c>
      <c r="H298" s="40">
        <v>1.04</v>
      </c>
      <c r="J298" s="40"/>
      <c r="M298" s="40"/>
      <c r="N298" s="31"/>
      <c r="O298" s="31"/>
    </row>
    <row r="299" spans="3:15" x14ac:dyDescent="0.3">
      <c r="C299" s="40">
        <v>1.1599999999999999</v>
      </c>
      <c r="H299" s="40">
        <v>1.1599999999999999</v>
      </c>
      <c r="J299" s="40"/>
      <c r="M299" s="40"/>
      <c r="N299" s="31"/>
      <c r="O299" s="31"/>
    </row>
    <row r="300" spans="3:15" x14ac:dyDescent="0.3">
      <c r="C300" s="40">
        <v>1.03</v>
      </c>
      <c r="H300" s="40">
        <v>1.03</v>
      </c>
      <c r="J300" s="40"/>
      <c r="M300" s="40"/>
      <c r="N300" s="31"/>
      <c r="O300" s="31"/>
    </row>
    <row r="301" spans="3:15" x14ac:dyDescent="0.3">
      <c r="C301" s="40">
        <v>1.01</v>
      </c>
      <c r="H301" s="40">
        <v>1.01</v>
      </c>
      <c r="J301" s="40"/>
      <c r="M301" s="40"/>
      <c r="N301" s="31"/>
      <c r="O301" s="31"/>
    </row>
    <row r="302" spans="3:15" x14ac:dyDescent="0.3">
      <c r="C302" s="40">
        <v>0.85</v>
      </c>
      <c r="H302" s="40">
        <v>0.85</v>
      </c>
      <c r="J302" s="40"/>
      <c r="M302" s="40"/>
      <c r="N302" s="31"/>
      <c r="O302" s="31"/>
    </row>
    <row r="303" spans="3:15" x14ac:dyDescent="0.3">
      <c r="C303" s="40">
        <v>0.8</v>
      </c>
      <c r="H303" s="40">
        <v>0.8</v>
      </c>
      <c r="J303" s="40"/>
      <c r="M303" s="40"/>
      <c r="N303" s="31"/>
      <c r="O303" s="31"/>
    </row>
    <row r="304" spans="3:15" x14ac:dyDescent="0.3">
      <c r="C304" s="40">
        <v>0.72</v>
      </c>
      <c r="H304" s="40">
        <v>0.72</v>
      </c>
      <c r="J304" s="40"/>
      <c r="M304" s="40"/>
      <c r="N304" s="31"/>
      <c r="O304" s="31"/>
    </row>
    <row r="305" spans="3:15" x14ac:dyDescent="0.3">
      <c r="C305" s="40">
        <v>1.18</v>
      </c>
      <c r="H305" s="40">
        <v>1.18</v>
      </c>
      <c r="J305" s="40"/>
      <c r="M305" s="40"/>
      <c r="N305" s="31"/>
      <c r="O305" s="31"/>
    </row>
    <row r="306" spans="3:15" x14ac:dyDescent="0.3">
      <c r="C306" s="40">
        <v>0.92</v>
      </c>
      <c r="H306" s="40">
        <v>0.92</v>
      </c>
      <c r="J306" s="40"/>
      <c r="M306" s="40"/>
      <c r="N306" s="31"/>
      <c r="O306" s="31"/>
    </row>
    <row r="307" spans="3:15" x14ac:dyDescent="0.3">
      <c r="C307" s="40">
        <v>0.95</v>
      </c>
      <c r="H307" s="40">
        <v>0.95</v>
      </c>
      <c r="J307" s="40"/>
      <c r="M307" s="40"/>
      <c r="N307" s="31"/>
      <c r="O307" s="31"/>
    </row>
    <row r="308" spans="3:15" x14ac:dyDescent="0.3">
      <c r="C308" s="40">
        <v>0.98</v>
      </c>
      <c r="H308" s="40">
        <v>0.98</v>
      </c>
      <c r="J308" s="40"/>
      <c r="M308" s="40"/>
      <c r="N308" s="31"/>
      <c r="O308" s="31"/>
    </row>
    <row r="309" spans="3:15" x14ac:dyDescent="0.3">
      <c r="C309" s="40">
        <v>0.39</v>
      </c>
      <c r="H309" s="40">
        <v>0.39</v>
      </c>
      <c r="J309" s="40"/>
      <c r="M309" s="40"/>
      <c r="N309" s="31"/>
      <c r="O309" s="31"/>
    </row>
    <row r="310" spans="3:15" x14ac:dyDescent="0.3">
      <c r="C310" s="40">
        <v>0.71</v>
      </c>
      <c r="H310" s="40">
        <v>0.71</v>
      </c>
      <c r="J310" s="40"/>
      <c r="M310" s="40"/>
      <c r="N310" s="31"/>
      <c r="O310" s="31"/>
    </row>
    <row r="311" spans="3:15" x14ac:dyDescent="0.3">
      <c r="C311" s="40">
        <v>0.32</v>
      </c>
      <c r="H311" s="40">
        <v>0.32</v>
      </c>
      <c r="J311" s="40"/>
      <c r="M311" s="40"/>
      <c r="N311" s="31"/>
      <c r="O311" s="31"/>
    </row>
    <row r="312" spans="3:15" x14ac:dyDescent="0.3">
      <c r="C312" s="40">
        <v>0.38</v>
      </c>
      <c r="H312" s="40">
        <v>0.38</v>
      </c>
      <c r="J312" s="40"/>
      <c r="M312" s="40"/>
      <c r="N312" s="31"/>
      <c r="O312" s="31"/>
    </row>
    <row r="313" spans="3:15" x14ac:dyDescent="0.3">
      <c r="C313" s="40">
        <v>0.8</v>
      </c>
      <c r="H313" s="40">
        <v>0.8</v>
      </c>
      <c r="J313" s="40"/>
      <c r="M313" s="40"/>
      <c r="N313" s="31"/>
      <c r="O313" s="31"/>
    </row>
    <row r="314" spans="3:15" x14ac:dyDescent="0.3">
      <c r="C314" s="40">
        <v>0.67</v>
      </c>
      <c r="H314" s="40">
        <v>0.67</v>
      </c>
      <c r="J314" s="40"/>
      <c r="M314" s="40"/>
      <c r="N314" s="31"/>
      <c r="O314" s="31"/>
    </row>
    <row r="315" spans="3:15" x14ac:dyDescent="0.3">
      <c r="C315" s="40">
        <v>0.76</v>
      </c>
      <c r="H315" s="40">
        <v>0.76</v>
      </c>
      <c r="J315" s="40"/>
      <c r="M315" s="40"/>
      <c r="N315" s="31"/>
      <c r="O315" s="31"/>
    </row>
    <row r="316" spans="3:15" x14ac:dyDescent="0.3">
      <c r="C316" s="40">
        <v>0.79</v>
      </c>
      <c r="H316" s="40">
        <v>0.79</v>
      </c>
      <c r="J316" s="40"/>
      <c r="M316" s="40"/>
      <c r="N316" s="31"/>
      <c r="O316" s="31"/>
    </row>
    <row r="317" spans="3:15" x14ac:dyDescent="0.3">
      <c r="C317" s="40">
        <v>0.55000000000000004</v>
      </c>
      <c r="H317" s="40">
        <v>0.55000000000000004</v>
      </c>
      <c r="J317" s="40"/>
      <c r="M317" s="40"/>
      <c r="N317" s="31"/>
      <c r="O317" s="31"/>
    </row>
    <row r="318" spans="3:15" x14ac:dyDescent="0.3">
      <c r="C318" s="40">
        <v>0.64</v>
      </c>
      <c r="H318" s="40">
        <v>0.64</v>
      </c>
      <c r="J318" s="40"/>
      <c r="M318" s="40"/>
      <c r="N318" s="31"/>
      <c r="O318" s="31"/>
    </row>
    <row r="319" spans="3:15" x14ac:dyDescent="0.3">
      <c r="C319" s="40">
        <v>0.85</v>
      </c>
      <c r="H319" s="40">
        <v>0.85</v>
      </c>
      <c r="J319" s="40"/>
      <c r="M319" s="40"/>
      <c r="N319" s="31"/>
      <c r="O319" s="31"/>
    </row>
    <row r="320" spans="3:15" x14ac:dyDescent="0.3">
      <c r="C320" s="40">
        <v>0.26</v>
      </c>
      <c r="H320" s="40">
        <v>0.26</v>
      </c>
      <c r="J320" s="40"/>
      <c r="M320" s="40"/>
      <c r="N320" s="31"/>
      <c r="O320" s="31"/>
    </row>
    <row r="321" spans="3:15" x14ac:dyDescent="0.3">
      <c r="C321" s="40">
        <v>0.67</v>
      </c>
      <c r="H321" s="40">
        <v>0.67</v>
      </c>
      <c r="J321" s="40"/>
      <c r="M321" s="40"/>
      <c r="N321" s="31"/>
      <c r="O321" s="31"/>
    </row>
    <row r="322" spans="3:15" x14ac:dyDescent="0.3">
      <c r="C322" s="40">
        <v>0.56999999999999995</v>
      </c>
      <c r="H322" s="40">
        <v>0.56999999999999995</v>
      </c>
      <c r="J322" s="40"/>
      <c r="M322" s="40"/>
      <c r="N322" s="31"/>
      <c r="O322" s="31"/>
    </row>
    <row r="323" spans="3:15" x14ac:dyDescent="0.3">
      <c r="C323" s="40">
        <v>0.68</v>
      </c>
      <c r="H323" s="40">
        <v>0.68</v>
      </c>
      <c r="J323" s="40"/>
      <c r="M323" s="40"/>
      <c r="N323" s="31"/>
      <c r="O323" s="31"/>
    </row>
    <row r="324" spans="3:15" x14ac:dyDescent="0.3">
      <c r="C324" s="40">
        <v>0.81</v>
      </c>
      <c r="H324" s="40">
        <v>0.81</v>
      </c>
      <c r="J324" s="40"/>
      <c r="M324" s="40"/>
      <c r="N324" s="31"/>
      <c r="O324" s="31"/>
    </row>
    <row r="325" spans="3:15" x14ac:dyDescent="0.3">
      <c r="C325" s="40">
        <v>1.28</v>
      </c>
      <c r="H325" s="40">
        <v>1.28</v>
      </c>
      <c r="J325" s="40"/>
      <c r="M325" s="40"/>
      <c r="N325" s="31"/>
      <c r="O325" s="31"/>
    </row>
    <row r="326" spans="3:15" x14ac:dyDescent="0.3">
      <c r="C326" s="40">
        <v>0.28999999999999998</v>
      </c>
      <c r="H326" s="40">
        <v>0.28999999999999998</v>
      </c>
      <c r="J326" s="40"/>
      <c r="M326" s="40"/>
      <c r="N326" s="31"/>
      <c r="O326" s="31"/>
    </row>
    <row r="327" spans="3:15" x14ac:dyDescent="0.3">
      <c r="C327" s="40">
        <v>3.76</v>
      </c>
      <c r="H327" s="40">
        <v>3.76</v>
      </c>
      <c r="J327" s="40"/>
      <c r="M327" s="40"/>
      <c r="N327" s="31"/>
      <c r="O327" s="31"/>
    </row>
    <row r="328" spans="3:15" x14ac:dyDescent="0.3">
      <c r="C328" s="40">
        <v>1.07</v>
      </c>
      <c r="H328" s="40">
        <v>1.07</v>
      </c>
      <c r="J328" s="40"/>
      <c r="M328" s="40"/>
      <c r="N328" s="31"/>
      <c r="O328" s="31"/>
    </row>
    <row r="329" spans="3:15" x14ac:dyDescent="0.3">
      <c r="C329" s="40">
        <v>1.36</v>
      </c>
      <c r="H329" s="40">
        <v>1.36</v>
      </c>
      <c r="J329" s="40"/>
      <c r="M329" s="40"/>
      <c r="N329" s="31"/>
      <c r="O329" s="31"/>
    </row>
    <row r="330" spans="3:15" x14ac:dyDescent="0.3">
      <c r="C330" s="40">
        <v>0.78</v>
      </c>
      <c r="H330" s="40">
        <v>0.78</v>
      </c>
      <c r="J330" s="40"/>
      <c r="M330" s="40"/>
      <c r="N330" s="31"/>
      <c r="O330" s="31"/>
    </row>
    <row r="331" spans="3:15" x14ac:dyDescent="0.3">
      <c r="C331" s="40">
        <v>0.49</v>
      </c>
      <c r="H331" s="40">
        <v>0.49</v>
      </c>
      <c r="J331" s="40"/>
      <c r="M331" s="40"/>
      <c r="N331" s="31"/>
      <c r="O331" s="31"/>
    </row>
    <row r="332" spans="3:15" x14ac:dyDescent="0.3">
      <c r="C332" s="40">
        <v>0.62</v>
      </c>
      <c r="H332" s="40">
        <v>0.62</v>
      </c>
      <c r="J332" s="40"/>
      <c r="M332" s="40"/>
      <c r="N332" s="31"/>
      <c r="O332" s="31"/>
    </row>
    <row r="333" spans="3:15" x14ac:dyDescent="0.3">
      <c r="C333" s="40">
        <v>1.45</v>
      </c>
      <c r="H333" s="40">
        <v>1.45</v>
      </c>
      <c r="J333" s="40"/>
      <c r="M333" s="40"/>
      <c r="N333" s="31"/>
      <c r="O333" s="31"/>
    </row>
    <row r="334" spans="3:15" x14ac:dyDescent="0.3">
      <c r="C334" s="40">
        <v>0.79</v>
      </c>
      <c r="H334" s="40">
        <v>0.79</v>
      </c>
      <c r="J334" s="40"/>
      <c r="M334" s="40"/>
      <c r="N334" s="31"/>
      <c r="O334" s="31"/>
    </row>
    <row r="335" spans="3:15" x14ac:dyDescent="0.3">
      <c r="C335" s="40">
        <v>1.03</v>
      </c>
      <c r="H335" s="40">
        <v>1.03</v>
      </c>
      <c r="J335" s="40"/>
      <c r="M335" s="40"/>
      <c r="N335" s="31"/>
      <c r="O335" s="31"/>
    </row>
    <row r="336" spans="3:15" x14ac:dyDescent="0.3">
      <c r="C336" s="40">
        <v>0.79</v>
      </c>
      <c r="H336" s="40">
        <v>0.79</v>
      </c>
      <c r="J336" s="40"/>
      <c r="M336" s="40"/>
      <c r="N336" s="31"/>
      <c r="O336" s="31"/>
    </row>
    <row r="337" spans="3:15" x14ac:dyDescent="0.3">
      <c r="C337" s="40">
        <v>1.26</v>
      </c>
      <c r="H337" s="40">
        <v>1.26</v>
      </c>
      <c r="J337" s="40"/>
      <c r="M337" s="40"/>
      <c r="N337" s="31"/>
      <c r="O337" s="31"/>
    </row>
    <row r="338" spans="3:15" x14ac:dyDescent="0.3">
      <c r="C338" s="40">
        <v>0.42</v>
      </c>
      <c r="H338" s="40">
        <v>0.42</v>
      </c>
      <c r="J338" s="40"/>
      <c r="M338" s="40"/>
      <c r="N338" s="31"/>
      <c r="O338" s="31"/>
    </row>
    <row r="339" spans="3:15" x14ac:dyDescent="0.3">
      <c r="C339" s="40">
        <v>0.74</v>
      </c>
      <c r="H339" s="40">
        <v>0.74</v>
      </c>
      <c r="J339" s="40"/>
      <c r="M339" s="40"/>
      <c r="N339" s="31"/>
      <c r="O339" s="31"/>
    </row>
    <row r="340" spans="3:15" x14ac:dyDescent="0.3">
      <c r="C340" s="40">
        <v>0.55000000000000004</v>
      </c>
      <c r="H340" s="40">
        <v>0.55000000000000004</v>
      </c>
      <c r="J340" s="40"/>
      <c r="M340" s="40"/>
      <c r="N340" s="31"/>
      <c r="O340" s="31"/>
    </row>
    <row r="341" spans="3:15" x14ac:dyDescent="0.3">
      <c r="C341" s="40">
        <v>0.9</v>
      </c>
      <c r="H341" s="40">
        <v>0.9</v>
      </c>
      <c r="J341" s="40"/>
      <c r="M341" s="40"/>
      <c r="N341" s="31"/>
      <c r="O341" s="31"/>
    </row>
    <row r="342" spans="3:15" x14ac:dyDescent="0.3">
      <c r="C342" s="40">
        <v>0.81</v>
      </c>
      <c r="H342" s="40">
        <v>0.81</v>
      </c>
      <c r="J342" s="40"/>
      <c r="M342" s="40"/>
      <c r="N342" s="31"/>
      <c r="O342" s="31"/>
    </row>
    <row r="343" spans="3:15" x14ac:dyDescent="0.3">
      <c r="C343" s="40">
        <v>1.93</v>
      </c>
      <c r="H343" s="40">
        <v>1.93</v>
      </c>
      <c r="J343" s="40"/>
      <c r="M343" s="40"/>
      <c r="N343" s="31"/>
      <c r="O343" s="31"/>
    </row>
    <row r="344" spans="3:15" x14ac:dyDescent="0.3">
      <c r="C344" s="40">
        <v>0.97</v>
      </c>
      <c r="H344" s="40">
        <v>0.97</v>
      </c>
      <c r="J344" s="40"/>
      <c r="M344" s="40"/>
      <c r="N344" s="31"/>
      <c r="O344" s="31"/>
    </row>
    <row r="345" spans="3:15" x14ac:dyDescent="0.3">
      <c r="C345" s="40">
        <v>0.53</v>
      </c>
      <c r="H345" s="40">
        <v>0.53</v>
      </c>
      <c r="J345" s="40"/>
      <c r="M345" s="40"/>
      <c r="N345" s="31"/>
      <c r="O345" s="31"/>
    </row>
    <row r="346" spans="3:15" x14ac:dyDescent="0.3">
      <c r="C346" s="40">
        <v>1.55</v>
      </c>
      <c r="H346" s="40">
        <v>1.55</v>
      </c>
      <c r="J346" s="40"/>
      <c r="M346" s="40"/>
      <c r="N346" s="31"/>
      <c r="O346" s="31"/>
    </row>
    <row r="347" spans="3:15" x14ac:dyDescent="0.3">
      <c r="C347" s="40">
        <v>0.27</v>
      </c>
      <c r="H347" s="40">
        <v>0.27</v>
      </c>
      <c r="J347" s="40"/>
      <c r="M347" s="40"/>
      <c r="N347" s="31"/>
      <c r="O347" s="31"/>
    </row>
    <row r="348" spans="3:15" x14ac:dyDescent="0.3">
      <c r="C348" s="40">
        <v>2.4</v>
      </c>
      <c r="H348" s="40">
        <v>2.4</v>
      </c>
      <c r="J348" s="40"/>
      <c r="M348" s="40"/>
      <c r="N348" s="31"/>
      <c r="O348" s="31"/>
    </row>
    <row r="349" spans="3:15" x14ac:dyDescent="0.3">
      <c r="C349" s="40">
        <v>0.74</v>
      </c>
      <c r="H349" s="40">
        <v>0.74</v>
      </c>
      <c r="J349" s="40"/>
      <c r="M349" s="40"/>
      <c r="N349" s="31"/>
      <c r="O349" s="31"/>
    </row>
    <row r="350" spans="3:15" x14ac:dyDescent="0.3">
      <c r="C350" s="40">
        <v>1.18</v>
      </c>
      <c r="H350" s="40">
        <v>1.18</v>
      </c>
      <c r="J350" s="40"/>
      <c r="M350" s="40"/>
      <c r="N350" s="31"/>
      <c r="O350" s="31"/>
    </row>
    <row r="351" spans="3:15" x14ac:dyDescent="0.3">
      <c r="C351" s="40">
        <v>0.26</v>
      </c>
      <c r="H351" s="40">
        <v>0.26</v>
      </c>
      <c r="J351" s="40"/>
      <c r="M351" s="40"/>
      <c r="N351" s="31"/>
      <c r="O351" s="31"/>
    </row>
    <row r="352" spans="3:15" x14ac:dyDescent="0.3">
      <c r="C352" s="40">
        <v>1.32</v>
      </c>
      <c r="H352" s="40">
        <v>1.32</v>
      </c>
      <c r="J352" s="40"/>
      <c r="M352" s="40"/>
      <c r="N352" s="31"/>
      <c r="O352" s="31"/>
    </row>
    <row r="353" spans="3:15" x14ac:dyDescent="0.3">
      <c r="C353" s="40">
        <v>1.1200000000000001</v>
      </c>
      <c r="H353" s="40">
        <v>1.1200000000000001</v>
      </c>
      <c r="J353" s="40"/>
      <c r="M353" s="40"/>
      <c r="N353" s="31"/>
      <c r="O353" s="31"/>
    </row>
    <row r="354" spans="3:15" x14ac:dyDescent="0.3">
      <c r="C354" s="40">
        <v>5.07</v>
      </c>
      <c r="H354" s="40">
        <v>5.07</v>
      </c>
      <c r="J354" s="40"/>
      <c r="M354" s="40"/>
      <c r="N354" s="31"/>
      <c r="O354" s="31"/>
    </row>
    <row r="355" spans="3:15" x14ac:dyDescent="0.3">
      <c r="C355" s="40">
        <v>0.49</v>
      </c>
      <c r="H355" s="40">
        <v>0.49</v>
      </c>
      <c r="J355" s="40"/>
      <c r="M355" s="40"/>
      <c r="N355" s="31"/>
      <c r="O355" s="31"/>
    </row>
    <row r="356" spans="3:15" x14ac:dyDescent="0.3">
      <c r="C356" s="40">
        <v>0.91</v>
      </c>
      <c r="H356" s="40">
        <v>0.91</v>
      </c>
      <c r="J356" s="40"/>
      <c r="M356" s="40"/>
      <c r="N356" s="31"/>
      <c r="O356" s="31"/>
    </row>
    <row r="357" spans="3:15" x14ac:dyDescent="0.3">
      <c r="C357" s="40">
        <v>0.05</v>
      </c>
      <c r="H357" s="40">
        <v>0.05</v>
      </c>
      <c r="J357" s="40"/>
      <c r="M357" s="40"/>
      <c r="N357" s="31"/>
      <c r="O357" s="31"/>
    </row>
    <row r="358" spans="3:15" x14ac:dyDescent="0.3">
      <c r="C358" s="40">
        <v>1.81</v>
      </c>
      <c r="H358" s="40">
        <v>1.81</v>
      </c>
      <c r="J358" s="40"/>
      <c r="M358" s="40"/>
      <c r="N358" s="31"/>
      <c r="O358" s="31"/>
    </row>
    <row r="359" spans="3:15" x14ac:dyDescent="0.3">
      <c r="C359" s="40">
        <v>2.37</v>
      </c>
      <c r="H359" s="40">
        <v>2.37</v>
      </c>
      <c r="J359" s="40"/>
      <c r="M359" s="40"/>
      <c r="N359" s="31"/>
      <c r="O359" s="31"/>
    </row>
    <row r="360" spans="3:15" x14ac:dyDescent="0.3">
      <c r="C360" s="40">
        <v>1</v>
      </c>
      <c r="H360" s="40">
        <v>1</v>
      </c>
      <c r="J360" s="40"/>
      <c r="M360" s="40"/>
      <c r="N360" s="31"/>
      <c r="O360" s="31"/>
    </row>
    <row r="361" spans="3:15" x14ac:dyDescent="0.3">
      <c r="C361" s="40">
        <v>2.3199999999999998</v>
      </c>
      <c r="H361" s="40">
        <v>2.3199999999999998</v>
      </c>
      <c r="J361" s="40"/>
      <c r="M361" s="40"/>
      <c r="N361" s="31"/>
      <c r="O361" s="31"/>
    </row>
    <row r="362" spans="3:15" x14ac:dyDescent="0.3">
      <c r="C362" s="40">
        <v>1.83</v>
      </c>
      <c r="H362" s="40">
        <v>1.83</v>
      </c>
      <c r="J362" s="40"/>
      <c r="M362" s="40"/>
      <c r="N362" s="31"/>
      <c r="O362" s="31"/>
    </row>
    <row r="363" spans="3:15" x14ac:dyDescent="0.3">
      <c r="C363" s="40">
        <v>0.7</v>
      </c>
      <c r="H363" s="40">
        <v>0.7</v>
      </c>
      <c r="J363" s="40"/>
      <c r="M363" s="40"/>
      <c r="N363" s="31"/>
      <c r="O363" s="31"/>
    </row>
    <row r="364" spans="3:15" x14ac:dyDescent="0.3">
      <c r="C364" s="40">
        <v>0.47</v>
      </c>
      <c r="H364" s="40">
        <v>0.47</v>
      </c>
      <c r="J364" s="40"/>
      <c r="M364" s="40"/>
      <c r="N364" s="31"/>
      <c r="O364" s="31"/>
    </row>
    <row r="365" spans="3:15" x14ac:dyDescent="0.3">
      <c r="C365" s="40">
        <v>0.54</v>
      </c>
      <c r="H365" s="40">
        <v>0.54</v>
      </c>
      <c r="J365" s="40"/>
      <c r="M365" s="40"/>
      <c r="N365" s="31"/>
      <c r="O365" s="31"/>
    </row>
    <row r="366" spans="3:15" x14ac:dyDescent="0.3">
      <c r="C366" s="40">
        <v>0.76</v>
      </c>
      <c r="H366" s="40">
        <v>0.76</v>
      </c>
      <c r="J366" s="40"/>
      <c r="M366" s="40"/>
      <c r="N366" s="31"/>
      <c r="O366" s="31"/>
    </row>
    <row r="367" spans="3:15" x14ac:dyDescent="0.3">
      <c r="C367" s="40">
        <v>1.4</v>
      </c>
      <c r="H367" s="40">
        <v>1.4</v>
      </c>
      <c r="J367" s="40"/>
      <c r="M367" s="40"/>
      <c r="N367" s="31"/>
      <c r="O367" s="31"/>
    </row>
    <row r="368" spans="3:15" x14ac:dyDescent="0.3">
      <c r="C368" s="40">
        <v>0.77</v>
      </c>
      <c r="H368" s="40">
        <v>0.77</v>
      </c>
      <c r="J368" s="40"/>
      <c r="M368" s="40"/>
      <c r="N368" s="31"/>
      <c r="O368" s="31"/>
    </row>
    <row r="369" spans="3:15" x14ac:dyDescent="0.3">
      <c r="C369" s="40">
        <v>1.18</v>
      </c>
      <c r="H369" s="40">
        <v>1.18</v>
      </c>
      <c r="J369" s="40"/>
      <c r="M369" s="40"/>
      <c r="N369" s="31"/>
      <c r="O369" s="31"/>
    </row>
    <row r="370" spans="3:15" x14ac:dyDescent="0.3">
      <c r="C370" s="40">
        <v>0.97</v>
      </c>
      <c r="H370" s="40">
        <v>0.97</v>
      </c>
      <c r="J370" s="40"/>
      <c r="M370" s="40"/>
      <c r="N370" s="31"/>
      <c r="O370" s="31"/>
    </row>
    <row r="371" spans="3:15" x14ac:dyDescent="0.3">
      <c r="C371" s="40">
        <v>0.59</v>
      </c>
      <c r="H371" s="40">
        <v>0.59</v>
      </c>
      <c r="J371" s="40"/>
      <c r="M371" s="40"/>
      <c r="N371" s="31"/>
      <c r="O371" s="31"/>
    </row>
    <row r="372" spans="3:15" x14ac:dyDescent="0.3">
      <c r="C372" s="40">
        <v>1.39</v>
      </c>
      <c r="H372" s="40">
        <v>1.39</v>
      </c>
      <c r="J372" s="40"/>
      <c r="M372" s="40"/>
      <c r="N372" s="31"/>
      <c r="O372" s="31"/>
    </row>
    <row r="373" spans="3:15" x14ac:dyDescent="0.3">
      <c r="C373" s="40">
        <v>0.92</v>
      </c>
      <c r="H373" s="40">
        <v>0.92</v>
      </c>
      <c r="J373" s="40"/>
      <c r="M373" s="40"/>
      <c r="N373" s="31"/>
      <c r="O373" s="31"/>
    </row>
    <row r="374" spans="3:15" x14ac:dyDescent="0.3">
      <c r="C374" s="40">
        <v>1.1599999999999999</v>
      </c>
      <c r="H374" s="40">
        <v>1.1599999999999999</v>
      </c>
      <c r="J374" s="40"/>
      <c r="M374" s="40"/>
      <c r="N374" s="31"/>
      <c r="O374" s="31"/>
    </row>
    <row r="375" spans="3:15" x14ac:dyDescent="0.3">
      <c r="C375" s="40">
        <v>1.1599999999999999</v>
      </c>
      <c r="H375" s="40">
        <v>1.1599999999999999</v>
      </c>
      <c r="J375" s="40"/>
      <c r="M375" s="40"/>
      <c r="N375" s="31"/>
      <c r="O375" s="31"/>
    </row>
    <row r="376" spans="3:15" x14ac:dyDescent="0.3">
      <c r="C376" s="40">
        <v>0.89</v>
      </c>
      <c r="H376" s="40">
        <v>0.89</v>
      </c>
      <c r="J376" s="40"/>
      <c r="M376" s="40"/>
      <c r="N376" s="31"/>
      <c r="O376" s="31"/>
    </row>
    <row r="377" spans="3:15" x14ac:dyDescent="0.3">
      <c r="C377" s="40">
        <v>0.76</v>
      </c>
      <c r="H377" s="40">
        <v>0.76</v>
      </c>
      <c r="J377" s="40"/>
      <c r="M377" s="40"/>
      <c r="N377" s="31"/>
      <c r="O377" s="31"/>
    </row>
    <row r="378" spans="3:15" x14ac:dyDescent="0.3">
      <c r="C378" s="40">
        <v>1.1599999999999999</v>
      </c>
      <c r="H378" s="40">
        <v>1.1599999999999999</v>
      </c>
      <c r="J378" s="40"/>
      <c r="M378" s="40"/>
      <c r="N378" s="31"/>
      <c r="O378" s="31"/>
    </row>
    <row r="379" spans="3:15" x14ac:dyDescent="0.3">
      <c r="C379" s="40">
        <v>1.1399999999999999</v>
      </c>
      <c r="H379" s="40">
        <v>1.1399999999999999</v>
      </c>
      <c r="J379" s="40"/>
      <c r="M379" s="40"/>
      <c r="N379" s="31"/>
      <c r="O379" s="31"/>
    </row>
    <row r="380" spans="3:15" x14ac:dyDescent="0.3">
      <c r="C380" s="40">
        <v>0.79</v>
      </c>
      <c r="H380" s="40">
        <v>0.79</v>
      </c>
      <c r="J380" s="40"/>
      <c r="M380" s="40"/>
      <c r="N380" s="31"/>
      <c r="O380" s="31"/>
    </row>
    <row r="381" spans="3:15" x14ac:dyDescent="0.3">
      <c r="C381" s="40">
        <v>1.32</v>
      </c>
      <c r="H381" s="40">
        <v>1.32</v>
      </c>
      <c r="J381" s="40"/>
      <c r="M381" s="40"/>
      <c r="N381" s="31"/>
      <c r="O381" s="31"/>
    </row>
    <row r="382" spans="3:15" x14ac:dyDescent="0.3">
      <c r="C382" s="40">
        <v>0.8</v>
      </c>
      <c r="H382" s="40">
        <v>0.8</v>
      </c>
      <c r="J382" s="40"/>
      <c r="M382" s="40"/>
      <c r="N382" s="31"/>
      <c r="O382" s="31"/>
    </row>
    <row r="383" spans="3:15" x14ac:dyDescent="0.3">
      <c r="C383" s="40">
        <v>0.85</v>
      </c>
      <c r="H383" s="40">
        <v>0.85</v>
      </c>
      <c r="J383" s="40"/>
      <c r="M383" s="40"/>
      <c r="N383" s="31"/>
      <c r="O383" s="31"/>
    </row>
    <row r="384" spans="3:15" x14ac:dyDescent="0.3">
      <c r="C384" s="40">
        <v>0.7</v>
      </c>
      <c r="H384" s="40">
        <v>0.7</v>
      </c>
      <c r="J384" s="40"/>
      <c r="M384" s="40"/>
      <c r="N384" s="31"/>
      <c r="O384" s="31"/>
    </row>
    <row r="385" spans="3:15" x14ac:dyDescent="0.3">
      <c r="C385" s="40">
        <v>0.81</v>
      </c>
      <c r="H385" s="40">
        <v>0.81</v>
      </c>
      <c r="J385" s="40"/>
      <c r="M385" s="40"/>
      <c r="N385" s="31"/>
      <c r="O385" s="31"/>
    </row>
    <row r="386" spans="3:15" x14ac:dyDescent="0.3">
      <c r="C386" s="40">
        <v>0.39</v>
      </c>
      <c r="H386" s="40">
        <v>0.39</v>
      </c>
      <c r="J386" s="40"/>
      <c r="M386" s="40"/>
      <c r="N386" s="31"/>
      <c r="O386" s="31"/>
    </row>
    <row r="387" spans="3:15" x14ac:dyDescent="0.3">
      <c r="C387" s="40">
        <v>2.8</v>
      </c>
      <c r="H387" s="40">
        <v>2.8</v>
      </c>
      <c r="J387" s="40"/>
      <c r="M387" s="40"/>
      <c r="N387" s="31"/>
      <c r="O387" s="31"/>
    </row>
    <row r="388" spans="3:15" x14ac:dyDescent="0.3">
      <c r="C388" s="40">
        <v>0.04</v>
      </c>
      <c r="H388" s="40">
        <v>0.04</v>
      </c>
      <c r="J388" s="40"/>
      <c r="M388" s="40"/>
      <c r="N388" s="31"/>
      <c r="O388" s="31"/>
    </row>
    <row r="389" spans="3:15" x14ac:dyDescent="0.3">
      <c r="C389" s="40">
        <v>1.32</v>
      </c>
      <c r="H389" s="40">
        <v>1.32</v>
      </c>
      <c r="J389" s="40"/>
      <c r="M389" s="40"/>
      <c r="N389" s="31"/>
      <c r="O389" s="31"/>
    </row>
    <row r="390" spans="3:15" x14ac:dyDescent="0.3">
      <c r="C390" s="40">
        <v>1.03</v>
      </c>
      <c r="H390" s="40">
        <v>1.03</v>
      </c>
      <c r="J390" s="40"/>
      <c r="M390" s="40"/>
      <c r="N390" s="31"/>
      <c r="O390" s="31"/>
    </row>
    <row r="391" spans="3:15" x14ac:dyDescent="0.3">
      <c r="C391" s="40">
        <v>0.3</v>
      </c>
      <c r="H391" s="40">
        <v>0.3</v>
      </c>
      <c r="J391" s="40"/>
      <c r="M391" s="40"/>
      <c r="N391" s="31"/>
      <c r="O391" s="31"/>
    </row>
    <row r="392" spans="3:15" x14ac:dyDescent="0.3">
      <c r="C392" s="40">
        <v>0.98</v>
      </c>
      <c r="H392" s="40">
        <v>0.98</v>
      </c>
      <c r="J392" s="40"/>
      <c r="M392" s="40"/>
      <c r="N392" s="31"/>
      <c r="O392" s="31"/>
    </row>
    <row r="393" spans="3:15" x14ac:dyDescent="0.3">
      <c r="C393" s="40">
        <v>1.57</v>
      </c>
      <c r="H393" s="40">
        <v>1.57</v>
      </c>
      <c r="J393" s="40"/>
      <c r="M393" s="40"/>
      <c r="N393" s="31"/>
      <c r="O393" s="31"/>
    </row>
    <row r="394" spans="3:15" x14ac:dyDescent="0.3">
      <c r="C394" s="40">
        <v>0.8</v>
      </c>
      <c r="H394" s="40">
        <v>0.8</v>
      </c>
      <c r="J394" s="40"/>
      <c r="M394" s="40"/>
      <c r="N394" s="31"/>
      <c r="O394" s="31"/>
    </row>
    <row r="395" spans="3:15" x14ac:dyDescent="0.3">
      <c r="C395" s="40">
        <v>3.24</v>
      </c>
      <c r="H395" s="40">
        <v>3.24</v>
      </c>
      <c r="J395" s="40"/>
      <c r="M395" s="40"/>
      <c r="N395" s="31"/>
      <c r="O395" s="31"/>
    </row>
    <row r="396" spans="3:15" x14ac:dyDescent="0.3">
      <c r="C396" s="40">
        <v>1.59</v>
      </c>
      <c r="H396" s="40">
        <v>1.59</v>
      </c>
      <c r="J396" s="40"/>
      <c r="M396" s="40"/>
      <c r="N396" s="31"/>
      <c r="O396" s="31"/>
    </row>
    <row r="397" spans="3:15" x14ac:dyDescent="0.3">
      <c r="C397" s="40">
        <v>0.76</v>
      </c>
      <c r="H397" s="40">
        <v>0.76</v>
      </c>
      <c r="J397" s="40"/>
      <c r="M397" s="40"/>
      <c r="N397" s="31"/>
      <c r="O397" s="31"/>
    </row>
    <row r="398" spans="3:15" x14ac:dyDescent="0.3">
      <c r="C398" s="40">
        <v>0.64</v>
      </c>
      <c r="H398" s="40">
        <v>0.64</v>
      </c>
      <c r="J398" s="40"/>
      <c r="M398" s="40"/>
      <c r="N398" s="31"/>
      <c r="O398" s="31"/>
    </row>
    <row r="399" spans="3:15" x14ac:dyDescent="0.3">
      <c r="C399" s="40">
        <v>0.8</v>
      </c>
      <c r="H399" s="40">
        <v>0.8</v>
      </c>
      <c r="J399" s="40"/>
      <c r="M399" s="40"/>
      <c r="N399" s="31"/>
      <c r="O399" s="31"/>
    </row>
    <row r="400" spans="3:15" x14ac:dyDescent="0.3">
      <c r="C400" s="40">
        <v>2.2400000000000002</v>
      </c>
      <c r="H400" s="40">
        <v>2.2400000000000002</v>
      </c>
      <c r="J400" s="40"/>
      <c r="M400" s="40"/>
      <c r="N400" s="31"/>
      <c r="O400" s="31"/>
    </row>
    <row r="401" spans="3:15" x14ac:dyDescent="0.3">
      <c r="C401" s="40">
        <v>1.32</v>
      </c>
      <c r="H401" s="40">
        <v>1.32</v>
      </c>
      <c r="J401" s="40"/>
      <c r="M401" s="40"/>
      <c r="N401" s="31"/>
      <c r="O401" s="31"/>
    </row>
    <row r="402" spans="3:15" x14ac:dyDescent="0.3">
      <c r="C402" s="40">
        <v>2.61</v>
      </c>
      <c r="H402" s="40">
        <v>2.61</v>
      </c>
      <c r="J402" s="40"/>
      <c r="M402" s="40"/>
      <c r="N402" s="31"/>
      <c r="O402" s="31"/>
    </row>
    <row r="403" spans="3:15" x14ac:dyDescent="0.3">
      <c r="C403" s="40">
        <v>3.31</v>
      </c>
      <c r="H403" s="40">
        <v>3.31</v>
      </c>
      <c r="J403" s="40"/>
      <c r="M403" s="40"/>
      <c r="N403" s="31"/>
      <c r="O403" s="31"/>
    </row>
    <row r="404" spans="3:15" x14ac:dyDescent="0.3">
      <c r="C404" s="40">
        <v>3.33</v>
      </c>
      <c r="H404" s="40">
        <v>3.33</v>
      </c>
      <c r="J404" s="40"/>
      <c r="M404" s="40"/>
      <c r="N404" s="31"/>
      <c r="O404" s="31"/>
    </row>
    <row r="405" spans="3:15" x14ac:dyDescent="0.3">
      <c r="C405" s="40">
        <v>1.71</v>
      </c>
      <c r="H405" s="40">
        <v>1.71</v>
      </c>
      <c r="J405" s="40"/>
      <c r="M405" s="40"/>
      <c r="N405" s="31"/>
      <c r="O405" s="31"/>
    </row>
    <row r="406" spans="3:15" x14ac:dyDescent="0.3">
      <c r="C406" s="40">
        <v>1.39</v>
      </c>
      <c r="H406" s="40">
        <v>1.39</v>
      </c>
      <c r="J406" s="40"/>
      <c r="M406" s="40"/>
      <c r="N406" s="31"/>
      <c r="O406" s="31"/>
    </row>
    <row r="407" spans="3:15" x14ac:dyDescent="0.3">
      <c r="C407" s="40">
        <v>2.52</v>
      </c>
      <c r="H407" s="40">
        <v>2.52</v>
      </c>
      <c r="J407" s="40"/>
      <c r="M407" s="40"/>
      <c r="N407" s="31"/>
      <c r="O407" s="31"/>
    </row>
    <row r="408" spans="3:15" x14ac:dyDescent="0.3">
      <c r="C408" s="40">
        <v>0.92</v>
      </c>
      <c r="H408" s="40">
        <v>0.92</v>
      </c>
      <c r="J408" s="40"/>
      <c r="M408" s="40"/>
      <c r="N408" s="31"/>
      <c r="O408" s="31"/>
    </row>
    <row r="409" spans="3:15" x14ac:dyDescent="0.3">
      <c r="C409" s="40">
        <v>1.07</v>
      </c>
      <c r="H409" s="40">
        <v>1.07</v>
      </c>
      <c r="J409" s="40"/>
      <c r="M409" s="40"/>
      <c r="N409" s="31"/>
      <c r="O409" s="31"/>
    </row>
    <row r="410" spans="3:15" x14ac:dyDescent="0.3">
      <c r="C410" s="40">
        <v>0.96</v>
      </c>
      <c r="H410" s="40">
        <v>0.96</v>
      </c>
      <c r="J410" s="40"/>
      <c r="M410" s="40"/>
      <c r="N410" s="31"/>
      <c r="O410" s="31"/>
    </row>
    <row r="411" spans="3:15" x14ac:dyDescent="0.3">
      <c r="C411" s="40">
        <v>1.37</v>
      </c>
      <c r="H411" s="40">
        <v>1.37</v>
      </c>
      <c r="J411" s="40"/>
      <c r="M411" s="40"/>
      <c r="N411" s="31"/>
      <c r="O411" s="31"/>
    </row>
    <row r="412" spans="3:15" x14ac:dyDescent="0.3">
      <c r="C412" s="40">
        <v>1.31</v>
      </c>
      <c r="H412" s="40">
        <v>1.31</v>
      </c>
      <c r="J412" s="40"/>
      <c r="M412" s="40"/>
      <c r="N412" s="31"/>
      <c r="O412" s="31"/>
    </row>
    <row r="413" spans="3:15" x14ac:dyDescent="0.3">
      <c r="C413" s="40">
        <v>0.7</v>
      </c>
      <c r="H413" s="40">
        <v>0.7</v>
      </c>
      <c r="J413" s="40"/>
      <c r="M413" s="40"/>
      <c r="N413" s="31"/>
      <c r="O413" s="31"/>
    </row>
    <row r="414" spans="3:15" x14ac:dyDescent="0.3">
      <c r="C414" s="40">
        <v>0.69</v>
      </c>
      <c r="H414" s="40">
        <v>0.69</v>
      </c>
      <c r="J414" s="40"/>
      <c r="M414" s="40"/>
      <c r="N414" s="31"/>
      <c r="O414" s="31"/>
    </row>
    <row r="415" spans="3:15" x14ac:dyDescent="0.3">
      <c r="C415" s="40">
        <v>0.82</v>
      </c>
      <c r="H415" s="40">
        <v>0.82</v>
      </c>
      <c r="J415" s="40"/>
      <c r="M415" s="40"/>
      <c r="N415" s="31"/>
      <c r="O415" s="31"/>
    </row>
    <row r="416" spans="3:15" x14ac:dyDescent="0.3">
      <c r="C416" s="40">
        <v>1.34</v>
      </c>
      <c r="H416" s="40">
        <v>1.34</v>
      </c>
      <c r="J416" s="40"/>
      <c r="M416" s="40"/>
      <c r="N416" s="31"/>
      <c r="O416" s="31"/>
    </row>
    <row r="417" spans="3:15" x14ac:dyDescent="0.3">
      <c r="C417" s="40">
        <v>0.83</v>
      </c>
      <c r="H417" s="40">
        <v>0.83</v>
      </c>
      <c r="J417" s="40"/>
      <c r="M417" s="40"/>
      <c r="N417" s="31"/>
      <c r="O417" s="31"/>
    </row>
    <row r="418" spans="3:15" x14ac:dyDescent="0.3">
      <c r="C418" s="40">
        <v>0.33</v>
      </c>
      <c r="H418" s="40">
        <v>0.33</v>
      </c>
      <c r="J418" s="40"/>
      <c r="M418" s="40"/>
      <c r="N418" s="31"/>
      <c r="O418" s="31"/>
    </row>
    <row r="419" spans="3:15" x14ac:dyDescent="0.3">
      <c r="C419" s="40">
        <v>0.72</v>
      </c>
      <c r="H419" s="40">
        <v>0.72</v>
      </c>
      <c r="J419" s="40"/>
      <c r="M419" s="40"/>
      <c r="N419" s="31"/>
      <c r="O419" s="31"/>
    </row>
    <row r="420" spans="3:15" x14ac:dyDescent="0.3">
      <c r="C420" s="40">
        <v>0.52</v>
      </c>
      <c r="H420" s="40">
        <v>0.52</v>
      </c>
      <c r="J420" s="40"/>
      <c r="M420" s="40"/>
      <c r="N420" s="31"/>
      <c r="O420" s="31"/>
    </row>
    <row r="421" spans="3:15" x14ac:dyDescent="0.3">
      <c r="C421" s="40">
        <v>1.08</v>
      </c>
      <c r="H421" s="40">
        <v>1.08</v>
      </c>
      <c r="J421" s="40"/>
      <c r="M421" s="40"/>
      <c r="N421" s="31"/>
      <c r="O421" s="31"/>
    </row>
    <row r="422" spans="3:15" x14ac:dyDescent="0.3">
      <c r="C422" s="40">
        <v>2.23</v>
      </c>
      <c r="H422" s="40">
        <v>2.23</v>
      </c>
      <c r="J422" s="40"/>
      <c r="M422" s="40"/>
      <c r="N422" s="31"/>
      <c r="O422" s="31"/>
    </row>
    <row r="423" spans="3:15" x14ac:dyDescent="0.3">
      <c r="C423" s="40">
        <v>0.82</v>
      </c>
      <c r="H423" s="40">
        <v>0.82</v>
      </c>
      <c r="J423" s="40"/>
      <c r="M423" s="40"/>
      <c r="N423" s="31"/>
      <c r="O423" s="31"/>
    </row>
    <row r="424" spans="3:15" x14ac:dyDescent="0.3">
      <c r="C424" s="40">
        <v>2.64</v>
      </c>
      <c r="H424" s="40">
        <v>2.64</v>
      </c>
      <c r="J424" s="40"/>
      <c r="M424" s="40"/>
      <c r="N424" s="31"/>
      <c r="O424" s="31"/>
    </row>
    <row r="425" spans="3:15" x14ac:dyDescent="0.3">
      <c r="C425" s="40">
        <v>1.59</v>
      </c>
      <c r="H425" s="40">
        <v>1.59</v>
      </c>
      <c r="J425" s="40"/>
      <c r="M425" s="40"/>
      <c r="N425" s="31"/>
      <c r="O425" s="31"/>
    </row>
    <row r="426" spans="3:15" x14ac:dyDescent="0.3">
      <c r="C426" s="40">
        <v>1.28</v>
      </c>
      <c r="H426" s="40">
        <v>1.28</v>
      </c>
      <c r="J426" s="40"/>
      <c r="M426" s="40"/>
      <c r="N426" s="31"/>
      <c r="O426" s="31"/>
    </row>
    <row r="427" spans="3:15" x14ac:dyDescent="0.3">
      <c r="C427" s="40">
        <v>0.62</v>
      </c>
      <c r="H427" s="40">
        <v>0.62</v>
      </c>
      <c r="J427" s="40"/>
      <c r="M427" s="40"/>
      <c r="N427" s="31"/>
      <c r="O427" s="31"/>
    </row>
    <row r="428" spans="3:15" x14ac:dyDescent="0.3">
      <c r="C428" s="40">
        <v>1.02</v>
      </c>
      <c r="H428" s="40">
        <v>1.02</v>
      </c>
      <c r="J428" s="40"/>
      <c r="M428" s="40"/>
      <c r="N428" s="31"/>
      <c r="O428" s="31"/>
    </row>
    <row r="429" spans="3:15" x14ac:dyDescent="0.3">
      <c r="C429" s="40">
        <v>1.35</v>
      </c>
      <c r="H429" s="40">
        <v>1.35</v>
      </c>
      <c r="J429" s="40"/>
      <c r="M429" s="40"/>
      <c r="N429" s="31"/>
      <c r="O429" s="31"/>
    </row>
    <row r="430" spans="3:15" x14ac:dyDescent="0.3">
      <c r="C430" s="40">
        <v>0.77</v>
      </c>
      <c r="H430" s="40">
        <v>0.77</v>
      </c>
      <c r="J430" s="40"/>
      <c r="M430" s="40"/>
      <c r="N430" s="31"/>
      <c r="O430" s="31"/>
    </row>
    <row r="431" spans="3:15" x14ac:dyDescent="0.3">
      <c r="C431" s="40">
        <v>0.6</v>
      </c>
      <c r="H431" s="40">
        <v>0.6</v>
      </c>
      <c r="J431" s="40"/>
      <c r="M431" s="40"/>
      <c r="N431" s="31"/>
      <c r="O431" s="31"/>
    </row>
    <row r="432" spans="3:15" x14ac:dyDescent="0.3">
      <c r="C432" s="40">
        <v>0.6</v>
      </c>
      <c r="H432" s="40">
        <v>0.6</v>
      </c>
      <c r="J432" s="40"/>
      <c r="M432" s="40"/>
      <c r="N432" s="31"/>
      <c r="O432" s="31"/>
    </row>
    <row r="433" spans="3:15" x14ac:dyDescent="0.3">
      <c r="C433" s="40">
        <v>0.56000000000000005</v>
      </c>
      <c r="H433" s="40">
        <v>0.56000000000000005</v>
      </c>
      <c r="J433" s="40"/>
      <c r="M433" s="40"/>
      <c r="N433" s="31"/>
      <c r="O433" s="31"/>
    </row>
    <row r="434" spans="3:15" x14ac:dyDescent="0.3">
      <c r="C434" s="40">
        <v>0.48</v>
      </c>
      <c r="H434" s="40">
        <v>0.48</v>
      </c>
      <c r="J434" s="40"/>
      <c r="M434" s="40"/>
      <c r="N434" s="31"/>
      <c r="O434" s="31"/>
    </row>
    <row r="435" spans="3:15" x14ac:dyDescent="0.3">
      <c r="C435" s="40">
        <v>1.1599999999999999</v>
      </c>
      <c r="H435" s="40">
        <v>1.1599999999999999</v>
      </c>
      <c r="J435" s="40"/>
      <c r="M435" s="40"/>
      <c r="N435" s="31"/>
      <c r="O435" s="31"/>
    </row>
    <row r="436" spans="3:15" x14ac:dyDescent="0.3">
      <c r="C436" s="40">
        <v>0.87</v>
      </c>
      <c r="H436" s="40">
        <v>0.87</v>
      </c>
      <c r="J436" s="40"/>
      <c r="M436" s="40"/>
      <c r="N436" s="31"/>
      <c r="O436" s="31"/>
    </row>
    <row r="437" spans="3:15" x14ac:dyDescent="0.3">
      <c r="C437" s="40">
        <v>1.82</v>
      </c>
      <c r="H437" s="40">
        <v>1.82</v>
      </c>
      <c r="J437" s="40"/>
      <c r="M437" s="40"/>
      <c r="N437" s="31"/>
      <c r="O437" s="31"/>
    </row>
    <row r="438" spans="3:15" x14ac:dyDescent="0.3">
      <c r="C438" s="40">
        <v>0.67</v>
      </c>
      <c r="H438" s="40">
        <v>0.67</v>
      </c>
      <c r="J438" s="40"/>
      <c r="M438" s="40"/>
      <c r="N438" s="31"/>
      <c r="O438" s="31"/>
    </row>
    <row r="439" spans="3:15" x14ac:dyDescent="0.3">
      <c r="C439" s="40">
        <v>0.67</v>
      </c>
      <c r="H439" s="40">
        <v>0.67</v>
      </c>
      <c r="J439" s="40"/>
      <c r="M439" s="40"/>
      <c r="N439" s="31"/>
      <c r="O439" s="31"/>
    </row>
    <row r="440" spans="3:15" x14ac:dyDescent="0.3">
      <c r="C440" s="40">
        <v>1.26</v>
      </c>
      <c r="H440" s="40">
        <v>1.26</v>
      </c>
      <c r="J440" s="40"/>
      <c r="M440" s="40"/>
      <c r="N440" s="31"/>
      <c r="O440" s="31"/>
    </row>
    <row r="441" spans="3:15" x14ac:dyDescent="0.3">
      <c r="C441" s="40">
        <v>1.06</v>
      </c>
      <c r="H441" s="40">
        <v>1.06</v>
      </c>
      <c r="J441" s="40"/>
      <c r="M441" s="40"/>
      <c r="N441" s="31"/>
      <c r="O441" s="31"/>
    </row>
    <row r="442" spans="3:15" x14ac:dyDescent="0.3">
      <c r="C442" s="40">
        <v>0.93</v>
      </c>
      <c r="H442" s="40">
        <v>0.93</v>
      </c>
      <c r="J442" s="40"/>
      <c r="M442" s="40"/>
      <c r="N442" s="31"/>
      <c r="O442" s="31"/>
    </row>
    <row r="443" spans="3:15" x14ac:dyDescent="0.3">
      <c r="C443" s="40">
        <v>1</v>
      </c>
      <c r="H443" s="40">
        <v>1</v>
      </c>
      <c r="J443" s="40"/>
      <c r="M443" s="40"/>
      <c r="N443" s="31"/>
      <c r="O443" s="31"/>
    </row>
    <row r="444" spans="3:15" x14ac:dyDescent="0.3">
      <c r="C444" s="40">
        <v>0.88</v>
      </c>
      <c r="H444" s="40">
        <v>0.88</v>
      </c>
      <c r="J444" s="40"/>
      <c r="M444" s="40"/>
      <c r="N444" s="31"/>
      <c r="O444" s="31"/>
    </row>
    <row r="445" spans="3:15" x14ac:dyDescent="0.3">
      <c r="C445" s="40">
        <v>1.05</v>
      </c>
      <c r="H445" s="40">
        <v>1.05</v>
      </c>
      <c r="J445" s="40"/>
      <c r="M445" s="40"/>
      <c r="N445" s="31"/>
      <c r="O445" s="31"/>
    </row>
    <row r="446" spans="3:15" x14ac:dyDescent="0.3">
      <c r="C446" s="40">
        <v>1.93</v>
      </c>
      <c r="H446" s="40">
        <v>1.93</v>
      </c>
      <c r="J446" s="40"/>
      <c r="M446" s="40"/>
      <c r="N446" s="31"/>
      <c r="O446" s="31"/>
    </row>
    <row r="447" spans="3:15" x14ac:dyDescent="0.3">
      <c r="C447" s="40">
        <v>0.61</v>
      </c>
      <c r="H447" s="40">
        <v>0.61</v>
      </c>
      <c r="J447" s="40"/>
      <c r="M447" s="40"/>
      <c r="N447" s="31"/>
      <c r="O447" s="31"/>
    </row>
    <row r="448" spans="3:15" x14ac:dyDescent="0.3">
      <c r="C448" s="40">
        <v>0.81</v>
      </c>
      <c r="H448" s="40">
        <v>0.81</v>
      </c>
      <c r="J448" s="40"/>
      <c r="M448" s="40"/>
      <c r="N448" s="31"/>
      <c r="O448" s="31"/>
    </row>
    <row r="449" spans="3:15" x14ac:dyDescent="0.3">
      <c r="C449" s="40">
        <v>0.95</v>
      </c>
      <c r="H449" s="40">
        <v>0.95</v>
      </c>
      <c r="J449" s="40"/>
      <c r="M449" s="40"/>
      <c r="N449" s="31"/>
      <c r="O449" s="31"/>
    </row>
    <row r="450" spans="3:15" x14ac:dyDescent="0.3">
      <c r="C450" s="40">
        <v>0.85</v>
      </c>
      <c r="H450" s="40">
        <v>0.85</v>
      </c>
      <c r="J450" s="40"/>
      <c r="M450" s="40"/>
      <c r="N450" s="31"/>
      <c r="O450" s="31"/>
    </row>
    <row r="451" spans="3:15" x14ac:dyDescent="0.3">
      <c r="C451" s="40">
        <v>0.78</v>
      </c>
      <c r="H451" s="40">
        <v>0.78</v>
      </c>
      <c r="J451" s="40"/>
      <c r="M451" s="40"/>
      <c r="N451" s="31"/>
      <c r="O451" s="31"/>
    </row>
    <row r="452" spans="3:15" x14ac:dyDescent="0.3">
      <c r="C452" s="40">
        <v>1.51</v>
      </c>
      <c r="H452" s="40">
        <v>1.51</v>
      </c>
      <c r="J452" s="40"/>
      <c r="M452" s="40"/>
      <c r="N452" s="31"/>
      <c r="O452" s="31"/>
    </row>
    <row r="453" spans="3:15" x14ac:dyDescent="0.3">
      <c r="C453" s="40">
        <v>0.51</v>
      </c>
      <c r="H453" s="40">
        <v>0.51</v>
      </c>
      <c r="J453" s="40"/>
      <c r="M453" s="40"/>
      <c r="N453" s="31"/>
      <c r="O453" s="31"/>
    </row>
    <row r="454" spans="3:15" x14ac:dyDescent="0.3">
      <c r="C454" s="40">
        <v>1.24</v>
      </c>
      <c r="H454" s="40">
        <v>1.24</v>
      </c>
      <c r="J454" s="40"/>
      <c r="M454" s="40"/>
      <c r="N454" s="31"/>
      <c r="O454" s="31"/>
    </row>
    <row r="455" spans="3:15" x14ac:dyDescent="0.3">
      <c r="C455" s="40">
        <v>1.03</v>
      </c>
      <c r="H455" s="40">
        <v>1.03</v>
      </c>
      <c r="J455" s="40"/>
      <c r="M455" s="40"/>
      <c r="N455" s="31"/>
      <c r="O455" s="31"/>
    </row>
    <row r="456" spans="3:15" x14ac:dyDescent="0.3">
      <c r="C456" s="40">
        <v>0.56000000000000005</v>
      </c>
      <c r="H456" s="40">
        <v>0.56000000000000005</v>
      </c>
      <c r="J456" s="40"/>
      <c r="M456" s="40"/>
      <c r="N456" s="31"/>
      <c r="O456" s="31"/>
    </row>
    <row r="457" spans="3:15" x14ac:dyDescent="0.3">
      <c r="C457" s="40">
        <v>0.33</v>
      </c>
      <c r="H457" s="40">
        <v>0.33</v>
      </c>
      <c r="J457" s="40"/>
      <c r="M457" s="40"/>
      <c r="N457" s="31"/>
      <c r="O457" s="31"/>
    </row>
    <row r="458" spans="3:15" x14ac:dyDescent="0.3">
      <c r="C458" s="40">
        <v>0.7</v>
      </c>
      <c r="H458" s="40">
        <v>0.7</v>
      </c>
      <c r="J458" s="40"/>
      <c r="M458" s="40"/>
      <c r="N458" s="31"/>
      <c r="O458" s="31"/>
    </row>
    <row r="459" spans="3:15" x14ac:dyDescent="0.3">
      <c r="C459" s="40">
        <v>1.24</v>
      </c>
      <c r="H459" s="40">
        <v>1.24</v>
      </c>
      <c r="J459" s="40"/>
      <c r="M459" s="40"/>
      <c r="N459" s="31"/>
      <c r="O459" s="31"/>
    </row>
    <row r="460" spans="3:15" x14ac:dyDescent="0.3">
      <c r="C460" s="40">
        <v>1.59</v>
      </c>
      <c r="H460" s="40">
        <v>1.59</v>
      </c>
      <c r="J460" s="40"/>
      <c r="M460" s="40"/>
      <c r="N460" s="31"/>
      <c r="O460" s="31"/>
    </row>
    <row r="461" spans="3:15" x14ac:dyDescent="0.3">
      <c r="C461" s="40">
        <v>1.19</v>
      </c>
      <c r="H461" s="40">
        <v>1.19</v>
      </c>
      <c r="J461" s="40"/>
      <c r="M461" s="40"/>
      <c r="N461" s="31"/>
      <c r="O461" s="31"/>
    </row>
    <row r="462" spans="3:15" x14ac:dyDescent="0.3">
      <c r="C462" s="40">
        <v>0.56000000000000005</v>
      </c>
      <c r="H462" s="40">
        <v>0.56000000000000005</v>
      </c>
      <c r="J462" s="40"/>
      <c r="M462" s="40"/>
      <c r="N462" s="31"/>
      <c r="O462" s="31"/>
    </row>
    <row r="463" spans="3:15" x14ac:dyDescent="0.3">
      <c r="C463" s="40">
        <v>1.51</v>
      </c>
      <c r="H463" s="40">
        <v>1.51</v>
      </c>
      <c r="J463" s="40"/>
      <c r="M463" s="40"/>
      <c r="N463" s="31"/>
      <c r="O463" s="31"/>
    </row>
    <row r="464" spans="3:15" x14ac:dyDescent="0.3">
      <c r="C464" s="40">
        <v>1.55</v>
      </c>
      <c r="H464" s="40">
        <v>1.55</v>
      </c>
      <c r="J464" s="40"/>
      <c r="M464" s="40"/>
      <c r="N464" s="31"/>
      <c r="O464" s="31"/>
    </row>
    <row r="465" spans="3:15" x14ac:dyDescent="0.3">
      <c r="C465" s="40">
        <v>0.78</v>
      </c>
      <c r="H465" s="40">
        <v>0.78</v>
      </c>
      <c r="J465" s="40"/>
      <c r="M465" s="40"/>
      <c r="N465" s="31"/>
      <c r="O465" s="31"/>
    </row>
    <row r="466" spans="3:15" x14ac:dyDescent="0.3">
      <c r="C466" s="40">
        <v>1.03</v>
      </c>
      <c r="H466" s="40">
        <v>1.03</v>
      </c>
      <c r="J466" s="40"/>
      <c r="M466" s="40"/>
      <c r="N466" s="31"/>
      <c r="O466" s="31"/>
    </row>
    <row r="467" spans="3:15" x14ac:dyDescent="0.3">
      <c r="C467" s="40">
        <v>0.72</v>
      </c>
      <c r="H467" s="40">
        <v>0.72</v>
      </c>
      <c r="J467" s="40"/>
      <c r="M467" s="40"/>
      <c r="N467" s="31"/>
      <c r="O467" s="31"/>
    </row>
    <row r="468" spans="3:15" x14ac:dyDescent="0.3">
      <c r="C468" s="40">
        <v>1.0900000000000001</v>
      </c>
      <c r="H468" s="40">
        <v>1.0900000000000001</v>
      </c>
      <c r="J468" s="40"/>
      <c r="M468" s="40"/>
      <c r="N468" s="31"/>
      <c r="O468" s="31"/>
    </row>
    <row r="469" spans="3:15" x14ac:dyDescent="0.3">
      <c r="C469" s="40">
        <v>1.04</v>
      </c>
      <c r="H469" s="40">
        <v>1.04</v>
      </c>
      <c r="J469" s="40"/>
      <c r="M469" s="40"/>
      <c r="N469" s="31"/>
      <c r="O469" s="31"/>
    </row>
    <row r="470" spans="3:15" x14ac:dyDescent="0.3">
      <c r="C470" s="40">
        <v>1.61</v>
      </c>
      <c r="H470" s="40">
        <v>1.61</v>
      </c>
      <c r="J470" s="40"/>
      <c r="M470" s="40"/>
      <c r="N470" s="31"/>
      <c r="O470" s="31"/>
    </row>
    <row r="471" spans="3:15" x14ac:dyDescent="0.3">
      <c r="C471" s="40">
        <v>1.23</v>
      </c>
      <c r="H471" s="40">
        <v>1.23</v>
      </c>
      <c r="J471" s="40"/>
      <c r="M471" s="40"/>
      <c r="N471" s="31"/>
      <c r="O471" s="31"/>
    </row>
    <row r="472" spans="3:15" x14ac:dyDescent="0.3">
      <c r="C472" s="40">
        <v>0.81</v>
      </c>
      <c r="H472" s="40">
        <v>0.81</v>
      </c>
      <c r="J472" s="40"/>
      <c r="M472" s="40"/>
      <c r="N472" s="31"/>
      <c r="O472" s="31"/>
    </row>
    <row r="473" spans="3:15" x14ac:dyDescent="0.3">
      <c r="C473" s="40">
        <v>0.95</v>
      </c>
      <c r="H473" s="40">
        <v>0.95</v>
      </c>
      <c r="J473" s="40"/>
      <c r="M473" s="40"/>
      <c r="N473" s="31"/>
      <c r="O473" s="31"/>
    </row>
    <row r="474" spans="3:15" x14ac:dyDescent="0.3">
      <c r="C474" s="40">
        <v>0.78</v>
      </c>
      <c r="H474" s="40">
        <v>0.78</v>
      </c>
      <c r="J474" s="40"/>
      <c r="M474" s="40"/>
      <c r="N474" s="31"/>
      <c r="O474" s="31"/>
    </row>
    <row r="475" spans="3:15" x14ac:dyDescent="0.3">
      <c r="C475" s="40">
        <v>2.17</v>
      </c>
      <c r="H475" s="40">
        <v>2.17</v>
      </c>
      <c r="J475" s="40"/>
      <c r="M475" s="40"/>
      <c r="N475" s="31"/>
      <c r="O475" s="31"/>
    </row>
    <row r="476" spans="3:15" x14ac:dyDescent="0.3">
      <c r="C476" s="40">
        <v>1.6</v>
      </c>
      <c r="H476" s="40">
        <v>1.6</v>
      </c>
      <c r="J476" s="40"/>
      <c r="M476" s="40"/>
      <c r="N476" s="31"/>
      <c r="O476" s="31"/>
    </row>
    <row r="477" spans="3:15" x14ac:dyDescent="0.3">
      <c r="C477" s="40">
        <v>0.41</v>
      </c>
      <c r="H477" s="40">
        <v>0.41</v>
      </c>
      <c r="J477" s="40"/>
      <c r="M477" s="40"/>
      <c r="N477" s="31"/>
      <c r="O477" s="31"/>
    </row>
    <row r="478" spans="3:15" x14ac:dyDescent="0.3">
      <c r="C478" s="40">
        <v>1.2</v>
      </c>
      <c r="H478" s="40">
        <v>1.2</v>
      </c>
      <c r="J478" s="40"/>
      <c r="M478" s="40"/>
      <c r="N478" s="31"/>
      <c r="O478" s="31"/>
    </row>
    <row r="479" spans="3:15" x14ac:dyDescent="0.3">
      <c r="C479" s="40">
        <v>1.61</v>
      </c>
      <c r="H479" s="40">
        <v>1.61</v>
      </c>
      <c r="J479" s="40"/>
      <c r="M479" s="40"/>
      <c r="N479" s="31"/>
      <c r="O479" s="31"/>
    </row>
    <row r="480" spans="3:15" x14ac:dyDescent="0.3">
      <c r="C480" s="40">
        <v>1.31</v>
      </c>
      <c r="H480" s="40">
        <v>1.31</v>
      </c>
      <c r="J480" s="40"/>
      <c r="M480" s="40"/>
      <c r="N480" s="31"/>
      <c r="O480" s="31"/>
    </row>
    <row r="481" spans="3:15" x14ac:dyDescent="0.3">
      <c r="C481" s="40">
        <v>3</v>
      </c>
      <c r="H481" s="40">
        <v>3</v>
      </c>
      <c r="J481" s="40"/>
      <c r="M481" s="40"/>
      <c r="N481" s="31"/>
      <c r="O481" s="31"/>
    </row>
    <row r="482" spans="3:15" x14ac:dyDescent="0.3">
      <c r="C482" s="40">
        <v>1.26</v>
      </c>
      <c r="H482" s="40">
        <v>1.26</v>
      </c>
      <c r="J482" s="40"/>
      <c r="M482" s="40"/>
      <c r="N482" s="31"/>
      <c r="O482" s="31"/>
    </row>
    <row r="483" spans="3:15" x14ac:dyDescent="0.3">
      <c r="C483" s="40">
        <v>0.76</v>
      </c>
      <c r="H483" s="40">
        <v>0.76</v>
      </c>
      <c r="J483" s="40"/>
      <c r="M483" s="40"/>
      <c r="N483" s="31"/>
      <c r="O483" s="31"/>
    </row>
    <row r="484" spans="3:15" x14ac:dyDescent="0.3">
      <c r="C484" s="40">
        <v>1.43</v>
      </c>
      <c r="H484" s="40">
        <v>1.43</v>
      </c>
      <c r="J484" s="40"/>
      <c r="M484" s="40"/>
      <c r="N484" s="31"/>
      <c r="O484" s="31"/>
    </row>
    <row r="485" spans="3:15" x14ac:dyDescent="0.3">
      <c r="C485" s="40">
        <v>0.97</v>
      </c>
      <c r="H485" s="40">
        <v>0.97</v>
      </c>
      <c r="J485" s="40"/>
      <c r="M485" s="40"/>
      <c r="N485" s="31"/>
      <c r="O485" s="31"/>
    </row>
    <row r="486" spans="3:15" x14ac:dyDescent="0.3">
      <c r="C486" s="40">
        <v>1.41</v>
      </c>
      <c r="H486" s="40">
        <v>1.41</v>
      </c>
      <c r="J486" s="40"/>
      <c r="M486" s="40"/>
      <c r="N486" s="31"/>
      <c r="O486" s="31"/>
    </row>
    <row r="487" spans="3:15" x14ac:dyDescent="0.3">
      <c r="C487" s="40">
        <v>2.21</v>
      </c>
      <c r="H487" s="40">
        <v>2.21</v>
      </c>
      <c r="J487" s="40"/>
      <c r="M487" s="40"/>
      <c r="N487" s="31"/>
      <c r="O487" s="31"/>
    </row>
    <row r="488" spans="3:15" x14ac:dyDescent="0.3">
      <c r="C488" s="40">
        <v>0.79</v>
      </c>
      <c r="H488" s="40">
        <v>0.79</v>
      </c>
      <c r="J488" s="40"/>
      <c r="M488" s="40"/>
      <c r="N488" s="31"/>
      <c r="O488" s="31"/>
    </row>
    <row r="489" spans="3:15" x14ac:dyDescent="0.3">
      <c r="C489" s="40">
        <v>1.27</v>
      </c>
      <c r="H489" s="40">
        <v>1.27</v>
      </c>
      <c r="J489" s="40"/>
      <c r="M489" s="40"/>
      <c r="N489" s="31"/>
      <c r="O489" s="31"/>
    </row>
    <row r="490" spans="3:15" x14ac:dyDescent="0.3">
      <c r="C490" s="40">
        <v>0.18</v>
      </c>
      <c r="H490" s="40">
        <v>0.18</v>
      </c>
      <c r="J490" s="40"/>
      <c r="M490" s="40"/>
      <c r="N490" s="31"/>
      <c r="O490" s="31"/>
    </row>
    <row r="491" spans="3:15" x14ac:dyDescent="0.3">
      <c r="C491" s="40">
        <v>0.24</v>
      </c>
      <c r="H491" s="40">
        <v>0.24</v>
      </c>
      <c r="J491" s="40"/>
      <c r="M491" s="40"/>
      <c r="N491" s="31"/>
      <c r="O491" s="31"/>
    </row>
    <row r="492" spans="3:15" x14ac:dyDescent="0.3">
      <c r="C492" s="40">
        <v>0.21</v>
      </c>
      <c r="H492" s="40">
        <v>0.21</v>
      </c>
      <c r="J492" s="40"/>
      <c r="M492" s="40"/>
      <c r="N492" s="31"/>
      <c r="O492" s="31"/>
    </row>
    <row r="493" spans="3:15" x14ac:dyDescent="0.3">
      <c r="C493" s="40">
        <v>0.48</v>
      </c>
      <c r="H493" s="40">
        <v>0.48</v>
      </c>
      <c r="J493" s="40"/>
      <c r="M493" s="40"/>
      <c r="N493" s="31"/>
      <c r="O493" s="31"/>
    </row>
    <row r="494" spans="3:15" x14ac:dyDescent="0.3">
      <c r="C494" s="40">
        <v>0.59</v>
      </c>
      <c r="H494" s="40">
        <v>0.59</v>
      </c>
      <c r="J494" s="40"/>
      <c r="M494" s="40"/>
      <c r="N494" s="31"/>
      <c r="O494" s="31"/>
    </row>
    <row r="495" spans="3:15" x14ac:dyDescent="0.3">
      <c r="C495" s="40">
        <v>0.37</v>
      </c>
      <c r="H495" s="40">
        <v>0.37</v>
      </c>
      <c r="J495" s="40"/>
      <c r="M495" s="40"/>
      <c r="N495" s="31"/>
      <c r="O495" s="31"/>
    </row>
    <row r="496" spans="3:15" x14ac:dyDescent="0.3">
      <c r="C496" s="40">
        <v>1.49</v>
      </c>
      <c r="H496" s="40">
        <v>1.49</v>
      </c>
      <c r="J496" s="40"/>
      <c r="M496" s="40"/>
      <c r="N496" s="31"/>
      <c r="O496" s="31"/>
    </row>
    <row r="497" spans="3:15" x14ac:dyDescent="0.3">
      <c r="C497" s="40">
        <v>1.73</v>
      </c>
      <c r="H497" s="40">
        <v>1.73</v>
      </c>
      <c r="J497" s="40"/>
      <c r="M497" s="40"/>
      <c r="N497" s="31"/>
      <c r="O497" s="31"/>
    </row>
    <row r="498" spans="3:15" x14ac:dyDescent="0.3">
      <c r="C498" s="40">
        <v>0.98</v>
      </c>
      <c r="H498" s="40">
        <v>0.98</v>
      </c>
      <c r="J498" s="40"/>
      <c r="M498" s="40"/>
      <c r="N498" s="31"/>
      <c r="O498" s="31"/>
    </row>
    <row r="499" spans="3:15" x14ac:dyDescent="0.3">
      <c r="C499" s="40">
        <v>0.84</v>
      </c>
      <c r="H499" s="40">
        <v>0.84</v>
      </c>
      <c r="J499" s="40"/>
      <c r="M499" s="40"/>
      <c r="N499" s="31"/>
      <c r="O499" s="31"/>
    </row>
    <row r="500" spans="3:15" x14ac:dyDescent="0.3">
      <c r="C500" s="40">
        <v>0.56999999999999995</v>
      </c>
      <c r="H500" s="40">
        <v>0.56999999999999995</v>
      </c>
      <c r="J500" s="40"/>
      <c r="M500" s="40"/>
      <c r="N500" s="31"/>
      <c r="O500" s="31"/>
    </row>
    <row r="501" spans="3:15" x14ac:dyDescent="0.3">
      <c r="C501" s="40">
        <v>1.2</v>
      </c>
      <c r="H501" s="40">
        <v>1.2</v>
      </c>
      <c r="J501" s="40"/>
      <c r="M501" s="40"/>
      <c r="N501" s="31"/>
      <c r="O501" s="31"/>
    </row>
    <row r="502" spans="3:15" x14ac:dyDescent="0.3">
      <c r="C502" s="40">
        <v>0.68</v>
      </c>
      <c r="H502" s="40">
        <v>0.68</v>
      </c>
      <c r="J502" s="40"/>
      <c r="M502" s="40"/>
      <c r="N502" s="31"/>
      <c r="O502" s="31"/>
    </row>
    <row r="503" spans="3:15" x14ac:dyDescent="0.3">
      <c r="C503" s="40">
        <v>0.94</v>
      </c>
      <c r="H503" s="40">
        <v>0.94</v>
      </c>
      <c r="J503" s="40"/>
      <c r="M503" s="40"/>
      <c r="N503" s="31"/>
      <c r="O503" s="31"/>
    </row>
    <row r="504" spans="3:15" x14ac:dyDescent="0.3">
      <c r="C504" s="40">
        <v>0.62</v>
      </c>
      <c r="H504" s="40">
        <v>0.62</v>
      </c>
      <c r="J504" s="40"/>
      <c r="M504" s="40"/>
      <c r="N504" s="31"/>
      <c r="O504" s="31"/>
    </row>
    <row r="505" spans="3:15" x14ac:dyDescent="0.3">
      <c r="C505" s="40">
        <v>0.94</v>
      </c>
      <c r="H505" s="40">
        <v>0.94</v>
      </c>
      <c r="J505" s="40"/>
      <c r="M505" s="40"/>
      <c r="N505" s="31"/>
      <c r="O505" s="31"/>
    </row>
    <row r="506" spans="3:15" x14ac:dyDescent="0.3">
      <c r="C506" s="40">
        <v>0.45</v>
      </c>
      <c r="H506" s="40">
        <v>0.45</v>
      </c>
      <c r="J506" s="40"/>
      <c r="M506" s="40"/>
      <c r="N506" s="31"/>
      <c r="O506" s="31"/>
    </row>
    <row r="507" spans="3:15" x14ac:dyDescent="0.3">
      <c r="C507" s="40">
        <v>0.63</v>
      </c>
      <c r="H507" s="40">
        <v>0.63</v>
      </c>
      <c r="J507" s="40"/>
      <c r="M507" s="40"/>
      <c r="N507" s="31"/>
      <c r="O507" s="31"/>
    </row>
    <row r="508" spans="3:15" x14ac:dyDescent="0.3">
      <c r="C508" s="40">
        <v>0.8</v>
      </c>
      <c r="H508" s="40">
        <v>0.8</v>
      </c>
      <c r="J508" s="40"/>
      <c r="M508" s="40"/>
      <c r="N508" s="31"/>
      <c r="O508" s="31"/>
    </row>
    <row r="509" spans="3:15" x14ac:dyDescent="0.3">
      <c r="C509" s="40">
        <v>1.03</v>
      </c>
      <c r="H509" s="40">
        <v>1.03</v>
      </c>
      <c r="J509" s="40"/>
      <c r="M509" s="40"/>
      <c r="N509" s="31"/>
      <c r="O509" s="31"/>
    </row>
    <row r="510" spans="3:15" x14ac:dyDescent="0.3">
      <c r="C510" s="40">
        <v>0.41</v>
      </c>
      <c r="H510" s="40">
        <v>0.41</v>
      </c>
      <c r="J510" s="40"/>
      <c r="M510" s="40"/>
      <c r="N510" s="31"/>
      <c r="O510" s="31"/>
    </row>
    <row r="511" spans="3:15" x14ac:dyDescent="0.3">
      <c r="C511" s="40">
        <v>0.3</v>
      </c>
      <c r="H511" s="40">
        <v>0.3</v>
      </c>
      <c r="J511" s="40"/>
      <c r="M511" s="40"/>
      <c r="N511" s="31"/>
      <c r="O511" s="31"/>
    </row>
    <row r="512" spans="3:15" x14ac:dyDescent="0.3">
      <c r="C512" s="40">
        <v>0.91</v>
      </c>
      <c r="H512" s="40">
        <v>0.91</v>
      </c>
      <c r="J512" s="40"/>
      <c r="M512" s="40"/>
      <c r="N512" s="31"/>
      <c r="O512" s="31"/>
    </row>
    <row r="513" spans="3:15" x14ac:dyDescent="0.3">
      <c r="C513" s="40">
        <v>0.36</v>
      </c>
      <c r="H513" s="40">
        <v>0.36</v>
      </c>
      <c r="J513" s="40"/>
      <c r="M513" s="40"/>
      <c r="N513" s="31"/>
      <c r="O513" s="31"/>
    </row>
    <row r="514" spans="3:15" x14ac:dyDescent="0.3">
      <c r="C514" s="40">
        <v>0.96</v>
      </c>
      <c r="H514" s="40">
        <v>0.96</v>
      </c>
      <c r="J514" s="40"/>
      <c r="M514" s="40"/>
      <c r="N514" s="31"/>
      <c r="O514" s="31"/>
    </row>
    <row r="515" spans="3:15" x14ac:dyDescent="0.3">
      <c r="C515" s="40">
        <v>0.52</v>
      </c>
      <c r="H515" s="40">
        <v>0.52</v>
      </c>
      <c r="J515" s="40"/>
      <c r="M515" s="40"/>
      <c r="N515" s="31"/>
      <c r="O515" s="31"/>
    </row>
    <row r="516" spans="3:15" x14ac:dyDescent="0.3">
      <c r="C516" s="40">
        <v>0.64</v>
      </c>
      <c r="H516" s="40">
        <v>0.64</v>
      </c>
      <c r="J516" s="40"/>
      <c r="M516" s="40"/>
      <c r="N516" s="31"/>
      <c r="O516" s="31"/>
    </row>
    <row r="517" spans="3:15" x14ac:dyDescent="0.3">
      <c r="C517" s="40">
        <v>0.4</v>
      </c>
      <c r="H517" s="40">
        <v>0.4</v>
      </c>
      <c r="J517" s="40"/>
      <c r="M517" s="40"/>
      <c r="N517" s="31"/>
      <c r="O517" s="31"/>
    </row>
    <row r="518" spans="3:15" x14ac:dyDescent="0.3">
      <c r="C518" s="40">
        <v>0.81</v>
      </c>
      <c r="H518" s="40">
        <v>0.81</v>
      </c>
      <c r="J518" s="40"/>
      <c r="M518" s="40"/>
      <c r="N518" s="31"/>
      <c r="O518" s="31"/>
    </row>
    <row r="519" spans="3:15" x14ac:dyDescent="0.3">
      <c r="C519" s="40">
        <v>1.23</v>
      </c>
      <c r="H519" s="40">
        <v>1.23</v>
      </c>
      <c r="J519" s="40"/>
      <c r="M519" s="40"/>
      <c r="N519" s="31"/>
      <c r="O519" s="31"/>
    </row>
    <row r="520" spans="3:15" x14ac:dyDescent="0.3">
      <c r="C520" s="40">
        <v>1.67</v>
      </c>
      <c r="H520" s="40">
        <v>1.67</v>
      </c>
      <c r="J520" s="40"/>
      <c r="M520" s="40"/>
      <c r="N520" s="31"/>
      <c r="O520" s="31"/>
    </row>
    <row r="521" spans="3:15" x14ac:dyDescent="0.3">
      <c r="C521" s="40">
        <v>0.96</v>
      </c>
      <c r="H521" s="40">
        <v>0.96</v>
      </c>
      <c r="J521" s="40"/>
      <c r="M521" s="40"/>
      <c r="N521" s="31"/>
      <c r="O521" s="31"/>
    </row>
    <row r="522" spans="3:15" x14ac:dyDescent="0.3">
      <c r="C522" s="40">
        <v>0.71</v>
      </c>
      <c r="H522" s="40">
        <v>0.71</v>
      </c>
      <c r="J522" s="40"/>
      <c r="M522" s="40"/>
      <c r="N522" s="31"/>
      <c r="O522" s="31"/>
    </row>
    <row r="523" spans="3:15" x14ac:dyDescent="0.3">
      <c r="C523" s="40">
        <v>1.1000000000000001</v>
      </c>
      <c r="H523" s="40">
        <v>1.1000000000000001</v>
      </c>
      <c r="J523" s="40"/>
      <c r="M523" s="40"/>
      <c r="N523" s="31"/>
      <c r="O523" s="31"/>
    </row>
    <row r="524" spans="3:15" x14ac:dyDescent="0.3">
      <c r="C524" s="40">
        <v>0.82</v>
      </c>
      <c r="H524" s="40">
        <v>0.82</v>
      </c>
      <c r="J524" s="40"/>
      <c r="M524" s="40"/>
      <c r="N524" s="31"/>
      <c r="O524" s="31"/>
    </row>
    <row r="525" spans="3:15" x14ac:dyDescent="0.3">
      <c r="C525" s="40">
        <v>0.95</v>
      </c>
      <c r="H525" s="40">
        <v>0.95</v>
      </c>
      <c r="J525" s="40"/>
      <c r="M525" s="40"/>
      <c r="N525" s="31"/>
      <c r="O525" s="31"/>
    </row>
    <row r="526" spans="3:15" x14ac:dyDescent="0.3">
      <c r="C526" s="40">
        <v>1.17</v>
      </c>
      <c r="H526" s="40">
        <v>1.17</v>
      </c>
      <c r="J526" s="40"/>
      <c r="M526" s="40"/>
      <c r="N526" s="31"/>
      <c r="O526" s="31"/>
    </row>
    <row r="527" spans="3:15" x14ac:dyDescent="0.3">
      <c r="C527" s="40">
        <v>2.77</v>
      </c>
      <c r="H527" s="40">
        <v>2.77</v>
      </c>
      <c r="J527" s="40"/>
      <c r="M527" s="40"/>
      <c r="N527" s="31"/>
      <c r="O527" s="31"/>
    </row>
    <row r="528" spans="3:15" x14ac:dyDescent="0.3">
      <c r="C528" s="40">
        <v>0.57999999999999996</v>
      </c>
      <c r="H528" s="40">
        <v>0.57999999999999996</v>
      </c>
      <c r="J528" s="40"/>
      <c r="M528" s="40"/>
      <c r="N528" s="31"/>
      <c r="O528" s="31"/>
    </row>
    <row r="529" spans="3:15" x14ac:dyDescent="0.3">
      <c r="C529" s="40">
        <v>0.66</v>
      </c>
      <c r="H529" s="40">
        <v>0.66</v>
      </c>
      <c r="J529" s="40"/>
      <c r="M529" s="40"/>
      <c r="N529" s="31"/>
      <c r="O529" s="31"/>
    </row>
    <row r="530" spans="3:15" x14ac:dyDescent="0.3">
      <c r="C530" s="40">
        <v>2.7</v>
      </c>
      <c r="H530" s="40">
        <v>2.7</v>
      </c>
      <c r="J530" s="40"/>
      <c r="M530" s="40"/>
      <c r="N530" s="31"/>
      <c r="O530" s="31"/>
    </row>
    <row r="531" spans="3:15" x14ac:dyDescent="0.3">
      <c r="C531" s="40">
        <v>1.03</v>
      </c>
      <c r="H531" s="40">
        <v>1.03</v>
      </c>
      <c r="J531" s="40"/>
      <c r="M531" s="40"/>
      <c r="N531" s="31"/>
      <c r="O531" s="31"/>
    </row>
    <row r="532" spans="3:15" x14ac:dyDescent="0.3">
      <c r="C532" s="40">
        <v>0.74</v>
      </c>
      <c r="H532" s="40">
        <v>0.74</v>
      </c>
      <c r="J532" s="40"/>
      <c r="M532" s="40"/>
      <c r="N532" s="31"/>
      <c r="O532" s="31"/>
    </row>
    <row r="533" spans="3:15" x14ac:dyDescent="0.3">
      <c r="C533" s="40">
        <v>0.53</v>
      </c>
      <c r="H533" s="40">
        <v>0.53</v>
      </c>
      <c r="J533" s="40"/>
      <c r="M533" s="40"/>
      <c r="N533" s="31"/>
      <c r="O533" s="31"/>
    </row>
    <row r="534" spans="3:15" x14ac:dyDescent="0.3">
      <c r="C534" s="40">
        <v>0.15</v>
      </c>
      <c r="H534" s="40">
        <v>0.15</v>
      </c>
      <c r="J534" s="40"/>
      <c r="M534" s="40"/>
      <c r="N534" s="31"/>
      <c r="O534" s="31"/>
    </row>
    <row r="535" spans="3:15" x14ac:dyDescent="0.3">
      <c r="C535" s="40">
        <v>0.15</v>
      </c>
      <c r="H535" s="40">
        <v>0.15</v>
      </c>
      <c r="J535" s="40"/>
      <c r="M535" s="40"/>
      <c r="N535" s="31"/>
      <c r="O535" s="31"/>
    </row>
    <row r="536" spans="3:15" x14ac:dyDescent="0.3">
      <c r="C536" s="40">
        <v>0.78</v>
      </c>
      <c r="H536" s="40">
        <v>0.78</v>
      </c>
      <c r="J536" s="40"/>
      <c r="M536" s="40"/>
      <c r="N536" s="31"/>
      <c r="O536" s="31"/>
    </row>
    <row r="537" spans="3:15" x14ac:dyDescent="0.3">
      <c r="C537" s="40">
        <v>1.02</v>
      </c>
      <c r="H537" s="40">
        <v>1.02</v>
      </c>
      <c r="J537" s="40"/>
      <c r="M537" s="40"/>
      <c r="N537" s="31"/>
      <c r="O537" s="31"/>
    </row>
    <row r="538" spans="3:15" x14ac:dyDescent="0.3">
      <c r="C538" s="40">
        <v>0.47</v>
      </c>
      <c r="H538" s="40">
        <v>0.47</v>
      </c>
      <c r="J538" s="40"/>
      <c r="M538" s="40"/>
      <c r="N538" s="31"/>
      <c r="O538" s="31"/>
    </row>
    <row r="539" spans="3:15" x14ac:dyDescent="0.3">
      <c r="C539" s="40">
        <v>0.78</v>
      </c>
      <c r="H539" s="40">
        <v>0.78</v>
      </c>
      <c r="J539" s="40"/>
      <c r="M539" s="40"/>
      <c r="N539" s="31"/>
      <c r="O539" s="31"/>
    </row>
    <row r="540" spans="3:15" x14ac:dyDescent="0.3">
      <c r="C540" s="40">
        <v>0.24</v>
      </c>
      <c r="H540" s="40">
        <v>0.24</v>
      </c>
      <c r="J540" s="40"/>
      <c r="M540" s="40"/>
      <c r="N540" s="31"/>
      <c r="O540" s="31"/>
    </row>
    <row r="541" spans="3:15" x14ac:dyDescent="0.3">
      <c r="C541" s="40">
        <v>0.47</v>
      </c>
      <c r="H541" s="40">
        <v>0.47</v>
      </c>
      <c r="J541" s="40"/>
      <c r="M541" s="40"/>
      <c r="N541" s="31"/>
      <c r="O541" s="31"/>
    </row>
    <row r="542" spans="3:15" x14ac:dyDescent="0.3">
      <c r="C542" s="40">
        <v>0.72</v>
      </c>
      <c r="H542" s="40">
        <v>0.72</v>
      </c>
      <c r="J542" s="40"/>
      <c r="M542" s="40"/>
      <c r="N542" s="31"/>
      <c r="O542" s="31"/>
    </row>
    <row r="543" spans="3:15" x14ac:dyDescent="0.3">
      <c r="C543" s="40">
        <v>0.52</v>
      </c>
      <c r="H543" s="40">
        <v>0.52</v>
      </c>
      <c r="J543" s="40"/>
      <c r="M543" s="40"/>
      <c r="N543" s="31"/>
      <c r="O543" s="31"/>
    </row>
    <row r="544" spans="3:15" x14ac:dyDescent="0.3">
      <c r="C544" s="40">
        <v>1.41</v>
      </c>
      <c r="H544" s="40">
        <v>1.41</v>
      </c>
      <c r="J544" s="40"/>
      <c r="M544" s="40"/>
      <c r="N544" s="31"/>
      <c r="O544" s="31"/>
    </row>
    <row r="545" spans="3:15" x14ac:dyDescent="0.3">
      <c r="C545" s="40">
        <v>0.7</v>
      </c>
      <c r="H545" s="40">
        <v>0.7</v>
      </c>
      <c r="J545" s="40"/>
      <c r="M545" s="40"/>
      <c r="N545" s="31"/>
      <c r="O545" s="31"/>
    </row>
    <row r="546" spans="3:15" x14ac:dyDescent="0.3">
      <c r="C546" s="40">
        <v>0.67</v>
      </c>
      <c r="H546" s="40">
        <v>0.67</v>
      </c>
      <c r="J546" s="40"/>
      <c r="M546" s="40"/>
      <c r="N546" s="31"/>
      <c r="O546" s="31"/>
    </row>
    <row r="547" spans="3:15" x14ac:dyDescent="0.3">
      <c r="C547" s="40">
        <v>1.17</v>
      </c>
      <c r="H547" s="40">
        <v>1.17</v>
      </c>
      <c r="J547" s="40"/>
      <c r="M547" s="40"/>
      <c r="N547" s="31"/>
      <c r="O547" s="31"/>
    </row>
    <row r="548" spans="3:15" x14ac:dyDescent="0.3">
      <c r="C548" s="40">
        <v>0.52</v>
      </c>
      <c r="H548" s="40">
        <v>0.52</v>
      </c>
      <c r="J548" s="40"/>
      <c r="M548" s="40"/>
      <c r="N548" s="31"/>
      <c r="O548" s="31"/>
    </row>
    <row r="549" spans="3:15" x14ac:dyDescent="0.3">
      <c r="C549" s="40">
        <v>0.79</v>
      </c>
      <c r="H549" s="40">
        <v>0.79</v>
      </c>
      <c r="J549" s="40"/>
      <c r="M549" s="40"/>
      <c r="N549" s="31"/>
      <c r="O549" s="31"/>
    </row>
    <row r="550" spans="3:15" x14ac:dyDescent="0.3">
      <c r="C550" s="40">
        <v>0.42</v>
      </c>
      <c r="H550" s="40">
        <v>0.42</v>
      </c>
      <c r="J550" s="40"/>
      <c r="M550" s="40"/>
      <c r="N550" s="31"/>
      <c r="O550" s="31"/>
    </row>
    <row r="551" spans="3:15" x14ac:dyDescent="0.3">
      <c r="C551" s="40">
        <v>0.7</v>
      </c>
      <c r="H551" s="40">
        <v>0.7</v>
      </c>
      <c r="J551" s="40"/>
      <c r="M551" s="40"/>
      <c r="N551" s="31"/>
      <c r="O551" s="31"/>
    </row>
    <row r="552" spans="3:15" x14ac:dyDescent="0.3">
      <c r="C552" s="40">
        <v>0.84</v>
      </c>
      <c r="H552" s="40">
        <v>0.84</v>
      </c>
      <c r="J552" s="40"/>
      <c r="M552" s="40"/>
      <c r="N552" s="31"/>
      <c r="O552" s="31"/>
    </row>
    <row r="553" spans="3:15" x14ac:dyDescent="0.3">
      <c r="C553" s="40">
        <v>0.02</v>
      </c>
      <c r="H553" s="40">
        <v>0.02</v>
      </c>
      <c r="J553" s="40"/>
      <c r="M553" s="40"/>
      <c r="N553" s="31"/>
      <c r="O553" s="31"/>
    </row>
    <row r="554" spans="3:15" x14ac:dyDescent="0.3">
      <c r="C554" s="40">
        <v>0.32</v>
      </c>
      <c r="H554" s="40">
        <v>0.32</v>
      </c>
      <c r="J554" s="40"/>
      <c r="M554" s="40"/>
      <c r="N554" s="31"/>
      <c r="O554" s="31"/>
    </row>
    <row r="555" spans="3:15" x14ac:dyDescent="0.3">
      <c r="C555" s="40">
        <v>0.55000000000000004</v>
      </c>
      <c r="H555" s="40">
        <v>0.55000000000000004</v>
      </c>
      <c r="J555" s="40"/>
      <c r="M555" s="40"/>
      <c r="N555" s="31"/>
      <c r="O555" s="31"/>
    </row>
    <row r="556" spans="3:15" x14ac:dyDescent="0.3">
      <c r="C556" s="40">
        <v>0.48</v>
      </c>
      <c r="H556" s="40">
        <v>0.48</v>
      </c>
      <c r="J556" s="40"/>
      <c r="M556" s="40"/>
      <c r="N556" s="31"/>
      <c r="O556" s="31"/>
    </row>
    <row r="557" spans="3:15" x14ac:dyDescent="0.3">
      <c r="C557" s="40">
        <v>0.48</v>
      </c>
      <c r="H557" s="40">
        <v>0.48</v>
      </c>
      <c r="J557" s="40"/>
      <c r="M557" s="40"/>
      <c r="N557" s="31"/>
      <c r="O557" s="31"/>
    </row>
    <row r="558" spans="3:15" x14ac:dyDescent="0.3">
      <c r="C558" s="40">
        <v>0.24</v>
      </c>
      <c r="H558" s="40">
        <v>0.24</v>
      </c>
      <c r="J558" s="40"/>
      <c r="M558" s="40"/>
      <c r="N558" s="31"/>
      <c r="O558" s="31"/>
    </row>
    <row r="559" spans="3:15" x14ac:dyDescent="0.3">
      <c r="C559" s="40">
        <v>0.64</v>
      </c>
      <c r="H559" s="40">
        <v>0.64</v>
      </c>
      <c r="J559" s="40"/>
      <c r="M559" s="40"/>
      <c r="N559" s="31"/>
      <c r="O559" s="31"/>
    </row>
    <row r="560" spans="3:15" x14ac:dyDescent="0.3">
      <c r="C560" s="40">
        <v>0.77</v>
      </c>
      <c r="H560" s="40">
        <v>0.77</v>
      </c>
      <c r="J560" s="40"/>
      <c r="M560" s="40"/>
      <c r="N560" s="31"/>
      <c r="O560" s="31"/>
    </row>
    <row r="561" spans="3:15" x14ac:dyDescent="0.3">
      <c r="C561" s="40">
        <v>0.9</v>
      </c>
      <c r="H561" s="40">
        <v>0.9</v>
      </c>
      <c r="J561" s="40"/>
      <c r="M561" s="40"/>
      <c r="N561" s="31"/>
      <c r="O561" s="31"/>
    </row>
    <row r="562" spans="3:15" x14ac:dyDescent="0.3">
      <c r="C562" s="40">
        <v>1</v>
      </c>
      <c r="H562" s="40">
        <v>1</v>
      </c>
      <c r="J562" s="40"/>
      <c r="M562" s="40"/>
      <c r="N562" s="31"/>
      <c r="O562" s="31"/>
    </row>
    <row r="563" spans="3:15" x14ac:dyDescent="0.3">
      <c r="C563" s="40">
        <v>1.06</v>
      </c>
      <c r="H563" s="40">
        <v>1.06</v>
      </c>
      <c r="J563" s="40"/>
      <c r="M563" s="40"/>
      <c r="N563" s="31"/>
      <c r="O563" s="31"/>
    </row>
    <row r="564" spans="3:15" x14ac:dyDescent="0.3">
      <c r="C564" s="40">
        <v>0.42</v>
      </c>
      <c r="H564" s="40">
        <v>0.42</v>
      </c>
      <c r="J564" s="40"/>
      <c r="M564" s="40"/>
      <c r="N564" s="31"/>
      <c r="O564" s="31"/>
    </row>
    <row r="565" spans="3:15" x14ac:dyDescent="0.3">
      <c r="C565" s="40">
        <v>0.42</v>
      </c>
      <c r="H565" s="40">
        <v>0.42</v>
      </c>
      <c r="J565" s="40"/>
      <c r="M565" s="40"/>
      <c r="N565" s="31"/>
      <c r="O565" s="31"/>
    </row>
    <row r="566" spans="3:15" x14ac:dyDescent="0.3">
      <c r="C566" s="40">
        <v>0.45</v>
      </c>
      <c r="H566" s="40">
        <v>0.45</v>
      </c>
      <c r="J566" s="40"/>
      <c r="M566" s="40"/>
      <c r="N566" s="31"/>
      <c r="O566" s="31"/>
    </row>
    <row r="567" spans="3:15" x14ac:dyDescent="0.3">
      <c r="C567" s="40">
        <v>0.45</v>
      </c>
      <c r="H567" s="40">
        <v>0.45</v>
      </c>
      <c r="J567" s="40"/>
      <c r="M567" s="40"/>
      <c r="N567" s="31"/>
      <c r="O567" s="31"/>
    </row>
    <row r="568" spans="3:15" x14ac:dyDescent="0.3">
      <c r="C568" s="40">
        <v>1.28</v>
      </c>
      <c r="H568" s="40">
        <v>1.28</v>
      </c>
      <c r="J568" s="40"/>
      <c r="M568" s="40"/>
      <c r="N568" s="31"/>
      <c r="O568" s="31"/>
    </row>
    <row r="569" spans="3:15" x14ac:dyDescent="0.3">
      <c r="C569" s="40">
        <v>1.06</v>
      </c>
      <c r="H569" s="40">
        <v>1.06</v>
      </c>
      <c r="J569" s="40"/>
      <c r="M569" s="40"/>
      <c r="N569" s="31"/>
      <c r="O569" s="31"/>
    </row>
    <row r="570" spans="3:15" x14ac:dyDescent="0.3">
      <c r="C570" s="40">
        <v>0.71</v>
      </c>
      <c r="H570" s="40">
        <v>0.71</v>
      </c>
      <c r="J570" s="40"/>
      <c r="M570" s="40"/>
      <c r="N570" s="31"/>
      <c r="O570" s="31"/>
    </row>
    <row r="571" spans="3:15" x14ac:dyDescent="0.3">
      <c r="C571" s="40">
        <v>0.76</v>
      </c>
      <c r="H571" s="40">
        <v>0.76</v>
      </c>
      <c r="J571" s="40"/>
      <c r="M571" s="40"/>
      <c r="N571" s="31"/>
      <c r="O571" s="31"/>
    </row>
    <row r="572" spans="3:15" x14ac:dyDescent="0.3">
      <c r="C572" s="40">
        <v>2.5499999999999998</v>
      </c>
      <c r="H572" s="40">
        <v>2.5499999999999998</v>
      </c>
      <c r="J572" s="40"/>
      <c r="M572" s="40"/>
      <c r="N572" s="31"/>
      <c r="O572" s="31"/>
    </row>
    <row r="573" spans="3:15" x14ac:dyDescent="0.3">
      <c r="C573" s="40">
        <v>0.93</v>
      </c>
      <c r="H573" s="40">
        <v>0.93</v>
      </c>
      <c r="J573" s="40"/>
      <c r="M573" s="40"/>
      <c r="N573" s="31"/>
      <c r="O573" s="31"/>
    </row>
    <row r="574" spans="3:15" x14ac:dyDescent="0.3">
      <c r="C574" s="40">
        <v>1.0900000000000001</v>
      </c>
      <c r="H574" s="40">
        <v>1.0900000000000001</v>
      </c>
      <c r="J574" s="40"/>
      <c r="M574" s="40"/>
      <c r="N574" s="31"/>
      <c r="O574" s="31"/>
    </row>
    <row r="575" spans="3:15" x14ac:dyDescent="0.3">
      <c r="C575" s="40">
        <v>0.89</v>
      </c>
      <c r="H575" s="40">
        <v>0.89</v>
      </c>
      <c r="J575" s="40"/>
      <c r="M575" s="40"/>
      <c r="N575" s="31"/>
      <c r="O575" s="31"/>
    </row>
    <row r="576" spans="3:15" x14ac:dyDescent="0.3">
      <c r="C576" s="40">
        <v>1.47</v>
      </c>
      <c r="H576" s="40">
        <v>1.47</v>
      </c>
      <c r="J576" s="40"/>
      <c r="M576" s="40"/>
      <c r="N576" s="31"/>
      <c r="O576" s="31"/>
    </row>
    <row r="577" spans="3:15" x14ac:dyDescent="0.3">
      <c r="C577" s="40">
        <v>0.19</v>
      </c>
      <c r="H577" s="40">
        <v>0.19</v>
      </c>
      <c r="J577" s="40"/>
      <c r="M577" s="40"/>
      <c r="N577" s="31"/>
      <c r="O577" s="31"/>
    </row>
    <row r="578" spans="3:15" x14ac:dyDescent="0.3">
      <c r="C578" s="40">
        <v>1.74</v>
      </c>
      <c r="H578" s="40">
        <v>1.74</v>
      </c>
      <c r="J578" s="40"/>
      <c r="M578" s="40"/>
      <c r="N578" s="31"/>
      <c r="O578" s="31"/>
    </row>
    <row r="579" spans="3:15" x14ac:dyDescent="0.3">
      <c r="C579" s="40">
        <v>0.83</v>
      </c>
      <c r="H579" s="40">
        <v>0.83</v>
      </c>
      <c r="J579" s="40"/>
      <c r="M579" s="40"/>
      <c r="N579" s="31"/>
      <c r="O579" s="31"/>
    </row>
    <row r="580" spans="3:15" x14ac:dyDescent="0.3">
      <c r="C580" s="40">
        <v>0.86</v>
      </c>
      <c r="H580" s="40">
        <v>0.86</v>
      </c>
      <c r="J580" s="40"/>
      <c r="M580" s="40"/>
      <c r="N580" s="31"/>
      <c r="O580" s="31"/>
    </row>
    <row r="581" spans="3:15" x14ac:dyDescent="0.3">
      <c r="C581" s="40">
        <v>0.53</v>
      </c>
      <c r="H581" s="40">
        <v>0.53</v>
      </c>
      <c r="J581" s="40"/>
      <c r="M581" s="40"/>
      <c r="N581" s="31"/>
      <c r="O581" s="31"/>
    </row>
    <row r="582" spans="3:15" x14ac:dyDescent="0.3">
      <c r="C582" s="40">
        <v>0.05</v>
      </c>
      <c r="H582" s="40">
        <v>0.05</v>
      </c>
      <c r="J582" s="40"/>
      <c r="M582" s="40"/>
      <c r="N582" s="31"/>
      <c r="O582" s="31"/>
    </row>
    <row r="583" spans="3:15" x14ac:dyDescent="0.3">
      <c r="C583" s="40">
        <v>0.42</v>
      </c>
      <c r="H583" s="40">
        <v>0.42</v>
      </c>
      <c r="J583" s="40"/>
      <c r="M583" s="40"/>
      <c r="N583" s="31"/>
      <c r="O583" s="31"/>
    </row>
    <row r="584" spans="3:15" x14ac:dyDescent="0.3">
      <c r="C584" s="40">
        <v>0.53</v>
      </c>
      <c r="H584" s="40">
        <v>0.53</v>
      </c>
      <c r="J584" s="40"/>
      <c r="M584" s="40"/>
      <c r="N584" s="31"/>
      <c r="O584" s="31"/>
    </row>
    <row r="585" spans="3:15" x14ac:dyDescent="0.3">
      <c r="C585" s="40">
        <v>0.13</v>
      </c>
      <c r="H585" s="40">
        <v>0.13</v>
      </c>
      <c r="J585" s="40"/>
      <c r="M585" s="40"/>
      <c r="N585" s="31"/>
      <c r="O585" s="31"/>
    </row>
    <row r="586" spans="3:15" x14ac:dyDescent="0.3">
      <c r="C586" s="40">
        <v>0.36</v>
      </c>
      <c r="H586" s="40">
        <v>0.36</v>
      </c>
      <c r="J586" s="40"/>
      <c r="M586" s="40"/>
      <c r="N586" s="31"/>
      <c r="O586" s="31"/>
    </row>
    <row r="587" spans="3:15" x14ac:dyDescent="0.3">
      <c r="C587" s="40">
        <v>0.19</v>
      </c>
      <c r="H587" s="40">
        <v>0.19</v>
      </c>
      <c r="J587" s="40"/>
      <c r="M587" s="40"/>
      <c r="N587" s="31"/>
      <c r="O587" s="31"/>
    </row>
    <row r="588" spans="3:15" x14ac:dyDescent="0.3">
      <c r="C588" s="40">
        <v>0.28999999999999998</v>
      </c>
      <c r="H588" s="40">
        <v>0.28999999999999998</v>
      </c>
      <c r="J588" s="40"/>
      <c r="M588" s="40"/>
      <c r="N588" s="31"/>
      <c r="O588" s="31"/>
    </row>
    <row r="589" spans="3:15" x14ac:dyDescent="0.3">
      <c r="C589" s="40">
        <v>0.98</v>
      </c>
      <c r="H589" s="40">
        <v>0.98</v>
      </c>
      <c r="J589" s="40"/>
      <c r="M589" s="40"/>
      <c r="N589" s="31"/>
      <c r="O589" s="31"/>
    </row>
    <row r="590" spans="3:15" x14ac:dyDescent="0.3">
      <c r="C590" s="40">
        <v>0.81</v>
      </c>
      <c r="H590" s="40">
        <v>0.81</v>
      </c>
      <c r="J590" s="40"/>
      <c r="M590" s="40"/>
      <c r="N590" s="31"/>
      <c r="O590" s="31"/>
    </row>
    <row r="591" spans="3:15" x14ac:dyDescent="0.3">
      <c r="C591" s="40">
        <v>0.34</v>
      </c>
      <c r="H591" s="40">
        <v>0.34</v>
      </c>
      <c r="J591" s="40"/>
      <c r="M591" s="40"/>
      <c r="N591" s="31"/>
      <c r="O591" s="31"/>
    </row>
    <row r="592" spans="3:15" x14ac:dyDescent="0.3">
      <c r="C592" s="40">
        <v>0.17</v>
      </c>
      <c r="H592" s="40">
        <v>0.17</v>
      </c>
      <c r="J592" s="40"/>
      <c r="M592" s="40"/>
      <c r="N592" s="31"/>
      <c r="O592" s="31"/>
    </row>
    <row r="593" spans="3:15" x14ac:dyDescent="0.3">
      <c r="C593" s="40">
        <v>0.42</v>
      </c>
      <c r="H593" s="40">
        <v>0.42</v>
      </c>
      <c r="J593" s="40"/>
      <c r="M593" s="40"/>
      <c r="N593" s="31"/>
      <c r="O593" s="31"/>
    </row>
    <row r="594" spans="3:15" x14ac:dyDescent="0.3">
      <c r="C594" s="40">
        <v>0.59</v>
      </c>
      <c r="H594" s="40">
        <v>0.59</v>
      </c>
      <c r="J594" s="40"/>
      <c r="M594" s="40"/>
      <c r="N594" s="31"/>
      <c r="O594" s="31"/>
    </row>
    <row r="595" spans="3:15" x14ac:dyDescent="0.3">
      <c r="C595" s="40">
        <v>0.56000000000000005</v>
      </c>
      <c r="H595" s="40">
        <v>0.56000000000000005</v>
      </c>
      <c r="J595" s="40"/>
      <c r="M595" s="40"/>
      <c r="N595" s="31"/>
      <c r="O595" s="31"/>
    </row>
    <row r="596" spans="3:15" x14ac:dyDescent="0.3">
      <c r="C596" s="40">
        <v>0.33</v>
      </c>
      <c r="H596" s="40">
        <v>0.33</v>
      </c>
      <c r="J596" s="40"/>
      <c r="M596" s="40"/>
      <c r="N596" s="31"/>
      <c r="O596" s="31"/>
    </row>
    <row r="597" spans="3:15" x14ac:dyDescent="0.3">
      <c r="C597" s="40">
        <v>0.42</v>
      </c>
      <c r="H597" s="40">
        <v>0.42</v>
      </c>
      <c r="J597" s="40"/>
      <c r="M597" s="40"/>
      <c r="N597" s="31"/>
      <c r="O597" s="31"/>
    </row>
    <row r="598" spans="3:15" x14ac:dyDescent="0.3">
      <c r="C598" s="40">
        <v>0.4</v>
      </c>
      <c r="H598" s="40">
        <v>0.4</v>
      </c>
      <c r="J598" s="40"/>
      <c r="M598" s="40"/>
      <c r="N598" s="31"/>
      <c r="O598" s="31"/>
    </row>
    <row r="599" spans="3:15" x14ac:dyDescent="0.3">
      <c r="C599" s="40">
        <v>0.34</v>
      </c>
      <c r="H599" s="40">
        <v>0.34</v>
      </c>
      <c r="J599" s="40"/>
      <c r="M599" s="40"/>
      <c r="N599" s="31"/>
      <c r="O599" s="31"/>
    </row>
    <row r="600" spans="3:15" x14ac:dyDescent="0.3">
      <c r="C600" s="40">
        <v>0.27</v>
      </c>
      <c r="H600" s="40">
        <v>0.27</v>
      </c>
      <c r="J600" s="40"/>
      <c r="M600" s="40"/>
      <c r="N600" s="31"/>
      <c r="O600" s="31"/>
    </row>
    <row r="601" spans="3:15" x14ac:dyDescent="0.3">
      <c r="C601" s="40">
        <v>0.28000000000000003</v>
      </c>
      <c r="H601" s="40">
        <v>0.28000000000000003</v>
      </c>
      <c r="J601" s="40"/>
      <c r="M601" s="40"/>
      <c r="N601" s="31"/>
      <c r="O601" s="31"/>
    </row>
    <row r="602" spans="3:15" x14ac:dyDescent="0.3">
      <c r="C602" s="40">
        <v>0.38</v>
      </c>
      <c r="H602" s="40">
        <v>0.38</v>
      </c>
      <c r="J602" s="40"/>
      <c r="M602" s="40"/>
      <c r="N602" s="31"/>
      <c r="O602" s="31"/>
    </row>
    <row r="603" spans="3:15" x14ac:dyDescent="0.3">
      <c r="C603" s="40">
        <v>0.38</v>
      </c>
      <c r="H603" s="40">
        <v>0.38</v>
      </c>
      <c r="J603" s="40"/>
      <c r="M603" s="40"/>
      <c r="N603" s="31"/>
      <c r="O603" s="31"/>
    </row>
    <row r="604" spans="3:15" x14ac:dyDescent="0.3">
      <c r="C604" s="40">
        <v>0.34</v>
      </c>
      <c r="H604" s="40">
        <v>0.34</v>
      </c>
      <c r="J604" s="40"/>
      <c r="M604" s="40"/>
      <c r="N604" s="31"/>
      <c r="O604" s="31"/>
    </row>
    <row r="605" spans="3:15" x14ac:dyDescent="0.3">
      <c r="C605" s="40">
        <v>0.28999999999999998</v>
      </c>
      <c r="H605" s="40">
        <v>0.28999999999999998</v>
      </c>
      <c r="J605" s="40"/>
      <c r="M605" s="40"/>
      <c r="N605" s="31"/>
      <c r="O605" s="31"/>
    </row>
    <row r="606" spans="3:15" x14ac:dyDescent="0.3">
      <c r="C606" s="40">
        <v>0.48</v>
      </c>
      <c r="H606" s="40">
        <v>0.48</v>
      </c>
      <c r="J606" s="40"/>
      <c r="M606" s="40"/>
      <c r="N606" s="31"/>
      <c r="O606" s="31"/>
    </row>
    <row r="607" spans="3:15" x14ac:dyDescent="0.3">
      <c r="C607" s="40">
        <v>0.28999999999999998</v>
      </c>
      <c r="H607" s="40">
        <v>0.28999999999999998</v>
      </c>
      <c r="J607" s="40"/>
      <c r="M607" s="40"/>
      <c r="N607" s="31"/>
      <c r="O607" s="31"/>
    </row>
    <row r="608" spans="3:15" x14ac:dyDescent="0.3">
      <c r="C608" s="40">
        <v>0.14000000000000001</v>
      </c>
      <c r="H608" s="40">
        <v>0.14000000000000001</v>
      </c>
      <c r="J608" s="40"/>
      <c r="M608" s="40"/>
      <c r="N608" s="31"/>
      <c r="O608" s="31"/>
    </row>
    <row r="609" spans="3:15" x14ac:dyDescent="0.3">
      <c r="C609" s="40">
        <v>0.28999999999999998</v>
      </c>
      <c r="H609" s="40">
        <v>0.28999999999999998</v>
      </c>
      <c r="J609" s="40"/>
      <c r="M609" s="40"/>
      <c r="N609" s="31"/>
      <c r="O609" s="31"/>
    </row>
    <row r="610" spans="3:15" x14ac:dyDescent="0.3">
      <c r="C610" s="40">
        <v>0.33</v>
      </c>
      <c r="H610" s="40">
        <v>0.33</v>
      </c>
      <c r="J610" s="40"/>
      <c r="M610" s="40"/>
      <c r="N610" s="31"/>
      <c r="O610" s="31"/>
    </row>
    <row r="611" spans="3:15" x14ac:dyDescent="0.3">
      <c r="C611" s="40">
        <v>0.37</v>
      </c>
      <c r="H611" s="40">
        <v>0.37</v>
      </c>
      <c r="J611" s="40"/>
      <c r="M611" s="40"/>
      <c r="N611" s="31"/>
      <c r="O611" s="31"/>
    </row>
    <row r="612" spans="3:15" x14ac:dyDescent="0.3">
      <c r="C612" s="40">
        <v>0.28000000000000003</v>
      </c>
      <c r="H612" s="40">
        <v>0.28000000000000003</v>
      </c>
      <c r="J612" s="40"/>
      <c r="M612" s="40"/>
      <c r="N612" s="31"/>
      <c r="O612" s="31"/>
    </row>
    <row r="613" spans="3:15" x14ac:dyDescent="0.3">
      <c r="C613" s="40">
        <v>0.23</v>
      </c>
      <c r="H613" s="40">
        <v>0.23</v>
      </c>
      <c r="J613" s="40"/>
      <c r="M613" s="40"/>
      <c r="N613" s="31"/>
      <c r="O613" s="31"/>
    </row>
    <row r="614" spans="3:15" x14ac:dyDescent="0.3">
      <c r="C614" s="40">
        <v>0.24</v>
      </c>
      <c r="H614" s="40">
        <v>0.24</v>
      </c>
      <c r="J614" s="40"/>
      <c r="M614" s="40"/>
      <c r="N614" s="31"/>
      <c r="O614" s="31"/>
    </row>
    <row r="615" spans="3:15" x14ac:dyDescent="0.3">
      <c r="C615" s="40">
        <v>0.28000000000000003</v>
      </c>
      <c r="H615" s="40">
        <v>0.28000000000000003</v>
      </c>
      <c r="J615" s="40"/>
      <c r="M615" s="40"/>
      <c r="N615" s="31"/>
      <c r="O615" s="31"/>
    </row>
    <row r="616" spans="3:15" x14ac:dyDescent="0.3">
      <c r="C616" s="40">
        <v>0.14000000000000001</v>
      </c>
      <c r="H616" s="40">
        <v>0.14000000000000001</v>
      </c>
      <c r="J616" s="40"/>
      <c r="M616" s="40"/>
      <c r="N616" s="31"/>
      <c r="O616" s="31"/>
    </row>
    <row r="617" spans="3:15" x14ac:dyDescent="0.3">
      <c r="C617" s="40">
        <v>0.33</v>
      </c>
      <c r="H617" s="40">
        <v>0.33</v>
      </c>
      <c r="J617" s="40"/>
      <c r="M617" s="40"/>
      <c r="N617" s="31"/>
      <c r="O617" s="31"/>
    </row>
    <row r="618" spans="3:15" x14ac:dyDescent="0.3">
      <c r="C618" s="40">
        <v>0.15</v>
      </c>
      <c r="H618" s="40">
        <v>0.15</v>
      </c>
      <c r="J618" s="40"/>
      <c r="M618" s="40"/>
      <c r="N618" s="31"/>
      <c r="O618" s="31"/>
    </row>
    <row r="619" spans="3:15" x14ac:dyDescent="0.3">
      <c r="C619" s="40">
        <v>0.35</v>
      </c>
      <c r="H619" s="40">
        <v>0.35</v>
      </c>
      <c r="J619" s="40"/>
      <c r="M619" s="40"/>
      <c r="N619" s="31"/>
      <c r="O619" s="31"/>
    </row>
    <row r="620" spans="3:15" x14ac:dyDescent="0.3">
      <c r="C620" s="40">
        <v>0.22</v>
      </c>
      <c r="H620" s="40">
        <v>0.22</v>
      </c>
      <c r="J620" s="40"/>
      <c r="M620" s="40"/>
      <c r="N620" s="31"/>
      <c r="O620" s="31"/>
    </row>
    <row r="621" spans="3:15" x14ac:dyDescent="0.3">
      <c r="C621" s="40">
        <v>0.34</v>
      </c>
      <c r="H621" s="40">
        <v>0.34</v>
      </c>
      <c r="J621" s="40"/>
      <c r="M621" s="40"/>
      <c r="N621" s="31"/>
      <c r="O621" s="31"/>
    </row>
    <row r="622" spans="3:15" x14ac:dyDescent="0.3">
      <c r="C622" s="40">
        <v>0.95</v>
      </c>
      <c r="H622" s="40">
        <v>0.95</v>
      </c>
      <c r="J622" s="40"/>
      <c r="M622" s="40"/>
      <c r="N622" s="31"/>
      <c r="O622" s="31"/>
    </row>
    <row r="623" spans="3:15" x14ac:dyDescent="0.3">
      <c r="C623" s="40">
        <v>0.7</v>
      </c>
      <c r="H623" s="40">
        <v>0.7</v>
      </c>
      <c r="J623" s="40"/>
      <c r="M623" s="40"/>
      <c r="N623" s="31"/>
      <c r="O623" s="31"/>
    </row>
    <row r="624" spans="3:15" x14ac:dyDescent="0.3">
      <c r="C624" s="40">
        <v>0.67</v>
      </c>
      <c r="H624" s="40">
        <v>0.67</v>
      </c>
      <c r="J624" s="40"/>
      <c r="M624" s="40"/>
      <c r="N624" s="31"/>
      <c r="O624" s="31"/>
    </row>
    <row r="625" spans="3:15" x14ac:dyDescent="0.3">
      <c r="C625" s="40">
        <v>1.26</v>
      </c>
      <c r="H625" s="40">
        <v>1.26</v>
      </c>
      <c r="J625" s="40"/>
      <c r="M625" s="40"/>
      <c r="N625" s="31"/>
      <c r="O625" s="31"/>
    </row>
    <row r="626" spans="3:15" x14ac:dyDescent="0.3">
      <c r="C626" s="40">
        <v>0.82</v>
      </c>
      <c r="H626" s="40">
        <v>0.82</v>
      </c>
      <c r="J626" s="40"/>
      <c r="M626" s="40"/>
      <c r="N626" s="31"/>
      <c r="O626" s="31"/>
    </row>
    <row r="627" spans="3:15" x14ac:dyDescent="0.3">
      <c r="C627" s="40">
        <v>1.41</v>
      </c>
      <c r="H627" s="40">
        <v>1.41</v>
      </c>
      <c r="J627" s="40"/>
      <c r="M627" s="40"/>
      <c r="N627" s="31"/>
      <c r="O627" s="31"/>
    </row>
    <row r="628" spans="3:15" x14ac:dyDescent="0.3">
      <c r="C628" s="40">
        <v>1.26</v>
      </c>
      <c r="H628" s="40">
        <v>1.26</v>
      </c>
      <c r="J628" s="40"/>
      <c r="M628" s="40"/>
      <c r="N628" s="31"/>
      <c r="O628" s="31"/>
    </row>
    <row r="629" spans="3:15" x14ac:dyDescent="0.3">
      <c r="C629" s="40">
        <v>1.81</v>
      </c>
      <c r="H629" s="40">
        <v>1.81</v>
      </c>
      <c r="J629" s="40"/>
      <c r="M629" s="40"/>
      <c r="N629" s="31"/>
      <c r="O629" s="31"/>
    </row>
    <row r="630" spans="3:15" x14ac:dyDescent="0.3">
      <c r="C630" s="40">
        <v>1.2</v>
      </c>
      <c r="H630" s="40">
        <v>1.2</v>
      </c>
      <c r="J630" s="40"/>
      <c r="M630" s="40"/>
      <c r="N630" s="31"/>
      <c r="O630" s="31"/>
    </row>
    <row r="631" spans="3:15" x14ac:dyDescent="0.3">
      <c r="C631" s="40">
        <v>0.36</v>
      </c>
      <c r="H631" s="40">
        <v>0.36</v>
      </c>
      <c r="J631" s="40"/>
      <c r="M631" s="40"/>
      <c r="N631" s="31"/>
      <c r="O631" s="31"/>
    </row>
    <row r="632" spans="3:15" x14ac:dyDescent="0.3">
      <c r="C632" s="40">
        <v>0.9</v>
      </c>
      <c r="H632" s="40">
        <v>0.9</v>
      </c>
      <c r="J632" s="40"/>
      <c r="M632" s="40"/>
      <c r="N632" s="31"/>
      <c r="O632" s="31"/>
    </row>
    <row r="633" spans="3:15" x14ac:dyDescent="0.3">
      <c r="C633" s="40">
        <v>0.6</v>
      </c>
      <c r="H633" s="40">
        <v>0.6</v>
      </c>
      <c r="J633" s="40"/>
      <c r="M633" s="40"/>
      <c r="N633" s="31"/>
      <c r="O633" s="31"/>
    </row>
    <row r="634" spans="3:15" x14ac:dyDescent="0.3">
      <c r="C634" s="40">
        <v>0.06</v>
      </c>
      <c r="H634" s="40">
        <v>0.06</v>
      </c>
      <c r="J634" s="40"/>
      <c r="M634" s="40"/>
      <c r="N634" s="31"/>
      <c r="O634" s="31"/>
    </row>
    <row r="635" spans="3:15" x14ac:dyDescent="0.3">
      <c r="C635" s="40">
        <v>3.27</v>
      </c>
      <c r="H635" s="40">
        <v>3.27</v>
      </c>
      <c r="J635" s="40"/>
      <c r="M635" s="40"/>
      <c r="N635" s="31"/>
      <c r="O635" s="31"/>
    </row>
    <row r="636" spans="3:15" x14ac:dyDescent="0.3">
      <c r="C636" s="40">
        <v>0.45</v>
      </c>
      <c r="H636" s="40">
        <v>0.45</v>
      </c>
      <c r="J636" s="40"/>
      <c r="M636" s="40"/>
      <c r="N636" s="31"/>
      <c r="O636" s="31"/>
    </row>
    <row r="637" spans="3:15" x14ac:dyDescent="0.3">
      <c r="C637" s="40">
        <v>0.68</v>
      </c>
      <c r="H637" s="40">
        <v>0.68</v>
      </c>
      <c r="J637" s="40"/>
      <c r="M637" s="40"/>
      <c r="N637" s="31"/>
      <c r="O637" s="31"/>
    </row>
    <row r="638" spans="3:15" x14ac:dyDescent="0.3">
      <c r="C638" s="40">
        <v>0.67</v>
      </c>
      <c r="H638" s="40">
        <v>0.67</v>
      </c>
      <c r="J638" s="40"/>
      <c r="M638" s="40"/>
      <c r="N638" s="31"/>
      <c r="O638" s="31"/>
    </row>
    <row r="639" spans="3:15" x14ac:dyDescent="0.3">
      <c r="C639" s="40">
        <v>0.7</v>
      </c>
      <c r="H639" s="40">
        <v>0.7</v>
      </c>
      <c r="J639" s="40"/>
      <c r="M639" s="40"/>
      <c r="N639" s="31"/>
      <c r="O639" s="31"/>
    </row>
    <row r="640" spans="3:15" x14ac:dyDescent="0.3">
      <c r="C640" s="40">
        <v>0.1</v>
      </c>
      <c r="H640" s="40">
        <v>0.1</v>
      </c>
      <c r="J640" s="40"/>
      <c r="M640" s="40"/>
      <c r="N640" s="31"/>
      <c r="O640" s="31"/>
    </row>
    <row r="641" spans="3:15" x14ac:dyDescent="0.3">
      <c r="C641" s="40">
        <v>0.13</v>
      </c>
      <c r="H641" s="40">
        <v>0.13</v>
      </c>
      <c r="J641" s="40"/>
      <c r="M641" s="40"/>
      <c r="N641" s="31"/>
      <c r="O641" s="31"/>
    </row>
    <row r="642" spans="3:15" x14ac:dyDescent="0.3">
      <c r="C642" s="40">
        <v>0.48</v>
      </c>
      <c r="H642" s="40">
        <v>0.48</v>
      </c>
      <c r="J642" s="40"/>
      <c r="M642" s="40"/>
      <c r="N642" s="31"/>
      <c r="O642" s="31"/>
    </row>
    <row r="643" spans="3:15" x14ac:dyDescent="0.3">
      <c r="C643" s="40">
        <v>0.65</v>
      </c>
      <c r="H643" s="40">
        <v>0.65</v>
      </c>
      <c r="J643" s="40"/>
      <c r="M643" s="40"/>
      <c r="N643" s="31"/>
      <c r="O643" s="31"/>
    </row>
    <row r="644" spans="3:15" x14ac:dyDescent="0.3">
      <c r="C644" s="40">
        <v>1.62</v>
      </c>
      <c r="H644" s="40">
        <v>1.62</v>
      </c>
      <c r="J644" s="40"/>
      <c r="M644" s="40"/>
      <c r="N644" s="31"/>
      <c r="O644" s="31"/>
    </row>
    <row r="645" spans="3:15" x14ac:dyDescent="0.3">
      <c r="C645" s="40">
        <v>0.44</v>
      </c>
      <c r="H645" s="40">
        <v>0.44</v>
      </c>
      <c r="J645" s="40"/>
      <c r="M645" s="40"/>
      <c r="N645" s="31"/>
      <c r="O645" s="31"/>
    </row>
    <row r="646" spans="3:15" x14ac:dyDescent="0.3">
      <c r="C646" s="40">
        <v>0.26</v>
      </c>
      <c r="H646" s="40">
        <v>0.26</v>
      </c>
      <c r="J646" s="40"/>
      <c r="M646" s="40"/>
      <c r="N646" s="31"/>
      <c r="O646" s="31"/>
    </row>
    <row r="647" spans="3:15" x14ac:dyDescent="0.3">
      <c r="C647" s="40">
        <v>0.15</v>
      </c>
      <c r="H647" s="40">
        <v>0.15</v>
      </c>
      <c r="J647" s="40"/>
      <c r="M647" s="40"/>
      <c r="N647" s="31"/>
      <c r="O647" s="31"/>
    </row>
    <row r="648" spans="3:15" x14ac:dyDescent="0.3">
      <c r="C648" s="40">
        <v>0.37</v>
      </c>
      <c r="H648" s="40">
        <v>0.37</v>
      </c>
      <c r="J648" s="40"/>
      <c r="M648" s="40"/>
      <c r="N648" s="31"/>
      <c r="O648" s="31"/>
    </row>
    <row r="649" spans="3:15" x14ac:dyDescent="0.3">
      <c r="C649" s="40">
        <v>0.74</v>
      </c>
      <c r="H649" s="40">
        <v>0.74</v>
      </c>
      <c r="J649" s="40"/>
      <c r="M649" s="40"/>
      <c r="N649" s="31"/>
      <c r="O649" s="31"/>
    </row>
    <row r="650" spans="3:15" x14ac:dyDescent="0.3">
      <c r="C650" s="40">
        <v>0.5</v>
      </c>
      <c r="H650" s="40">
        <v>0.5</v>
      </c>
      <c r="J650" s="40"/>
      <c r="M650" s="40"/>
      <c r="N650" s="31"/>
      <c r="O650" s="31"/>
    </row>
    <row r="651" spans="3:15" x14ac:dyDescent="0.3">
      <c r="C651" s="40">
        <v>0.52</v>
      </c>
      <c r="H651" s="40">
        <v>0.52</v>
      </c>
      <c r="J651" s="40"/>
      <c r="M651" s="40"/>
      <c r="N651" s="31"/>
      <c r="O651" s="31"/>
    </row>
    <row r="652" spans="3:15" x14ac:dyDescent="0.3">
      <c r="C652" s="40">
        <v>0.53</v>
      </c>
      <c r="H652" s="40">
        <v>0.53</v>
      </c>
      <c r="J652" s="40"/>
      <c r="M652" s="40"/>
      <c r="N652" s="31"/>
      <c r="O652" s="31"/>
    </row>
    <row r="653" spans="3:15" x14ac:dyDescent="0.3">
      <c r="C653" s="40">
        <v>0.82</v>
      </c>
      <c r="H653" s="40">
        <v>0.82</v>
      </c>
      <c r="J653" s="40"/>
      <c r="M653" s="40"/>
      <c r="N653" s="31"/>
      <c r="O653" s="31"/>
    </row>
    <row r="654" spans="3:15" x14ac:dyDescent="0.3">
      <c r="C654" s="40">
        <v>1.04</v>
      </c>
      <c r="H654" s="40">
        <v>1.04</v>
      </c>
      <c r="J654" s="40"/>
      <c r="M654" s="40"/>
      <c r="N654" s="31"/>
      <c r="O654" s="31"/>
    </row>
    <row r="655" spans="3:15" x14ac:dyDescent="0.3">
      <c r="C655" s="40">
        <v>0.61</v>
      </c>
      <c r="H655" s="40">
        <v>0.61</v>
      </c>
      <c r="J655" s="40"/>
      <c r="M655" s="40"/>
      <c r="N655" s="31"/>
      <c r="O655" s="31"/>
    </row>
    <row r="656" spans="3:15" x14ac:dyDescent="0.3">
      <c r="C656" s="40">
        <v>0.73</v>
      </c>
      <c r="H656" s="40">
        <v>0.73</v>
      </c>
      <c r="J656" s="40"/>
      <c r="M656" s="40"/>
      <c r="N656" s="31"/>
      <c r="O656" s="31"/>
    </row>
    <row r="657" spans="3:15" x14ac:dyDescent="0.3">
      <c r="C657" s="40">
        <v>0.15</v>
      </c>
      <c r="H657" s="40">
        <v>0.15</v>
      </c>
      <c r="J657" s="40"/>
      <c r="M657" s="40"/>
      <c r="N657" s="31"/>
      <c r="O657" s="31"/>
    </row>
    <row r="658" spans="3:15" x14ac:dyDescent="0.3">
      <c r="C658" s="40">
        <v>0.59</v>
      </c>
      <c r="H658" s="40">
        <v>0.59</v>
      </c>
      <c r="J658" s="40"/>
      <c r="M658" s="40"/>
      <c r="N658" s="31"/>
      <c r="O658" s="31"/>
    </row>
    <row r="659" spans="3:15" x14ac:dyDescent="0.3">
      <c r="C659" s="40">
        <v>2.88</v>
      </c>
      <c r="H659" s="40">
        <v>2.88</v>
      </c>
      <c r="J659" s="40"/>
      <c r="M659" s="40"/>
      <c r="N659" s="31"/>
      <c r="O659" s="31"/>
    </row>
    <row r="660" spans="3:15" x14ac:dyDescent="0.3">
      <c r="C660" s="40">
        <v>0.78</v>
      </c>
      <c r="H660" s="40">
        <v>0.78</v>
      </c>
      <c r="J660" s="40"/>
      <c r="M660" s="40"/>
      <c r="N660" s="31"/>
      <c r="O660" s="31"/>
    </row>
    <row r="661" spans="3:15" x14ac:dyDescent="0.3">
      <c r="C661" s="40">
        <v>0.79</v>
      </c>
      <c r="H661" s="40">
        <v>0.79</v>
      </c>
      <c r="J661" s="40"/>
      <c r="M661" s="40"/>
      <c r="N661" s="31"/>
      <c r="O661" s="31"/>
    </row>
    <row r="662" spans="3:15" x14ac:dyDescent="0.3">
      <c r="C662" s="40">
        <v>0.76</v>
      </c>
      <c r="H662" s="40">
        <v>0.76</v>
      </c>
      <c r="J662" s="40"/>
      <c r="M662" s="40"/>
      <c r="N662" s="31"/>
      <c r="O662" s="31"/>
    </row>
    <row r="663" spans="3:15" x14ac:dyDescent="0.3">
      <c r="C663" s="40">
        <v>0.34</v>
      </c>
      <c r="H663" s="40">
        <v>0.34</v>
      </c>
      <c r="J663" s="40"/>
      <c r="M663" s="40"/>
      <c r="N663" s="31"/>
      <c r="O663" s="31"/>
    </row>
    <row r="664" spans="3:15" x14ac:dyDescent="0.3">
      <c r="C664" s="40">
        <v>0.56999999999999995</v>
      </c>
      <c r="H664" s="40">
        <v>0.56999999999999995</v>
      </c>
      <c r="J664" s="40"/>
      <c r="M664" s="40"/>
      <c r="N664" s="31"/>
      <c r="O664" s="31"/>
    </row>
    <row r="665" spans="3:15" x14ac:dyDescent="0.3">
      <c r="C665" s="40">
        <v>0.91</v>
      </c>
      <c r="H665" s="40">
        <v>0.91</v>
      </c>
      <c r="J665" s="40"/>
      <c r="M665" s="40"/>
      <c r="N665" s="31"/>
      <c r="O665" s="31"/>
    </row>
    <row r="666" spans="3:15" x14ac:dyDescent="0.3">
      <c r="C666" s="40">
        <v>0.98</v>
      </c>
      <c r="H666" s="40">
        <v>0.98</v>
      </c>
      <c r="J666" s="40"/>
      <c r="M666" s="40"/>
      <c r="N666" s="31"/>
      <c r="O666" s="31"/>
    </row>
    <row r="667" spans="3:15" x14ac:dyDescent="0.3">
      <c r="C667" s="40">
        <v>0.26</v>
      </c>
      <c r="H667" s="40">
        <v>0.26</v>
      </c>
      <c r="J667" s="40"/>
      <c r="M667" s="40"/>
      <c r="N667" s="31"/>
      <c r="O667" s="31"/>
    </row>
    <row r="668" spans="3:15" x14ac:dyDescent="0.3">
      <c r="C668" s="40">
        <v>0.35</v>
      </c>
      <c r="H668" s="40">
        <v>0.35</v>
      </c>
      <c r="J668" s="40"/>
      <c r="M668" s="40"/>
      <c r="N668" s="31"/>
      <c r="O668" s="31"/>
    </row>
    <row r="669" spans="3:15" x14ac:dyDescent="0.3">
      <c r="C669" s="40">
        <v>0.26</v>
      </c>
      <c r="H669" s="40">
        <v>0.26</v>
      </c>
      <c r="J669" s="40"/>
      <c r="M669" s="40"/>
      <c r="N669" s="31"/>
      <c r="O669" s="31"/>
    </row>
    <row r="670" spans="3:15" x14ac:dyDescent="0.3">
      <c r="C670" s="40">
        <v>0.42</v>
      </c>
      <c r="H670" s="40">
        <v>0.42</v>
      </c>
      <c r="J670" s="40"/>
      <c r="M670" s="40"/>
      <c r="N670" s="31"/>
      <c r="O670" s="31"/>
    </row>
    <row r="671" spans="3:15" x14ac:dyDescent="0.3">
      <c r="C671" s="40">
        <v>0.35</v>
      </c>
      <c r="H671" s="40">
        <v>0.35</v>
      </c>
      <c r="J671" s="40"/>
      <c r="M671" s="40"/>
      <c r="N671" s="31"/>
      <c r="O671" s="31"/>
    </row>
    <row r="672" spans="3:15" x14ac:dyDescent="0.3">
      <c r="C672" s="40">
        <v>0.54</v>
      </c>
      <c r="H672" s="40">
        <v>0.54</v>
      </c>
      <c r="J672" s="40"/>
      <c r="M672" s="40"/>
      <c r="N672" s="31"/>
      <c r="O672" s="31"/>
    </row>
    <row r="673" spans="3:15" x14ac:dyDescent="0.3">
      <c r="C673" s="40">
        <v>0.08</v>
      </c>
      <c r="H673" s="40">
        <v>0.08</v>
      </c>
      <c r="J673" s="40"/>
      <c r="M673" s="40"/>
      <c r="N673" s="31"/>
      <c r="O673" s="31"/>
    </row>
    <row r="674" spans="3:15" x14ac:dyDescent="0.3">
      <c r="C674" s="40">
        <v>0.37</v>
      </c>
      <c r="H674" s="40">
        <v>0.37</v>
      </c>
      <c r="J674" s="40"/>
      <c r="M674" s="40"/>
      <c r="N674" s="31"/>
      <c r="O674" s="31"/>
    </row>
    <row r="675" spans="3:15" x14ac:dyDescent="0.3">
      <c r="C675" s="40">
        <v>0.36</v>
      </c>
      <c r="H675" s="40">
        <v>0.36</v>
      </c>
      <c r="J675" s="40"/>
      <c r="M675" s="40"/>
      <c r="N675" s="31"/>
      <c r="O675" s="31"/>
    </row>
    <row r="676" spans="3:15" x14ac:dyDescent="0.3">
      <c r="C676" s="40">
        <v>0.61</v>
      </c>
      <c r="H676" s="40">
        <v>0.61</v>
      </c>
      <c r="J676" s="40"/>
      <c r="M676" s="40"/>
      <c r="N676" s="31"/>
      <c r="O676" s="31"/>
    </row>
    <row r="677" spans="3:15" x14ac:dyDescent="0.3">
      <c r="C677" s="40">
        <v>0.93</v>
      </c>
      <c r="H677" s="40">
        <v>0.93</v>
      </c>
      <c r="J677" s="40"/>
      <c r="M677" s="40"/>
      <c r="N677" s="31"/>
      <c r="O677" s="31"/>
    </row>
    <row r="678" spans="3:15" x14ac:dyDescent="0.3">
      <c r="C678" s="40">
        <v>1.64</v>
      </c>
      <c r="H678" s="40">
        <v>1.64</v>
      </c>
      <c r="J678" s="40"/>
      <c r="M678" s="40"/>
      <c r="N678" s="31"/>
      <c r="O678" s="31"/>
    </row>
    <row r="679" spans="3:15" x14ac:dyDescent="0.3">
      <c r="C679" s="40">
        <v>0.43</v>
      </c>
      <c r="H679" s="40">
        <v>0.43</v>
      </c>
      <c r="J679" s="40"/>
      <c r="M679" s="40"/>
      <c r="N679" s="31"/>
      <c r="O679" s="31"/>
    </row>
    <row r="680" spans="3:15" x14ac:dyDescent="0.3">
      <c r="C680" s="40">
        <v>0.71</v>
      </c>
      <c r="H680" s="40">
        <v>0.71</v>
      </c>
      <c r="J680" s="40"/>
      <c r="M680" s="40"/>
      <c r="N680" s="31"/>
      <c r="O680" s="31"/>
    </row>
    <row r="681" spans="3:15" x14ac:dyDescent="0.3">
      <c r="C681" s="40">
        <v>0.79</v>
      </c>
      <c r="H681" s="40">
        <v>0.79</v>
      </c>
      <c r="J681" s="40"/>
      <c r="M681" s="40"/>
      <c r="N681" s="31"/>
      <c r="O681" s="31"/>
    </row>
    <row r="682" spans="3:15" x14ac:dyDescent="0.3">
      <c r="C682" s="40">
        <v>1.97</v>
      </c>
      <c r="H682" s="40">
        <v>1.97</v>
      </c>
      <c r="J682" s="40"/>
      <c r="M682" s="40"/>
      <c r="N682" s="31"/>
      <c r="O682" s="31"/>
    </row>
    <row r="683" spans="3:15" x14ac:dyDescent="0.3">
      <c r="C683" s="40">
        <v>1.18</v>
      </c>
      <c r="H683" s="40">
        <v>1.18</v>
      </c>
      <c r="J683" s="40"/>
      <c r="M683" s="40"/>
      <c r="N683" s="31"/>
      <c r="O683" s="31"/>
    </row>
    <row r="684" spans="3:15" x14ac:dyDescent="0.3">
      <c r="C684" s="40">
        <v>2.2400000000000002</v>
      </c>
      <c r="H684" s="40">
        <v>2.2400000000000002</v>
      </c>
      <c r="J684" s="40"/>
      <c r="M684" s="40"/>
      <c r="N684" s="31"/>
      <c r="O684" s="31"/>
    </row>
    <row r="685" spans="3:15" x14ac:dyDescent="0.3">
      <c r="C685" s="40">
        <v>1.27</v>
      </c>
      <c r="H685" s="40">
        <v>1.27</v>
      </c>
      <c r="J685" s="40"/>
      <c r="M685" s="40"/>
      <c r="N685" s="31"/>
      <c r="O685" s="31"/>
    </row>
    <row r="686" spans="3:15" x14ac:dyDescent="0.3">
      <c r="C686" s="40">
        <v>0.77</v>
      </c>
      <c r="H686" s="40">
        <v>0.77</v>
      </c>
      <c r="J686" s="40"/>
      <c r="M686" s="40"/>
      <c r="N686" s="31"/>
      <c r="O686" s="31"/>
    </row>
    <row r="687" spans="3:15" x14ac:dyDescent="0.3">
      <c r="C687" s="40">
        <v>0.55000000000000004</v>
      </c>
      <c r="H687" s="40">
        <v>0.55000000000000004</v>
      </c>
      <c r="J687" s="40"/>
      <c r="M687" s="40"/>
      <c r="N687" s="31"/>
      <c r="O687" s="31"/>
    </row>
    <row r="688" spans="3:15" x14ac:dyDescent="0.3">
      <c r="C688" s="40">
        <v>0.91</v>
      </c>
      <c r="H688" s="40">
        <v>0.91</v>
      </c>
      <c r="J688" s="40"/>
      <c r="M688" s="40"/>
      <c r="N688" s="31"/>
      <c r="O688" s="31"/>
    </row>
    <row r="689" spans="3:15" x14ac:dyDescent="0.3">
      <c r="C689" s="40">
        <v>1.39</v>
      </c>
      <c r="H689" s="40">
        <v>1.39</v>
      </c>
      <c r="J689" s="40"/>
      <c r="M689" s="40"/>
      <c r="N689" s="31"/>
      <c r="O689" s="31"/>
    </row>
    <row r="690" spans="3:15" x14ac:dyDescent="0.3">
      <c r="C690" s="40">
        <v>1.08</v>
      </c>
      <c r="H690" s="40">
        <v>1.08</v>
      </c>
      <c r="J690" s="40"/>
      <c r="M690" s="40"/>
      <c r="N690" s="31"/>
      <c r="O690" s="31"/>
    </row>
    <row r="691" spans="3:15" x14ac:dyDescent="0.3">
      <c r="C691" s="40">
        <v>1.42</v>
      </c>
      <c r="H691" s="40">
        <v>1.42</v>
      </c>
      <c r="J691" s="40"/>
      <c r="M691" s="40"/>
      <c r="N691" s="31"/>
      <c r="O691" s="31"/>
    </row>
    <row r="692" spans="3:15" x14ac:dyDescent="0.3">
      <c r="C692" s="40">
        <v>5.2</v>
      </c>
      <c r="H692" s="40">
        <v>5.2</v>
      </c>
      <c r="J692" s="40"/>
      <c r="M692" s="40"/>
      <c r="N692" s="31"/>
      <c r="O692" s="31"/>
    </row>
    <row r="693" spans="3:15" x14ac:dyDescent="0.3">
      <c r="C693" s="40">
        <v>0.77</v>
      </c>
      <c r="H693" s="40">
        <v>0.77</v>
      </c>
      <c r="J693" s="40"/>
      <c r="M693" s="40"/>
      <c r="N693" s="31"/>
      <c r="O693" s="31"/>
    </row>
    <row r="694" spans="3:15" x14ac:dyDescent="0.3">
      <c r="C694" s="40">
        <v>0.89</v>
      </c>
      <c r="H694" s="40">
        <v>0.89</v>
      </c>
      <c r="J694" s="40"/>
      <c r="M694" s="40"/>
      <c r="N694" s="31"/>
      <c r="O694" s="31"/>
    </row>
    <row r="695" spans="3:15" x14ac:dyDescent="0.3">
      <c r="C695" s="40">
        <v>0.56999999999999995</v>
      </c>
      <c r="H695" s="40">
        <v>0.56999999999999995</v>
      </c>
      <c r="J695" s="40"/>
      <c r="M695" s="40"/>
      <c r="N695" s="31"/>
      <c r="O695" s="31"/>
    </row>
    <row r="696" spans="3:15" x14ac:dyDescent="0.3">
      <c r="C696" s="40">
        <v>1.06</v>
      </c>
      <c r="H696" s="40">
        <v>1.06</v>
      </c>
      <c r="J696" s="40"/>
      <c r="M696" s="40"/>
      <c r="N696" s="31"/>
      <c r="O696" s="31"/>
    </row>
    <row r="697" spans="3:15" x14ac:dyDescent="0.3">
      <c r="C697" s="40">
        <v>0.84</v>
      </c>
      <c r="H697" s="40">
        <v>0.84</v>
      </c>
      <c r="J697" s="40"/>
      <c r="M697" s="40"/>
      <c r="N697" s="31"/>
      <c r="O697" s="31"/>
    </row>
    <row r="698" spans="3:15" x14ac:dyDescent="0.3">
      <c r="C698" s="40">
        <v>1.63</v>
      </c>
      <c r="H698" s="40">
        <v>1.63</v>
      </c>
      <c r="J698" s="40"/>
      <c r="M698" s="40"/>
      <c r="N698" s="31"/>
      <c r="O698" s="31"/>
    </row>
    <row r="699" spans="3:15" x14ac:dyDescent="0.3">
      <c r="C699" s="40">
        <v>1.25</v>
      </c>
      <c r="H699" s="40">
        <v>1.25</v>
      </c>
      <c r="J699" s="40"/>
      <c r="M699" s="40"/>
      <c r="N699" s="31"/>
      <c r="O699" s="31"/>
    </row>
    <row r="700" spans="3:15" x14ac:dyDescent="0.3">
      <c r="C700" s="40">
        <v>3.13</v>
      </c>
      <c r="H700" s="40">
        <v>3.13</v>
      </c>
      <c r="J700" s="40"/>
      <c r="M700" s="40"/>
      <c r="N700" s="31"/>
      <c r="O700" s="31"/>
    </row>
    <row r="701" spans="3:15" x14ac:dyDescent="0.3">
      <c r="C701" s="40">
        <v>2.38</v>
      </c>
      <c r="H701" s="40">
        <v>2.38</v>
      </c>
      <c r="J701" s="40"/>
      <c r="M701" s="40"/>
      <c r="N701" s="31"/>
      <c r="O701" s="31"/>
    </row>
    <row r="702" spans="3:15" x14ac:dyDescent="0.3">
      <c r="C702" s="40">
        <v>1.41</v>
      </c>
      <c r="H702" s="40">
        <v>1.41</v>
      </c>
      <c r="J702" s="40"/>
      <c r="M702" s="40"/>
      <c r="N702" s="31"/>
      <c r="O702" s="31"/>
    </row>
    <row r="703" spans="3:15" x14ac:dyDescent="0.3">
      <c r="C703" s="40">
        <v>1.42</v>
      </c>
      <c r="H703" s="40">
        <v>1.42</v>
      </c>
      <c r="J703" s="40"/>
      <c r="M703" s="40"/>
      <c r="N703" s="31"/>
      <c r="O703" s="31"/>
    </row>
    <row r="704" spans="3:15" x14ac:dyDescent="0.3">
      <c r="C704" s="40">
        <v>0.23</v>
      </c>
      <c r="H704" s="40">
        <v>0.23</v>
      </c>
      <c r="J704" s="40"/>
      <c r="M704" s="40"/>
      <c r="N704" s="31"/>
      <c r="O704" s="31"/>
    </row>
    <row r="705" spans="3:15" x14ac:dyDescent="0.3">
      <c r="C705" s="40">
        <v>0.46</v>
      </c>
      <c r="H705" s="40">
        <v>0.46</v>
      </c>
      <c r="J705" s="40"/>
      <c r="M705" s="40"/>
      <c r="N705" s="31"/>
      <c r="O705" s="31"/>
    </row>
    <row r="706" spans="3:15" x14ac:dyDescent="0.3">
      <c r="C706" s="40">
        <v>0.57999999999999996</v>
      </c>
      <c r="H706" s="40">
        <v>0.57999999999999996</v>
      </c>
      <c r="J706" s="40"/>
      <c r="M706" s="40"/>
      <c r="N706" s="31"/>
      <c r="O706" s="31"/>
    </row>
    <row r="707" spans="3:15" x14ac:dyDescent="0.3">
      <c r="C707" s="40">
        <v>0.55000000000000004</v>
      </c>
      <c r="H707" s="40">
        <v>0.55000000000000004</v>
      </c>
      <c r="J707" s="40"/>
      <c r="M707" s="40"/>
      <c r="N707" s="31"/>
      <c r="O707" s="31"/>
    </row>
    <row r="708" spans="3:15" x14ac:dyDescent="0.3">
      <c r="C708" s="40">
        <v>0.77</v>
      </c>
      <c r="H708" s="40">
        <v>0.77</v>
      </c>
      <c r="J708" s="40"/>
      <c r="M708" s="40"/>
      <c r="N708" s="31"/>
      <c r="O708" s="31"/>
    </row>
    <row r="709" spans="3:15" x14ac:dyDescent="0.3">
      <c r="C709" s="40">
        <v>0.92</v>
      </c>
      <c r="H709" s="40">
        <v>0.92</v>
      </c>
      <c r="J709" s="40"/>
      <c r="M709" s="40"/>
      <c r="N709" s="31"/>
      <c r="O709" s="31"/>
    </row>
    <row r="710" spans="3:15" x14ac:dyDescent="0.3">
      <c r="C710" s="40">
        <v>0.39</v>
      </c>
      <c r="H710" s="40">
        <v>0.39</v>
      </c>
      <c r="J710" s="40"/>
      <c r="M710" s="40"/>
      <c r="N710" s="31"/>
      <c r="O710" s="31"/>
    </row>
    <row r="711" spans="3:15" x14ac:dyDescent="0.3">
      <c r="C711" s="40">
        <v>0.89</v>
      </c>
      <c r="H711" s="40">
        <v>0.89</v>
      </c>
      <c r="J711" s="40"/>
      <c r="M711" s="40"/>
      <c r="N711" s="31"/>
      <c r="O711" s="31"/>
    </row>
    <row r="712" spans="3:15" x14ac:dyDescent="0.3">
      <c r="C712" s="40">
        <v>0.48</v>
      </c>
      <c r="H712" s="40">
        <v>0.48</v>
      </c>
      <c r="J712" s="40"/>
      <c r="M712" s="40"/>
      <c r="N712" s="31"/>
      <c r="O712" s="31"/>
    </row>
    <row r="713" spans="3:15" x14ac:dyDescent="0.3">
      <c r="C713" s="40">
        <v>0.55000000000000004</v>
      </c>
      <c r="H713" s="40">
        <v>0.55000000000000004</v>
      </c>
      <c r="J713" s="40"/>
      <c r="M713" s="40"/>
      <c r="N713" s="31"/>
      <c r="O713" s="31"/>
    </row>
    <row r="714" spans="3:15" x14ac:dyDescent="0.3">
      <c r="C714" s="40">
        <v>1.2</v>
      </c>
      <c r="H714" s="40">
        <v>1.2</v>
      </c>
      <c r="J714" s="40"/>
      <c r="M714" s="40"/>
      <c r="N714" s="31"/>
      <c r="O714" s="31"/>
    </row>
    <row r="715" spans="3:15" x14ac:dyDescent="0.3">
      <c r="C715" s="40">
        <v>0.78</v>
      </c>
      <c r="H715" s="40">
        <v>0.78</v>
      </c>
      <c r="J715" s="40"/>
      <c r="M715" s="40"/>
      <c r="N715" s="31"/>
      <c r="O715" s="31"/>
    </row>
    <row r="716" spans="3:15" x14ac:dyDescent="0.3">
      <c r="C716" s="40">
        <v>0.94</v>
      </c>
      <c r="H716" s="40">
        <v>0.94</v>
      </c>
      <c r="J716" s="40"/>
      <c r="M716" s="40"/>
      <c r="N716" s="31"/>
      <c r="O716" s="31"/>
    </row>
  </sheetData>
  <mergeCells count="8">
    <mergeCell ref="Q6:W6"/>
    <mergeCell ref="Q13:W13"/>
    <mergeCell ref="Q20:W20"/>
    <mergeCell ref="Z1:AA1"/>
    <mergeCell ref="P5:X5"/>
    <mergeCell ref="P12:X12"/>
    <mergeCell ref="P19:X19"/>
    <mergeCell ref="AA5:A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6"/>
  <sheetViews>
    <sheetView tabSelected="1" topLeftCell="Y1" zoomScale="73" zoomScaleNormal="73" workbookViewId="0">
      <selection activeCell="AH2" sqref="AH2"/>
    </sheetView>
  </sheetViews>
  <sheetFormatPr defaultRowHeight="14.4" x14ac:dyDescent="0.3"/>
  <cols>
    <col min="1" max="1" width="36.6640625" style="1" customWidth="1"/>
    <col min="2" max="2" width="18.88671875" style="34" customWidth="1"/>
    <col min="3" max="3" width="23.44140625" style="31" customWidth="1"/>
    <col min="4" max="4" width="14.6640625" customWidth="1"/>
    <col min="5" max="5" width="19.44140625" customWidth="1"/>
    <col min="6" max="6" width="21.77734375" customWidth="1"/>
    <col min="7" max="7" width="16.44140625" customWidth="1"/>
    <col min="8" max="8" width="38.44140625" customWidth="1"/>
    <col min="9" max="9" width="24.6640625" customWidth="1"/>
    <col min="10" max="10" width="10" customWidth="1"/>
    <col min="11" max="11" width="21" customWidth="1"/>
    <col min="12" max="12" width="19.33203125" customWidth="1"/>
    <col min="14" max="14" width="45" customWidth="1"/>
    <col min="15" max="15" width="23.44140625" style="34" customWidth="1"/>
    <col min="16" max="16" width="28.88671875" style="34" customWidth="1"/>
    <col min="17" max="17" width="13.109375" customWidth="1"/>
    <col min="18" max="18" width="13.44140625" customWidth="1"/>
    <col min="19" max="19" width="22" style="84" customWidth="1"/>
    <col min="21" max="21" width="44.33203125" customWidth="1"/>
    <col min="24" max="24" width="55.88671875" customWidth="1"/>
    <col min="25" max="25" width="13.88671875" customWidth="1"/>
    <col min="26" max="26" width="14.33203125" customWidth="1"/>
    <col min="27" max="27" width="25.44140625" customWidth="1"/>
    <col min="28" max="28" width="24" customWidth="1"/>
    <col min="29" max="29" width="13.44140625" customWidth="1"/>
    <col min="30" max="30" width="17.6640625" customWidth="1"/>
    <col min="31" max="31" width="16.6640625" customWidth="1"/>
    <col min="32" max="32" width="17.44140625" customWidth="1"/>
    <col min="33" max="33" width="16.6640625" customWidth="1"/>
    <col min="34" max="34" width="20.88671875" customWidth="1"/>
    <col min="35" max="35" width="23.88671875" customWidth="1"/>
    <col min="36" max="36" width="22.109375" customWidth="1"/>
    <col min="37" max="37" width="32.6640625" customWidth="1"/>
    <col min="38" max="38" width="14.44140625" customWidth="1"/>
    <col min="39" max="39" width="21.109375" customWidth="1"/>
  </cols>
  <sheetData>
    <row r="1" spans="1:38" ht="16.8" thickBot="1" x14ac:dyDescent="0.35">
      <c r="A1" s="61" t="s">
        <v>0</v>
      </c>
      <c r="B1" s="60" t="s">
        <v>820</v>
      </c>
      <c r="C1" s="60" t="s">
        <v>821</v>
      </c>
      <c r="E1" s="86" t="s">
        <v>862</v>
      </c>
      <c r="F1" s="86"/>
      <c r="H1" s="70" t="s">
        <v>865</v>
      </c>
      <c r="I1" s="70" t="s">
        <v>866</v>
      </c>
      <c r="J1" s="42"/>
      <c r="K1" s="86" t="s">
        <v>864</v>
      </c>
      <c r="L1" s="86"/>
      <c r="N1" s="69" t="s">
        <v>867</v>
      </c>
      <c r="O1" s="36" t="s">
        <v>886</v>
      </c>
      <c r="P1" s="36" t="s">
        <v>887</v>
      </c>
      <c r="Q1" s="36" t="s">
        <v>888</v>
      </c>
      <c r="R1" s="84" t="s">
        <v>889</v>
      </c>
      <c r="S1" s="84" t="s">
        <v>890</v>
      </c>
      <c r="T1" s="88" t="s">
        <v>877</v>
      </c>
      <c r="U1" s="88"/>
      <c r="V1" s="88"/>
      <c r="X1" s="89" t="s">
        <v>868</v>
      </c>
      <c r="Y1" s="36" t="s">
        <v>833</v>
      </c>
      <c r="AE1" s="71" t="s">
        <v>839</v>
      </c>
      <c r="AF1" s="71" t="s">
        <v>840</v>
      </c>
      <c r="AG1" s="71" t="s">
        <v>841</v>
      </c>
      <c r="AH1" s="71" t="s">
        <v>842</v>
      </c>
      <c r="AI1" s="71" t="s">
        <v>843</v>
      </c>
      <c r="AJ1" s="71" t="s">
        <v>844</v>
      </c>
      <c r="AK1" s="71" t="s">
        <v>845</v>
      </c>
    </row>
    <row r="2" spans="1:38" ht="15.6" thickTop="1" thickBot="1" x14ac:dyDescent="0.35">
      <c r="A2" s="1" t="s">
        <v>11</v>
      </c>
      <c r="B2" s="31">
        <v>0.63</v>
      </c>
      <c r="C2" s="31">
        <v>0.91</v>
      </c>
      <c r="D2" s="91"/>
      <c r="E2" s="64" t="s">
        <v>847</v>
      </c>
      <c r="F2" s="90">
        <f>SLOPE(C2:C325,B2:B325)</f>
        <v>0.48058343105613327</v>
      </c>
      <c r="H2" s="42">
        <f>$F$2*B2+$F$3</f>
        <v>1.1191662515609693</v>
      </c>
      <c r="I2" s="42">
        <f>C2-H2</f>
        <v>-0.20916625156096924</v>
      </c>
      <c r="J2" s="42"/>
      <c r="K2" s="58" t="s">
        <v>834</v>
      </c>
      <c r="L2" s="35">
        <f>AVERAGE(I2:I325)</f>
        <v>7.569390930237564E-16</v>
      </c>
      <c r="N2" s="54"/>
      <c r="O2" s="31">
        <f>STANDARDIZE(I2,$L$2,$L$3)</f>
        <v>-0.31754245672640419</v>
      </c>
      <c r="P2" s="31">
        <v>-2.7467068164956845</v>
      </c>
      <c r="Q2" s="34">
        <v>1</v>
      </c>
      <c r="R2" s="81">
        <f>(Q2-0.5)/$L$6</f>
        <v>1.5432098765432098E-3</v>
      </c>
      <c r="S2" s="92">
        <f>_xlfn.NORM.S.INV(R2)</f>
        <v>-2.9589971305021736</v>
      </c>
      <c r="X2" s="89"/>
      <c r="Y2" s="42">
        <f>I2</f>
        <v>-0.20916625156096924</v>
      </c>
      <c r="AA2" s="86" t="s">
        <v>870</v>
      </c>
      <c r="AB2" s="86"/>
      <c r="AD2">
        <v>1</v>
      </c>
      <c r="AE2" s="72">
        <f>AG2-(0.267/2)</f>
        <v>-1.9427647353874145</v>
      </c>
      <c r="AF2" s="72">
        <f>AG2+(0.267/2)</f>
        <v>-1.6757647353874146</v>
      </c>
      <c r="AG2" s="73">
        <f>AE24</f>
        <v>-1.8092647353874145</v>
      </c>
      <c r="AH2" s="46">
        <f>COUNTIFS($Y$2:$Y$325,"&lt;"&amp;AF2,$Y$2:$Y$325,"&gt;="&amp;AE2)</f>
        <v>1</v>
      </c>
      <c r="AI2" s="73">
        <f>_xlfn.NORM.DIST(AF2,$L$2,$L$3,TRUE)-_xlfn.NORM.DIST(AE2,$L$2,$L$3,TRUE)</f>
        <v>3.8869186071125586E-3</v>
      </c>
      <c r="AJ2" s="74">
        <f>AI2*$AH$20</f>
        <v>1.2593616287044691</v>
      </c>
      <c r="AK2" s="72">
        <f>(AH2-AJ2)^2/AJ2</f>
        <v>5.3414724500884879E-2</v>
      </c>
    </row>
    <row r="3" spans="1:38" ht="18" thickTop="1" x14ac:dyDescent="0.3">
      <c r="A3" s="1" t="s">
        <v>12</v>
      </c>
      <c r="B3" s="31">
        <v>1.04</v>
      </c>
      <c r="C3" s="31">
        <v>1.42</v>
      </c>
      <c r="E3" s="58" t="s">
        <v>848</v>
      </c>
      <c r="F3" s="53">
        <f>INTERCEPT(C2:C325,B2:B325)</f>
        <v>0.81639868999560539</v>
      </c>
      <c r="H3" s="42">
        <f t="shared" ref="H3:H66" si="0">$F$2*B3+$F$3</f>
        <v>1.3162054582939839</v>
      </c>
      <c r="I3" s="42">
        <f t="shared" ref="I3:I66" si="1">C3-H3</f>
        <v>0.10379454170601599</v>
      </c>
      <c r="J3" s="42"/>
      <c r="K3" s="58" t="s">
        <v>835</v>
      </c>
      <c r="L3" s="53">
        <f>_xlfn.STDEV.S(I2:I325)</f>
        <v>0.65870326039956428</v>
      </c>
      <c r="N3" s="55"/>
      <c r="O3" s="31">
        <f t="shared" ref="O3:P66" si="2">STANDARDIZE(I3,$L$2,$L$3)</f>
        <v>0.15757405184703999</v>
      </c>
      <c r="P3" s="31">
        <v>-2.1699624659079211</v>
      </c>
      <c r="Q3" s="34">
        <v>2</v>
      </c>
      <c r="R3" s="81">
        <f t="shared" ref="R3:R66" si="3">(Q3-0.5)/$L$6</f>
        <v>4.6296296296296294E-3</v>
      </c>
      <c r="S3" s="92">
        <f t="shared" ref="S3:S66" si="4">_xlfn.NORM.S.INV(R3)</f>
        <v>-2.602330427657114</v>
      </c>
      <c r="Y3" s="42">
        <f t="shared" ref="Y3:Y66" si="5">I3</f>
        <v>0.10379454170601599</v>
      </c>
      <c r="AA3" s="62" t="s">
        <v>846</v>
      </c>
      <c r="AB3" s="65">
        <f>AK20</f>
        <v>358.3379670852492</v>
      </c>
      <c r="AD3">
        <v>2</v>
      </c>
      <c r="AE3" s="72">
        <f t="shared" ref="AE3:AE19" si="6">AG3-(0.267/2)</f>
        <v>-1.6765861667179782</v>
      </c>
      <c r="AF3" s="72">
        <f t="shared" ref="AF3:AF19" si="7">AG3+(0.267/2)</f>
        <v>-1.4095861667179783</v>
      </c>
      <c r="AG3" s="73">
        <f>AG2+$AE$26</f>
        <v>-1.5430861667179783</v>
      </c>
      <c r="AH3" s="46">
        <f t="shared" ref="AH3:AH19" si="8">COUNTIFS($Y$2:$Y$325,"&lt;"&amp;AF3,$Y$2:$Y$325,"&gt;="&amp;AE3)</f>
        <v>2</v>
      </c>
      <c r="AI3" s="73">
        <f t="shared" ref="AI3:AI19" si="9">_xlfn.NORM.DIST(AF3,$L$2,$L$3,TRUE)-_xlfn.NORM.DIST(AE3,$L$2,$L$3,TRUE)</f>
        <v>1.0720302979694087E-2</v>
      </c>
      <c r="AJ3" s="74">
        <f t="shared" ref="AJ3:AJ19" si="10">AI3*$AH$20</f>
        <v>3.4733781654208844</v>
      </c>
      <c r="AK3" s="72">
        <f t="shared" ref="AK3:AK19" si="11">(AH3-AJ3)^2/AJ3</f>
        <v>0.62499477884405952</v>
      </c>
    </row>
    <row r="4" spans="1:38" ht="15.6" x14ac:dyDescent="0.3">
      <c r="A4" s="1" t="s">
        <v>13</v>
      </c>
      <c r="B4" s="31">
        <v>0.91</v>
      </c>
      <c r="C4" s="31">
        <v>2.41</v>
      </c>
      <c r="E4" s="58" t="s">
        <v>849</v>
      </c>
      <c r="F4" s="53">
        <f>CORREL(C2:C325,B2:B325)</f>
        <v>0.42648067813320306</v>
      </c>
      <c r="H4" s="42">
        <f t="shared" si="0"/>
        <v>1.2537296122566866</v>
      </c>
      <c r="I4" s="42">
        <f t="shared" si="1"/>
        <v>1.1562703877433136</v>
      </c>
      <c r="J4" s="42"/>
      <c r="K4" s="58" t="s">
        <v>837</v>
      </c>
      <c r="L4" s="53">
        <f>MIN(I2:I325)</f>
        <v>-1.8092647353874145</v>
      </c>
      <c r="N4" s="32"/>
      <c r="O4" s="31">
        <f t="shared" si="2"/>
        <v>1.7553737126516245</v>
      </c>
      <c r="P4" s="31">
        <v>-2.1484428679811676</v>
      </c>
      <c r="Q4" s="34">
        <v>3</v>
      </c>
      <c r="R4" s="81">
        <f t="shared" si="3"/>
        <v>7.716049382716049E-3</v>
      </c>
      <c r="S4" s="92">
        <f t="shared" si="4"/>
        <v>-2.4220765640772699</v>
      </c>
      <c r="Y4" s="42">
        <f t="shared" si="5"/>
        <v>1.1562703877433136</v>
      </c>
      <c r="AA4" s="62" t="s">
        <v>831</v>
      </c>
      <c r="AB4" s="65">
        <f t="shared" ref="AB4:AB5" si="12">AK21</f>
        <v>16</v>
      </c>
      <c r="AD4">
        <v>3</v>
      </c>
      <c r="AE4" s="72">
        <f t="shared" si="6"/>
        <v>-1.4104075980485418</v>
      </c>
      <c r="AF4" s="72">
        <f t="shared" si="7"/>
        <v>-1.1434075980485419</v>
      </c>
      <c r="AG4" s="73">
        <f t="shared" ref="AG4:AG19" si="13">AG3+$AE$26</f>
        <v>-1.2769075980485418</v>
      </c>
      <c r="AH4" s="46">
        <f t="shared" si="8"/>
        <v>4</v>
      </c>
      <c r="AI4" s="73">
        <f t="shared" si="9"/>
        <v>2.5166074879443515E-2</v>
      </c>
      <c r="AJ4" s="74">
        <f t="shared" si="10"/>
        <v>8.153808260939698</v>
      </c>
      <c r="AK4" s="72">
        <f t="shared" si="11"/>
        <v>2.1160815310442924</v>
      </c>
    </row>
    <row r="5" spans="1:38" ht="16.2" x14ac:dyDescent="0.3">
      <c r="A5" s="1" t="s">
        <v>16</v>
      </c>
      <c r="B5" s="31">
        <v>1.62</v>
      </c>
      <c r="C5" s="31">
        <v>0.83</v>
      </c>
      <c r="E5" s="58" t="s">
        <v>850</v>
      </c>
      <c r="F5" s="53">
        <f>F4^2</f>
        <v>0.18188576882095675</v>
      </c>
      <c r="H5" s="42">
        <f t="shared" si="0"/>
        <v>1.5949438483065412</v>
      </c>
      <c r="I5" s="42">
        <f t="shared" si="1"/>
        <v>-0.76494384830654127</v>
      </c>
      <c r="K5" s="58" t="s">
        <v>838</v>
      </c>
      <c r="L5" s="53">
        <f>MAX(I2:I325)</f>
        <v>2.9819495006624401</v>
      </c>
      <c r="N5" s="56"/>
      <c r="O5" s="31">
        <f t="shared" si="2"/>
        <v>-1.1612874784353322</v>
      </c>
      <c r="P5" s="31">
        <v>-2.0088630868842663</v>
      </c>
      <c r="Q5" s="34">
        <v>4</v>
      </c>
      <c r="R5" s="81">
        <f t="shared" si="3"/>
        <v>1.0802469135802469E-2</v>
      </c>
      <c r="S5" s="92">
        <f t="shared" si="4"/>
        <v>-2.2972425287569873</v>
      </c>
      <c r="Y5" s="42">
        <f t="shared" si="5"/>
        <v>-0.76494384830654127</v>
      </c>
      <c r="AA5" s="62" t="s">
        <v>816</v>
      </c>
      <c r="AB5" s="65">
        <f t="shared" si="12"/>
        <v>0</v>
      </c>
      <c r="AD5">
        <v>4</v>
      </c>
      <c r="AE5" s="72">
        <f t="shared" si="6"/>
        <v>-1.1442290293791053</v>
      </c>
      <c r="AF5" s="72">
        <f t="shared" si="7"/>
        <v>-0.87722902937910541</v>
      </c>
      <c r="AG5" s="73">
        <f t="shared" si="13"/>
        <v>-1.0107290293791054</v>
      </c>
      <c r="AH5" s="46">
        <f t="shared" si="8"/>
        <v>12</v>
      </c>
      <c r="AI5" s="73">
        <f>_xlfn.NORM.DIST(AF5,$L$2,$L$3,TRUE)-_xlfn.NORM.DIST(AE5,$L$2,$L$3,TRUE)</f>
        <v>5.0285585736541238E-2</v>
      </c>
      <c r="AJ5" s="74">
        <f t="shared" si="10"/>
        <v>16.292529778639363</v>
      </c>
      <c r="AK5" s="72">
        <f t="shared" si="11"/>
        <v>1.130936211309751</v>
      </c>
    </row>
    <row r="6" spans="1:38" x14ac:dyDescent="0.3">
      <c r="A6" s="1" t="s">
        <v>17</v>
      </c>
      <c r="B6" s="31">
        <v>1.1299999999999999</v>
      </c>
      <c r="C6" s="31">
        <v>2.33</v>
      </c>
      <c r="H6" s="42">
        <f t="shared" si="0"/>
        <v>1.3594579670890359</v>
      </c>
      <c r="I6" s="42">
        <f t="shared" si="1"/>
        <v>0.97054203291096419</v>
      </c>
      <c r="J6" s="42"/>
      <c r="K6" s="58" t="s">
        <v>836</v>
      </c>
      <c r="L6" s="35">
        <f>COUNT(I2:I325)</f>
        <v>324</v>
      </c>
      <c r="N6" s="56"/>
      <c r="O6" s="31">
        <f t="shared" si="2"/>
        <v>1.4734131304014499</v>
      </c>
      <c r="P6" s="31">
        <v>-1.9071633248713129</v>
      </c>
      <c r="Q6" s="34">
        <v>5</v>
      </c>
      <c r="R6" s="81">
        <f t="shared" si="3"/>
        <v>1.3888888888888888E-2</v>
      </c>
      <c r="S6" s="92">
        <f t="shared" si="4"/>
        <v>-2.2004105812100327</v>
      </c>
      <c r="Y6" s="42">
        <f t="shared" si="5"/>
        <v>0.97054203291096419</v>
      </c>
      <c r="AD6">
        <v>5</v>
      </c>
      <c r="AE6" s="72">
        <f t="shared" si="6"/>
        <v>-0.87805046070966908</v>
      </c>
      <c r="AF6" s="72">
        <f t="shared" si="7"/>
        <v>-0.61105046070966895</v>
      </c>
      <c r="AG6" s="73">
        <f t="shared" si="13"/>
        <v>-0.74455046070966902</v>
      </c>
      <c r="AH6" s="46">
        <f t="shared" si="8"/>
        <v>18</v>
      </c>
      <c r="AI6" s="73">
        <f t="shared" si="9"/>
        <v>8.5526703248346825E-2</v>
      </c>
      <c r="AJ6" s="74">
        <f t="shared" si="10"/>
        <v>27.71065185246437</v>
      </c>
      <c r="AK6" s="72">
        <f t="shared" si="11"/>
        <v>3.4029065754865555</v>
      </c>
    </row>
    <row r="7" spans="1:38" x14ac:dyDescent="0.3">
      <c r="A7" s="1" t="s">
        <v>18</v>
      </c>
      <c r="B7" s="31">
        <v>1.45</v>
      </c>
      <c r="C7" s="31">
        <v>2.1</v>
      </c>
      <c r="D7" s="88" t="s">
        <v>863</v>
      </c>
      <c r="E7" s="88"/>
      <c r="F7" s="88"/>
      <c r="G7" s="88"/>
      <c r="H7" s="42">
        <f t="shared" si="0"/>
        <v>1.5132446650269986</v>
      </c>
      <c r="I7" s="42">
        <f t="shared" si="1"/>
        <v>0.58675533497300147</v>
      </c>
      <c r="J7" s="42"/>
      <c r="N7" s="57"/>
      <c r="O7" s="31">
        <f t="shared" si="2"/>
        <v>0.89077338803071882</v>
      </c>
      <c r="P7" s="31">
        <v>-1.8542486388218753</v>
      </c>
      <c r="Q7" s="34">
        <v>6</v>
      </c>
      <c r="R7" s="81">
        <f t="shared" si="3"/>
        <v>1.6975308641975308E-2</v>
      </c>
      <c r="S7" s="92">
        <f t="shared" si="4"/>
        <v>-2.1206577162506526</v>
      </c>
      <c r="Y7" s="42">
        <f t="shared" si="5"/>
        <v>0.58675533497300147</v>
      </c>
      <c r="AA7" s="51" t="s">
        <v>869</v>
      </c>
      <c r="AB7" s="51" t="s">
        <v>898</v>
      </c>
      <c r="AD7">
        <v>6</v>
      </c>
      <c r="AE7" s="72">
        <f t="shared" si="6"/>
        <v>-0.61187189204023262</v>
      </c>
      <c r="AF7" s="72">
        <f t="shared" si="7"/>
        <v>-0.34487189204023266</v>
      </c>
      <c r="AG7" s="73">
        <f t="shared" si="13"/>
        <v>-0.47837189204023267</v>
      </c>
      <c r="AH7" s="46">
        <f t="shared" si="8"/>
        <v>26</v>
      </c>
      <c r="AI7" s="73">
        <f t="shared" si="9"/>
        <v>0.12382216473442123</v>
      </c>
      <c r="AJ7" s="74">
        <f t="shared" si="10"/>
        <v>40.118381373952481</v>
      </c>
      <c r="AK7" s="72">
        <f t="shared" si="11"/>
        <v>4.9685128311229869</v>
      </c>
    </row>
    <row r="8" spans="1:38" x14ac:dyDescent="0.3">
      <c r="A8" s="1" t="s">
        <v>19</v>
      </c>
      <c r="B8" s="31">
        <v>1.2</v>
      </c>
      <c r="C8" s="31">
        <v>0.71</v>
      </c>
      <c r="H8" s="42">
        <f t="shared" si="0"/>
        <v>1.3930988072629653</v>
      </c>
      <c r="I8" s="42">
        <f t="shared" si="1"/>
        <v>-0.68309880726296535</v>
      </c>
      <c r="J8" s="42"/>
      <c r="L8" t="s">
        <v>812</v>
      </c>
      <c r="M8" s="32"/>
      <c r="N8" s="32"/>
      <c r="O8" s="31">
        <f t="shared" si="2"/>
        <v>-1.0370357159741455</v>
      </c>
      <c r="P8" s="31">
        <v>-1.7626457986764457</v>
      </c>
      <c r="Q8" s="34">
        <v>7</v>
      </c>
      <c r="R8" s="81">
        <f t="shared" si="3"/>
        <v>2.0061728395061727E-2</v>
      </c>
      <c r="S8" s="92">
        <f t="shared" si="4"/>
        <v>-2.0524756740906112</v>
      </c>
      <c r="Y8" s="42">
        <f t="shared" si="5"/>
        <v>-0.68309880726296535</v>
      </c>
      <c r="AD8">
        <v>7</v>
      </c>
      <c r="AE8" s="72">
        <f t="shared" si="6"/>
        <v>-0.34569332337079633</v>
      </c>
      <c r="AF8" s="72">
        <f t="shared" si="7"/>
        <v>-7.869332337079632E-2</v>
      </c>
      <c r="AG8" s="73">
        <f t="shared" si="13"/>
        <v>-0.21219332337079633</v>
      </c>
      <c r="AH8" s="46">
        <f t="shared" si="8"/>
        <v>137</v>
      </c>
      <c r="AI8" s="73">
        <f t="shared" si="9"/>
        <v>0.15259465155271507</v>
      </c>
      <c r="AJ8" s="74">
        <f t="shared" si="10"/>
        <v>49.440667103079683</v>
      </c>
      <c r="AK8" s="72">
        <f t="shared" si="11"/>
        <v>155.06742175160002</v>
      </c>
    </row>
    <row r="9" spans="1:38" x14ac:dyDescent="0.3">
      <c r="A9" s="1" t="s">
        <v>20</v>
      </c>
      <c r="B9" s="31">
        <v>1.35</v>
      </c>
      <c r="C9" s="31">
        <v>0.05</v>
      </c>
      <c r="H9" s="42">
        <f t="shared" si="0"/>
        <v>1.4651863219213852</v>
      </c>
      <c r="I9" s="42">
        <f t="shared" si="1"/>
        <v>-1.4151863219213852</v>
      </c>
      <c r="J9" s="42"/>
      <c r="M9" s="32"/>
      <c r="N9" s="32"/>
      <c r="O9" s="31">
        <f t="shared" si="2"/>
        <v>-2.1484428679811676</v>
      </c>
      <c r="P9" s="31">
        <v>-1.735745592308543</v>
      </c>
      <c r="Q9" s="34">
        <v>8</v>
      </c>
      <c r="R9" s="81">
        <f t="shared" si="3"/>
        <v>2.3148148148148147E-2</v>
      </c>
      <c r="S9" s="92">
        <f t="shared" si="4"/>
        <v>-1.992681847958627</v>
      </c>
      <c r="Y9" s="42">
        <f t="shared" si="5"/>
        <v>-1.4151863219213852</v>
      </c>
      <c r="AD9">
        <v>8</v>
      </c>
      <c r="AE9" s="72">
        <f t="shared" si="6"/>
        <v>-7.9514754701359991E-2</v>
      </c>
      <c r="AF9" s="72">
        <f t="shared" si="7"/>
        <v>0.18748524529864002</v>
      </c>
      <c r="AG9" s="73">
        <f t="shared" si="13"/>
        <v>5.3985245298640017E-2</v>
      </c>
      <c r="AH9" s="46">
        <f t="shared" si="8"/>
        <v>35</v>
      </c>
      <c r="AI9" s="73">
        <f t="shared" si="9"/>
        <v>0.16007658108921302</v>
      </c>
      <c r="AJ9" s="74">
        <f t="shared" si="10"/>
        <v>51.86481227290502</v>
      </c>
      <c r="AK9" s="72">
        <f t="shared" si="11"/>
        <v>5.4839086566773165</v>
      </c>
    </row>
    <row r="10" spans="1:38" x14ac:dyDescent="0.3">
      <c r="A10" s="1" t="s">
        <v>21</v>
      </c>
      <c r="B10" s="31">
        <v>1.35</v>
      </c>
      <c r="C10" s="31">
        <v>1.21</v>
      </c>
      <c r="H10" s="42">
        <f t="shared" si="0"/>
        <v>1.4651863219213852</v>
      </c>
      <c r="I10" s="42">
        <f t="shared" si="1"/>
        <v>-0.25518632192138524</v>
      </c>
      <c r="J10" s="42"/>
      <c r="M10" s="32"/>
      <c r="N10" s="32"/>
      <c r="O10" s="31">
        <f t="shared" si="2"/>
        <v>-0.38740710311133419</v>
      </c>
      <c r="P10" s="31">
        <v>-1.7130469160251962</v>
      </c>
      <c r="Q10" s="34">
        <v>9</v>
      </c>
      <c r="R10" s="81">
        <f t="shared" si="3"/>
        <v>2.6234567901234566E-2</v>
      </c>
      <c r="S10" s="92">
        <f t="shared" si="4"/>
        <v>-1.9392645282245178</v>
      </c>
      <c r="Y10" s="42">
        <f t="shared" si="5"/>
        <v>-0.25518632192138524</v>
      </c>
      <c r="Z10" s="88" t="s">
        <v>874</v>
      </c>
      <c r="AA10" s="88"/>
      <c r="AB10" s="88"/>
      <c r="AC10" s="88"/>
      <c r="AD10">
        <v>9</v>
      </c>
      <c r="AE10" s="72">
        <f t="shared" si="6"/>
        <v>0.18666381396807635</v>
      </c>
      <c r="AF10" s="72">
        <f t="shared" si="7"/>
        <v>0.45366381396807637</v>
      </c>
      <c r="AG10" s="73">
        <f t="shared" si="13"/>
        <v>0.32016381396807636</v>
      </c>
      <c r="AH10" s="46">
        <f t="shared" si="8"/>
        <v>26</v>
      </c>
      <c r="AI10" s="73">
        <f t="shared" si="9"/>
        <v>0.14294356785230611</v>
      </c>
      <c r="AJ10" s="74">
        <f t="shared" si="10"/>
        <v>46.31371598414718</v>
      </c>
      <c r="AK10" s="72">
        <f t="shared" si="11"/>
        <v>8.9098239758140423</v>
      </c>
      <c r="AL10" s="94"/>
    </row>
    <row r="11" spans="1:38" x14ac:dyDescent="0.3">
      <c r="A11" s="1" t="s">
        <v>22</v>
      </c>
      <c r="B11" s="31">
        <v>0.53</v>
      </c>
      <c r="C11" s="31">
        <v>1.21</v>
      </c>
      <c r="H11" s="42">
        <f t="shared" si="0"/>
        <v>1.0711079084553561</v>
      </c>
      <c r="I11" s="42">
        <f t="shared" si="1"/>
        <v>0.13889209154464388</v>
      </c>
      <c r="J11" s="42"/>
      <c r="M11" s="32"/>
      <c r="N11" s="32"/>
      <c r="O11" s="31">
        <f t="shared" si="2"/>
        <v>0.21085684540318242</v>
      </c>
      <c r="P11" s="31">
        <v>-1.6797365345325086</v>
      </c>
      <c r="Q11" s="34">
        <v>10</v>
      </c>
      <c r="R11" s="81">
        <f t="shared" si="3"/>
        <v>2.9320987654320986E-2</v>
      </c>
      <c r="S11" s="92">
        <f t="shared" si="4"/>
        <v>-1.8908679381668227</v>
      </c>
      <c r="Y11" s="42">
        <f t="shared" si="5"/>
        <v>0.13889209154464388</v>
      </c>
      <c r="AD11">
        <v>10</v>
      </c>
      <c r="AE11" s="72">
        <f t="shared" si="6"/>
        <v>0.4528423826375127</v>
      </c>
      <c r="AF11" s="72">
        <f t="shared" si="7"/>
        <v>0.71984238263751266</v>
      </c>
      <c r="AG11" s="73">
        <f t="shared" si="13"/>
        <v>0.5863423826375127</v>
      </c>
      <c r="AH11" s="46">
        <f t="shared" si="8"/>
        <v>27</v>
      </c>
      <c r="AI11" s="73">
        <f t="shared" si="9"/>
        <v>0.1086545624911901</v>
      </c>
      <c r="AJ11" s="74">
        <f t="shared" si="10"/>
        <v>35.204078247145588</v>
      </c>
      <c r="AK11" s="72">
        <f t="shared" si="11"/>
        <v>1.9119063255333153</v>
      </c>
    </row>
    <row r="12" spans="1:38" x14ac:dyDescent="0.3">
      <c r="A12" s="1" t="s">
        <v>23</v>
      </c>
      <c r="B12" s="31">
        <v>0.88</v>
      </c>
      <c r="C12" s="31">
        <v>0.78</v>
      </c>
      <c r="H12" s="42">
        <f t="shared" si="0"/>
        <v>1.2393121093250028</v>
      </c>
      <c r="I12" s="42">
        <f t="shared" si="1"/>
        <v>-0.45931210932500277</v>
      </c>
      <c r="J12" s="42"/>
      <c r="M12" s="32"/>
      <c r="N12" s="32"/>
      <c r="O12" s="31">
        <f t="shared" si="2"/>
        <v>-0.6972974584130468</v>
      </c>
      <c r="P12" s="31">
        <v>-1.6730301718996523</v>
      </c>
      <c r="Q12" s="34">
        <v>11</v>
      </c>
      <c r="R12" s="81">
        <f t="shared" si="3"/>
        <v>3.2407407407407406E-2</v>
      </c>
      <c r="S12" s="92">
        <f t="shared" si="4"/>
        <v>-1.8465332589291996</v>
      </c>
      <c r="Y12" s="42">
        <f t="shared" si="5"/>
        <v>-0.45931210932500277</v>
      </c>
      <c r="AD12">
        <v>11</v>
      </c>
      <c r="AE12" s="72">
        <f t="shared" si="6"/>
        <v>0.71902095130694899</v>
      </c>
      <c r="AF12" s="72">
        <f t="shared" si="7"/>
        <v>0.98602095130694911</v>
      </c>
      <c r="AG12" s="73">
        <f t="shared" si="13"/>
        <v>0.85252095130694905</v>
      </c>
      <c r="AH12" s="46">
        <f t="shared" si="8"/>
        <v>12</v>
      </c>
      <c r="AI12" s="73">
        <f t="shared" si="9"/>
        <v>7.0302944543261248E-2</v>
      </c>
      <c r="AJ12" s="74">
        <f t="shared" si="10"/>
        <v>22.778154032016644</v>
      </c>
      <c r="AK12" s="72">
        <f t="shared" si="11"/>
        <v>5.1000008242367549</v>
      </c>
    </row>
    <row r="13" spans="1:38" x14ac:dyDescent="0.3">
      <c r="A13" s="1" t="s">
        <v>24</v>
      </c>
      <c r="B13" s="31">
        <v>0.83</v>
      </c>
      <c r="C13" s="31">
        <v>1.96</v>
      </c>
      <c r="H13" s="42">
        <f t="shared" si="0"/>
        <v>1.2152829377721961</v>
      </c>
      <c r="I13" s="42">
        <f t="shared" si="1"/>
        <v>0.74471706222780387</v>
      </c>
      <c r="J13" s="42"/>
      <c r="M13" s="32"/>
      <c r="N13" s="32"/>
      <c r="O13" s="31">
        <f t="shared" si="2"/>
        <v>1.1305805011137542</v>
      </c>
      <c r="P13" s="31">
        <v>-1.6600603099771245</v>
      </c>
      <c r="Q13" s="34">
        <v>12</v>
      </c>
      <c r="R13" s="81">
        <f t="shared" si="3"/>
        <v>3.5493827160493825E-2</v>
      </c>
      <c r="S13" s="92">
        <f t="shared" si="4"/>
        <v>-1.8055564251351777</v>
      </c>
      <c r="Y13" s="42">
        <f t="shared" si="5"/>
        <v>0.74471706222780387</v>
      </c>
      <c r="AD13">
        <v>12</v>
      </c>
      <c r="AE13" s="72">
        <f t="shared" si="6"/>
        <v>0.98519951997638544</v>
      </c>
      <c r="AF13" s="72">
        <f t="shared" si="7"/>
        <v>1.2521995199763853</v>
      </c>
      <c r="AG13" s="73">
        <f t="shared" si="13"/>
        <v>1.1186995199763854</v>
      </c>
      <c r="AH13" s="46">
        <f t="shared" si="8"/>
        <v>10</v>
      </c>
      <c r="AI13" s="73">
        <f t="shared" si="9"/>
        <v>3.8719919533795721E-2</v>
      </c>
      <c r="AJ13" s="74">
        <f t="shared" si="10"/>
        <v>12.545253928949814</v>
      </c>
      <c r="AK13" s="72">
        <f t="shared" si="11"/>
        <v>0.51639588959494065</v>
      </c>
    </row>
    <row r="14" spans="1:38" x14ac:dyDescent="0.3">
      <c r="A14" s="1" t="s">
        <v>25</v>
      </c>
      <c r="B14" s="31">
        <v>1.52</v>
      </c>
      <c r="C14" s="31">
        <v>1.41</v>
      </c>
      <c r="H14" s="42">
        <f t="shared" si="0"/>
        <v>1.5468855052009278</v>
      </c>
      <c r="I14" s="42">
        <f t="shared" si="1"/>
        <v>-0.1368855052009279</v>
      </c>
      <c r="J14" s="42"/>
      <c r="M14" s="32"/>
      <c r="N14" s="32"/>
      <c r="O14" s="31">
        <f t="shared" si="2"/>
        <v>-0.20781057788888879</v>
      </c>
      <c r="P14" s="31">
        <v>-1.6422993787917437</v>
      </c>
      <c r="Q14" s="34">
        <v>13</v>
      </c>
      <c r="R14" s="81">
        <f t="shared" si="3"/>
        <v>3.8580246913580245E-2</v>
      </c>
      <c r="S14" s="92">
        <f t="shared" si="4"/>
        <v>-1.7674045958195865</v>
      </c>
      <c r="Y14" s="42">
        <f t="shared" si="5"/>
        <v>-0.1368855052009279</v>
      </c>
      <c r="AD14">
        <v>13</v>
      </c>
      <c r="AE14" s="72">
        <f t="shared" si="6"/>
        <v>1.2513780886458219</v>
      </c>
      <c r="AF14" s="72">
        <f t="shared" si="7"/>
        <v>1.5183780886458218</v>
      </c>
      <c r="AG14" s="73">
        <f t="shared" si="13"/>
        <v>1.3848780886458218</v>
      </c>
      <c r="AH14" s="46">
        <f t="shared" si="8"/>
        <v>4</v>
      </c>
      <c r="AI14" s="73">
        <f t="shared" si="9"/>
        <v>1.8151877312957421E-2</v>
      </c>
      <c r="AJ14" s="74">
        <f t="shared" si="10"/>
        <v>5.8812082493982043</v>
      </c>
      <c r="AK14" s="72">
        <f t="shared" si="11"/>
        <v>0.6017376578980993</v>
      </c>
    </row>
    <row r="15" spans="1:38" x14ac:dyDescent="0.3">
      <c r="A15" s="1" t="s">
        <v>26</v>
      </c>
      <c r="B15" s="31">
        <v>1.24</v>
      </c>
      <c r="C15" s="31">
        <v>1.93</v>
      </c>
      <c r="H15" s="42">
        <f t="shared" si="0"/>
        <v>1.4123221445052105</v>
      </c>
      <c r="I15" s="42">
        <f t="shared" si="1"/>
        <v>0.5176778554947894</v>
      </c>
      <c r="J15" s="42"/>
      <c r="M15" s="32"/>
      <c r="N15" s="32"/>
      <c r="O15" s="31">
        <f t="shared" si="2"/>
        <v>0.78590449845469001</v>
      </c>
      <c r="P15" s="31">
        <v>-1.6346353694738864</v>
      </c>
      <c r="Q15" s="34">
        <v>14</v>
      </c>
      <c r="R15" s="81">
        <f t="shared" si="3"/>
        <v>4.1666666666666664E-2</v>
      </c>
      <c r="S15" s="92">
        <f t="shared" si="4"/>
        <v>-1.7316643961222451</v>
      </c>
      <c r="Y15" s="42">
        <f t="shared" si="5"/>
        <v>0.5176778554947894</v>
      </c>
      <c r="AD15">
        <v>14</v>
      </c>
      <c r="AE15" s="72">
        <f t="shared" si="6"/>
        <v>1.5175566573152584</v>
      </c>
      <c r="AF15" s="72">
        <f t="shared" si="7"/>
        <v>1.7845566573152583</v>
      </c>
      <c r="AG15" s="73">
        <f t="shared" si="13"/>
        <v>1.6510566573152583</v>
      </c>
      <c r="AH15" s="46">
        <f t="shared" si="8"/>
        <v>3</v>
      </c>
      <c r="AI15" s="73">
        <f t="shared" si="9"/>
        <v>7.2430806653132063E-3</v>
      </c>
      <c r="AJ15" s="74">
        <f t="shared" si="10"/>
        <v>2.3467581355614788</v>
      </c>
      <c r="AK15" s="72">
        <f t="shared" si="11"/>
        <v>0.1818359237744874</v>
      </c>
    </row>
    <row r="16" spans="1:38" x14ac:dyDescent="0.3">
      <c r="A16" s="1" t="s">
        <v>27</v>
      </c>
      <c r="B16" s="31">
        <v>1.56</v>
      </c>
      <c r="C16" s="31">
        <v>2.77</v>
      </c>
      <c r="H16" s="42">
        <f t="shared" si="0"/>
        <v>1.5661088424431733</v>
      </c>
      <c r="I16" s="42">
        <f t="shared" si="1"/>
        <v>1.2038911575568267</v>
      </c>
      <c r="J16" s="42"/>
      <c r="M16" s="32"/>
      <c r="N16" s="32"/>
      <c r="O16" s="31">
        <f t="shared" si="2"/>
        <v>1.8276684357483748</v>
      </c>
      <c r="P16" s="31">
        <v>-1.6280756826761433</v>
      </c>
      <c r="Q16" s="34">
        <v>15</v>
      </c>
      <c r="R16" s="81">
        <f t="shared" si="3"/>
        <v>4.4753086419753084E-2</v>
      </c>
      <c r="S16" s="92">
        <f t="shared" si="4"/>
        <v>-1.6980084190930924</v>
      </c>
      <c r="Y16" s="42">
        <f t="shared" si="5"/>
        <v>1.2038911575568267</v>
      </c>
      <c r="AD16">
        <v>15</v>
      </c>
      <c r="AE16" s="72">
        <f t="shared" si="6"/>
        <v>1.7837352259846948</v>
      </c>
      <c r="AF16" s="72">
        <f t="shared" si="7"/>
        <v>2.0507352259846949</v>
      </c>
      <c r="AG16" s="73">
        <f t="shared" si="13"/>
        <v>1.9172352259846948</v>
      </c>
      <c r="AH16" s="46">
        <f t="shared" si="8"/>
        <v>2</v>
      </c>
      <c r="AI16" s="73">
        <f t="shared" si="9"/>
        <v>2.4599491148762365E-3</v>
      </c>
      <c r="AJ16" s="74">
        <f t="shared" si="10"/>
        <v>0.79702351321990061</v>
      </c>
      <c r="AK16" s="72">
        <f t="shared" si="11"/>
        <v>1.8156960287149244</v>
      </c>
    </row>
    <row r="17" spans="1:37" x14ac:dyDescent="0.3">
      <c r="A17" s="1" t="s">
        <v>28</v>
      </c>
      <c r="B17" s="31">
        <v>0.2</v>
      </c>
      <c r="C17" s="31">
        <v>1.37</v>
      </c>
      <c r="H17" s="42">
        <f t="shared" si="0"/>
        <v>0.9125153762068321</v>
      </c>
      <c r="I17" s="42">
        <f t="shared" si="1"/>
        <v>0.45748462379316801</v>
      </c>
      <c r="J17" s="42"/>
      <c r="M17" s="32"/>
      <c r="N17" s="32"/>
      <c r="O17" s="31">
        <f t="shared" si="2"/>
        <v>0.6945230899808521</v>
      </c>
      <c r="P17" s="31">
        <v>-1.6219588592215841</v>
      </c>
      <c r="Q17" s="34">
        <v>16</v>
      </c>
      <c r="R17" s="81">
        <f t="shared" si="3"/>
        <v>4.7839506172839504E-2</v>
      </c>
      <c r="S17" s="92">
        <f t="shared" si="4"/>
        <v>-1.6661727474237049</v>
      </c>
      <c r="T17" s="88" t="s">
        <v>878</v>
      </c>
      <c r="U17" s="88"/>
      <c r="V17" s="88"/>
      <c r="Y17" s="42">
        <f t="shared" si="5"/>
        <v>0.45748462379316801</v>
      </c>
      <c r="AD17">
        <v>16</v>
      </c>
      <c r="AE17" s="72">
        <f t="shared" si="6"/>
        <v>2.049913794654131</v>
      </c>
      <c r="AF17" s="72">
        <f t="shared" si="7"/>
        <v>2.3169137946541314</v>
      </c>
      <c r="AG17" s="73">
        <f t="shared" si="13"/>
        <v>2.1834137946541312</v>
      </c>
      <c r="AH17" s="46">
        <f t="shared" si="8"/>
        <v>2</v>
      </c>
      <c r="AI17" s="73">
        <f t="shared" si="9"/>
        <v>7.1107321108876409E-4</v>
      </c>
      <c r="AJ17" s="74">
        <f t="shared" si="10"/>
        <v>0.23038772039275957</v>
      </c>
      <c r="AK17" s="72">
        <f t="shared" si="11"/>
        <v>13.592424174336113</v>
      </c>
    </row>
    <row r="18" spans="1:37" x14ac:dyDescent="0.3">
      <c r="A18" s="1" t="s">
        <v>29</v>
      </c>
      <c r="B18" s="31">
        <v>0.79</v>
      </c>
      <c r="C18" s="31">
        <v>0.43</v>
      </c>
      <c r="H18" s="42">
        <f t="shared" si="0"/>
        <v>1.1960596005299506</v>
      </c>
      <c r="I18" s="42">
        <f t="shared" si="1"/>
        <v>-0.7660596005299507</v>
      </c>
      <c r="J18" s="42"/>
      <c r="M18" s="32"/>
      <c r="N18" s="32"/>
      <c r="O18" s="31">
        <f t="shared" si="2"/>
        <v>-1.1629813401337434</v>
      </c>
      <c r="P18" s="31">
        <v>-1.5646240472538433</v>
      </c>
      <c r="Q18" s="34">
        <v>17</v>
      </c>
      <c r="R18" s="81">
        <f t="shared" si="3"/>
        <v>5.0925925925925923E-2</v>
      </c>
      <c r="S18" s="92">
        <f t="shared" si="4"/>
        <v>-1.6359414022252219</v>
      </c>
      <c r="Y18" s="42">
        <f t="shared" si="5"/>
        <v>-0.7660596005299507</v>
      </c>
      <c r="AD18">
        <v>17</v>
      </c>
      <c r="AE18" s="72">
        <f t="shared" si="6"/>
        <v>2.3160923633235675</v>
      </c>
      <c r="AF18" s="72">
        <f t="shared" si="7"/>
        <v>2.5830923633235678</v>
      </c>
      <c r="AG18" s="73">
        <f t="shared" si="13"/>
        <v>2.4495923633235677</v>
      </c>
      <c r="AH18" s="46">
        <f t="shared" si="8"/>
        <v>3</v>
      </c>
      <c r="AI18" s="73">
        <f t="shared" si="9"/>
        <v>1.7493248037270259E-4</v>
      </c>
      <c r="AJ18" s="74">
        <f t="shared" si="10"/>
        <v>5.667812364075564E-2</v>
      </c>
      <c r="AK18" s="72">
        <f t="shared" si="11"/>
        <v>152.84810278414867</v>
      </c>
    </row>
    <row r="19" spans="1:37" x14ac:dyDescent="0.3">
      <c r="A19" s="1" t="s">
        <v>30</v>
      </c>
      <c r="B19" s="31">
        <v>1.48</v>
      </c>
      <c r="C19" s="31">
        <v>4.07</v>
      </c>
      <c r="H19" s="42">
        <f t="shared" si="0"/>
        <v>1.5276621679586826</v>
      </c>
      <c r="I19" s="42">
        <f t="shared" si="1"/>
        <v>2.5423378320413175</v>
      </c>
      <c r="J19" s="42"/>
      <c r="M19" s="32"/>
      <c r="N19" s="32"/>
      <c r="O19" s="31">
        <f t="shared" si="2"/>
        <v>3.8596102143158579</v>
      </c>
      <c r="P19" s="31">
        <v>-1.4978566084333553</v>
      </c>
      <c r="Q19" s="34">
        <v>18</v>
      </c>
      <c r="R19" s="81">
        <f t="shared" si="3"/>
        <v>5.4012345679012343E-2</v>
      </c>
      <c r="S19" s="92">
        <f t="shared" si="4"/>
        <v>-1.6071352991791945</v>
      </c>
      <c r="Y19" s="42">
        <f t="shared" si="5"/>
        <v>2.5423378320413175</v>
      </c>
      <c r="AD19">
        <v>18</v>
      </c>
      <c r="AE19" s="72">
        <f t="shared" si="6"/>
        <v>2.5822709319930039</v>
      </c>
      <c r="AF19" s="72">
        <f t="shared" si="7"/>
        <v>2.8492709319930043</v>
      </c>
      <c r="AG19" s="73">
        <f t="shared" si="13"/>
        <v>2.7157709319930041</v>
      </c>
      <c r="AH19" s="46">
        <f t="shared" si="8"/>
        <v>0</v>
      </c>
      <c r="AI19" s="73">
        <f t="shared" si="9"/>
        <v>3.6624816703634266E-5</v>
      </c>
      <c r="AJ19" s="74">
        <f t="shared" si="10"/>
        <v>1.1866440611977502E-2</v>
      </c>
      <c r="AK19" s="72">
        <f>(AH19-AJ19)^2/AJ19</f>
        <v>1.1866440611977502E-2</v>
      </c>
    </row>
    <row r="20" spans="1:37" x14ac:dyDescent="0.3">
      <c r="A20" s="1" t="s">
        <v>32</v>
      </c>
      <c r="B20" s="31">
        <v>0.96</v>
      </c>
      <c r="C20" s="31">
        <v>1.1000000000000001</v>
      </c>
      <c r="H20" s="42">
        <f t="shared" si="0"/>
        <v>1.2777587838094933</v>
      </c>
      <c r="I20" s="42">
        <f t="shared" si="1"/>
        <v>-0.17775878380949317</v>
      </c>
      <c r="J20" s="42"/>
      <c r="M20" s="32"/>
      <c r="N20" s="32"/>
      <c r="O20" s="31">
        <f t="shared" si="2"/>
        <v>-0.26986170328300307</v>
      </c>
      <c r="P20" s="31">
        <v>-1.4240118636354613</v>
      </c>
      <c r="Q20" s="34">
        <v>19</v>
      </c>
      <c r="R20" s="81">
        <f t="shared" si="3"/>
        <v>5.7098765432098762E-2</v>
      </c>
      <c r="S20" s="92">
        <f t="shared" si="4"/>
        <v>-1.5796042259951362</v>
      </c>
      <c r="Y20" s="42">
        <f t="shared" si="5"/>
        <v>-0.17775878380949317</v>
      </c>
      <c r="AG20" s="95" t="s">
        <v>891</v>
      </c>
      <c r="AH20" s="59">
        <f>SUM(AH2:AH19)</f>
        <v>324</v>
      </c>
      <c r="AI20" s="59">
        <f>SUM(AI2:AI19)</f>
        <v>1.0014775148493527</v>
      </c>
      <c r="AJ20" s="32" t="s">
        <v>896</v>
      </c>
      <c r="AK20" s="96">
        <f>SUM(AK2:AK19)</f>
        <v>358.3379670852492</v>
      </c>
    </row>
    <row r="21" spans="1:37" x14ac:dyDescent="0.3">
      <c r="A21" s="1" t="s">
        <v>33</v>
      </c>
      <c r="B21" s="31">
        <v>0.72</v>
      </c>
      <c r="C21" s="31">
        <v>1.59</v>
      </c>
      <c r="H21" s="42">
        <f t="shared" si="0"/>
        <v>1.1624187603560214</v>
      </c>
      <c r="I21" s="42">
        <f t="shared" si="1"/>
        <v>0.42758123964397865</v>
      </c>
      <c r="J21" s="42"/>
      <c r="M21" s="32"/>
      <c r="N21" s="32"/>
      <c r="O21" s="31">
        <f t="shared" si="2"/>
        <v>0.64912573741415891</v>
      </c>
      <c r="P21" s="31">
        <v>-1.2839920550332204</v>
      </c>
      <c r="Q21" s="34">
        <v>20</v>
      </c>
      <c r="R21" s="81">
        <f t="shared" si="3"/>
        <v>6.0185185185185182E-2</v>
      </c>
      <c r="S21" s="92">
        <f t="shared" si="4"/>
        <v>-1.5532208980015314</v>
      </c>
      <c r="Y21" s="42">
        <f t="shared" si="5"/>
        <v>0.42758123964397865</v>
      </c>
      <c r="AH21" s="59"/>
      <c r="AI21" s="59"/>
      <c r="AJ21" s="59" t="s">
        <v>831</v>
      </c>
      <c r="AK21" s="59">
        <f>19-2-1</f>
        <v>16</v>
      </c>
    </row>
    <row r="22" spans="1:37" x14ac:dyDescent="0.3">
      <c r="A22" s="1" t="s">
        <v>34</v>
      </c>
      <c r="B22" s="31">
        <v>0.6</v>
      </c>
      <c r="C22" s="31">
        <v>0.89</v>
      </c>
      <c r="H22" s="42">
        <f t="shared" si="0"/>
        <v>1.1047487486292853</v>
      </c>
      <c r="I22" s="42">
        <f t="shared" si="1"/>
        <v>-0.21474874862928528</v>
      </c>
      <c r="J22" s="42"/>
      <c r="M22" s="32"/>
      <c r="N22" s="32"/>
      <c r="O22" s="31">
        <f t="shared" si="2"/>
        <v>-0.32601743689415036</v>
      </c>
      <c r="P22" s="31">
        <v>-1.1763969012373008</v>
      </c>
      <c r="Q22" s="34">
        <v>21</v>
      </c>
      <c r="R22" s="81">
        <f t="shared" si="3"/>
        <v>6.3271604938271608E-2</v>
      </c>
      <c r="S22" s="92">
        <f t="shared" si="4"/>
        <v>-1.5278764758659344</v>
      </c>
      <c r="Y22" s="42">
        <f t="shared" si="5"/>
        <v>-0.21474874862928528</v>
      </c>
      <c r="AJ22" s="84" t="s">
        <v>897</v>
      </c>
      <c r="AK22" s="2">
        <f>1-_xlfn.CHISQ.DIST(AK20,AK21,TRUE)</f>
        <v>0</v>
      </c>
    </row>
    <row r="23" spans="1:37" x14ac:dyDescent="0.3">
      <c r="A23" s="1" t="s">
        <v>35</v>
      </c>
      <c r="B23" s="31">
        <v>0.56000000000000005</v>
      </c>
      <c r="C23" s="31">
        <v>0.8</v>
      </c>
      <c r="H23" s="42">
        <f t="shared" si="0"/>
        <v>1.0855254113870401</v>
      </c>
      <c r="I23" s="42">
        <f t="shared" si="1"/>
        <v>-0.28552541138704002</v>
      </c>
      <c r="J23" s="42"/>
      <c r="M23" s="32"/>
      <c r="N23" s="32"/>
      <c r="O23" s="31">
        <f t="shared" si="2"/>
        <v>-0.43346591485495806</v>
      </c>
      <c r="P23" s="31">
        <v>-1.1629813401337434</v>
      </c>
      <c r="Q23" s="34">
        <v>22</v>
      </c>
      <c r="R23" s="81">
        <f t="shared" si="3"/>
        <v>6.6358024691358028E-2</v>
      </c>
      <c r="S23" s="92">
        <f t="shared" si="4"/>
        <v>-1.5034771328538787</v>
      </c>
      <c r="Y23" s="42">
        <f t="shared" si="5"/>
        <v>-0.28552541138704002</v>
      </c>
      <c r="AD23" s="97" t="s">
        <v>892</v>
      </c>
      <c r="AE23" s="94">
        <f>MAX(Y2:Y325)</f>
        <v>2.9819495006624401</v>
      </c>
      <c r="AI23" s="98"/>
    </row>
    <row r="24" spans="1:37" x14ac:dyDescent="0.3">
      <c r="A24" s="1" t="s">
        <v>37</v>
      </c>
      <c r="B24" s="31">
        <v>0.26</v>
      </c>
      <c r="C24" s="31">
        <v>0.76</v>
      </c>
      <c r="H24" s="42">
        <f t="shared" si="0"/>
        <v>0.94135038207020005</v>
      </c>
      <c r="I24" s="42">
        <f t="shared" si="1"/>
        <v>-0.18135038207020004</v>
      </c>
      <c r="J24" s="42"/>
      <c r="M24" s="32"/>
      <c r="N24" s="32"/>
      <c r="O24" s="31">
        <f t="shared" si="2"/>
        <v>-0.2753142317227868</v>
      </c>
      <c r="P24" s="31">
        <v>-1.1612874784353322</v>
      </c>
      <c r="Q24" s="34">
        <v>23</v>
      </c>
      <c r="R24" s="81">
        <f t="shared" si="3"/>
        <v>6.9444444444444448E-2</v>
      </c>
      <c r="S24" s="92">
        <f t="shared" si="4"/>
        <v>-1.4799413890351922</v>
      </c>
      <c r="Y24" s="42">
        <f t="shared" si="5"/>
        <v>-0.18135038207020004</v>
      </c>
      <c r="AD24" s="97" t="s">
        <v>893</v>
      </c>
      <c r="AE24" s="94">
        <f>MIN(Y2:Y325)</f>
        <v>-1.8092647353874145</v>
      </c>
    </row>
    <row r="25" spans="1:37" x14ac:dyDescent="0.3">
      <c r="A25" s="1" t="s">
        <v>38</v>
      </c>
      <c r="B25" s="31">
        <v>1.21</v>
      </c>
      <c r="C25" s="31">
        <v>1.24</v>
      </c>
      <c r="H25" s="42">
        <f t="shared" si="0"/>
        <v>1.3979046415735268</v>
      </c>
      <c r="I25" s="42">
        <f t="shared" si="1"/>
        <v>-0.15790464157352679</v>
      </c>
      <c r="J25" s="42"/>
      <c r="M25" s="32"/>
      <c r="N25" s="32"/>
      <c r="O25" s="31">
        <f t="shared" si="2"/>
        <v>-0.2397204493533914</v>
      </c>
      <c r="P25" s="31">
        <v>-1.1167730167171617</v>
      </c>
      <c r="Q25" s="34">
        <v>24</v>
      </c>
      <c r="R25" s="81">
        <f t="shared" si="3"/>
        <v>7.2530864197530867E-2</v>
      </c>
      <c r="S25" s="92">
        <f t="shared" si="4"/>
        <v>-1.4571980149832937</v>
      </c>
      <c r="Y25" s="42">
        <f t="shared" si="5"/>
        <v>-0.15790464157352679</v>
      </c>
      <c r="AD25" s="97" t="s">
        <v>894</v>
      </c>
      <c r="AE25" s="94">
        <f>AE23-AE24</f>
        <v>4.7912142360498544</v>
      </c>
    </row>
    <row r="26" spans="1:37" x14ac:dyDescent="0.3">
      <c r="A26" s="1" t="s">
        <v>39</v>
      </c>
      <c r="B26" s="31">
        <v>0.68</v>
      </c>
      <c r="C26" s="31">
        <v>2.0099999999999998</v>
      </c>
      <c r="H26" s="42">
        <f t="shared" si="0"/>
        <v>1.143195423113776</v>
      </c>
      <c r="I26" s="42">
        <f t="shared" si="1"/>
        <v>0.86680457688622381</v>
      </c>
      <c r="J26" s="42"/>
      <c r="M26" s="32"/>
      <c r="N26" s="32"/>
      <c r="O26" s="31">
        <f t="shared" si="2"/>
        <v>1.3159257422840538</v>
      </c>
      <c r="P26" s="31">
        <v>-1.0861169794457319</v>
      </c>
      <c r="Q26" s="34">
        <v>25</v>
      </c>
      <c r="R26" s="81">
        <f t="shared" si="3"/>
        <v>7.5617283950617287E-2</v>
      </c>
      <c r="S26" s="92">
        <f t="shared" si="4"/>
        <v>-1.4351843645033879</v>
      </c>
      <c r="Y26" s="42">
        <f t="shared" si="5"/>
        <v>0.86680457688622381</v>
      </c>
      <c r="AD26" s="97" t="s">
        <v>895</v>
      </c>
      <c r="AE26" s="93">
        <f>AE25/18</f>
        <v>0.26617856866943634</v>
      </c>
    </row>
    <row r="27" spans="1:37" x14ac:dyDescent="0.3">
      <c r="A27" s="1" t="s">
        <v>40</v>
      </c>
      <c r="B27" s="31">
        <v>0.8</v>
      </c>
      <c r="C27" s="31">
        <v>1.01</v>
      </c>
      <c r="H27" s="42">
        <f t="shared" si="0"/>
        <v>1.2008654348405119</v>
      </c>
      <c r="I27" s="42">
        <f t="shared" si="1"/>
        <v>-0.19086543484051188</v>
      </c>
      <c r="J27" s="42"/>
      <c r="O27" s="31">
        <f t="shared" si="2"/>
        <v>-0.28975935950997894</v>
      </c>
      <c r="P27" s="31">
        <v>-1.065997891547164</v>
      </c>
      <c r="Q27" s="34">
        <v>26</v>
      </c>
      <c r="R27" s="81">
        <f t="shared" si="3"/>
        <v>7.8703703703703706E-2</v>
      </c>
      <c r="S27" s="92">
        <f t="shared" si="4"/>
        <v>-1.4138450348336926</v>
      </c>
      <c r="Y27" s="42">
        <f t="shared" si="5"/>
        <v>-0.19086543484051188</v>
      </c>
    </row>
    <row r="28" spans="1:37" x14ac:dyDescent="0.3">
      <c r="A28" s="1" t="s">
        <v>42</v>
      </c>
      <c r="B28" s="31">
        <v>0.84</v>
      </c>
      <c r="C28" s="31">
        <v>2.2799999999999998</v>
      </c>
      <c r="H28" s="42">
        <f t="shared" si="0"/>
        <v>1.2200887720827573</v>
      </c>
      <c r="I28" s="42">
        <f t="shared" si="1"/>
        <v>1.0599112279172425</v>
      </c>
      <c r="J28" s="42"/>
      <c r="O28" s="31">
        <f t="shared" si="2"/>
        <v>1.609087568921866</v>
      </c>
      <c r="P28" s="31">
        <v>-1.0491946070467848</v>
      </c>
      <c r="Q28" s="34">
        <v>27</v>
      </c>
      <c r="R28" s="81">
        <f t="shared" si="3"/>
        <v>8.1790123456790126E-2</v>
      </c>
      <c r="S28" s="92">
        <f t="shared" si="4"/>
        <v>-1.3931307798052255</v>
      </c>
      <c r="Y28" s="42">
        <f t="shared" si="5"/>
        <v>1.0599112279172425</v>
      </c>
    </row>
    <row r="29" spans="1:37" x14ac:dyDescent="0.3">
      <c r="A29" s="1" t="s">
        <v>43</v>
      </c>
      <c r="B29" s="31">
        <v>0.89</v>
      </c>
      <c r="C29" s="31">
        <v>1.06</v>
      </c>
      <c r="H29" s="42">
        <f t="shared" si="0"/>
        <v>1.244117943635564</v>
      </c>
      <c r="I29" s="42">
        <f t="shared" si="1"/>
        <v>-0.184117943635564</v>
      </c>
      <c r="J29" s="42"/>
      <c r="O29" s="31">
        <f t="shared" si="2"/>
        <v>-0.27951576180734283</v>
      </c>
      <c r="P29" s="31">
        <v>-1.0431525394287047</v>
      </c>
      <c r="Q29" s="34">
        <v>28</v>
      </c>
      <c r="R29" s="81">
        <f t="shared" si="3"/>
        <v>8.4876543209876545E-2</v>
      </c>
      <c r="S29" s="92">
        <f t="shared" si="4"/>
        <v>-1.3729976205470478</v>
      </c>
      <c r="Y29" s="42">
        <f t="shared" si="5"/>
        <v>-0.184117943635564</v>
      </c>
    </row>
    <row r="30" spans="1:37" x14ac:dyDescent="0.3">
      <c r="A30" s="1" t="s">
        <v>44</v>
      </c>
      <c r="B30" s="31">
        <v>3.23</v>
      </c>
      <c r="C30" s="31">
        <v>2.38</v>
      </c>
      <c r="H30" s="42">
        <f t="shared" si="0"/>
        <v>2.3686831723069157</v>
      </c>
      <c r="I30" s="42">
        <f t="shared" si="1"/>
        <v>1.1316827693084175E-2</v>
      </c>
      <c r="J30" s="42"/>
      <c r="O30" s="31">
        <f t="shared" si="2"/>
        <v>1.7180464062404546E-2</v>
      </c>
      <c r="P30" s="31">
        <v>-1.0370357159741455</v>
      </c>
      <c r="Q30" s="34">
        <v>29</v>
      </c>
      <c r="R30" s="81">
        <f t="shared" si="3"/>
        <v>8.7962962962962965E-2</v>
      </c>
      <c r="S30" s="92">
        <f t="shared" si="4"/>
        <v>-1.3534061120181988</v>
      </c>
      <c r="Y30" s="42">
        <f t="shared" si="5"/>
        <v>1.1316827693084175E-2</v>
      </c>
    </row>
    <row r="31" spans="1:37" x14ac:dyDescent="0.3">
      <c r="A31" s="1" t="s">
        <v>45</v>
      </c>
      <c r="B31" s="31">
        <v>0.86</v>
      </c>
      <c r="C31" s="31">
        <v>1.04</v>
      </c>
      <c r="H31" s="42">
        <f t="shared" si="0"/>
        <v>1.2297004407038801</v>
      </c>
      <c r="I31" s="42">
        <f t="shared" si="1"/>
        <v>-0.18970044070388004</v>
      </c>
      <c r="J31" s="42"/>
      <c r="O31" s="31">
        <f t="shared" si="2"/>
        <v>-0.287990741975089</v>
      </c>
      <c r="P31" s="31">
        <v>-1.0353418542757338</v>
      </c>
      <c r="Q31" s="34">
        <v>30</v>
      </c>
      <c r="R31" s="81">
        <f t="shared" si="3"/>
        <v>9.1049382716049385E-2</v>
      </c>
      <c r="S31" s="92">
        <f t="shared" si="4"/>
        <v>-1.3343207335997975</v>
      </c>
      <c r="Y31" s="42">
        <f t="shared" si="5"/>
        <v>-0.18970044070388004</v>
      </c>
    </row>
    <row r="32" spans="1:37" x14ac:dyDescent="0.3">
      <c r="A32" s="1" t="s">
        <v>46</v>
      </c>
      <c r="B32" s="31">
        <v>1.1100000000000001</v>
      </c>
      <c r="C32" s="31">
        <v>1.34</v>
      </c>
      <c r="H32" s="42">
        <f t="shared" si="0"/>
        <v>1.3498462984679134</v>
      </c>
      <c r="I32" s="42">
        <f t="shared" si="1"/>
        <v>-9.8462984679132948E-3</v>
      </c>
      <c r="J32" s="42"/>
      <c r="O32" s="31">
        <f t="shared" si="2"/>
        <v>-1.4948003235844564E-2</v>
      </c>
      <c r="P32" s="31">
        <v>-1.0342346959177748</v>
      </c>
      <c r="Q32" s="34">
        <v>31</v>
      </c>
      <c r="R32" s="81">
        <f t="shared" si="3"/>
        <v>9.4135802469135804E-2</v>
      </c>
      <c r="S32" s="92">
        <f t="shared" si="4"/>
        <v>-1.3157093793049512</v>
      </c>
      <c r="Y32" s="42">
        <f t="shared" si="5"/>
        <v>-9.8462984679132948E-3</v>
      </c>
    </row>
    <row r="33" spans="1:25" x14ac:dyDescent="0.3">
      <c r="A33" s="1" t="s">
        <v>47</v>
      </c>
      <c r="B33" s="31">
        <v>1.18</v>
      </c>
      <c r="C33" s="31">
        <v>0.28999999999999998</v>
      </c>
      <c r="H33" s="42">
        <f t="shared" si="0"/>
        <v>1.3834871386418426</v>
      </c>
      <c r="I33" s="42">
        <f t="shared" si="1"/>
        <v>-1.0934871386418425</v>
      </c>
      <c r="J33" s="42"/>
      <c r="O33" s="31">
        <f t="shared" si="2"/>
        <v>-1.6600603099771245</v>
      </c>
      <c r="P33" s="31">
        <v>-1.0121255588127249</v>
      </c>
      <c r="Q33" s="34">
        <v>32</v>
      </c>
      <c r="R33" s="81">
        <f t="shared" si="3"/>
        <v>9.7222222222222224E-2</v>
      </c>
      <c r="S33" s="92">
        <f t="shared" si="4"/>
        <v>-1.2975429286165541</v>
      </c>
      <c r="Y33" s="42">
        <f t="shared" si="5"/>
        <v>-1.0934871386418425</v>
      </c>
    </row>
    <row r="34" spans="1:25" x14ac:dyDescent="0.3">
      <c r="A34" s="1" t="s">
        <v>48</v>
      </c>
      <c r="B34" s="31">
        <v>1.1499999999999999</v>
      </c>
      <c r="C34" s="31">
        <v>1.1000000000000001</v>
      </c>
      <c r="H34" s="42">
        <f t="shared" si="0"/>
        <v>1.3690696357101586</v>
      </c>
      <c r="I34" s="42">
        <f t="shared" si="1"/>
        <v>-0.26906963571015852</v>
      </c>
      <c r="J34" s="42"/>
      <c r="O34" s="31">
        <f t="shared" si="2"/>
        <v>-0.40848383769490337</v>
      </c>
      <c r="P34" s="31">
        <v>-0.99443938346382332</v>
      </c>
      <c r="Q34" s="34">
        <v>33</v>
      </c>
      <c r="R34" s="81">
        <f t="shared" si="3"/>
        <v>0.10030864197530864</v>
      </c>
      <c r="S34" s="92">
        <f t="shared" si="4"/>
        <v>-1.2797948830662214</v>
      </c>
      <c r="Y34" s="42">
        <f t="shared" si="5"/>
        <v>-0.26906963571015852</v>
      </c>
    </row>
    <row r="35" spans="1:25" x14ac:dyDescent="0.3">
      <c r="A35" s="1" t="s">
        <v>49</v>
      </c>
      <c r="B35" s="31">
        <v>0.74</v>
      </c>
      <c r="C35" s="31">
        <v>7.0000000000000007E-2</v>
      </c>
      <c r="H35" s="42">
        <f t="shared" si="0"/>
        <v>1.1720304289771439</v>
      </c>
      <c r="I35" s="42">
        <f t="shared" si="1"/>
        <v>-1.1020304289771439</v>
      </c>
      <c r="J35" s="42"/>
      <c r="O35" s="31">
        <f t="shared" si="2"/>
        <v>-1.6730301718996523</v>
      </c>
      <c r="P35" s="31">
        <v>-0.98692204998107858</v>
      </c>
      <c r="Q35" s="34">
        <v>34</v>
      </c>
      <c r="R35" s="81">
        <f t="shared" si="3"/>
        <v>0.10339506172839506</v>
      </c>
      <c r="S35" s="92">
        <f t="shared" si="4"/>
        <v>-1.262441056786189</v>
      </c>
      <c r="Y35" s="42">
        <f t="shared" si="5"/>
        <v>-1.1020304289771439</v>
      </c>
    </row>
    <row r="36" spans="1:25" x14ac:dyDescent="0.3">
      <c r="A36" s="1" t="s">
        <v>50</v>
      </c>
      <c r="B36" s="31">
        <v>1.06</v>
      </c>
      <c r="C36" s="31">
        <v>3.66</v>
      </c>
      <c r="H36" s="42">
        <f t="shared" si="0"/>
        <v>1.3258171269151067</v>
      </c>
      <c r="I36" s="42">
        <f t="shared" si="1"/>
        <v>2.3341828730848935</v>
      </c>
      <c r="J36" s="42"/>
      <c r="O36" s="31">
        <f t="shared" si="2"/>
        <v>3.5436030355595864</v>
      </c>
      <c r="P36" s="31">
        <v>-0.96893968712410583</v>
      </c>
      <c r="Q36" s="34">
        <v>35</v>
      </c>
      <c r="R36" s="81">
        <f t="shared" si="3"/>
        <v>0.10648148148148148</v>
      </c>
      <c r="S36" s="92">
        <f t="shared" si="4"/>
        <v>-1.2454593116582768</v>
      </c>
      <c r="Y36" s="42">
        <f t="shared" si="5"/>
        <v>2.3341828730848935</v>
      </c>
    </row>
    <row r="37" spans="1:25" x14ac:dyDescent="0.3">
      <c r="A37" s="1" t="s">
        <v>51</v>
      </c>
      <c r="B37" s="31">
        <v>1.51</v>
      </c>
      <c r="C37" s="31">
        <v>3.57</v>
      </c>
      <c r="H37" s="42">
        <f t="shared" si="0"/>
        <v>1.5420796708903666</v>
      </c>
      <c r="I37" s="42">
        <f t="shared" si="1"/>
        <v>2.0279203291096333</v>
      </c>
      <c r="J37" s="42"/>
      <c r="O37" s="31">
        <f t="shared" si="2"/>
        <v>3.0786553688522988</v>
      </c>
      <c r="P37" s="31">
        <v>-0.95346499265327767</v>
      </c>
      <c r="Q37" s="34">
        <v>36</v>
      </c>
      <c r="R37" s="81">
        <f t="shared" si="3"/>
        <v>0.1095679012345679</v>
      </c>
      <c r="S37" s="92">
        <f t="shared" si="4"/>
        <v>-1.2288293295354065</v>
      </c>
      <c r="Y37" s="42">
        <f t="shared" si="5"/>
        <v>2.0279203291096333</v>
      </c>
    </row>
    <row r="38" spans="1:25" x14ac:dyDescent="0.3">
      <c r="A38" s="1" t="s">
        <v>52</v>
      </c>
      <c r="B38" s="31">
        <v>0.71</v>
      </c>
      <c r="C38" s="31">
        <v>1.48</v>
      </c>
      <c r="H38" s="42">
        <f t="shared" si="0"/>
        <v>1.15761292604546</v>
      </c>
      <c r="I38" s="42">
        <f t="shared" si="1"/>
        <v>0.32238707395454003</v>
      </c>
      <c r="J38" s="42"/>
      <c r="O38" s="31">
        <f t="shared" si="2"/>
        <v>0.48942686841868938</v>
      </c>
      <c r="P38" s="31">
        <v>-0.9429252074425708</v>
      </c>
      <c r="Q38" s="34">
        <v>37</v>
      </c>
      <c r="R38" s="81">
        <f t="shared" si="3"/>
        <v>0.11265432098765432</v>
      </c>
      <c r="S38" s="92">
        <f t="shared" si="4"/>
        <v>-1.2125324154553141</v>
      </c>
      <c r="Y38" s="42">
        <f t="shared" si="5"/>
        <v>0.32238707395454003</v>
      </c>
    </row>
    <row r="39" spans="1:25" x14ac:dyDescent="0.3">
      <c r="A39" s="1" t="s">
        <v>53</v>
      </c>
      <c r="B39" s="31">
        <v>1.03</v>
      </c>
      <c r="C39" s="31">
        <v>0.98</v>
      </c>
      <c r="H39" s="42">
        <f t="shared" si="0"/>
        <v>1.3113996239834227</v>
      </c>
      <c r="I39" s="42">
        <f t="shared" si="1"/>
        <v>-0.33139962398342271</v>
      </c>
      <c r="J39" s="42"/>
      <c r="O39" s="31">
        <f t="shared" si="2"/>
        <v>-0.50310912956829612</v>
      </c>
      <c r="P39" s="31">
        <v>-0.87033429683774921</v>
      </c>
      <c r="Q39" s="34">
        <v>38</v>
      </c>
      <c r="R39" s="81">
        <f t="shared" si="3"/>
        <v>0.11574074074074074</v>
      </c>
      <c r="S39" s="92">
        <f t="shared" si="4"/>
        <v>-1.1965513269015589</v>
      </c>
      <c r="Y39" s="42">
        <f t="shared" si="5"/>
        <v>-0.33139962398342271</v>
      </c>
    </row>
    <row r="40" spans="1:25" x14ac:dyDescent="0.3">
      <c r="A40" s="1" t="s">
        <v>54</v>
      </c>
      <c r="B40" s="31">
        <v>1.54</v>
      </c>
      <c r="C40" s="31">
        <v>1.42</v>
      </c>
      <c r="H40" s="42">
        <f t="shared" si="0"/>
        <v>1.5564971738220508</v>
      </c>
      <c r="I40" s="42">
        <f t="shared" si="1"/>
        <v>-0.13649717382205084</v>
      </c>
      <c r="J40" s="42"/>
      <c r="O40" s="31">
        <f t="shared" si="2"/>
        <v>-0.2072210387105925</v>
      </c>
      <c r="P40" s="31">
        <v>-0.84461600466428488</v>
      </c>
      <c r="Q40" s="34">
        <v>39</v>
      </c>
      <c r="R40" s="81">
        <f t="shared" si="3"/>
        <v>0.11882716049382716</v>
      </c>
      <c r="S40" s="92">
        <f t="shared" si="4"/>
        <v>-1.1808701250657552</v>
      </c>
      <c r="Y40" s="42">
        <f t="shared" si="5"/>
        <v>-0.13649717382205084</v>
      </c>
    </row>
    <row r="41" spans="1:25" x14ac:dyDescent="0.3">
      <c r="A41" s="1" t="s">
        <v>55</v>
      </c>
      <c r="B41" s="31">
        <v>1.28</v>
      </c>
      <c r="C41" s="31">
        <v>1.55</v>
      </c>
      <c r="H41" s="42">
        <f t="shared" si="0"/>
        <v>1.431545481747456</v>
      </c>
      <c r="I41" s="42">
        <f t="shared" si="1"/>
        <v>0.11845451825254405</v>
      </c>
      <c r="J41" s="42"/>
      <c r="O41" s="31">
        <f t="shared" si="2"/>
        <v>0.17982986478720281</v>
      </c>
      <c r="P41" s="31">
        <v>-0.83938490789609366</v>
      </c>
      <c r="Q41" s="34">
        <v>40</v>
      </c>
      <c r="R41" s="81">
        <f t="shared" si="3"/>
        <v>0.12191358024691358</v>
      </c>
      <c r="S41" s="92">
        <f t="shared" si="4"/>
        <v>-1.165474044781587</v>
      </c>
      <c r="Y41" s="42">
        <f t="shared" si="5"/>
        <v>0.11845451825254405</v>
      </c>
    </row>
    <row r="42" spans="1:25" x14ac:dyDescent="0.3">
      <c r="A42" s="1" t="s">
        <v>56</v>
      </c>
      <c r="B42" s="31">
        <v>1.5</v>
      </c>
      <c r="C42" s="31">
        <v>1.78</v>
      </c>
      <c r="H42" s="42">
        <f t="shared" si="0"/>
        <v>1.5372738365798053</v>
      </c>
      <c r="I42" s="42">
        <f t="shared" si="1"/>
        <v>0.24272616342019471</v>
      </c>
      <c r="J42" s="42"/>
      <c r="O42" s="31">
        <f t="shared" si="2"/>
        <v>0.36849090935569101</v>
      </c>
      <c r="P42" s="31">
        <v>-0.82663364180731225</v>
      </c>
      <c r="Q42" s="34">
        <v>41</v>
      </c>
      <c r="R42" s="81">
        <f t="shared" si="3"/>
        <v>0.125</v>
      </c>
      <c r="S42" s="92">
        <f t="shared" si="4"/>
        <v>-1.1503493803760083</v>
      </c>
      <c r="Y42" s="42">
        <f t="shared" si="5"/>
        <v>0.24272616342019471</v>
      </c>
    </row>
    <row r="43" spans="1:25" x14ac:dyDescent="0.3">
      <c r="A43" s="1" t="s">
        <v>57</v>
      </c>
      <c r="B43" s="31">
        <v>1.08</v>
      </c>
      <c r="C43" s="31">
        <v>0.62</v>
      </c>
      <c r="H43" s="42">
        <f t="shared" si="0"/>
        <v>1.3354287955362294</v>
      </c>
      <c r="I43" s="42">
        <f t="shared" si="1"/>
        <v>-0.7154287955362294</v>
      </c>
      <c r="J43" s="42"/>
      <c r="O43" s="31">
        <f t="shared" si="2"/>
        <v>-1.0861169794457319</v>
      </c>
      <c r="P43" s="31">
        <v>-0.82582267095742368</v>
      </c>
      <c r="Q43" s="34">
        <v>42</v>
      </c>
      <c r="R43" s="81">
        <f t="shared" si="3"/>
        <v>0.12808641975308643</v>
      </c>
      <c r="S43" s="92">
        <f t="shared" si="4"/>
        <v>-1.1354833851469421</v>
      </c>
      <c r="Y43" s="42">
        <f t="shared" si="5"/>
        <v>-0.7154287955362294</v>
      </c>
    </row>
    <row r="44" spans="1:25" x14ac:dyDescent="0.3">
      <c r="A44" s="1" t="s">
        <v>58</v>
      </c>
      <c r="B44" s="31">
        <v>1.66</v>
      </c>
      <c r="C44" s="31">
        <v>1.49</v>
      </c>
      <c r="H44" s="42">
        <f t="shared" si="0"/>
        <v>1.6141671855487867</v>
      </c>
      <c r="I44" s="42">
        <f t="shared" si="1"/>
        <v>-0.1241671855487867</v>
      </c>
      <c r="J44" s="42"/>
      <c r="O44" s="31">
        <f t="shared" si="2"/>
        <v>-0.18850246084020991</v>
      </c>
      <c r="P44" s="31">
        <v>-0.82560123928583184</v>
      </c>
      <c r="Q44" s="34">
        <v>43</v>
      </c>
      <c r="R44" s="81">
        <f t="shared" si="3"/>
        <v>0.13117283950617284</v>
      </c>
      <c r="S44" s="92">
        <f t="shared" si="4"/>
        <v>-1.1208641825533934</v>
      </c>
      <c r="Y44" s="42">
        <f t="shared" si="5"/>
        <v>-0.1241671855487867</v>
      </c>
    </row>
    <row r="45" spans="1:25" x14ac:dyDescent="0.3">
      <c r="A45" s="1" t="s">
        <v>59</v>
      </c>
      <c r="B45" s="31">
        <v>0.74</v>
      </c>
      <c r="C45" s="31">
        <v>0.97</v>
      </c>
      <c r="H45" s="42">
        <f t="shared" si="0"/>
        <v>1.1720304289771439</v>
      </c>
      <c r="I45" s="42">
        <f t="shared" si="1"/>
        <v>-0.20203042897714396</v>
      </c>
      <c r="J45" s="42"/>
      <c r="O45" s="31">
        <f t="shared" si="2"/>
        <v>-0.30670931984547128</v>
      </c>
      <c r="P45" s="31">
        <v>-0.81948441583127263</v>
      </c>
      <c r="Q45" s="34">
        <v>44</v>
      </c>
      <c r="R45" s="81">
        <f t="shared" si="3"/>
        <v>0.13425925925925927</v>
      </c>
      <c r="S45" s="92">
        <f t="shared" si="4"/>
        <v>-1.1064806875112083</v>
      </c>
      <c r="Y45" s="42">
        <f t="shared" si="5"/>
        <v>-0.20203042897714396</v>
      </c>
    </row>
    <row r="46" spans="1:25" x14ac:dyDescent="0.3">
      <c r="A46" s="1" t="s">
        <v>60</v>
      </c>
      <c r="B46" s="31">
        <v>1.42</v>
      </c>
      <c r="C46" s="31">
        <v>2.12</v>
      </c>
      <c r="H46" s="42">
        <f t="shared" si="0"/>
        <v>1.4988271620953146</v>
      </c>
      <c r="I46" s="42">
        <f t="shared" si="1"/>
        <v>0.62117283790468547</v>
      </c>
      <c r="J46" s="42"/>
      <c r="O46" s="31">
        <f t="shared" si="2"/>
        <v>0.94302377906538082</v>
      </c>
      <c r="P46" s="31">
        <v>-0.81948441583127263</v>
      </c>
      <c r="Q46" s="34">
        <v>45</v>
      </c>
      <c r="R46" s="81">
        <f t="shared" si="3"/>
        <v>0.13734567901234568</v>
      </c>
      <c r="S46" s="92">
        <f t="shared" si="4"/>
        <v>-1.0923225364397855</v>
      </c>
      <c r="Y46" s="42">
        <f t="shared" si="5"/>
        <v>0.62117283790468547</v>
      </c>
    </row>
    <row r="47" spans="1:25" x14ac:dyDescent="0.3">
      <c r="A47" s="1" t="s">
        <v>61</v>
      </c>
      <c r="B47" s="31">
        <v>0.56000000000000005</v>
      </c>
      <c r="C47" s="31">
        <v>0.87</v>
      </c>
      <c r="H47" s="42">
        <f t="shared" si="0"/>
        <v>1.0855254113870401</v>
      </c>
      <c r="I47" s="42">
        <f t="shared" si="1"/>
        <v>-0.21552541138704007</v>
      </c>
      <c r="J47" s="42"/>
      <c r="O47" s="31">
        <f t="shared" si="2"/>
        <v>-0.327196515250744</v>
      </c>
      <c r="P47" s="31">
        <v>-0.80297731883896406</v>
      </c>
      <c r="Q47" s="34">
        <v>46</v>
      </c>
      <c r="R47" s="81">
        <f t="shared" si="3"/>
        <v>0.14043209876543211</v>
      </c>
      <c r="S47" s="92">
        <f t="shared" si="4"/>
        <v>-1.0783800249128348</v>
      </c>
      <c r="Y47" s="42">
        <f t="shared" si="5"/>
        <v>-0.21552541138704007</v>
      </c>
    </row>
    <row r="48" spans="1:25" x14ac:dyDescent="0.3">
      <c r="A48" s="1" t="s">
        <v>62</v>
      </c>
      <c r="B48" s="31">
        <v>0.96</v>
      </c>
      <c r="C48" s="31">
        <v>1.85</v>
      </c>
      <c r="H48" s="42">
        <f t="shared" si="0"/>
        <v>1.2777587838094933</v>
      </c>
      <c r="I48" s="42">
        <f t="shared" si="1"/>
        <v>0.57224121619050683</v>
      </c>
      <c r="J48" s="42"/>
      <c r="O48" s="31">
        <f t="shared" si="2"/>
        <v>0.8687390067621481</v>
      </c>
      <c r="P48" s="31">
        <v>-0.77165698655275827</v>
      </c>
      <c r="Q48" s="34">
        <v>47</v>
      </c>
      <c r="R48" s="81">
        <f t="shared" si="3"/>
        <v>0.14351851851851852</v>
      </c>
      <c r="S48" s="92">
        <f t="shared" si="4"/>
        <v>-1.0646440519383884</v>
      </c>
      <c r="Y48" s="42">
        <f t="shared" si="5"/>
        <v>0.57224121619050683</v>
      </c>
    </row>
    <row r="49" spans="1:25" x14ac:dyDescent="0.3">
      <c r="A49" s="1" t="s">
        <v>63</v>
      </c>
      <c r="B49" s="31">
        <v>1.79</v>
      </c>
      <c r="C49" s="31">
        <v>0.69</v>
      </c>
      <c r="H49" s="42">
        <f t="shared" si="0"/>
        <v>1.6766430315860839</v>
      </c>
      <c r="I49" s="42">
        <f t="shared" si="1"/>
        <v>-0.98664303158608391</v>
      </c>
      <c r="J49" s="42"/>
      <c r="O49" s="31">
        <f t="shared" si="2"/>
        <v>-1.4978566084333553</v>
      </c>
      <c r="P49" s="31">
        <v>-0.76450776057671899</v>
      </c>
      <c r="Q49" s="34">
        <v>48</v>
      </c>
      <c r="R49" s="81">
        <f t="shared" si="3"/>
        <v>0.14660493827160495</v>
      </c>
      <c r="S49" s="92">
        <f t="shared" si="4"/>
        <v>-1.051106070036353</v>
      </c>
      <c r="Y49" s="42">
        <f t="shared" si="5"/>
        <v>-0.98664303158608391</v>
      </c>
    </row>
    <row r="50" spans="1:25" x14ac:dyDescent="0.3">
      <c r="A50" s="1" t="s">
        <v>64</v>
      </c>
      <c r="B50" s="31">
        <v>2.91</v>
      </c>
      <c r="C50" s="31">
        <v>1.44</v>
      </c>
      <c r="H50" s="42">
        <f t="shared" si="0"/>
        <v>2.2148964743689534</v>
      </c>
      <c r="I50" s="42">
        <f t="shared" si="1"/>
        <v>-0.77489647436895348</v>
      </c>
      <c r="J50" s="42"/>
      <c r="O50" s="31">
        <f t="shared" si="2"/>
        <v>-1.1763969012373008</v>
      </c>
      <c r="P50" s="31">
        <v>-0.73606320418336313</v>
      </c>
      <c r="Q50" s="34">
        <v>49</v>
      </c>
      <c r="R50" s="81">
        <f t="shared" si="3"/>
        <v>0.14969135802469136</v>
      </c>
      <c r="S50" s="92">
        <f t="shared" si="4"/>
        <v>-1.0377580404015143</v>
      </c>
      <c r="Y50" s="42">
        <f t="shared" si="5"/>
        <v>-0.77489647436895348</v>
      </c>
    </row>
    <row r="51" spans="1:25" x14ac:dyDescent="0.3">
      <c r="A51" s="1" t="s">
        <v>65</v>
      </c>
      <c r="B51" s="31">
        <v>2.2799999999999998</v>
      </c>
      <c r="C51" s="31">
        <v>1.84</v>
      </c>
      <c r="H51" s="42">
        <f t="shared" si="0"/>
        <v>1.9121289128035892</v>
      </c>
      <c r="I51" s="42">
        <f t="shared" si="1"/>
        <v>-7.2128912803589129E-2</v>
      </c>
      <c r="J51" s="42"/>
      <c r="O51" s="31">
        <f t="shared" si="2"/>
        <v>-0.109501375110603</v>
      </c>
      <c r="P51" s="31">
        <v>-0.73259788911221613</v>
      </c>
      <c r="Q51" s="34">
        <v>50</v>
      </c>
      <c r="R51" s="81">
        <f t="shared" si="3"/>
        <v>0.15277777777777779</v>
      </c>
      <c r="S51" s="92">
        <f t="shared" si="4"/>
        <v>-1.024592392540099</v>
      </c>
      <c r="Y51" s="42">
        <f t="shared" si="5"/>
        <v>-7.2128912803589129E-2</v>
      </c>
    </row>
    <row r="52" spans="1:25" x14ac:dyDescent="0.3">
      <c r="A52" s="1" t="s">
        <v>66</v>
      </c>
      <c r="B52" s="31">
        <v>1.33</v>
      </c>
      <c r="C52" s="31">
        <v>3.04</v>
      </c>
      <c r="H52" s="42">
        <f t="shared" si="0"/>
        <v>1.4555746533002627</v>
      </c>
      <c r="I52" s="42">
        <f t="shared" si="1"/>
        <v>1.5844253466997373</v>
      </c>
      <c r="J52" s="42"/>
      <c r="O52" s="31">
        <f t="shared" si="2"/>
        <v>2.4053704330211398</v>
      </c>
      <c r="P52" s="31">
        <v>-0.71815276132502393</v>
      </c>
      <c r="Q52" s="34">
        <v>51</v>
      </c>
      <c r="R52" s="81">
        <f t="shared" si="3"/>
        <v>0.1558641975308642</v>
      </c>
      <c r="S52" s="92">
        <f t="shared" si="4"/>
        <v>-1.0116019878525415</v>
      </c>
      <c r="Y52" s="42">
        <f t="shared" si="5"/>
        <v>1.5844253466997373</v>
      </c>
    </row>
    <row r="53" spans="1:25" x14ac:dyDescent="0.3">
      <c r="A53" s="1" t="s">
        <v>67</v>
      </c>
      <c r="B53" s="31">
        <v>2.17</v>
      </c>
      <c r="C53" s="31">
        <v>0.05</v>
      </c>
      <c r="H53" s="42">
        <f t="shared" si="0"/>
        <v>1.8592647353874145</v>
      </c>
      <c r="I53" s="42">
        <f t="shared" si="1"/>
        <v>-1.8092647353874145</v>
      </c>
      <c r="J53" s="42"/>
      <c r="O53" s="31">
        <f t="shared" si="2"/>
        <v>-2.7467068164956845</v>
      </c>
      <c r="P53" s="31">
        <v>-0.70908824197898135</v>
      </c>
      <c r="Q53" s="34">
        <v>52</v>
      </c>
      <c r="R53" s="81">
        <f t="shared" si="3"/>
        <v>0.15895061728395063</v>
      </c>
      <c r="S53" s="92">
        <f t="shared" si="4"/>
        <v>-0.99878008670632701</v>
      </c>
      <c r="Y53" s="42">
        <f t="shared" si="5"/>
        <v>-1.8092647353874145</v>
      </c>
    </row>
    <row r="54" spans="1:25" x14ac:dyDescent="0.3">
      <c r="A54" s="1" t="s">
        <v>68</v>
      </c>
      <c r="B54" s="31">
        <v>0.83</v>
      </c>
      <c r="C54" s="31">
        <v>1.02</v>
      </c>
      <c r="H54" s="42">
        <f t="shared" si="0"/>
        <v>1.2152829377721961</v>
      </c>
      <c r="I54" s="42">
        <f t="shared" si="1"/>
        <v>-0.19528293777219607</v>
      </c>
      <c r="J54" s="42"/>
      <c r="O54" s="31">
        <f t="shared" si="2"/>
        <v>-0.29646572214283518</v>
      </c>
      <c r="P54" s="31">
        <v>-0.698697968441232</v>
      </c>
      <c r="Q54" s="34">
        <v>53</v>
      </c>
      <c r="R54" s="81">
        <f t="shared" si="3"/>
        <v>0.16203703703703703</v>
      </c>
      <c r="S54" s="92">
        <f t="shared" si="4"/>
        <v>-0.98612031860334781</v>
      </c>
      <c r="Y54" s="42">
        <f t="shared" si="5"/>
        <v>-0.19528293777219607</v>
      </c>
    </row>
    <row r="55" spans="1:25" x14ac:dyDescent="0.3">
      <c r="A55" s="1" t="s">
        <v>69</v>
      </c>
      <c r="B55" s="31">
        <v>0.64</v>
      </c>
      <c r="C55" s="31">
        <v>0.91</v>
      </c>
      <c r="H55" s="42">
        <f t="shared" si="0"/>
        <v>1.1239720858715307</v>
      </c>
      <c r="I55" s="42">
        <f t="shared" si="1"/>
        <v>-0.21397208587153072</v>
      </c>
      <c r="J55" s="42"/>
      <c r="O55" s="31">
        <f t="shared" si="2"/>
        <v>-0.32483835853755705</v>
      </c>
      <c r="P55" s="31">
        <v>-0.6972974584130468</v>
      </c>
      <c r="Q55" s="34">
        <v>54</v>
      </c>
      <c r="R55" s="81">
        <f t="shared" si="3"/>
        <v>0.16512345679012347</v>
      </c>
      <c r="S55" s="92">
        <f t="shared" si="4"/>
        <v>-0.97361665509767736</v>
      </c>
      <c r="Y55" s="42">
        <f t="shared" si="5"/>
        <v>-0.21397208587153072</v>
      </c>
    </row>
    <row r="56" spans="1:25" x14ac:dyDescent="0.3">
      <c r="A56" s="1" t="s">
        <v>70</v>
      </c>
      <c r="B56" s="31">
        <v>0.97</v>
      </c>
      <c r="C56" s="31">
        <v>1.56</v>
      </c>
      <c r="H56" s="42">
        <f t="shared" si="0"/>
        <v>1.2825646181200545</v>
      </c>
      <c r="I56" s="42">
        <f t="shared" si="1"/>
        <v>0.27743538187994554</v>
      </c>
      <c r="J56" s="42"/>
      <c r="O56" s="31">
        <f t="shared" si="2"/>
        <v>0.42118416373353701</v>
      </c>
      <c r="P56" s="31">
        <v>-0.67585261632277238</v>
      </c>
      <c r="Q56" s="34">
        <v>55</v>
      </c>
      <c r="R56" s="81">
        <f t="shared" si="3"/>
        <v>0.16820987654320987</v>
      </c>
      <c r="S56" s="92">
        <f t="shared" si="4"/>
        <v>-0.96126338516366172</v>
      </c>
      <c r="Y56" s="42">
        <f t="shared" si="5"/>
        <v>0.27743538187994554</v>
      </c>
    </row>
    <row r="57" spans="1:25" x14ac:dyDescent="0.3">
      <c r="A57" s="1" t="s">
        <v>71</v>
      </c>
      <c r="B57" s="31">
        <v>0.64</v>
      </c>
      <c r="C57" s="31">
        <v>3.69</v>
      </c>
      <c r="H57" s="42">
        <f t="shared" si="0"/>
        <v>1.1239720858715307</v>
      </c>
      <c r="I57" s="42">
        <f t="shared" si="1"/>
        <v>2.566027914128469</v>
      </c>
      <c r="J57" s="42"/>
      <c r="O57" s="31">
        <f t="shared" si="2"/>
        <v>3.8955749400298028</v>
      </c>
      <c r="P57" s="31">
        <v>-0.66848195867514082</v>
      </c>
      <c r="Q57" s="34">
        <v>56</v>
      </c>
      <c r="R57" s="81">
        <f t="shared" si="3"/>
        <v>0.17129629629629631</v>
      </c>
      <c r="S57" s="92">
        <f t="shared" si="4"/>
        <v>-0.94905509275171163</v>
      </c>
      <c r="Y57" s="42">
        <f t="shared" si="5"/>
        <v>2.566027914128469</v>
      </c>
    </row>
    <row r="58" spans="1:25" x14ac:dyDescent="0.3">
      <c r="A58" s="1" t="s">
        <v>72</v>
      </c>
      <c r="B58" s="31">
        <v>0.86</v>
      </c>
      <c r="C58" s="31">
        <v>1.2</v>
      </c>
      <c r="H58" s="42">
        <f t="shared" si="0"/>
        <v>1.2297004407038801</v>
      </c>
      <c r="I58" s="42">
        <f t="shared" si="1"/>
        <v>-2.9700440703880115E-2</v>
      </c>
      <c r="J58" s="42"/>
      <c r="O58" s="31">
        <f t="shared" si="2"/>
        <v>-4.5089257165456892E-2</v>
      </c>
      <c r="P58" s="31">
        <v>-0.65344729170965188</v>
      </c>
      <c r="Q58" s="34">
        <v>57</v>
      </c>
      <c r="R58" s="81">
        <f t="shared" si="3"/>
        <v>0.17438271604938271</v>
      </c>
      <c r="S58" s="92">
        <f t="shared" si="4"/>
        <v>-0.93698663630173162</v>
      </c>
      <c r="Y58" s="42">
        <f t="shared" si="5"/>
        <v>-2.9700440703880115E-2</v>
      </c>
    </row>
    <row r="59" spans="1:25" x14ac:dyDescent="0.3">
      <c r="A59" s="1" t="s">
        <v>73</v>
      </c>
      <c r="B59" s="31">
        <v>0.95</v>
      </c>
      <c r="C59" s="31">
        <v>1.0900000000000001</v>
      </c>
      <c r="H59" s="42">
        <f t="shared" si="0"/>
        <v>1.272952949498932</v>
      </c>
      <c r="I59" s="42">
        <f t="shared" si="1"/>
        <v>-0.18295294949893193</v>
      </c>
      <c r="J59" s="42"/>
      <c r="O59" s="31">
        <f t="shared" si="2"/>
        <v>-0.27774714427245256</v>
      </c>
      <c r="P59" s="31">
        <v>-0.6222017152599254</v>
      </c>
      <c r="Q59" s="34">
        <v>58</v>
      </c>
      <c r="R59" s="81">
        <f t="shared" si="3"/>
        <v>0.17746913580246915</v>
      </c>
      <c r="S59" s="92">
        <f t="shared" si="4"/>
        <v>-0.92505313001176803</v>
      </c>
      <c r="Y59" s="42">
        <f t="shared" si="5"/>
        <v>-0.18295294949893193</v>
      </c>
    </row>
    <row r="60" spans="1:25" x14ac:dyDescent="0.3">
      <c r="A60" s="1" t="s">
        <v>74</v>
      </c>
      <c r="B60" s="31">
        <v>1.1000000000000001</v>
      </c>
      <c r="C60" s="31">
        <v>1.32</v>
      </c>
      <c r="H60" s="42">
        <f t="shared" si="0"/>
        <v>1.3450404641573521</v>
      </c>
      <c r="I60" s="42">
        <f t="shared" si="1"/>
        <v>-2.504046415735206E-2</v>
      </c>
      <c r="J60" s="42"/>
      <c r="O60" s="31">
        <f t="shared" si="2"/>
        <v>-3.8014787025896099E-2</v>
      </c>
      <c r="P60" s="31">
        <v>-0.62094788106685272</v>
      </c>
      <c r="Q60" s="34">
        <v>59</v>
      </c>
      <c r="R60" s="81">
        <f t="shared" si="3"/>
        <v>0.18055555555555555</v>
      </c>
      <c r="S60" s="92">
        <f t="shared" si="4"/>
        <v>-0.91324992668360727</v>
      </c>
      <c r="Y60" s="42">
        <f t="shared" si="5"/>
        <v>-2.504046415735206E-2</v>
      </c>
    </row>
    <row r="61" spans="1:25" x14ac:dyDescent="0.3">
      <c r="A61" s="1" t="s">
        <v>75</v>
      </c>
      <c r="B61" s="31">
        <v>1.07</v>
      </c>
      <c r="C61" s="31">
        <v>1.1599999999999999</v>
      </c>
      <c r="H61" s="42">
        <f t="shared" si="0"/>
        <v>1.3306229612256679</v>
      </c>
      <c r="I61" s="42">
        <f t="shared" si="1"/>
        <v>-0.170622961225668</v>
      </c>
      <c r="J61" s="42"/>
      <c r="O61" s="31">
        <f t="shared" si="2"/>
        <v>-0.25902856640207034</v>
      </c>
      <c r="P61" s="31">
        <v>-0.60267216653965427</v>
      </c>
      <c r="Q61" s="34">
        <v>60</v>
      </c>
      <c r="R61" s="81">
        <f t="shared" si="3"/>
        <v>0.18364197530864199</v>
      </c>
      <c r="S61" s="92">
        <f t="shared" si="4"/>
        <v>-0.90157260198791511</v>
      </c>
      <c r="Y61" s="42">
        <f t="shared" si="5"/>
        <v>-0.170622961225668</v>
      </c>
    </row>
    <row r="62" spans="1:25" x14ac:dyDescent="0.3">
      <c r="A62" s="1" t="s">
        <v>76</v>
      </c>
      <c r="B62" s="31">
        <v>1.17</v>
      </c>
      <c r="C62" s="31">
        <v>2.2400000000000002</v>
      </c>
      <c r="H62" s="42">
        <f t="shared" si="0"/>
        <v>1.3786813043312813</v>
      </c>
      <c r="I62" s="42">
        <f t="shared" si="1"/>
        <v>0.86131869566871888</v>
      </c>
      <c r="J62" s="42"/>
      <c r="O62" s="31">
        <f t="shared" si="2"/>
        <v>1.3075974379514212</v>
      </c>
      <c r="P62" s="31">
        <v>-0.58852322626053288</v>
      </c>
      <c r="Q62" s="34">
        <v>61</v>
      </c>
      <c r="R62" s="81">
        <f t="shared" si="3"/>
        <v>0.18672839506172839</v>
      </c>
      <c r="S62" s="92">
        <f t="shared" si="4"/>
        <v>-0.89001694000946863</v>
      </c>
      <c r="Y62" s="42">
        <f t="shared" si="5"/>
        <v>0.86131869566871888</v>
      </c>
    </row>
    <row r="63" spans="1:25" x14ac:dyDescent="0.3">
      <c r="A63" s="1" t="s">
        <v>77</v>
      </c>
      <c r="B63" s="31">
        <v>1.33</v>
      </c>
      <c r="C63" s="31">
        <v>1.31</v>
      </c>
      <c r="H63" s="42">
        <f t="shared" si="0"/>
        <v>1.4555746533002627</v>
      </c>
      <c r="I63" s="42">
        <f t="shared" si="1"/>
        <v>-0.14557465330026265</v>
      </c>
      <c r="J63" s="42"/>
      <c r="O63" s="31">
        <f t="shared" si="2"/>
        <v>-0.22100187148300882</v>
      </c>
      <c r="P63" s="31">
        <v>-0.56877224586866981</v>
      </c>
      <c r="Q63" s="34">
        <v>62</v>
      </c>
      <c r="R63" s="81">
        <f t="shared" si="3"/>
        <v>0.18981481481481483</v>
      </c>
      <c r="S63" s="92">
        <f t="shared" si="4"/>
        <v>-0.87857891994896997</v>
      </c>
      <c r="Y63" s="42">
        <f t="shared" si="5"/>
        <v>-0.14557465330026265</v>
      </c>
    </row>
    <row r="64" spans="1:25" x14ac:dyDescent="0.3">
      <c r="A64" s="1" t="s">
        <v>78</v>
      </c>
      <c r="B64" s="31">
        <v>0.84</v>
      </c>
      <c r="C64" s="31">
        <v>0.56999999999999995</v>
      </c>
      <c r="H64" s="42">
        <f t="shared" si="0"/>
        <v>1.2200887720827573</v>
      </c>
      <c r="I64" s="42">
        <f t="shared" si="1"/>
        <v>-0.65008877208275739</v>
      </c>
      <c r="J64" s="42"/>
      <c r="O64" s="31">
        <f t="shared" si="2"/>
        <v>-0.98692204998107858</v>
      </c>
      <c r="P64" s="31">
        <v>-0.52558637418005072</v>
      </c>
      <c r="Q64" s="34">
        <v>63</v>
      </c>
      <c r="R64" s="81">
        <f t="shared" si="3"/>
        <v>0.19290123456790123</v>
      </c>
      <c r="S64" s="92">
        <f t="shared" si="4"/>
        <v>-0.86725470387150438</v>
      </c>
      <c r="Y64" s="42">
        <f t="shared" si="5"/>
        <v>-0.65008877208275739</v>
      </c>
    </row>
    <row r="65" spans="1:25" x14ac:dyDescent="0.3">
      <c r="A65" s="1" t="s">
        <v>79</v>
      </c>
      <c r="B65" s="31">
        <v>1.46</v>
      </c>
      <c r="C65" s="31">
        <v>1.38</v>
      </c>
      <c r="H65" s="42">
        <f t="shared" si="0"/>
        <v>1.5180504993375599</v>
      </c>
      <c r="I65" s="42">
        <f t="shared" si="1"/>
        <v>-0.13805049933755997</v>
      </c>
      <c r="J65" s="42"/>
      <c r="O65" s="31">
        <f t="shared" si="2"/>
        <v>-0.20957919542377909</v>
      </c>
      <c r="P65" s="31">
        <v>-0.52322821746686377</v>
      </c>
      <c r="Q65" s="34">
        <v>64</v>
      </c>
      <c r="R65" s="81">
        <f t="shared" si="3"/>
        <v>0.19598765432098766</v>
      </c>
      <c r="S65" s="92">
        <f t="shared" si="4"/>
        <v>-0.85604062540380821</v>
      </c>
      <c r="Y65" s="42">
        <f t="shared" si="5"/>
        <v>-0.13805049933755997</v>
      </c>
    </row>
    <row r="66" spans="1:25" x14ac:dyDescent="0.3">
      <c r="A66" s="1" t="s">
        <v>80</v>
      </c>
      <c r="B66" s="31">
        <v>1.1499999999999999</v>
      </c>
      <c r="C66" s="31">
        <v>1.22</v>
      </c>
      <c r="H66" s="42">
        <f t="shared" si="0"/>
        <v>1.3690696357101586</v>
      </c>
      <c r="I66" s="42">
        <f t="shared" si="1"/>
        <v>-0.14906963571015863</v>
      </c>
      <c r="J66" s="42"/>
      <c r="O66" s="31">
        <f t="shared" si="2"/>
        <v>-0.22630772408767932</v>
      </c>
      <c r="P66" s="31">
        <v>-0.51821571653241916</v>
      </c>
      <c r="Q66" s="34">
        <v>65</v>
      </c>
      <c r="R66" s="81">
        <f t="shared" si="3"/>
        <v>0.19907407407407407</v>
      </c>
      <c r="S66" s="92">
        <f t="shared" si="4"/>
        <v>-0.84493317929306311</v>
      </c>
      <c r="Y66" s="42">
        <f t="shared" si="5"/>
        <v>-0.14906963571015863</v>
      </c>
    </row>
    <row r="67" spans="1:25" x14ac:dyDescent="0.3">
      <c r="A67" s="1" t="s">
        <v>81</v>
      </c>
      <c r="B67" s="31">
        <v>1.1299999999999999</v>
      </c>
      <c r="C67" s="31">
        <v>1.87</v>
      </c>
      <c r="H67" s="42">
        <f t="shared" ref="H67:H130" si="14">$F$2*B67+$F$3</f>
        <v>1.3594579670890359</v>
      </c>
      <c r="I67" s="42">
        <f t="shared" ref="I67:I130" si="15">C67-H67</f>
        <v>0.51054203291096423</v>
      </c>
      <c r="J67" s="42"/>
      <c r="O67" s="31">
        <f t="shared" ref="O67:P130" si="16">STANDARDIZE(I67,$L$2,$L$3)</f>
        <v>0.77507136157375722</v>
      </c>
      <c r="P67" s="31">
        <v>-0.51276318809263555</v>
      </c>
      <c r="Q67" s="34">
        <v>66</v>
      </c>
      <c r="R67" s="81">
        <f t="shared" ref="R67:R130" si="17">(Q67-0.5)/$L$6</f>
        <v>0.2021604938271605</v>
      </c>
      <c r="S67" s="92">
        <f t="shared" ref="S67:S130" si="18">_xlfn.NORM.S.INV(R67)</f>
        <v>-0.8339290117491216</v>
      </c>
      <c r="Y67" s="42">
        <f t="shared" ref="Y67:Y130" si="19">I67</f>
        <v>0.51054203291096423</v>
      </c>
    </row>
    <row r="68" spans="1:25" x14ac:dyDescent="0.3">
      <c r="A68" s="1" t="s">
        <v>82</v>
      </c>
      <c r="B68" s="31">
        <v>1.06</v>
      </c>
      <c r="C68" s="31">
        <v>3.57</v>
      </c>
      <c r="H68" s="42">
        <f t="shared" si="14"/>
        <v>1.3258171269151067</v>
      </c>
      <c r="I68" s="42">
        <f t="shared" si="15"/>
        <v>2.2441828730848932</v>
      </c>
      <c r="J68" s="42"/>
      <c r="O68" s="31">
        <f t="shared" si="16"/>
        <v>3.4069709503541676</v>
      </c>
      <c r="P68" s="31">
        <v>-0.50598490546114572</v>
      </c>
      <c r="Q68" s="34">
        <v>67</v>
      </c>
      <c r="R68" s="81">
        <f t="shared" si="17"/>
        <v>0.20524691358024691</v>
      </c>
      <c r="S68" s="92">
        <f t="shared" si="18"/>
        <v>-0.82302491150028279</v>
      </c>
      <c r="Y68" s="42">
        <f t="shared" si="19"/>
        <v>2.2441828730848932</v>
      </c>
    </row>
    <row r="69" spans="1:25" x14ac:dyDescent="0.3">
      <c r="A69" s="1" t="s">
        <v>83</v>
      </c>
      <c r="B69" s="31">
        <v>1</v>
      </c>
      <c r="C69" s="31">
        <v>0.9</v>
      </c>
      <c r="H69" s="42">
        <f t="shared" si="14"/>
        <v>1.2969821210517387</v>
      </c>
      <c r="I69" s="42">
        <f t="shared" si="15"/>
        <v>-0.39698212105173869</v>
      </c>
      <c r="J69" s="42"/>
      <c r="O69" s="31">
        <f t="shared" si="16"/>
        <v>-0.60267216653965427</v>
      </c>
      <c r="P69" s="31">
        <v>-0.5050244229382993</v>
      </c>
      <c r="Q69" s="34">
        <v>68</v>
      </c>
      <c r="R69" s="81">
        <f t="shared" si="17"/>
        <v>0.20833333333333334</v>
      </c>
      <c r="S69" s="92">
        <f t="shared" si="18"/>
        <v>-0.81221780149991241</v>
      </c>
      <c r="Y69" s="42">
        <f t="shared" si="19"/>
        <v>-0.39698212105173869</v>
      </c>
    </row>
    <row r="70" spans="1:25" x14ac:dyDescent="0.3">
      <c r="A70" s="1" t="s">
        <v>84</v>
      </c>
      <c r="B70" s="31">
        <v>1.17</v>
      </c>
      <c r="C70" s="31">
        <v>1.21</v>
      </c>
      <c r="H70" s="42">
        <f t="shared" si="14"/>
        <v>1.3786813043312813</v>
      </c>
      <c r="I70" s="42">
        <f t="shared" si="15"/>
        <v>-0.16868130433128137</v>
      </c>
      <c r="J70" s="42"/>
      <c r="O70" s="31">
        <f t="shared" si="16"/>
        <v>-0.25608087051058676</v>
      </c>
      <c r="P70" s="31">
        <v>-0.50310912956829612</v>
      </c>
      <c r="Q70" s="34">
        <v>69</v>
      </c>
      <c r="R70" s="81">
        <f t="shared" si="17"/>
        <v>0.21141975308641975</v>
      </c>
      <c r="S70" s="92">
        <f t="shared" si="18"/>
        <v>-0.80150473122751287</v>
      </c>
      <c r="Y70" s="42">
        <f t="shared" si="19"/>
        <v>-0.16868130433128137</v>
      </c>
    </row>
    <row r="71" spans="1:25" x14ac:dyDescent="0.3">
      <c r="A71" s="1" t="s">
        <v>85</v>
      </c>
      <c r="B71" s="31">
        <v>0.48</v>
      </c>
      <c r="C71" s="31">
        <v>0.57999999999999996</v>
      </c>
      <c r="H71" s="42">
        <f t="shared" si="14"/>
        <v>1.0470787369025494</v>
      </c>
      <c r="I71" s="42">
        <f t="shared" si="15"/>
        <v>-0.46707873690254942</v>
      </c>
      <c r="J71" s="42"/>
      <c r="O71" s="31">
        <f t="shared" si="16"/>
        <v>-0.70908824197898135</v>
      </c>
      <c r="P71" s="31">
        <v>-0.50229815871840722</v>
      </c>
      <c r="Q71" s="34">
        <v>70</v>
      </c>
      <c r="R71" s="81">
        <f t="shared" si="17"/>
        <v>0.21450617283950618</v>
      </c>
      <c r="S71" s="92">
        <f t="shared" si="18"/>
        <v>-0.79088286953354514</v>
      </c>
      <c r="Y71" s="42">
        <f t="shared" si="19"/>
        <v>-0.46707873690254942</v>
      </c>
    </row>
    <row r="72" spans="1:25" x14ac:dyDescent="0.3">
      <c r="A72" s="1" t="s">
        <v>86</v>
      </c>
      <c r="B72" s="31">
        <v>1.92</v>
      </c>
      <c r="C72" s="31">
        <v>2.0299999999999998</v>
      </c>
      <c r="H72" s="42">
        <f t="shared" si="14"/>
        <v>1.7391188776233812</v>
      </c>
      <c r="I72" s="42">
        <f t="shared" si="15"/>
        <v>0.29088112237661856</v>
      </c>
      <c r="J72" s="42"/>
      <c r="O72" s="31">
        <f t="shared" si="16"/>
        <v>0.44159660330233003</v>
      </c>
      <c r="P72" s="31">
        <v>-0.48925354095940027</v>
      </c>
      <c r="Q72" s="34">
        <v>71</v>
      </c>
      <c r="R72" s="81">
        <f t="shared" si="17"/>
        <v>0.21759259259259259</v>
      </c>
      <c r="S72" s="92">
        <f t="shared" si="18"/>
        <v>-0.78034949798225017</v>
      </c>
      <c r="Y72" s="42">
        <f t="shared" si="19"/>
        <v>0.29088112237661856</v>
      </c>
    </row>
    <row r="73" spans="1:25" x14ac:dyDescent="0.3">
      <c r="A73" s="1" t="s">
        <v>87</v>
      </c>
      <c r="B73" s="31">
        <v>0.66</v>
      </c>
      <c r="C73" s="31">
        <v>0.63</v>
      </c>
      <c r="H73" s="42">
        <f t="shared" si="14"/>
        <v>1.1335837544926535</v>
      </c>
      <c r="I73" s="42">
        <f t="shared" si="15"/>
        <v>-0.50358375449265347</v>
      </c>
      <c r="J73" s="42"/>
      <c r="O73" s="31">
        <f t="shared" si="16"/>
        <v>-0.76450776057671899</v>
      </c>
      <c r="P73" s="31">
        <v>-0.47930613076483508</v>
      </c>
      <c r="Q73" s="34">
        <v>72</v>
      </c>
      <c r="R73" s="81">
        <f t="shared" si="17"/>
        <v>0.22067901234567902</v>
      </c>
      <c r="S73" s="92">
        <f t="shared" si="18"/>
        <v>-0.76990200465115433</v>
      </c>
      <c r="Y73" s="42">
        <f t="shared" si="19"/>
        <v>-0.50358375449265347</v>
      </c>
    </row>
    <row r="74" spans="1:25" x14ac:dyDescent="0.3">
      <c r="A74" s="1" t="s">
        <v>88</v>
      </c>
      <c r="B74" s="31">
        <v>0.91</v>
      </c>
      <c r="C74" s="31">
        <v>1.07</v>
      </c>
      <c r="H74" s="42">
        <f t="shared" si="14"/>
        <v>1.2537296122566866</v>
      </c>
      <c r="I74" s="42">
        <f t="shared" si="15"/>
        <v>-0.18372961225668649</v>
      </c>
      <c r="J74" s="42"/>
      <c r="O74" s="31">
        <f t="shared" si="16"/>
        <v>-0.27892622262904587</v>
      </c>
      <c r="P74" s="31">
        <v>-0.45660745448148882</v>
      </c>
      <c r="Q74" s="34">
        <v>73</v>
      </c>
      <c r="R74" s="81">
        <f t="shared" si="17"/>
        <v>0.22376543209876543</v>
      </c>
      <c r="S74" s="92">
        <f t="shared" si="18"/>
        <v>-0.7595378783499297</v>
      </c>
      <c r="Y74" s="42">
        <f t="shared" si="19"/>
        <v>-0.18372961225668649</v>
      </c>
    </row>
    <row r="75" spans="1:25" x14ac:dyDescent="0.3">
      <c r="A75" s="1" t="s">
        <v>89</v>
      </c>
      <c r="B75" s="31">
        <v>0.56999999999999995</v>
      </c>
      <c r="C75" s="31">
        <v>0.65</v>
      </c>
      <c r="H75" s="42">
        <f t="shared" si="14"/>
        <v>1.0903312456976013</v>
      </c>
      <c r="I75" s="42">
        <f t="shared" si="15"/>
        <v>-0.44033124569760129</v>
      </c>
      <c r="J75" s="42"/>
      <c r="O75" s="31">
        <f t="shared" si="16"/>
        <v>-0.66848195867514082</v>
      </c>
      <c r="P75" s="31">
        <v>-0.44356283672248131</v>
      </c>
      <c r="Q75" s="34">
        <v>74</v>
      </c>
      <c r="R75" s="81">
        <f t="shared" si="17"/>
        <v>0.22685185185185186</v>
      </c>
      <c r="S75" s="92">
        <f t="shared" si="18"/>
        <v>-0.74925470322477605</v>
      </c>
      <c r="Y75" s="42">
        <f t="shared" si="19"/>
        <v>-0.44033124569760129</v>
      </c>
    </row>
    <row r="76" spans="1:25" x14ac:dyDescent="0.3">
      <c r="A76" s="1" t="s">
        <v>90</v>
      </c>
      <c r="B76" s="31">
        <v>1.88</v>
      </c>
      <c r="C76" s="31">
        <v>2.94</v>
      </c>
      <c r="H76" s="42">
        <f t="shared" si="14"/>
        <v>1.719895540381136</v>
      </c>
      <c r="I76" s="42">
        <f t="shared" si="15"/>
        <v>1.2201044596188639</v>
      </c>
      <c r="J76" s="42"/>
      <c r="O76" s="31">
        <f t="shared" si="16"/>
        <v>1.8522824054017242</v>
      </c>
      <c r="P76" s="31">
        <v>-0.43884935913395301</v>
      </c>
      <c r="Q76" s="34">
        <v>75</v>
      </c>
      <c r="R76" s="81">
        <f t="shared" si="17"/>
        <v>0.22993827160493827</v>
      </c>
      <c r="S76" s="92">
        <f t="shared" si="18"/>
        <v>-0.73905015371763338</v>
      </c>
      <c r="Y76" s="42">
        <f t="shared" si="19"/>
        <v>1.2201044596188639</v>
      </c>
    </row>
    <row r="77" spans="1:25" x14ac:dyDescent="0.3">
      <c r="A77" s="1" t="s">
        <v>91</v>
      </c>
      <c r="B77" s="31">
        <v>0.95</v>
      </c>
      <c r="C77" s="31">
        <v>1.0900000000000001</v>
      </c>
      <c r="H77" s="42">
        <f t="shared" si="14"/>
        <v>1.272952949498932</v>
      </c>
      <c r="I77" s="42">
        <f t="shared" si="15"/>
        <v>-0.18295294949893193</v>
      </c>
      <c r="J77" s="42"/>
      <c r="O77" s="31">
        <f t="shared" si="16"/>
        <v>-0.27774714427245256</v>
      </c>
      <c r="P77" s="31">
        <v>-0.43346591485495806</v>
      </c>
      <c r="Q77" s="34">
        <v>76</v>
      </c>
      <c r="R77" s="81">
        <f t="shared" si="17"/>
        <v>0.2330246913580247</v>
      </c>
      <c r="S77" s="92">
        <f t="shared" si="18"/>
        <v>-0.72892198985238821</v>
      </c>
      <c r="Y77" s="42">
        <f t="shared" si="19"/>
        <v>-0.18295294949893193</v>
      </c>
    </row>
    <row r="78" spans="1:25" x14ac:dyDescent="0.3">
      <c r="A78" s="1" t="s">
        <v>92</v>
      </c>
      <c r="B78" s="31">
        <v>0.18</v>
      </c>
      <c r="C78" s="31">
        <v>0.65</v>
      </c>
      <c r="H78" s="42">
        <f t="shared" si="14"/>
        <v>0.90290370758570937</v>
      </c>
      <c r="I78" s="42">
        <f t="shared" si="15"/>
        <v>-0.25290370758570935</v>
      </c>
      <c r="J78" s="42"/>
      <c r="O78" s="31">
        <f t="shared" si="16"/>
        <v>-0.3839417880401878</v>
      </c>
      <c r="P78" s="31">
        <v>-0.42005318958924631</v>
      </c>
      <c r="Q78" s="34">
        <v>77</v>
      </c>
      <c r="R78" s="81">
        <f t="shared" si="17"/>
        <v>0.2361111111111111</v>
      </c>
      <c r="S78" s="92">
        <f t="shared" si="18"/>
        <v>-0.71886805282271549</v>
      </c>
      <c r="Y78" s="42">
        <f t="shared" si="19"/>
        <v>-0.25290370758570935</v>
      </c>
    </row>
    <row r="79" spans="1:25" x14ac:dyDescent="0.3">
      <c r="A79" s="1" t="s">
        <v>93</v>
      </c>
      <c r="B79" s="31">
        <v>0.77</v>
      </c>
      <c r="C79" s="31">
        <v>1.28</v>
      </c>
      <c r="H79" s="42">
        <f t="shared" si="14"/>
        <v>1.1864479319088281</v>
      </c>
      <c r="I79" s="42">
        <f t="shared" si="15"/>
        <v>9.3552068091171892E-2</v>
      </c>
      <c r="J79" s="42"/>
      <c r="O79" s="31">
        <f t="shared" si="16"/>
        <v>0.14202460153973304</v>
      </c>
      <c r="P79" s="31">
        <v>-0.40848383769490337</v>
      </c>
      <c r="Q79" s="34">
        <v>78</v>
      </c>
      <c r="R79" s="81">
        <f t="shared" si="17"/>
        <v>0.23919753086419754</v>
      </c>
      <c r="S79" s="92">
        <f t="shared" si="18"/>
        <v>-0.70888626085849327</v>
      </c>
      <c r="Y79" s="42">
        <f t="shared" si="19"/>
        <v>9.3552068091171892E-2</v>
      </c>
    </row>
    <row r="80" spans="1:25" x14ac:dyDescent="0.3">
      <c r="A80" s="1" t="s">
        <v>94</v>
      </c>
      <c r="B80" s="31">
        <v>0.09</v>
      </c>
      <c r="C80" s="31">
        <v>0.6</v>
      </c>
      <c r="H80" s="42">
        <f t="shared" si="14"/>
        <v>0.85965119879065743</v>
      </c>
      <c r="I80" s="42">
        <f t="shared" si="15"/>
        <v>-0.25965119879065746</v>
      </c>
      <c r="J80" s="42"/>
      <c r="O80" s="31">
        <f t="shared" si="16"/>
        <v>-0.39418538574282419</v>
      </c>
      <c r="P80" s="31">
        <v>-0.39418538574282419</v>
      </c>
      <c r="Q80" s="34">
        <v>79</v>
      </c>
      <c r="R80" s="81">
        <f t="shared" si="17"/>
        <v>0.24228395061728394</v>
      </c>
      <c r="S80" s="92">
        <f t="shared" si="18"/>
        <v>-0.69897460534976219</v>
      </c>
      <c r="Y80" s="42">
        <f t="shared" si="19"/>
        <v>-0.25965119879065746</v>
      </c>
    </row>
    <row r="81" spans="1:25" x14ac:dyDescent="0.3">
      <c r="A81" s="1" t="s">
        <v>95</v>
      </c>
      <c r="B81" s="31">
        <v>0.27</v>
      </c>
      <c r="C81" s="31">
        <v>0.7</v>
      </c>
      <c r="H81" s="42">
        <f t="shared" si="14"/>
        <v>0.94615621638076142</v>
      </c>
      <c r="I81" s="42">
        <f t="shared" si="15"/>
        <v>-0.24615621638076146</v>
      </c>
      <c r="J81" s="42"/>
      <c r="O81" s="31">
        <f t="shared" si="16"/>
        <v>-0.37369819033755164</v>
      </c>
      <c r="P81" s="31">
        <v>-0.38740710311133419</v>
      </c>
      <c r="Q81" s="34">
        <v>80</v>
      </c>
      <c r="R81" s="81">
        <f t="shared" si="17"/>
        <v>0.24537037037037038</v>
      </c>
      <c r="S81" s="92">
        <f t="shared" si="18"/>
        <v>-0.68913114720901447</v>
      </c>
      <c r="Y81" s="42">
        <f t="shared" si="19"/>
        <v>-0.24615621638076146</v>
      </c>
    </row>
    <row r="82" spans="1:25" x14ac:dyDescent="0.3">
      <c r="A82" s="1" t="s">
        <v>96</v>
      </c>
      <c r="B82" s="31">
        <v>0.43</v>
      </c>
      <c r="C82" s="31">
        <v>2.16</v>
      </c>
      <c r="H82" s="42">
        <f t="shared" si="14"/>
        <v>1.0230495653497427</v>
      </c>
      <c r="I82" s="42">
        <f t="shared" si="15"/>
        <v>1.1369504346502575</v>
      </c>
      <c r="J82" s="42"/>
      <c r="O82" s="31">
        <f t="shared" si="16"/>
        <v>1.7260434295719009</v>
      </c>
      <c r="P82" s="31">
        <v>-0.38512086639678123</v>
      </c>
      <c r="Q82" s="34">
        <v>81</v>
      </c>
      <c r="R82" s="81">
        <f t="shared" si="17"/>
        <v>0.24845679012345678</v>
      </c>
      <c r="S82" s="92">
        <f t="shared" si="18"/>
        <v>-0.67935401345428215</v>
      </c>
      <c r="Y82" s="42">
        <f t="shared" si="19"/>
        <v>1.1369504346502575</v>
      </c>
    </row>
    <row r="83" spans="1:25" x14ac:dyDescent="0.3">
      <c r="A83" s="1" t="s">
        <v>97</v>
      </c>
      <c r="B83" s="31">
        <v>0.81</v>
      </c>
      <c r="C83" s="31">
        <v>1.01</v>
      </c>
      <c r="H83" s="42">
        <f t="shared" si="14"/>
        <v>1.2056712691510734</v>
      </c>
      <c r="I83" s="42">
        <f t="shared" si="15"/>
        <v>-0.19567126915107336</v>
      </c>
      <c r="J83" s="42"/>
      <c r="O83" s="31">
        <f t="shared" si="16"/>
        <v>-0.2970552613211318</v>
      </c>
      <c r="P83" s="31">
        <v>-0.3839417880401878</v>
      </c>
      <c r="Q83" s="34">
        <v>82</v>
      </c>
      <c r="R83" s="81">
        <f t="shared" si="17"/>
        <v>0.25154320987654322</v>
      </c>
      <c r="S83" s="92">
        <f t="shared" si="18"/>
        <v>-0.66964139399694422</v>
      </c>
      <c r="Y83" s="42">
        <f t="shared" si="19"/>
        <v>-0.19567126915107336</v>
      </c>
    </row>
    <row r="84" spans="1:25" x14ac:dyDescent="0.3">
      <c r="A84" s="1" t="s">
        <v>99</v>
      </c>
      <c r="B84" s="31">
        <v>0.76</v>
      </c>
      <c r="C84" s="31">
        <v>1.66</v>
      </c>
      <c r="H84" s="42">
        <f t="shared" si="14"/>
        <v>1.1816420975982667</v>
      </c>
      <c r="I84" s="42">
        <f t="shared" si="15"/>
        <v>0.47835790240173326</v>
      </c>
      <c r="J84" s="42"/>
      <c r="O84" s="31">
        <f t="shared" si="16"/>
        <v>0.72621152977376235</v>
      </c>
      <c r="P84" s="31">
        <v>-0.37605634705073837</v>
      </c>
      <c r="Q84" s="34">
        <v>83</v>
      </c>
      <c r="R84" s="81">
        <f t="shared" si="17"/>
        <v>0.25462962962962965</v>
      </c>
      <c r="S84" s="92">
        <f t="shared" si="18"/>
        <v>-0.65999153861956106</v>
      </c>
      <c r="Y84" s="42">
        <f t="shared" si="19"/>
        <v>0.47835790240173326</v>
      </c>
    </row>
    <row r="85" spans="1:25" x14ac:dyDescent="0.3">
      <c r="A85" s="1" t="s">
        <v>100</v>
      </c>
      <c r="B85" s="31">
        <v>0.45</v>
      </c>
      <c r="C85" s="31">
        <v>0.7</v>
      </c>
      <c r="H85" s="42">
        <f t="shared" si="14"/>
        <v>1.0326612339708654</v>
      </c>
      <c r="I85" s="42">
        <f t="shared" si="15"/>
        <v>-0.33266123397086544</v>
      </c>
      <c r="J85" s="42"/>
      <c r="O85" s="31">
        <f t="shared" si="16"/>
        <v>-0.5050244229382993</v>
      </c>
      <c r="P85" s="31">
        <v>-0.37369819033755164</v>
      </c>
      <c r="Q85" s="34">
        <v>84</v>
      </c>
      <c r="R85" s="81">
        <f t="shared" si="17"/>
        <v>0.25771604938271603</v>
      </c>
      <c r="S85" s="92">
        <f t="shared" si="18"/>
        <v>-0.65040275413024085</v>
      </c>
      <c r="Y85" s="42">
        <f t="shared" si="19"/>
        <v>-0.33266123397086544</v>
      </c>
    </row>
    <row r="86" spans="1:25" x14ac:dyDescent="0.3">
      <c r="A86" s="1" t="s">
        <v>101</v>
      </c>
      <c r="B86" s="31">
        <v>0.73</v>
      </c>
      <c r="C86" s="31">
        <v>1.78</v>
      </c>
      <c r="H86" s="42">
        <f t="shared" si="14"/>
        <v>1.1672245946665827</v>
      </c>
      <c r="I86" s="42">
        <f t="shared" si="15"/>
        <v>0.61277540533341734</v>
      </c>
      <c r="J86" s="42"/>
      <c r="O86" s="31">
        <f t="shared" si="16"/>
        <v>0.93027534881444451</v>
      </c>
      <c r="P86" s="31">
        <v>-0.37369819033755164</v>
      </c>
      <c r="Q86" s="34">
        <v>85</v>
      </c>
      <c r="R86" s="81">
        <f t="shared" si="17"/>
        <v>0.26080246913580246</v>
      </c>
      <c r="S86" s="92">
        <f t="shared" si="18"/>
        <v>-0.64087340168114471</v>
      </c>
      <c r="Y86" s="42">
        <f t="shared" si="19"/>
        <v>0.61277540533341734</v>
      </c>
    </row>
    <row r="87" spans="1:25" x14ac:dyDescent="0.3">
      <c r="A87" s="1" t="s">
        <v>102</v>
      </c>
      <c r="B87" s="31">
        <v>0.93</v>
      </c>
      <c r="C87" s="31">
        <v>0.12</v>
      </c>
      <c r="H87" s="42">
        <f t="shared" si="14"/>
        <v>1.2633412808778093</v>
      </c>
      <c r="I87" s="42">
        <f t="shared" si="15"/>
        <v>-1.1433412808778094</v>
      </c>
      <c r="J87" s="42"/>
      <c r="O87" s="31">
        <f t="shared" si="16"/>
        <v>-1.735745592308543</v>
      </c>
      <c r="P87" s="31">
        <v>-0.36986760359754517</v>
      </c>
      <c r="Q87" s="34">
        <v>86</v>
      </c>
      <c r="R87" s="81">
        <f t="shared" si="17"/>
        <v>0.2638888888888889</v>
      </c>
      <c r="S87" s="92">
        <f t="shared" si="18"/>
        <v>-0.6314018942397609</v>
      </c>
      <c r="Y87" s="42">
        <f t="shared" si="19"/>
        <v>-1.1433412808778094</v>
      </c>
    </row>
    <row r="88" spans="1:25" x14ac:dyDescent="0.3">
      <c r="A88" s="1" t="s">
        <v>103</v>
      </c>
      <c r="B88" s="31">
        <v>0.42</v>
      </c>
      <c r="C88" s="31">
        <v>0.89</v>
      </c>
      <c r="H88" s="42">
        <f t="shared" si="14"/>
        <v>1.0182437310391814</v>
      </c>
      <c r="I88" s="42">
        <f t="shared" si="15"/>
        <v>-0.12824373103918141</v>
      </c>
      <c r="J88" s="42"/>
      <c r="O88" s="31">
        <f t="shared" si="16"/>
        <v>-0.19469120429340292</v>
      </c>
      <c r="P88" s="31">
        <v>-0.36809898606265523</v>
      </c>
      <c r="Q88" s="34">
        <v>87</v>
      </c>
      <c r="R88" s="81">
        <f t="shared" si="17"/>
        <v>0.26697530864197533</v>
      </c>
      <c r="S88" s="92">
        <f t="shared" si="18"/>
        <v>-0.62198669420246666</v>
      </c>
      <c r="Y88" s="42">
        <f t="shared" si="19"/>
        <v>-0.12824373103918141</v>
      </c>
    </row>
    <row r="89" spans="1:25" x14ac:dyDescent="0.3">
      <c r="A89" s="1" t="s">
        <v>105</v>
      </c>
      <c r="B89" s="31">
        <v>0.42</v>
      </c>
      <c r="C89" s="31">
        <v>0.38</v>
      </c>
      <c r="H89" s="42">
        <f t="shared" si="14"/>
        <v>1.0182437310391814</v>
      </c>
      <c r="I89" s="42">
        <f t="shared" si="15"/>
        <v>-0.63824373103918142</v>
      </c>
      <c r="J89" s="42"/>
      <c r="O89" s="31">
        <f t="shared" si="16"/>
        <v>-0.96893968712410583</v>
      </c>
      <c r="P89" s="31">
        <v>-0.36581274934810232</v>
      </c>
      <c r="Q89" s="34">
        <v>88</v>
      </c>
      <c r="R89" s="81">
        <f t="shared" si="17"/>
        <v>0.27006172839506171</v>
      </c>
      <c r="S89" s="92">
        <f t="shared" si="18"/>
        <v>-0.6126263111407354</v>
      </c>
      <c r="Y89" s="42">
        <f t="shared" si="19"/>
        <v>-0.63824373103918142</v>
      </c>
    </row>
    <row r="90" spans="1:25" x14ac:dyDescent="0.3">
      <c r="A90" s="1" t="s">
        <v>107</v>
      </c>
      <c r="B90" s="31">
        <v>0.22</v>
      </c>
      <c r="C90" s="31">
        <v>1.8</v>
      </c>
      <c r="H90" s="42">
        <f t="shared" si="14"/>
        <v>0.92212704482795471</v>
      </c>
      <c r="I90" s="42">
        <f t="shared" si="15"/>
        <v>0.87787295517204533</v>
      </c>
      <c r="J90" s="42"/>
      <c r="O90" s="31">
        <f t="shared" si="16"/>
        <v>1.3327290267844334</v>
      </c>
      <c r="P90" s="31">
        <v>-0.36463367099150867</v>
      </c>
      <c r="Q90" s="34">
        <v>89</v>
      </c>
      <c r="R90" s="81">
        <f t="shared" si="17"/>
        <v>0.27314814814814814</v>
      </c>
      <c r="S90" s="92">
        <f t="shared" si="18"/>
        <v>-0.60331929967110121</v>
      </c>
      <c r="Y90" s="42">
        <f t="shared" si="19"/>
        <v>0.87787295517204533</v>
      </c>
    </row>
    <row r="91" spans="1:25" x14ac:dyDescent="0.3">
      <c r="A91" s="1" t="s">
        <v>108</v>
      </c>
      <c r="B91" s="31">
        <v>0.05</v>
      </c>
      <c r="C91" s="31">
        <v>0.41</v>
      </c>
      <c r="H91" s="42">
        <f t="shared" si="14"/>
        <v>0.84042786154841209</v>
      </c>
      <c r="I91" s="42">
        <f t="shared" si="15"/>
        <v>-0.43042786154841212</v>
      </c>
      <c r="J91" s="42"/>
      <c r="O91" s="31">
        <f t="shared" si="16"/>
        <v>-0.65344729170965188</v>
      </c>
      <c r="P91" s="31">
        <v>-0.35792730835865277</v>
      </c>
      <c r="Q91" s="34">
        <v>90</v>
      </c>
      <c r="R91" s="81">
        <f t="shared" si="17"/>
        <v>0.27623456790123457</v>
      </c>
      <c r="S91" s="92">
        <f t="shared" si="18"/>
        <v>-0.59406425744067426</v>
      </c>
      <c r="Y91" s="42">
        <f t="shared" si="19"/>
        <v>-0.43042786154841212</v>
      </c>
    </row>
    <row r="92" spans="1:25" x14ac:dyDescent="0.3">
      <c r="A92" s="1" t="s">
        <v>109</v>
      </c>
      <c r="B92" s="31">
        <v>0.53</v>
      </c>
      <c r="C92" s="31">
        <v>0.38</v>
      </c>
      <c r="H92" s="42">
        <f t="shared" si="14"/>
        <v>1.0711079084553561</v>
      </c>
      <c r="I92" s="42">
        <f t="shared" si="15"/>
        <v>-0.69110790845535608</v>
      </c>
      <c r="J92" s="42"/>
      <c r="O92" s="31">
        <f t="shared" si="16"/>
        <v>-1.0491946070467848</v>
      </c>
      <c r="P92" s="31">
        <v>-0.35792730835865277</v>
      </c>
      <c r="Q92" s="34">
        <v>91</v>
      </c>
      <c r="R92" s="81">
        <f t="shared" si="17"/>
        <v>0.27932098765432101</v>
      </c>
      <c r="S92" s="92">
        <f t="shared" si="18"/>
        <v>-0.5848598232206309</v>
      </c>
      <c r="Y92" s="42">
        <f t="shared" si="19"/>
        <v>-0.69110790845535608</v>
      </c>
    </row>
    <row r="93" spans="1:25" x14ac:dyDescent="0.3">
      <c r="A93" s="1" t="s">
        <v>110</v>
      </c>
      <c r="B93" s="31">
        <v>0.99</v>
      </c>
      <c r="C93" s="31">
        <v>1.1100000000000001</v>
      </c>
      <c r="H93" s="42">
        <f t="shared" si="14"/>
        <v>1.2921762867411772</v>
      </c>
      <c r="I93" s="42">
        <f t="shared" si="15"/>
        <v>-0.18217628674117714</v>
      </c>
      <c r="J93" s="42"/>
      <c r="O93" s="31">
        <f t="shared" si="16"/>
        <v>-0.27656806591585892</v>
      </c>
      <c r="P93" s="31">
        <v>-0.34967375986249855</v>
      </c>
      <c r="Q93" s="34">
        <v>92</v>
      </c>
      <c r="R93" s="81">
        <f t="shared" si="17"/>
        <v>0.28240740740740738</v>
      </c>
      <c r="S93" s="92">
        <f t="shared" si="18"/>
        <v>-0.57570467510067669</v>
      </c>
      <c r="Y93" s="42">
        <f t="shared" si="19"/>
        <v>-0.18217628674117714</v>
      </c>
    </row>
    <row r="94" spans="1:25" x14ac:dyDescent="0.3">
      <c r="A94" s="1" t="s">
        <v>111</v>
      </c>
      <c r="B94" s="31">
        <v>0.86</v>
      </c>
      <c r="C94" s="31">
        <v>1.04</v>
      </c>
      <c r="H94" s="42">
        <f t="shared" si="14"/>
        <v>1.2297004407038801</v>
      </c>
      <c r="I94" s="42">
        <f t="shared" si="15"/>
        <v>-0.18970044070388004</v>
      </c>
      <c r="J94" s="42"/>
      <c r="O94" s="31">
        <f t="shared" si="16"/>
        <v>-0.287990741975089</v>
      </c>
      <c r="P94" s="31">
        <v>-0.34532555394282943</v>
      </c>
      <c r="Q94" s="34">
        <v>93</v>
      </c>
      <c r="R94" s="81">
        <f t="shared" si="17"/>
        <v>0.28549382716049382</v>
      </c>
      <c r="S94" s="92">
        <f t="shared" si="18"/>
        <v>-0.56659752877799296</v>
      </c>
      <c r="Y94" s="42">
        <f t="shared" si="19"/>
        <v>-0.18970044070388004</v>
      </c>
    </row>
    <row r="95" spans="1:25" x14ac:dyDescent="0.3">
      <c r="A95" s="1" t="s">
        <v>112</v>
      </c>
      <c r="B95" s="31">
        <v>0.67</v>
      </c>
      <c r="C95" s="31">
        <v>1.55</v>
      </c>
      <c r="H95" s="42">
        <f t="shared" si="14"/>
        <v>1.1383895888032147</v>
      </c>
      <c r="I95" s="42">
        <f t="shared" si="15"/>
        <v>0.41161041119678532</v>
      </c>
      <c r="J95" s="42"/>
      <c r="O95" s="31">
        <f t="shared" si="16"/>
        <v>0.62487987526751398</v>
      </c>
      <c r="P95" s="31">
        <v>-0.33861919130997353</v>
      </c>
      <c r="Q95" s="34">
        <v>94</v>
      </c>
      <c r="R95" s="81">
        <f t="shared" si="17"/>
        <v>0.28858024691358025</v>
      </c>
      <c r="S95" s="92">
        <f t="shared" si="18"/>
        <v>-0.55753713593467702</v>
      </c>
      <c r="Y95" s="42">
        <f t="shared" si="19"/>
        <v>0.41161041119678532</v>
      </c>
    </row>
    <row r="96" spans="1:25" x14ac:dyDescent="0.3">
      <c r="A96" s="1" t="s">
        <v>113</v>
      </c>
      <c r="B96" s="31">
        <v>0.63</v>
      </c>
      <c r="C96" s="31">
        <v>1.7</v>
      </c>
      <c r="H96" s="42">
        <f t="shared" si="14"/>
        <v>1.1191662515609693</v>
      </c>
      <c r="I96" s="42">
        <f t="shared" si="15"/>
        <v>0.58083374843903068</v>
      </c>
      <c r="J96" s="42"/>
      <c r="O96" s="31">
        <f t="shared" si="16"/>
        <v>0.88178362452115489</v>
      </c>
      <c r="P96" s="31">
        <v>-0.33633579043326584</v>
      </c>
      <c r="Q96" s="34">
        <v>95</v>
      </c>
      <c r="R96" s="81">
        <f t="shared" si="17"/>
        <v>0.29166666666666669</v>
      </c>
      <c r="S96" s="92">
        <f t="shared" si="18"/>
        <v>-0.54852228269809788</v>
      </c>
      <c r="Y96" s="42">
        <f t="shared" si="19"/>
        <v>0.58083374843903068</v>
      </c>
    </row>
    <row r="97" spans="1:25" x14ac:dyDescent="0.3">
      <c r="A97" s="1" t="s">
        <v>115</v>
      </c>
      <c r="B97" s="31">
        <v>0.35</v>
      </c>
      <c r="C97" s="31">
        <v>1.05</v>
      </c>
      <c r="H97" s="42">
        <f t="shared" si="14"/>
        <v>0.98460289086525199</v>
      </c>
      <c r="I97" s="42">
        <f t="shared" si="15"/>
        <v>6.5397109134748055E-2</v>
      </c>
      <c r="J97" s="42"/>
      <c r="O97" s="31">
        <f t="shared" si="16"/>
        <v>9.928159319429801E-2</v>
      </c>
      <c r="P97" s="31">
        <v>-0.33449241706189647</v>
      </c>
      <c r="Q97" s="34">
        <v>96</v>
      </c>
      <c r="R97" s="81">
        <f t="shared" si="17"/>
        <v>0.29475308641975306</v>
      </c>
      <c r="S97" s="92">
        <f t="shared" si="18"/>
        <v>-0.53955178817901761</v>
      </c>
      <c r="Y97" s="42">
        <f t="shared" si="19"/>
        <v>6.5397109134748055E-2</v>
      </c>
    </row>
    <row r="98" spans="1:25" x14ac:dyDescent="0.3">
      <c r="A98" s="1" t="s">
        <v>117</v>
      </c>
      <c r="B98" s="31">
        <v>0.36</v>
      </c>
      <c r="C98" s="31">
        <v>0.85</v>
      </c>
      <c r="H98" s="42">
        <f t="shared" si="14"/>
        <v>0.98940872517581335</v>
      </c>
      <c r="I98" s="42">
        <f t="shared" si="15"/>
        <v>-0.13940872517581337</v>
      </c>
      <c r="J98" s="42"/>
      <c r="O98" s="31">
        <f t="shared" si="16"/>
        <v>-0.21164116462889507</v>
      </c>
      <c r="P98" s="31">
        <v>-0.32837559360733726</v>
      </c>
      <c r="Q98" s="34">
        <v>97</v>
      </c>
      <c r="R98" s="81">
        <f t="shared" si="17"/>
        <v>0.2978395061728395</v>
      </c>
      <c r="S98" s="92">
        <f t="shared" si="18"/>
        <v>-0.53062450308267717</v>
      </c>
      <c r="Y98" s="42">
        <f t="shared" si="19"/>
        <v>-0.13940872517581337</v>
      </c>
    </row>
    <row r="99" spans="1:25" x14ac:dyDescent="0.3">
      <c r="A99" s="1" t="s">
        <v>118</v>
      </c>
      <c r="B99" s="31">
        <v>0.59</v>
      </c>
      <c r="C99" s="31">
        <v>2.39</v>
      </c>
      <c r="H99" s="42">
        <f t="shared" si="14"/>
        <v>1.099942914318724</v>
      </c>
      <c r="I99" s="42">
        <f t="shared" si="15"/>
        <v>1.2900570856812761</v>
      </c>
      <c r="J99" s="42"/>
      <c r="O99" s="31">
        <f t="shared" si="16"/>
        <v>1.9584798850073049</v>
      </c>
      <c r="P99" s="31">
        <v>-0.32837559360733726</v>
      </c>
      <c r="Q99" s="34">
        <v>98</v>
      </c>
      <c r="R99" s="81">
        <f t="shared" si="17"/>
        <v>0.30092592592592593</v>
      </c>
      <c r="S99" s="92">
        <f t="shared" si="18"/>
        <v>-0.52173930838839988</v>
      </c>
      <c r="Y99" s="42">
        <f t="shared" si="19"/>
        <v>1.2900570856812761</v>
      </c>
    </row>
    <row r="100" spans="1:25" x14ac:dyDescent="0.3">
      <c r="A100" s="1" t="s">
        <v>119</v>
      </c>
      <c r="B100" s="31">
        <v>0.34</v>
      </c>
      <c r="C100" s="31">
        <v>0.44</v>
      </c>
      <c r="H100" s="42">
        <f t="shared" si="14"/>
        <v>0.97979705655469074</v>
      </c>
      <c r="I100" s="42">
        <f t="shared" si="15"/>
        <v>-0.53979705655469079</v>
      </c>
      <c r="J100" s="42"/>
      <c r="O100" s="31">
        <f t="shared" si="16"/>
        <v>-0.81948441583127263</v>
      </c>
      <c r="P100" s="31">
        <v>-0.32778605442904063</v>
      </c>
      <c r="Q100" s="34">
        <v>99</v>
      </c>
      <c r="R100" s="81">
        <f t="shared" si="17"/>
        <v>0.30401234567901236</v>
      </c>
      <c r="S100" s="92">
        <f t="shared" si="18"/>
        <v>-0.51289511409356581</v>
      </c>
      <c r="Y100" s="42">
        <f t="shared" si="19"/>
        <v>-0.53979705655469079</v>
      </c>
    </row>
    <row r="101" spans="1:25" x14ac:dyDescent="0.3">
      <c r="A101" s="1" t="s">
        <v>120</v>
      </c>
      <c r="B101" s="31">
        <v>0.28999999999999998</v>
      </c>
      <c r="C101" s="31">
        <v>0.72</v>
      </c>
      <c r="H101" s="42">
        <f t="shared" si="14"/>
        <v>0.95576788500188403</v>
      </c>
      <c r="I101" s="42">
        <f t="shared" si="15"/>
        <v>-0.23576788500188406</v>
      </c>
      <c r="J101" s="42"/>
      <c r="O101" s="31">
        <f t="shared" si="16"/>
        <v>-0.35792730835865277</v>
      </c>
      <c r="P101" s="31">
        <v>-0.327196515250744</v>
      </c>
      <c r="Q101" s="34">
        <v>100</v>
      </c>
      <c r="R101" s="81">
        <f t="shared" si="17"/>
        <v>0.30709876543209874</v>
      </c>
      <c r="S101" s="92">
        <f t="shared" si="18"/>
        <v>-0.50409085801810416</v>
      </c>
      <c r="Y101" s="42">
        <f t="shared" si="19"/>
        <v>-0.23576788500188406</v>
      </c>
    </row>
    <row r="102" spans="1:25" x14ac:dyDescent="0.3">
      <c r="A102" s="1" t="s">
        <v>121</v>
      </c>
      <c r="B102" s="31">
        <v>0.32</v>
      </c>
      <c r="C102" s="31">
        <v>0.73</v>
      </c>
      <c r="H102" s="42">
        <f t="shared" si="14"/>
        <v>0.97018538793356801</v>
      </c>
      <c r="I102" s="42">
        <f t="shared" si="15"/>
        <v>-0.24018538793356803</v>
      </c>
      <c r="J102" s="42"/>
      <c r="O102" s="31">
        <f t="shared" si="16"/>
        <v>-0.36463367099150867</v>
      </c>
      <c r="P102" s="31">
        <v>-0.32638554440085527</v>
      </c>
      <c r="Q102" s="34">
        <v>101</v>
      </c>
      <c r="R102" s="81">
        <f t="shared" si="17"/>
        <v>0.31018518518518517</v>
      </c>
      <c r="S102" s="92">
        <f t="shared" si="18"/>
        <v>-0.49532550466591335</v>
      </c>
      <c r="Y102" s="42">
        <f t="shared" si="19"/>
        <v>-0.24018538793356803</v>
      </c>
    </row>
    <row r="103" spans="1:25" x14ac:dyDescent="0.3">
      <c r="A103" s="1" t="s">
        <v>122</v>
      </c>
      <c r="B103" s="31">
        <v>0.33</v>
      </c>
      <c r="C103" s="31">
        <v>0.76</v>
      </c>
      <c r="H103" s="42">
        <f t="shared" si="14"/>
        <v>0.97499122224412937</v>
      </c>
      <c r="I103" s="42">
        <f t="shared" si="15"/>
        <v>-0.21499122224412937</v>
      </c>
      <c r="J103" s="42"/>
      <c r="O103" s="31">
        <f t="shared" si="16"/>
        <v>-0.32638554440085527</v>
      </c>
      <c r="P103" s="31">
        <v>-0.32609219273062973</v>
      </c>
      <c r="Q103" s="34">
        <v>102</v>
      </c>
      <c r="R103" s="81">
        <f t="shared" si="17"/>
        <v>0.31327160493827161</v>
      </c>
      <c r="S103" s="92">
        <f t="shared" si="18"/>
        <v>-0.48659804413986268</v>
      </c>
      <c r="Y103" s="42">
        <f t="shared" si="19"/>
        <v>-0.21499122224412937</v>
      </c>
    </row>
    <row r="104" spans="1:25" x14ac:dyDescent="0.3">
      <c r="A104" s="1" t="s">
        <v>124</v>
      </c>
      <c r="B104" s="31">
        <v>1.1000000000000001</v>
      </c>
      <c r="C104" s="31">
        <v>1.17</v>
      </c>
      <c r="H104" s="42">
        <f t="shared" si="14"/>
        <v>1.3450404641573521</v>
      </c>
      <c r="I104" s="42">
        <f t="shared" si="15"/>
        <v>-0.17504046415735219</v>
      </c>
      <c r="J104" s="42"/>
      <c r="O104" s="31">
        <f t="shared" si="16"/>
        <v>-0.26573492903492651</v>
      </c>
      <c r="P104" s="31">
        <v>-0.32601743689415036</v>
      </c>
      <c r="Q104" s="34">
        <v>103</v>
      </c>
      <c r="R104" s="81">
        <f t="shared" si="17"/>
        <v>0.31635802469135804</v>
      </c>
      <c r="S104" s="92">
        <f t="shared" si="18"/>
        <v>-0.47790749110724934</v>
      </c>
      <c r="Y104" s="42">
        <f t="shared" si="19"/>
        <v>-0.17504046415735219</v>
      </c>
    </row>
    <row r="105" spans="1:25" x14ac:dyDescent="0.3">
      <c r="A105" s="1" t="s">
        <v>125</v>
      </c>
      <c r="B105" s="31">
        <v>0.11</v>
      </c>
      <c r="C105" s="31">
        <v>0.9</v>
      </c>
      <c r="H105" s="42">
        <f t="shared" si="14"/>
        <v>0.86926286741178005</v>
      </c>
      <c r="I105" s="42">
        <f t="shared" si="15"/>
        <v>3.0737132588219973E-2</v>
      </c>
      <c r="J105" s="42"/>
      <c r="O105" s="31">
        <f t="shared" si="16"/>
        <v>4.6663094652931142E-2</v>
      </c>
      <c r="P105" s="31">
        <v>-0.32542789771585368</v>
      </c>
      <c r="Q105" s="34">
        <v>104</v>
      </c>
      <c r="R105" s="81">
        <f t="shared" si="17"/>
        <v>0.31944444444444442</v>
      </c>
      <c r="S105" s="92">
        <f t="shared" si="18"/>
        <v>-0.46925288381280222</v>
      </c>
      <c r="Y105" s="42">
        <f t="shared" si="19"/>
        <v>3.0737132588219973E-2</v>
      </c>
    </row>
    <row r="106" spans="1:25" x14ac:dyDescent="0.3">
      <c r="A106" s="1" t="s">
        <v>126</v>
      </c>
      <c r="B106" s="31">
        <v>3.14</v>
      </c>
      <c r="C106" s="31">
        <v>2.33</v>
      </c>
      <c r="H106" s="42">
        <f t="shared" si="14"/>
        <v>2.325430663511864</v>
      </c>
      <c r="I106" s="42">
        <f t="shared" si="15"/>
        <v>4.5693364881360665E-3</v>
      </c>
      <c r="J106" s="42"/>
      <c r="O106" s="31">
        <f t="shared" si="16"/>
        <v>6.9368663597681075E-3</v>
      </c>
      <c r="P106" s="31">
        <v>-0.32483835853755705</v>
      </c>
      <c r="Q106" s="34">
        <v>105</v>
      </c>
      <c r="R106" s="81">
        <f t="shared" si="17"/>
        <v>0.32253086419753085</v>
      </c>
      <c r="S106" s="92">
        <f t="shared" si="18"/>
        <v>-0.46063328313650215</v>
      </c>
      <c r="Y106" s="42">
        <f t="shared" si="19"/>
        <v>4.5693364881360665E-3</v>
      </c>
    </row>
    <row r="107" spans="1:25" x14ac:dyDescent="0.3">
      <c r="A107" s="1" t="s">
        <v>127</v>
      </c>
      <c r="B107" s="31">
        <v>0.69</v>
      </c>
      <c r="C107" s="31">
        <v>2.66</v>
      </c>
      <c r="H107" s="42">
        <f t="shared" si="14"/>
        <v>1.1480012574243372</v>
      </c>
      <c r="I107" s="42">
        <f t="shared" si="15"/>
        <v>1.5119987425756629</v>
      </c>
      <c r="J107" s="42"/>
      <c r="O107" s="31">
        <f t="shared" si="16"/>
        <v>2.295417122512033</v>
      </c>
      <c r="P107" s="31">
        <v>-0.31754245672640419</v>
      </c>
      <c r="Q107" s="34">
        <v>106</v>
      </c>
      <c r="R107" s="81">
        <f t="shared" si="17"/>
        <v>0.32561728395061729</v>
      </c>
      <c r="S107" s="92">
        <f t="shared" si="18"/>
        <v>-0.4520477716936801</v>
      </c>
      <c r="Y107" s="42">
        <f t="shared" si="19"/>
        <v>1.5119987425756629</v>
      </c>
    </row>
    <row r="108" spans="1:25" x14ac:dyDescent="0.3">
      <c r="A108" s="1" t="s">
        <v>128</v>
      </c>
      <c r="B108" s="31">
        <v>0.17</v>
      </c>
      <c r="C108" s="31">
        <v>1.2</v>
      </c>
      <c r="H108" s="42">
        <f t="shared" si="14"/>
        <v>0.89809787327514801</v>
      </c>
      <c r="I108" s="42">
        <f t="shared" si="15"/>
        <v>0.30190212672485195</v>
      </c>
      <c r="J108" s="42"/>
      <c r="O108" s="31">
        <f t="shared" si="16"/>
        <v>0.4583279678040757</v>
      </c>
      <c r="P108" s="31">
        <v>-0.31695291754810756</v>
      </c>
      <c r="Q108" s="34">
        <v>107</v>
      </c>
      <c r="R108" s="81">
        <f t="shared" si="17"/>
        <v>0.32870370370370372</v>
      </c>
      <c r="S108" s="92">
        <f t="shared" si="18"/>
        <v>-0.44349545297500625</v>
      </c>
      <c r="Y108" s="42">
        <f t="shared" si="19"/>
        <v>0.30190212672485195</v>
      </c>
    </row>
    <row r="109" spans="1:25" x14ac:dyDescent="0.3">
      <c r="A109" s="1" t="s">
        <v>129</v>
      </c>
      <c r="B109" s="31">
        <v>0.25</v>
      </c>
      <c r="C109" s="31">
        <v>1.1100000000000001</v>
      </c>
      <c r="H109" s="42">
        <f t="shared" si="14"/>
        <v>0.93654454775963869</v>
      </c>
      <c r="I109" s="42">
        <f t="shared" si="15"/>
        <v>0.17345545224036141</v>
      </c>
      <c r="J109" s="42"/>
      <c r="O109" s="31">
        <f t="shared" si="16"/>
        <v>0.26332866810943661</v>
      </c>
      <c r="P109" s="31">
        <v>-0.31577383919151408</v>
      </c>
      <c r="Q109" s="34">
        <v>108</v>
      </c>
      <c r="R109" s="81">
        <f t="shared" si="17"/>
        <v>0.3317901234567901</v>
      </c>
      <c r="S109" s="92">
        <f t="shared" si="18"/>
        <v>-0.43497545052414344</v>
      </c>
      <c r="Y109" s="42">
        <f t="shared" si="19"/>
        <v>0.17345545224036141</v>
      </c>
    </row>
    <row r="110" spans="1:25" x14ac:dyDescent="0.3">
      <c r="A110" s="1" t="s">
        <v>130</v>
      </c>
      <c r="B110" s="31">
        <v>0.34</v>
      </c>
      <c r="C110" s="31">
        <v>0.44</v>
      </c>
      <c r="H110" s="42">
        <f t="shared" si="14"/>
        <v>0.97979705655469074</v>
      </c>
      <c r="I110" s="42">
        <f t="shared" si="15"/>
        <v>-0.53979705655469079</v>
      </c>
      <c r="J110" s="42"/>
      <c r="O110" s="31">
        <f t="shared" si="16"/>
        <v>-0.81948441583127263</v>
      </c>
      <c r="P110" s="31">
        <v>-0.3151843000132174</v>
      </c>
      <c r="Q110" s="34">
        <v>109</v>
      </c>
      <c r="R110" s="81">
        <f t="shared" si="17"/>
        <v>0.33487654320987653</v>
      </c>
      <c r="S110" s="92">
        <f t="shared" si="18"/>
        <v>-0.42648690715097165</v>
      </c>
      <c r="Y110" s="42">
        <f t="shared" si="19"/>
        <v>-0.53979705655469079</v>
      </c>
    </row>
    <row r="111" spans="1:25" x14ac:dyDescent="0.3">
      <c r="A111" s="1" t="s">
        <v>131</v>
      </c>
      <c r="B111" s="31">
        <v>0.16</v>
      </c>
      <c r="C111" s="31">
        <v>0.32</v>
      </c>
      <c r="H111" s="42">
        <f t="shared" si="14"/>
        <v>0.89329203896458675</v>
      </c>
      <c r="I111" s="42">
        <f t="shared" si="15"/>
        <v>-0.5732920389645868</v>
      </c>
      <c r="J111" s="42"/>
      <c r="O111" s="31">
        <f t="shared" si="16"/>
        <v>-0.87033429683774921</v>
      </c>
      <c r="P111" s="31">
        <v>-0.31319425080673524</v>
      </c>
      <c r="Q111" s="34">
        <v>110</v>
      </c>
      <c r="R111" s="81">
        <f t="shared" si="17"/>
        <v>0.33796296296296297</v>
      </c>
      <c r="S111" s="92">
        <f t="shared" si="18"/>
        <v>-0.41802898417843259</v>
      </c>
      <c r="Y111" s="42">
        <f t="shared" si="19"/>
        <v>-0.5732920389645868</v>
      </c>
    </row>
    <row r="112" spans="1:25" x14ac:dyDescent="0.3">
      <c r="A112" s="1" t="s">
        <v>132</v>
      </c>
      <c r="B112" s="31">
        <v>0.5</v>
      </c>
      <c r="C112" s="31">
        <v>0.78</v>
      </c>
      <c r="H112" s="42">
        <f t="shared" si="14"/>
        <v>1.0566904055236721</v>
      </c>
      <c r="I112" s="42">
        <f t="shared" si="15"/>
        <v>-0.27669040552367208</v>
      </c>
      <c r="J112" s="42"/>
      <c r="O112" s="31">
        <f t="shared" si="16"/>
        <v>-0.42005318958924631</v>
      </c>
      <c r="P112" s="31">
        <v>-0.31032131075173069</v>
      </c>
      <c r="Q112" s="34">
        <v>111</v>
      </c>
      <c r="R112" s="81">
        <f t="shared" si="17"/>
        <v>0.3410493827160494</v>
      </c>
      <c r="S112" s="92">
        <f t="shared" si="18"/>
        <v>-0.40960086072114915</v>
      </c>
      <c r="Y112" s="42">
        <f t="shared" si="19"/>
        <v>-0.27669040552367208</v>
      </c>
    </row>
    <row r="113" spans="1:25" x14ac:dyDescent="0.3">
      <c r="A113" s="1" t="s">
        <v>133</v>
      </c>
      <c r="B113" s="31">
        <v>1.17</v>
      </c>
      <c r="C113" s="31">
        <v>1.21</v>
      </c>
      <c r="H113" s="42">
        <f t="shared" si="14"/>
        <v>1.3786813043312813</v>
      </c>
      <c r="I113" s="42">
        <f t="shared" si="15"/>
        <v>-0.16868130433128137</v>
      </c>
      <c r="J113" s="42"/>
      <c r="O113" s="31">
        <f t="shared" si="16"/>
        <v>-0.25608087051058676</v>
      </c>
      <c r="P113" s="31">
        <v>-0.30729885902376824</v>
      </c>
      <c r="Q113" s="34">
        <v>112</v>
      </c>
      <c r="R113" s="81">
        <f t="shared" si="17"/>
        <v>0.34413580246913578</v>
      </c>
      <c r="S113" s="92">
        <f t="shared" si="18"/>
        <v>-0.40120173299410067</v>
      </c>
      <c r="Y113" s="42">
        <f t="shared" si="19"/>
        <v>-0.16868130433128137</v>
      </c>
    </row>
    <row r="114" spans="1:25" x14ac:dyDescent="0.3">
      <c r="A114" s="1" t="s">
        <v>134</v>
      </c>
      <c r="B114" s="31">
        <v>0.55000000000000004</v>
      </c>
      <c r="C114" s="31">
        <v>2.4500000000000002</v>
      </c>
      <c r="H114" s="42">
        <f t="shared" si="14"/>
        <v>1.0807195770764788</v>
      </c>
      <c r="I114" s="42">
        <f t="shared" si="15"/>
        <v>1.3692804229235214</v>
      </c>
      <c r="J114" s="42"/>
      <c r="O114" s="31">
        <f t="shared" si="16"/>
        <v>2.0787515490555273</v>
      </c>
      <c r="P114" s="31">
        <v>-0.30670931984547128</v>
      </c>
      <c r="Q114" s="34">
        <v>113</v>
      </c>
      <c r="R114" s="81">
        <f t="shared" si="17"/>
        <v>0.34722222222222221</v>
      </c>
      <c r="S114" s="92">
        <f t="shared" si="18"/>
        <v>-0.39283081364972938</v>
      </c>
      <c r="Y114" s="42">
        <f t="shared" si="19"/>
        <v>1.3692804229235214</v>
      </c>
    </row>
    <row r="115" spans="1:25" x14ac:dyDescent="0.3">
      <c r="A115" s="1" t="s">
        <v>135</v>
      </c>
      <c r="B115" s="31">
        <v>0.99</v>
      </c>
      <c r="C115" s="31">
        <v>1</v>
      </c>
      <c r="H115" s="42">
        <f t="shared" si="14"/>
        <v>1.2921762867411772</v>
      </c>
      <c r="I115" s="42">
        <f t="shared" si="15"/>
        <v>-0.29217628674117724</v>
      </c>
      <c r="J115" s="42"/>
      <c r="O115" s="31">
        <f t="shared" si="16"/>
        <v>-0.44356283672248131</v>
      </c>
      <c r="P115" s="31">
        <v>-0.30670931984547128</v>
      </c>
      <c r="Q115" s="34">
        <v>114</v>
      </c>
      <c r="R115" s="81">
        <f t="shared" si="17"/>
        <v>0.35030864197530864</v>
      </c>
      <c r="S115" s="92">
        <f t="shared" si="18"/>
        <v>-0.38448733114196121</v>
      </c>
      <c r="Y115" s="42">
        <f t="shared" si="19"/>
        <v>-0.29217628674117724</v>
      </c>
    </row>
    <row r="116" spans="1:25" x14ac:dyDescent="0.3">
      <c r="A116" s="1" t="s">
        <v>136</v>
      </c>
      <c r="B116" s="31">
        <v>0.43</v>
      </c>
      <c r="C116" s="31">
        <v>0.55000000000000004</v>
      </c>
      <c r="H116" s="42">
        <f t="shared" si="14"/>
        <v>1.0230495653497427</v>
      </c>
      <c r="I116" s="42">
        <f t="shared" si="15"/>
        <v>-0.47304956534974263</v>
      </c>
      <c r="J116" s="42"/>
      <c r="O116" s="31">
        <f t="shared" si="16"/>
        <v>-0.71815276132502393</v>
      </c>
      <c r="P116" s="31">
        <v>-0.3061197806671746</v>
      </c>
      <c r="Q116" s="34">
        <v>115</v>
      </c>
      <c r="R116" s="81">
        <f t="shared" si="17"/>
        <v>0.35339506172839508</v>
      </c>
      <c r="S116" s="92">
        <f t="shared" si="18"/>
        <v>-0.37617052911570042</v>
      </c>
      <c r="Y116" s="42">
        <f t="shared" si="19"/>
        <v>-0.47304956534974263</v>
      </c>
    </row>
    <row r="117" spans="1:25" x14ac:dyDescent="0.3">
      <c r="A117" s="1" t="s">
        <v>137</v>
      </c>
      <c r="B117" s="31">
        <v>1.46</v>
      </c>
      <c r="C117" s="31">
        <v>0.89</v>
      </c>
      <c r="H117" s="42">
        <f t="shared" si="14"/>
        <v>1.5180504993375599</v>
      </c>
      <c r="I117" s="42">
        <f t="shared" si="15"/>
        <v>-0.62805049933755985</v>
      </c>
      <c r="J117" s="42"/>
      <c r="O117" s="31">
        <f t="shared" si="16"/>
        <v>-0.95346499265327767</v>
      </c>
      <c r="P117" s="31">
        <v>-0.30553024148887797</v>
      </c>
      <c r="Q117" s="34">
        <v>116</v>
      </c>
      <c r="R117" s="81">
        <f t="shared" si="17"/>
        <v>0.35648148148148145</v>
      </c>
      <c r="S117" s="92">
        <f t="shared" si="18"/>
        <v>-0.36787966582045717</v>
      </c>
      <c r="Y117" s="42">
        <f t="shared" si="19"/>
        <v>-0.62805049933755985</v>
      </c>
    </row>
    <row r="118" spans="1:25" x14ac:dyDescent="0.3">
      <c r="A118" s="1" t="s">
        <v>138</v>
      </c>
      <c r="B118" s="31">
        <v>0.69</v>
      </c>
      <c r="C118" s="31">
        <v>0.21</v>
      </c>
      <c r="H118" s="42">
        <f t="shared" si="14"/>
        <v>1.1480012574243372</v>
      </c>
      <c r="I118" s="42">
        <f t="shared" si="15"/>
        <v>-0.93800125742433726</v>
      </c>
      <c r="J118" s="42"/>
      <c r="O118" s="31">
        <f t="shared" si="16"/>
        <v>-1.4240118636354613</v>
      </c>
      <c r="P118" s="31">
        <v>-0.30553024148887797</v>
      </c>
      <c r="Q118" s="34">
        <v>117</v>
      </c>
      <c r="R118" s="81">
        <f t="shared" si="17"/>
        <v>0.35956790123456789</v>
      </c>
      <c r="S118" s="92">
        <f t="shared" si="18"/>
        <v>-0.35961401354683331</v>
      </c>
      <c r="Y118" s="42">
        <f t="shared" si="19"/>
        <v>-0.93800125742433726</v>
      </c>
    </row>
    <row r="119" spans="1:25" x14ac:dyDescent="0.3">
      <c r="A119" s="1" t="s">
        <v>139</v>
      </c>
      <c r="B119" s="31">
        <v>0.78</v>
      </c>
      <c r="C119" s="31">
        <v>0.99</v>
      </c>
      <c r="H119" s="42">
        <f t="shared" si="14"/>
        <v>1.1912537662193894</v>
      </c>
      <c r="I119" s="42">
        <f t="shared" si="15"/>
        <v>-0.2012537662193894</v>
      </c>
      <c r="J119" s="42"/>
      <c r="O119" s="31">
        <f t="shared" si="16"/>
        <v>-0.30553024148887797</v>
      </c>
      <c r="P119" s="31">
        <v>-0.29786623217102021</v>
      </c>
      <c r="Q119" s="34">
        <v>118</v>
      </c>
      <c r="R119" s="81">
        <f t="shared" si="17"/>
        <v>0.36265432098765432</v>
      </c>
      <c r="S119" s="92">
        <f t="shared" si="18"/>
        <v>-0.35137285808467206</v>
      </c>
      <c r="Y119" s="42">
        <f t="shared" si="19"/>
        <v>-0.2012537662193894</v>
      </c>
    </row>
    <row r="120" spans="1:25" x14ac:dyDescent="0.3">
      <c r="A120" s="1" t="s">
        <v>140</v>
      </c>
      <c r="B120" s="31">
        <v>0.31</v>
      </c>
      <c r="C120" s="31">
        <v>1.2</v>
      </c>
      <c r="H120" s="42">
        <f t="shared" si="14"/>
        <v>0.96537955362300676</v>
      </c>
      <c r="I120" s="42">
        <f t="shared" si="15"/>
        <v>0.2346204463769932</v>
      </c>
      <c r="J120" s="42"/>
      <c r="O120" s="31">
        <f t="shared" si="16"/>
        <v>0.35618534244793854</v>
      </c>
      <c r="P120" s="31">
        <v>-0.29764480049942849</v>
      </c>
      <c r="Q120" s="34">
        <v>119</v>
      </c>
      <c r="R120" s="81">
        <f t="shared" si="17"/>
        <v>0.36574074074074076</v>
      </c>
      <c r="S120" s="92">
        <f t="shared" si="18"/>
        <v>-0.34315549820174124</v>
      </c>
      <c r="Y120" s="42">
        <f t="shared" si="19"/>
        <v>0.2346204463769932</v>
      </c>
    </row>
    <row r="121" spans="1:25" x14ac:dyDescent="0.3">
      <c r="A121" s="1" t="s">
        <v>141</v>
      </c>
      <c r="B121" s="31">
        <v>0.4</v>
      </c>
      <c r="C121" s="31">
        <v>1.78</v>
      </c>
      <c r="H121" s="42">
        <f t="shared" si="14"/>
        <v>1.0086320624180587</v>
      </c>
      <c r="I121" s="42">
        <f t="shared" si="15"/>
        <v>0.77136793758194133</v>
      </c>
      <c r="J121" s="42"/>
      <c r="O121" s="31">
        <f t="shared" si="16"/>
        <v>1.1710401085824818</v>
      </c>
      <c r="P121" s="31">
        <v>-0.2970552613211318</v>
      </c>
      <c r="Q121" s="34">
        <v>120</v>
      </c>
      <c r="R121" s="81">
        <f t="shared" si="17"/>
        <v>0.36882716049382713</v>
      </c>
      <c r="S121" s="92">
        <f t="shared" si="18"/>
        <v>-0.3349612451418858</v>
      </c>
      <c r="Y121" s="42">
        <f t="shared" si="19"/>
        <v>0.77136793758194133</v>
      </c>
    </row>
    <row r="122" spans="1:25" x14ac:dyDescent="0.3">
      <c r="A122" s="1" t="s">
        <v>142</v>
      </c>
      <c r="B122" s="31">
        <v>0.57999999999999996</v>
      </c>
      <c r="C122" s="31">
        <v>1.27</v>
      </c>
      <c r="H122" s="42">
        <f t="shared" si="14"/>
        <v>1.0951370800081626</v>
      </c>
      <c r="I122" s="42">
        <f t="shared" si="15"/>
        <v>0.17486291999183745</v>
      </c>
      <c r="J122" s="42"/>
      <c r="O122" s="31">
        <f t="shared" si="16"/>
        <v>0.26546539315103163</v>
      </c>
      <c r="P122" s="31">
        <v>-0.2970552613211318</v>
      </c>
      <c r="Q122" s="34">
        <v>121</v>
      </c>
      <c r="R122" s="81">
        <f t="shared" si="17"/>
        <v>0.37191358024691357</v>
      </c>
      <c r="S122" s="92">
        <f t="shared" si="18"/>
        <v>-0.3267894221416438</v>
      </c>
      <c r="Y122" s="42">
        <f t="shared" si="19"/>
        <v>0.17486291999183745</v>
      </c>
    </row>
    <row r="123" spans="1:25" x14ac:dyDescent="0.3">
      <c r="A123" s="1" t="s">
        <v>143</v>
      </c>
      <c r="B123" s="31">
        <v>0.47</v>
      </c>
      <c r="C123" s="31">
        <v>0.72</v>
      </c>
      <c r="H123" s="42">
        <f t="shared" si="14"/>
        <v>1.0422729025919879</v>
      </c>
      <c r="I123" s="42">
        <f t="shared" si="15"/>
        <v>-0.32227290259198793</v>
      </c>
      <c r="J123" s="42"/>
      <c r="O123" s="31">
        <f t="shared" si="16"/>
        <v>-0.48925354095940027</v>
      </c>
      <c r="P123" s="31">
        <v>-0.2970552613211318</v>
      </c>
      <c r="Q123" s="34">
        <v>122</v>
      </c>
      <c r="R123" s="81">
        <f t="shared" si="17"/>
        <v>0.375</v>
      </c>
      <c r="S123" s="92">
        <f t="shared" si="18"/>
        <v>-0.3186393639643752</v>
      </c>
      <c r="Y123" s="42">
        <f t="shared" si="19"/>
        <v>-0.32227290259198793</v>
      </c>
    </row>
    <row r="124" spans="1:25" x14ac:dyDescent="0.3">
      <c r="A124" s="1" t="s">
        <v>144</v>
      </c>
      <c r="B124" s="31">
        <v>1.0900000000000001</v>
      </c>
      <c r="C124" s="31">
        <v>1.99</v>
      </c>
      <c r="H124" s="42">
        <f t="shared" si="14"/>
        <v>1.3402346298467906</v>
      </c>
      <c r="I124" s="42">
        <f t="shared" si="15"/>
        <v>0.64976537015320934</v>
      </c>
      <c r="J124" s="42"/>
      <c r="O124" s="31">
        <f t="shared" si="16"/>
        <v>0.98643108242559163</v>
      </c>
      <c r="P124" s="31">
        <v>-0.2967619096509061</v>
      </c>
      <c r="Q124" s="34">
        <v>123</v>
      </c>
      <c r="R124" s="81">
        <f t="shared" si="17"/>
        <v>0.37808641975308643</v>
      </c>
      <c r="S124" s="92">
        <f t="shared" si="18"/>
        <v>-0.31051041645100474</v>
      </c>
      <c r="Y124" s="42">
        <f t="shared" si="19"/>
        <v>0.64976537015320934</v>
      </c>
    </row>
    <row r="125" spans="1:25" x14ac:dyDescent="0.3">
      <c r="A125" s="1" t="s">
        <v>145</v>
      </c>
      <c r="B125" s="31">
        <v>1.49</v>
      </c>
      <c r="C125" s="31">
        <v>1.29</v>
      </c>
      <c r="H125" s="42">
        <f t="shared" si="14"/>
        <v>1.5324680022692441</v>
      </c>
      <c r="I125" s="42">
        <f t="shared" si="15"/>
        <v>-0.24246800226924403</v>
      </c>
      <c r="J125" s="42"/>
      <c r="O125" s="31">
        <f t="shared" si="16"/>
        <v>-0.36809898606265523</v>
      </c>
      <c r="P125" s="31">
        <v>-0.29646572214283518</v>
      </c>
      <c r="Q125" s="34">
        <v>124</v>
      </c>
      <c r="R125" s="81">
        <f t="shared" si="17"/>
        <v>0.38117283950617287</v>
      </c>
      <c r="S125" s="92">
        <f t="shared" si="18"/>
        <v>-0.30240193608652793</v>
      </c>
      <c r="Y125" s="42">
        <f t="shared" si="19"/>
        <v>-0.24246800226924403</v>
      </c>
    </row>
    <row r="126" spans="1:25" x14ac:dyDescent="0.3">
      <c r="A126" s="1" t="s">
        <v>146</v>
      </c>
      <c r="B126" s="31">
        <v>0.47</v>
      </c>
      <c r="C126" s="31">
        <v>2.2400000000000002</v>
      </c>
      <c r="H126" s="42">
        <f t="shared" si="14"/>
        <v>1.0422729025919879</v>
      </c>
      <c r="I126" s="42">
        <f t="shared" si="15"/>
        <v>1.1977270974080123</v>
      </c>
      <c r="J126" s="42"/>
      <c r="O126" s="31">
        <f t="shared" si="16"/>
        <v>1.8183105647321067</v>
      </c>
      <c r="P126" s="31">
        <v>-0.28975935950997894</v>
      </c>
      <c r="Q126" s="34">
        <v>125</v>
      </c>
      <c r="R126" s="81">
        <f t="shared" si="17"/>
        <v>0.38425925925925924</v>
      </c>
      <c r="S126" s="92">
        <f t="shared" si="18"/>
        <v>-0.2943132895814769</v>
      </c>
      <c r="Y126" s="42">
        <f t="shared" si="19"/>
        <v>1.1977270974080123</v>
      </c>
    </row>
    <row r="127" spans="1:25" x14ac:dyDescent="0.3">
      <c r="A127" s="1" t="s">
        <v>147</v>
      </c>
      <c r="B127" s="31">
        <v>1.65</v>
      </c>
      <c r="C127" s="31">
        <v>0.18</v>
      </c>
      <c r="H127" s="42">
        <f t="shared" si="14"/>
        <v>1.6093613512382252</v>
      </c>
      <c r="I127" s="42">
        <f t="shared" si="15"/>
        <v>-1.4293613512382253</v>
      </c>
      <c r="J127" s="42"/>
      <c r="O127" s="31">
        <f t="shared" si="16"/>
        <v>-2.1699624659079211</v>
      </c>
      <c r="P127" s="31">
        <v>-0.28975935950997894</v>
      </c>
      <c r="Q127" s="34">
        <v>126</v>
      </c>
      <c r="R127" s="81">
        <f t="shared" si="17"/>
        <v>0.38734567901234568</v>
      </c>
      <c r="S127" s="92">
        <f t="shared" si="18"/>
        <v>-0.28624385346757997</v>
      </c>
      <c r="Y127" s="42">
        <f t="shared" si="19"/>
        <v>-1.4293613512382253</v>
      </c>
    </row>
    <row r="128" spans="1:25" x14ac:dyDescent="0.3">
      <c r="A128" s="1" t="s">
        <v>148</v>
      </c>
      <c r="B128" s="31">
        <v>0.56999999999999995</v>
      </c>
      <c r="C128" s="31">
        <v>0.93</v>
      </c>
      <c r="H128" s="42">
        <f t="shared" si="14"/>
        <v>1.0903312456976013</v>
      </c>
      <c r="I128" s="42">
        <f t="shared" si="15"/>
        <v>-0.16033124569760127</v>
      </c>
      <c r="J128" s="42"/>
      <c r="O128" s="31">
        <f t="shared" si="16"/>
        <v>-0.24340436025828432</v>
      </c>
      <c r="P128" s="31">
        <v>-0.28916982033168231</v>
      </c>
      <c r="Q128" s="34">
        <v>127</v>
      </c>
      <c r="R128" s="81">
        <f t="shared" si="17"/>
        <v>0.39043209876543211</v>
      </c>
      <c r="S128" s="92">
        <f t="shared" si="18"/>
        <v>-0.27819301370689625</v>
      </c>
      <c r="Y128" s="42">
        <f t="shared" si="19"/>
        <v>-0.16033124569760127</v>
      </c>
    </row>
    <row r="129" spans="1:25" x14ac:dyDescent="0.3">
      <c r="A129" s="1" t="s">
        <v>151</v>
      </c>
      <c r="B129" s="31">
        <v>0.82</v>
      </c>
      <c r="C129" s="31">
        <v>1.49</v>
      </c>
      <c r="H129" s="42">
        <f t="shared" si="14"/>
        <v>1.2104771034616346</v>
      </c>
      <c r="I129" s="42">
        <f t="shared" si="15"/>
        <v>0.27952289653836537</v>
      </c>
      <c r="J129" s="42"/>
      <c r="O129" s="31">
        <f t="shared" si="16"/>
        <v>0.42435329129661237</v>
      </c>
      <c r="P129" s="31">
        <v>-0.287990741975089</v>
      </c>
      <c r="Q129" s="34">
        <v>128</v>
      </c>
      <c r="R129" s="81">
        <f t="shared" si="17"/>
        <v>0.39351851851851855</v>
      </c>
      <c r="S129" s="92">
        <f t="shared" si="18"/>
        <v>-0.27016016531373438</v>
      </c>
      <c r="Y129" s="42">
        <f t="shared" si="19"/>
        <v>0.27952289653836537</v>
      </c>
    </row>
    <row r="130" spans="1:25" x14ac:dyDescent="0.3">
      <c r="A130" s="1" t="s">
        <v>152</v>
      </c>
      <c r="B130" s="31">
        <v>0.19</v>
      </c>
      <c r="C130" s="31">
        <v>0.66</v>
      </c>
      <c r="H130" s="42">
        <f t="shared" si="14"/>
        <v>0.90770954189627073</v>
      </c>
      <c r="I130" s="42">
        <f t="shared" si="15"/>
        <v>-0.2477095418962707</v>
      </c>
      <c r="J130" s="42"/>
      <c r="O130" s="31">
        <f t="shared" si="16"/>
        <v>-0.37605634705073837</v>
      </c>
      <c r="P130" s="31">
        <v>-0.287990741975089</v>
      </c>
      <c r="Q130" s="34">
        <v>129</v>
      </c>
      <c r="R130" s="81">
        <f t="shared" si="17"/>
        <v>0.39660493827160492</v>
      </c>
      <c r="S130" s="92">
        <f t="shared" si="18"/>
        <v>-0.26214471198870642</v>
      </c>
      <c r="Y130" s="42">
        <f t="shared" si="19"/>
        <v>-0.2477095418962707</v>
      </c>
    </row>
    <row r="131" spans="1:25" x14ac:dyDescent="0.3">
      <c r="A131" s="1" t="s">
        <v>153</v>
      </c>
      <c r="B131" s="31">
        <v>0.46</v>
      </c>
      <c r="C131" s="31">
        <v>0.81</v>
      </c>
      <c r="H131" s="42">
        <f t="shared" ref="H131:H194" si="20">$F$2*B131+$F$3</f>
        <v>1.0374670682814267</v>
      </c>
      <c r="I131" s="42">
        <f t="shared" ref="I131:I194" si="21">C131-H131</f>
        <v>-0.2274670682814266</v>
      </c>
      <c r="J131" s="42"/>
      <c r="O131" s="31">
        <f t="shared" ref="O131:P194" si="22">STANDARDIZE(I131,$L$2,$L$3)</f>
        <v>-0.34532555394282943</v>
      </c>
      <c r="P131" s="31">
        <v>-0.28681166361849536</v>
      </c>
      <c r="Q131" s="34">
        <v>130</v>
      </c>
      <c r="R131" s="81">
        <f t="shared" ref="R131:R194" si="23">(Q131-0.5)/$L$6</f>
        <v>0.39969135802469136</v>
      </c>
      <c r="S131" s="92">
        <f t="shared" ref="S131:S194" si="24">_xlfn.NORM.S.INV(R131)</f>
        <v>-0.25414606576429688</v>
      </c>
      <c r="Y131" s="42">
        <f t="shared" ref="Y131:Y194" si="25">I131</f>
        <v>-0.2274670682814266</v>
      </c>
    </row>
    <row r="132" spans="1:25" x14ac:dyDescent="0.3">
      <c r="A132" s="1" t="s">
        <v>154</v>
      </c>
      <c r="B132" s="31">
        <v>1.1000000000000001</v>
      </c>
      <c r="C132" s="31">
        <v>1.23</v>
      </c>
      <c r="H132" s="42">
        <f t="shared" si="20"/>
        <v>1.3450404641573521</v>
      </c>
      <c r="I132" s="42">
        <f t="shared" si="21"/>
        <v>-0.11504046415735214</v>
      </c>
      <c r="J132" s="42"/>
      <c r="O132" s="31">
        <f t="shared" si="22"/>
        <v>-0.17464687223131437</v>
      </c>
      <c r="P132" s="31">
        <v>-0.28622212444019873</v>
      </c>
      <c r="Q132" s="34">
        <v>131</v>
      </c>
      <c r="R132" s="81">
        <f t="shared" si="23"/>
        <v>0.40277777777777779</v>
      </c>
      <c r="S132" s="92">
        <f t="shared" si="24"/>
        <v>-0.24616364666135951</v>
      </c>
      <c r="Y132" s="42">
        <f t="shared" si="25"/>
        <v>-0.11504046415735214</v>
      </c>
    </row>
    <row r="133" spans="1:25" x14ac:dyDescent="0.3">
      <c r="A133" s="1" t="s">
        <v>155</v>
      </c>
      <c r="B133" s="31">
        <v>0.04</v>
      </c>
      <c r="C133" s="31">
        <v>0.1</v>
      </c>
      <c r="H133" s="42">
        <f t="shared" si="20"/>
        <v>0.83562202723785073</v>
      </c>
      <c r="I133" s="42">
        <f t="shared" si="21"/>
        <v>-0.73562202723785075</v>
      </c>
      <c r="J133" s="42"/>
      <c r="O133" s="31">
        <f t="shared" si="22"/>
        <v>-1.1167730167171617</v>
      </c>
      <c r="P133" s="31">
        <v>-0.27951576180734283</v>
      </c>
      <c r="Q133" s="34">
        <v>132</v>
      </c>
      <c r="R133" s="81">
        <f t="shared" si="23"/>
        <v>0.40586419753086422</v>
      </c>
      <c r="S133" s="92">
        <f t="shared" si="24"/>
        <v>-0.23819688235597897</v>
      </c>
      <c r="Y133" s="42">
        <f t="shared" si="25"/>
        <v>-0.73562202723785075</v>
      </c>
    </row>
    <row r="134" spans="1:25" x14ac:dyDescent="0.3">
      <c r="A134" s="1" t="s">
        <v>156</v>
      </c>
      <c r="B134" s="31">
        <v>1.73</v>
      </c>
      <c r="C134" s="31">
        <v>2.16</v>
      </c>
      <c r="H134" s="42">
        <f t="shared" si="20"/>
        <v>1.6478080257227159</v>
      </c>
      <c r="I134" s="42">
        <f t="shared" si="21"/>
        <v>0.51219197427728425</v>
      </c>
      <c r="J134" s="42"/>
      <c r="O134" s="31">
        <f t="shared" si="22"/>
        <v>0.77757619412205703</v>
      </c>
      <c r="P134" s="31">
        <v>-0.27892622262904587</v>
      </c>
      <c r="Q134" s="34">
        <v>133</v>
      </c>
      <c r="R134" s="81">
        <f t="shared" si="23"/>
        <v>0.4089506172839506</v>
      </c>
      <c r="S134" s="92">
        <f t="shared" si="24"/>
        <v>-0.23024520785616628</v>
      </c>
      <c r="Y134" s="42">
        <f t="shared" si="25"/>
        <v>0.51219197427728425</v>
      </c>
    </row>
    <row r="135" spans="1:25" x14ac:dyDescent="0.3">
      <c r="A135" s="1" t="s">
        <v>157</v>
      </c>
      <c r="B135" s="31">
        <v>0.96</v>
      </c>
      <c r="C135" s="31">
        <v>0.94</v>
      </c>
      <c r="H135" s="42">
        <f t="shared" si="20"/>
        <v>1.2777587838094933</v>
      </c>
      <c r="I135" s="42">
        <f t="shared" si="21"/>
        <v>-0.33775878380949331</v>
      </c>
      <c r="J135" s="42"/>
      <c r="O135" s="31">
        <f t="shared" si="22"/>
        <v>-0.51276318809263555</v>
      </c>
      <c r="P135" s="31">
        <v>-0.27833668345074924</v>
      </c>
      <c r="Q135" s="34">
        <v>134</v>
      </c>
      <c r="R135" s="81">
        <f t="shared" si="23"/>
        <v>0.41203703703703703</v>
      </c>
      <c r="S135" s="92">
        <f t="shared" si="24"/>
        <v>-0.22230806518787752</v>
      </c>
      <c r="Y135" s="42">
        <f t="shared" si="25"/>
        <v>-0.33775878380949331</v>
      </c>
    </row>
    <row r="136" spans="1:25" x14ac:dyDescent="0.3">
      <c r="A136" s="1" t="s">
        <v>158</v>
      </c>
      <c r="B136" s="31">
        <v>0.52</v>
      </c>
      <c r="C136" s="31">
        <v>0.85</v>
      </c>
      <c r="H136" s="42">
        <f t="shared" si="20"/>
        <v>1.0663020741447946</v>
      </c>
      <c r="I136" s="42">
        <f t="shared" si="21"/>
        <v>-0.21630207414479463</v>
      </c>
      <c r="J136" s="42"/>
      <c r="O136" s="31">
        <f t="shared" si="22"/>
        <v>-0.32837559360733726</v>
      </c>
      <c r="P136" s="31">
        <v>-0.27774714427245256</v>
      </c>
      <c r="Q136" s="34">
        <v>135</v>
      </c>
      <c r="R136" s="81">
        <f t="shared" si="23"/>
        <v>0.41512345679012347</v>
      </c>
      <c r="S136" s="92">
        <f t="shared" si="24"/>
        <v>-0.21438490308987274</v>
      </c>
      <c r="Y136" s="42">
        <f t="shared" si="25"/>
        <v>-0.21630207414479463</v>
      </c>
    </row>
    <row r="137" spans="1:25" x14ac:dyDescent="0.3">
      <c r="A137" s="1" t="s">
        <v>160</v>
      </c>
      <c r="B137" s="31">
        <v>1.25</v>
      </c>
      <c r="C137" s="31">
        <v>0.73</v>
      </c>
      <c r="H137" s="42">
        <f t="shared" si="20"/>
        <v>1.417127978815772</v>
      </c>
      <c r="I137" s="42">
        <f t="shared" si="21"/>
        <v>-0.68712797881577203</v>
      </c>
      <c r="J137" s="42"/>
      <c r="O137" s="31">
        <f t="shared" si="22"/>
        <v>-1.0431525394287047</v>
      </c>
      <c r="P137" s="31">
        <v>-0.27774714427245256</v>
      </c>
      <c r="Q137" s="34">
        <v>136</v>
      </c>
      <c r="R137" s="81">
        <f t="shared" si="23"/>
        <v>0.4182098765432099</v>
      </c>
      <c r="S137" s="92">
        <f t="shared" si="24"/>
        <v>-0.20647517671694945</v>
      </c>
      <c r="Y137" s="42">
        <f t="shared" si="25"/>
        <v>-0.68712797881577203</v>
      </c>
    </row>
    <row r="138" spans="1:25" x14ac:dyDescent="0.3">
      <c r="A138" s="1" t="s">
        <v>161</v>
      </c>
      <c r="B138" s="31">
        <v>1.0900000000000001</v>
      </c>
      <c r="C138" s="31">
        <v>1.17</v>
      </c>
      <c r="H138" s="42">
        <f t="shared" si="20"/>
        <v>1.3402346298467906</v>
      </c>
      <c r="I138" s="42">
        <f t="shared" si="21"/>
        <v>-0.17023462984679072</v>
      </c>
      <c r="J138" s="42"/>
      <c r="O138" s="31">
        <f t="shared" si="22"/>
        <v>-0.25843902722377365</v>
      </c>
      <c r="P138" s="31">
        <v>-0.27774714427245256</v>
      </c>
      <c r="Q138" s="34">
        <v>137</v>
      </c>
      <c r="R138" s="81">
        <f t="shared" si="23"/>
        <v>0.42129629629629628</v>
      </c>
      <c r="S138" s="92">
        <f t="shared" si="24"/>
        <v>-0.19857834735110991</v>
      </c>
      <c r="Y138" s="42">
        <f t="shared" si="25"/>
        <v>-0.17023462984679072</v>
      </c>
    </row>
    <row r="139" spans="1:25" x14ac:dyDescent="0.3">
      <c r="A139" s="1" t="s">
        <v>162</v>
      </c>
      <c r="B139" s="31">
        <v>1.19</v>
      </c>
      <c r="C139" s="31">
        <v>0.88</v>
      </c>
      <c r="H139" s="42">
        <f t="shared" si="20"/>
        <v>1.3882929729524038</v>
      </c>
      <c r="I139" s="42">
        <f t="shared" si="21"/>
        <v>-0.50829297295240383</v>
      </c>
      <c r="J139" s="42"/>
      <c r="O139" s="31">
        <f t="shared" si="22"/>
        <v>-0.77165698655275827</v>
      </c>
      <c r="P139" s="31">
        <v>-0.27774714427245256</v>
      </c>
      <c r="Q139" s="34">
        <v>138</v>
      </c>
      <c r="R139" s="81">
        <f t="shared" si="23"/>
        <v>0.42438271604938271</v>
      </c>
      <c r="S139" s="92">
        <f t="shared" si="24"/>
        <v>-0.19069388212023722</v>
      </c>
      <c r="Y139" s="42">
        <f t="shared" si="25"/>
        <v>-0.50829297295240383</v>
      </c>
    </row>
    <row r="140" spans="1:25" x14ac:dyDescent="0.3">
      <c r="A140" s="1" t="s">
        <v>163</v>
      </c>
      <c r="B140" s="31">
        <v>0.77</v>
      </c>
      <c r="C140" s="31">
        <v>1.4</v>
      </c>
      <c r="H140" s="42">
        <f t="shared" si="20"/>
        <v>1.1864479319088281</v>
      </c>
      <c r="I140" s="42">
        <f t="shared" si="21"/>
        <v>0.21355206809117178</v>
      </c>
      <c r="J140" s="42"/>
      <c r="O140" s="31">
        <f t="shared" si="22"/>
        <v>0.32420071514695709</v>
      </c>
      <c r="P140" s="31">
        <v>-0.27656806591585892</v>
      </c>
      <c r="Q140" s="34">
        <v>139</v>
      </c>
      <c r="R140" s="81">
        <f t="shared" si="23"/>
        <v>0.42746913580246915</v>
      </c>
      <c r="S140" s="92">
        <f t="shared" si="24"/>
        <v>-0.18282125372387678</v>
      </c>
      <c r="Y140" s="42">
        <f t="shared" si="25"/>
        <v>0.21355206809117178</v>
      </c>
    </row>
    <row r="141" spans="1:25" x14ac:dyDescent="0.3">
      <c r="A141" s="1" t="s">
        <v>164</v>
      </c>
      <c r="B141" s="31">
        <v>0.9</v>
      </c>
      <c r="C141" s="31">
        <v>0.72</v>
      </c>
      <c r="H141" s="42">
        <f t="shared" si="20"/>
        <v>1.2489237779461253</v>
      </c>
      <c r="I141" s="42">
        <f t="shared" si="21"/>
        <v>-0.52892377794612533</v>
      </c>
      <c r="J141" s="42"/>
      <c r="O141" s="31">
        <f t="shared" si="22"/>
        <v>-0.80297731883896406</v>
      </c>
      <c r="P141" s="31">
        <v>-0.27597852673756229</v>
      </c>
      <c r="Q141" s="34">
        <v>140</v>
      </c>
      <c r="R141" s="81">
        <f t="shared" si="23"/>
        <v>0.43055555555555558</v>
      </c>
      <c r="S141" s="92">
        <f t="shared" si="24"/>
        <v>-0.17495994016573252</v>
      </c>
      <c r="Y141" s="42">
        <f t="shared" si="25"/>
        <v>-0.52892377794612533</v>
      </c>
    </row>
    <row r="142" spans="1:25" x14ac:dyDescent="0.3">
      <c r="A142" s="1" t="s">
        <v>165</v>
      </c>
      <c r="B142" s="31">
        <v>0.56999999999999995</v>
      </c>
      <c r="C142" s="31">
        <v>0.86</v>
      </c>
      <c r="H142" s="42">
        <f t="shared" si="20"/>
        <v>1.0903312456976013</v>
      </c>
      <c r="I142" s="42">
        <f t="shared" si="21"/>
        <v>-0.23033124569760133</v>
      </c>
      <c r="J142" s="42"/>
      <c r="O142" s="31">
        <f t="shared" si="22"/>
        <v>-0.34967375986249855</v>
      </c>
      <c r="P142" s="31">
        <v>-0.27597852673756229</v>
      </c>
      <c r="Q142" s="34">
        <v>141</v>
      </c>
      <c r="R142" s="81">
        <f t="shared" si="23"/>
        <v>0.43364197530864196</v>
      </c>
      <c r="S142" s="92">
        <f t="shared" si="24"/>
        <v>-0.16710942449250663</v>
      </c>
      <c r="Y142" s="42">
        <f t="shared" si="25"/>
        <v>-0.23033124569760133</v>
      </c>
    </row>
    <row r="143" spans="1:25" x14ac:dyDescent="0.3">
      <c r="A143" s="1" t="s">
        <v>166</v>
      </c>
      <c r="B143" s="31">
        <v>1.1200000000000001</v>
      </c>
      <c r="C143" s="31">
        <v>0.98</v>
      </c>
      <c r="H143" s="42">
        <f t="shared" si="20"/>
        <v>1.3546521327784746</v>
      </c>
      <c r="I143" s="42">
        <f t="shared" si="21"/>
        <v>-0.37465213277847464</v>
      </c>
      <c r="J143" s="42"/>
      <c r="O143" s="31">
        <f t="shared" si="22"/>
        <v>-0.56877224586866981</v>
      </c>
      <c r="P143" s="31">
        <v>-0.2753142317227868</v>
      </c>
      <c r="Q143" s="34">
        <v>142</v>
      </c>
      <c r="R143" s="81">
        <f t="shared" si="23"/>
        <v>0.43672839506172839</v>
      </c>
      <c r="S143" s="92">
        <f t="shared" si="24"/>
        <v>-0.15926919453872346</v>
      </c>
      <c r="Y143" s="42">
        <f t="shared" si="25"/>
        <v>-0.37465213277847464</v>
      </c>
    </row>
    <row r="144" spans="1:25" x14ac:dyDescent="0.3">
      <c r="A144" s="1" t="s">
        <v>167</v>
      </c>
      <c r="B144" s="31">
        <v>1.01</v>
      </c>
      <c r="C144" s="31">
        <v>1.1200000000000001</v>
      </c>
      <c r="H144" s="42">
        <f t="shared" si="20"/>
        <v>1.3017879553623</v>
      </c>
      <c r="I144" s="42">
        <f t="shared" si="21"/>
        <v>-0.18178795536229986</v>
      </c>
      <c r="J144" s="42"/>
      <c r="O144" s="31">
        <f t="shared" si="22"/>
        <v>-0.27597852673756229</v>
      </c>
      <c r="P144" s="31">
        <v>-0.26986170328300307</v>
      </c>
      <c r="Q144" s="34">
        <v>143</v>
      </c>
      <c r="R144" s="81">
        <f t="shared" si="23"/>
        <v>0.43981481481481483</v>
      </c>
      <c r="S144" s="92">
        <f t="shared" si="24"/>
        <v>-0.1514387426771959</v>
      </c>
      <c r="Y144" s="42">
        <f t="shared" si="25"/>
        <v>-0.18178795536229986</v>
      </c>
    </row>
    <row r="145" spans="1:25" x14ac:dyDescent="0.3">
      <c r="A145" s="1" t="s">
        <v>168</v>
      </c>
      <c r="B145" s="31">
        <v>1.0900000000000001</v>
      </c>
      <c r="C145" s="31">
        <v>1.63</v>
      </c>
      <c r="H145" s="42">
        <f t="shared" si="20"/>
        <v>1.3402346298467906</v>
      </c>
      <c r="I145" s="42">
        <f t="shared" si="21"/>
        <v>0.28976537015320925</v>
      </c>
      <c r="J145" s="42"/>
      <c r="O145" s="31">
        <f t="shared" si="22"/>
        <v>0.43990274160391896</v>
      </c>
      <c r="P145" s="31">
        <v>-0.26927216410470639</v>
      </c>
      <c r="Q145" s="34">
        <v>144</v>
      </c>
      <c r="R145" s="81">
        <f t="shared" si="23"/>
        <v>0.44290123456790126</v>
      </c>
      <c r="S145" s="92">
        <f t="shared" si="24"/>
        <v>-0.14361756557480015</v>
      </c>
      <c r="Y145" s="42">
        <f t="shared" si="25"/>
        <v>0.28976537015320925</v>
      </c>
    </row>
    <row r="146" spans="1:25" x14ac:dyDescent="0.3">
      <c r="A146" s="1" t="s">
        <v>169</v>
      </c>
      <c r="B146" s="31">
        <v>1.27</v>
      </c>
      <c r="C146" s="31">
        <v>1.97</v>
      </c>
      <c r="H146" s="42">
        <f t="shared" si="20"/>
        <v>1.4267396474368947</v>
      </c>
      <c r="I146" s="42">
        <f t="shared" si="21"/>
        <v>0.54326035256310523</v>
      </c>
      <c r="J146" s="42"/>
      <c r="O146" s="31">
        <f t="shared" si="22"/>
        <v>0.82474216422363988</v>
      </c>
      <c r="P146" s="31">
        <v>-0.26927216410470639</v>
      </c>
      <c r="Q146" s="34">
        <v>145</v>
      </c>
      <c r="R146" s="81">
        <f t="shared" si="23"/>
        <v>0.44598765432098764</v>
      </c>
      <c r="S146" s="92">
        <f t="shared" si="24"/>
        <v>-0.13580516395324144</v>
      </c>
      <c r="Y146" s="42">
        <f t="shared" si="25"/>
        <v>0.54326035256310523</v>
      </c>
    </row>
    <row r="147" spans="1:25" x14ac:dyDescent="0.3">
      <c r="A147" s="1" t="s">
        <v>170</v>
      </c>
      <c r="B147" s="31">
        <v>0.95</v>
      </c>
      <c r="C147" s="31">
        <v>1.1399999999999999</v>
      </c>
      <c r="H147" s="42">
        <f t="shared" si="20"/>
        <v>1.272952949498932</v>
      </c>
      <c r="I147" s="42">
        <f t="shared" si="21"/>
        <v>-0.1329529494989321</v>
      </c>
      <c r="J147" s="42"/>
      <c r="O147" s="31">
        <f t="shared" si="22"/>
        <v>-0.20184043026944276</v>
      </c>
      <c r="P147" s="31">
        <v>-0.26868262492640976</v>
      </c>
      <c r="Q147" s="34">
        <v>146</v>
      </c>
      <c r="R147" s="81">
        <f t="shared" si="23"/>
        <v>0.44907407407407407</v>
      </c>
      <c r="S147" s="92">
        <f t="shared" si="24"/>
        <v>-0.1280010423545018</v>
      </c>
      <c r="Y147" s="42">
        <f t="shared" si="25"/>
        <v>-0.1329529494989321</v>
      </c>
    </row>
    <row r="148" spans="1:25" x14ac:dyDescent="0.3">
      <c r="A148" s="1" t="s">
        <v>171</v>
      </c>
      <c r="B148" s="31">
        <v>0.65</v>
      </c>
      <c r="C148" s="31">
        <v>0.92</v>
      </c>
      <c r="H148" s="42">
        <f t="shared" si="20"/>
        <v>1.128777920182092</v>
      </c>
      <c r="I148" s="42">
        <f t="shared" si="21"/>
        <v>-0.20877792018209196</v>
      </c>
      <c r="J148" s="42"/>
      <c r="O148" s="31">
        <f t="shared" si="22"/>
        <v>-0.31695291754810756</v>
      </c>
      <c r="P148" s="31">
        <v>-0.26691400739151983</v>
      </c>
      <c r="Q148" s="34">
        <v>147</v>
      </c>
      <c r="R148" s="81">
        <f t="shared" si="23"/>
        <v>0.4521604938271605</v>
      </c>
      <c r="S148" s="92">
        <f t="shared" si="24"/>
        <v>-0.12020470891067397</v>
      </c>
      <c r="Y148" s="42">
        <f t="shared" si="25"/>
        <v>-0.20877792018209196</v>
      </c>
    </row>
    <row r="149" spans="1:25" x14ac:dyDescent="0.3">
      <c r="A149" s="1" t="s">
        <v>172</v>
      </c>
      <c r="B149" s="31">
        <v>1.51</v>
      </c>
      <c r="C149" s="31">
        <v>2.72</v>
      </c>
      <c r="H149" s="42">
        <f t="shared" si="20"/>
        <v>1.5420796708903666</v>
      </c>
      <c r="I149" s="42">
        <f t="shared" si="21"/>
        <v>1.1779203291096336</v>
      </c>
      <c r="J149" s="42"/>
      <c r="O149" s="31">
        <f t="shared" si="22"/>
        <v>1.7882412308011284</v>
      </c>
      <c r="P149" s="31">
        <v>-0.2663244682132232</v>
      </c>
      <c r="Q149" s="34">
        <v>148</v>
      </c>
      <c r="R149" s="81">
        <f t="shared" si="23"/>
        <v>0.45524691358024694</v>
      </c>
      <c r="S149" s="92">
        <f t="shared" si="24"/>
        <v>-0.11241567511789108</v>
      </c>
      <c r="Y149" s="42">
        <f t="shared" si="25"/>
        <v>1.1779203291096336</v>
      </c>
    </row>
    <row r="150" spans="1:25" x14ac:dyDescent="0.3">
      <c r="A150" s="1" t="s">
        <v>173</v>
      </c>
      <c r="B150" s="31">
        <v>1.24</v>
      </c>
      <c r="C150" s="31">
        <v>2.06</v>
      </c>
      <c r="H150" s="42">
        <f t="shared" si="20"/>
        <v>1.4123221445052105</v>
      </c>
      <c r="I150" s="42">
        <f t="shared" si="21"/>
        <v>0.64767785549478951</v>
      </c>
      <c r="J150" s="42"/>
      <c r="O150" s="31">
        <f t="shared" si="22"/>
        <v>0.98326195486251633</v>
      </c>
      <c r="P150" s="31">
        <v>-0.26573492903492651</v>
      </c>
      <c r="Q150" s="34">
        <v>149</v>
      </c>
      <c r="R150" s="81">
        <f t="shared" si="23"/>
        <v>0.45833333333333331</v>
      </c>
      <c r="S150" s="92">
        <f t="shared" si="24"/>
        <v>-0.10463345561407539</v>
      </c>
      <c r="Y150" s="42">
        <f t="shared" si="25"/>
        <v>0.64767785549478951</v>
      </c>
    </row>
    <row r="151" spans="1:25" x14ac:dyDescent="0.3">
      <c r="A151" s="1" t="s">
        <v>174</v>
      </c>
      <c r="B151" s="31">
        <v>2.0299999999999998</v>
      </c>
      <c r="C151" s="31">
        <v>1.1100000000000001</v>
      </c>
      <c r="H151" s="42">
        <f t="shared" si="20"/>
        <v>1.7919830550395557</v>
      </c>
      <c r="I151" s="42">
        <f t="shared" si="21"/>
        <v>-0.68198305503955559</v>
      </c>
      <c r="J151" s="42"/>
      <c r="O151" s="31">
        <f t="shared" si="22"/>
        <v>-1.0353418542757338</v>
      </c>
      <c r="P151" s="31">
        <v>-0.26573492903492651</v>
      </c>
      <c r="Q151" s="34">
        <v>150</v>
      </c>
      <c r="R151" s="81">
        <f t="shared" si="23"/>
        <v>0.46141975308641975</v>
      </c>
      <c r="S151" s="92">
        <f t="shared" si="24"/>
        <v>-9.6857567960234259E-2</v>
      </c>
      <c r="Y151" s="42">
        <f t="shared" si="25"/>
        <v>-0.68198305503955559</v>
      </c>
    </row>
    <row r="152" spans="1:25" x14ac:dyDescent="0.3">
      <c r="A152" s="1" t="s">
        <v>175</v>
      </c>
      <c r="B152" s="31">
        <v>1.86</v>
      </c>
      <c r="C152" s="31">
        <v>1.73</v>
      </c>
      <c r="H152" s="42">
        <f t="shared" si="20"/>
        <v>1.7102838717600133</v>
      </c>
      <c r="I152" s="42">
        <f t="shared" si="21"/>
        <v>1.9716128239986697E-2</v>
      </c>
      <c r="J152" s="42"/>
      <c r="O152" s="31">
        <f t="shared" si="22"/>
        <v>2.9931730151185665E-2</v>
      </c>
      <c r="P152" s="31">
        <v>-0.26020764475866393</v>
      </c>
      <c r="Q152" s="34">
        <v>151</v>
      </c>
      <c r="R152" s="81">
        <f t="shared" si="23"/>
        <v>0.46450617283950618</v>
      </c>
      <c r="S152" s="92">
        <f t="shared" si="24"/>
        <v>-8.9087532425041915E-2</v>
      </c>
      <c r="Y152" s="42">
        <f t="shared" si="25"/>
        <v>1.9716128239986697E-2</v>
      </c>
    </row>
    <row r="153" spans="1:25" x14ac:dyDescent="0.3">
      <c r="A153" s="1" t="s">
        <v>176</v>
      </c>
      <c r="B153" s="31">
        <v>2.12</v>
      </c>
      <c r="C153" s="31">
        <v>1.75</v>
      </c>
      <c r="H153" s="42">
        <f t="shared" si="20"/>
        <v>1.8352355638346078</v>
      </c>
      <c r="I153" s="42">
        <f t="shared" si="21"/>
        <v>-8.5235563834607841E-2</v>
      </c>
      <c r="J153" s="42"/>
      <c r="O153" s="31">
        <f t="shared" si="22"/>
        <v>-0.12939903133757888</v>
      </c>
      <c r="P153" s="31">
        <v>-0.25902856640207034</v>
      </c>
      <c r="Q153" s="34">
        <v>152</v>
      </c>
      <c r="R153" s="81">
        <f t="shared" si="23"/>
        <v>0.46759259259259262</v>
      </c>
      <c r="S153" s="92">
        <f t="shared" si="24"/>
        <v>-8.1322871772449484E-2</v>
      </c>
      <c r="Y153" s="42">
        <f t="shared" si="25"/>
        <v>-8.5235563834607841E-2</v>
      </c>
    </row>
    <row r="154" spans="1:25" x14ac:dyDescent="0.3">
      <c r="A154" s="1" t="s">
        <v>177</v>
      </c>
      <c r="B154" s="31">
        <v>1.43</v>
      </c>
      <c r="C154" s="31">
        <v>1.59</v>
      </c>
      <c r="H154" s="42">
        <f t="shared" si="20"/>
        <v>1.5036329964058759</v>
      </c>
      <c r="I154" s="42">
        <f t="shared" si="21"/>
        <v>8.6367003594124192E-2</v>
      </c>
      <c r="J154" s="42"/>
      <c r="O154" s="31">
        <f t="shared" si="22"/>
        <v>0.1311167088223214</v>
      </c>
      <c r="P154" s="31">
        <v>-0.25902856640207034</v>
      </c>
      <c r="Q154" s="34">
        <v>153</v>
      </c>
      <c r="R154" s="81">
        <f t="shared" si="23"/>
        <v>0.47067901234567899</v>
      </c>
      <c r="S154" s="92">
        <f t="shared" si="24"/>
        <v>-7.3563111052075511E-2</v>
      </c>
      <c r="Y154" s="42">
        <f t="shared" si="25"/>
        <v>8.6367003594124192E-2</v>
      </c>
    </row>
    <row r="155" spans="1:25" x14ac:dyDescent="0.3">
      <c r="A155" s="1" t="s">
        <v>178</v>
      </c>
      <c r="B155" s="31">
        <v>1.88</v>
      </c>
      <c r="C155" s="31">
        <v>1.62</v>
      </c>
      <c r="H155" s="42">
        <f t="shared" si="20"/>
        <v>1.719895540381136</v>
      </c>
      <c r="I155" s="42">
        <f t="shared" si="21"/>
        <v>-9.9895540381135906E-2</v>
      </c>
      <c r="J155" s="42"/>
      <c r="O155" s="31">
        <f t="shared" si="22"/>
        <v>-0.1516548442777417</v>
      </c>
      <c r="P155" s="31">
        <v>-0.25843902722377365</v>
      </c>
      <c r="Q155" s="34">
        <v>154</v>
      </c>
      <c r="R155" s="81">
        <f t="shared" si="23"/>
        <v>0.47376543209876543</v>
      </c>
      <c r="S155" s="92">
        <f t="shared" si="24"/>
        <v>-6.5807777392132338E-2</v>
      </c>
      <c r="Y155" s="42">
        <f t="shared" si="25"/>
        <v>-9.9895540381135906E-2</v>
      </c>
    </row>
    <row r="156" spans="1:25" x14ac:dyDescent="0.3">
      <c r="A156" s="1" t="s">
        <v>181</v>
      </c>
      <c r="B156" s="31">
        <v>0.87</v>
      </c>
      <c r="C156" s="31">
        <v>0.69</v>
      </c>
      <c r="H156" s="42">
        <f t="shared" si="20"/>
        <v>1.2345062750144413</v>
      </c>
      <c r="I156" s="42">
        <f t="shared" si="21"/>
        <v>-0.54450627501444138</v>
      </c>
      <c r="J156" s="42"/>
      <c r="O156" s="31">
        <f t="shared" si="22"/>
        <v>-0.82663364180731225</v>
      </c>
      <c r="P156" s="31">
        <v>-0.25784948804547703</v>
      </c>
      <c r="Q156" s="34">
        <v>155</v>
      </c>
      <c r="R156" s="81">
        <f t="shared" si="23"/>
        <v>0.47685185185185186</v>
      </c>
      <c r="S156" s="92">
        <f t="shared" si="24"/>
        <v>-5.8056399794652269E-2</v>
      </c>
      <c r="Y156" s="42">
        <f t="shared" si="25"/>
        <v>-0.54450627501444138</v>
      </c>
    </row>
    <row r="157" spans="1:25" x14ac:dyDescent="0.3">
      <c r="A157" s="1" t="s">
        <v>182</v>
      </c>
      <c r="B157" s="31">
        <v>1.31</v>
      </c>
      <c r="C157" s="31">
        <v>1.29</v>
      </c>
      <c r="H157" s="42">
        <f t="shared" si="20"/>
        <v>1.44596298467914</v>
      </c>
      <c r="I157" s="42">
        <f t="shared" si="21"/>
        <v>-0.15596298467913994</v>
      </c>
      <c r="J157" s="42"/>
      <c r="O157" s="31">
        <f t="shared" si="22"/>
        <v>-0.23677275346190749</v>
      </c>
      <c r="P157" s="31">
        <v>-0.25608087051058676</v>
      </c>
      <c r="Q157" s="34">
        <v>156</v>
      </c>
      <c r="R157" s="81">
        <f t="shared" si="23"/>
        <v>0.47993827160493829</v>
      </c>
      <c r="S157" s="92">
        <f t="shared" si="24"/>
        <v>-5.0308508932778037E-2</v>
      </c>
      <c r="Y157" s="42">
        <f t="shared" si="25"/>
        <v>-0.15596298467913994</v>
      </c>
    </row>
    <row r="158" spans="1:25" x14ac:dyDescent="0.3">
      <c r="A158" s="1" t="s">
        <v>184</v>
      </c>
      <c r="B158" s="31">
        <v>1.18</v>
      </c>
      <c r="C158" s="31">
        <v>3.67</v>
      </c>
      <c r="H158" s="42">
        <f t="shared" si="20"/>
        <v>1.3834871386418426</v>
      </c>
      <c r="I158" s="42">
        <f t="shared" si="21"/>
        <v>2.2865128613581573</v>
      </c>
      <c r="J158" s="42"/>
      <c r="O158" s="31">
        <f t="shared" si="22"/>
        <v>3.4712335566263564</v>
      </c>
      <c r="P158" s="31">
        <v>-0.25608087051058676</v>
      </c>
      <c r="Q158" s="34">
        <v>157</v>
      </c>
      <c r="R158" s="81">
        <f t="shared" si="23"/>
        <v>0.48302469135802467</v>
      </c>
      <c r="S158" s="92">
        <f t="shared" si="24"/>
        <v>-4.256363694989055E-2</v>
      </c>
      <c r="Y158" s="42">
        <f t="shared" si="25"/>
        <v>2.2865128613581573</v>
      </c>
    </row>
    <row r="159" spans="1:25" x14ac:dyDescent="0.3">
      <c r="A159" s="1" t="s">
        <v>185</v>
      </c>
      <c r="B159" s="31">
        <v>0.78</v>
      </c>
      <c r="C159" s="31">
        <v>1.26</v>
      </c>
      <c r="H159" s="42">
        <f t="shared" si="20"/>
        <v>1.1912537662193894</v>
      </c>
      <c r="I159" s="42">
        <f t="shared" si="21"/>
        <v>6.8746233780610622E-2</v>
      </c>
      <c r="J159" s="42"/>
      <c r="O159" s="31">
        <f t="shared" si="22"/>
        <v>0.10436601412737645</v>
      </c>
      <c r="P159" s="31">
        <v>-0.25608087051058676</v>
      </c>
      <c r="Q159" s="34">
        <v>158</v>
      </c>
      <c r="R159" s="81">
        <f t="shared" si="23"/>
        <v>0.4861111111111111</v>
      </c>
      <c r="S159" s="92">
        <f t="shared" si="24"/>
        <v>-3.4821317260347699E-2</v>
      </c>
      <c r="Y159" s="42">
        <f t="shared" si="25"/>
        <v>6.8746233780610622E-2</v>
      </c>
    </row>
    <row r="160" spans="1:25" x14ac:dyDescent="0.3">
      <c r="A160" s="1" t="s">
        <v>186</v>
      </c>
      <c r="B160" s="31">
        <v>1.28</v>
      </c>
      <c r="C160" s="31">
        <v>1.21</v>
      </c>
      <c r="H160" s="42">
        <f t="shared" si="20"/>
        <v>1.431545481747456</v>
      </c>
      <c r="I160" s="42">
        <f t="shared" si="21"/>
        <v>-0.22154548174745603</v>
      </c>
      <c r="J160" s="42"/>
      <c r="O160" s="31">
        <f t="shared" si="22"/>
        <v>-0.33633579043326584</v>
      </c>
      <c r="P160" s="31">
        <v>-0.24937450787773052</v>
      </c>
      <c r="Q160" s="34">
        <v>159</v>
      </c>
      <c r="R160" s="81">
        <f t="shared" si="23"/>
        <v>0.48919753086419754</v>
      </c>
      <c r="S160" s="92">
        <f t="shared" si="24"/>
        <v>-2.7081084351614475E-2</v>
      </c>
      <c r="Y160" s="42">
        <f t="shared" si="25"/>
        <v>-0.22154548174745603</v>
      </c>
    </row>
    <row r="161" spans="1:25" x14ac:dyDescent="0.3">
      <c r="A161" s="1" t="s">
        <v>187</v>
      </c>
      <c r="B161" s="31">
        <v>1.38</v>
      </c>
      <c r="C161" s="31">
        <v>1.42</v>
      </c>
      <c r="H161" s="42">
        <f t="shared" si="20"/>
        <v>1.4796038248530694</v>
      </c>
      <c r="I161" s="42">
        <f t="shared" si="21"/>
        <v>-5.9603824853069476E-2</v>
      </c>
      <c r="J161" s="42"/>
      <c r="O161" s="31">
        <f t="shared" si="22"/>
        <v>-9.0486609732150128E-2</v>
      </c>
      <c r="P161" s="31">
        <v>-0.24878496869943423</v>
      </c>
      <c r="Q161" s="34">
        <v>160</v>
      </c>
      <c r="R161" s="81">
        <f t="shared" si="23"/>
        <v>0.49228395061728397</v>
      </c>
      <c r="S161" s="92">
        <f t="shared" si="24"/>
        <v>-1.9342473587563306E-2</v>
      </c>
      <c r="Y161" s="42">
        <f t="shared" si="25"/>
        <v>-5.9603824853069476E-2</v>
      </c>
    </row>
    <row r="162" spans="1:25" x14ac:dyDescent="0.3">
      <c r="A162" s="1" t="s">
        <v>188</v>
      </c>
      <c r="B162" s="31">
        <v>1.26</v>
      </c>
      <c r="C162" s="31">
        <v>3.22</v>
      </c>
      <c r="H162" s="42">
        <f t="shared" si="20"/>
        <v>1.4219338131263333</v>
      </c>
      <c r="I162" s="42">
        <f t="shared" si="21"/>
        <v>1.7980661868736669</v>
      </c>
      <c r="J162" s="42"/>
      <c r="O162" s="31">
        <f t="shared" si="22"/>
        <v>2.7297059161100452</v>
      </c>
      <c r="P162" s="31">
        <v>-0.24819542952113724</v>
      </c>
      <c r="Q162" s="34">
        <v>161</v>
      </c>
      <c r="R162" s="81">
        <f t="shared" si="23"/>
        <v>0.49537037037037035</v>
      </c>
      <c r="S162" s="92">
        <f t="shared" si="24"/>
        <v>-1.16050210127303E-2</v>
      </c>
      <c r="Y162" s="42">
        <f t="shared" si="25"/>
        <v>1.7980661868736669</v>
      </c>
    </row>
    <row r="163" spans="1:25" x14ac:dyDescent="0.3">
      <c r="A163" s="1" t="s">
        <v>190</v>
      </c>
      <c r="B163" s="31">
        <v>0.92</v>
      </c>
      <c r="C163" s="31">
        <v>1.3</v>
      </c>
      <c r="H163" s="42">
        <f t="shared" si="20"/>
        <v>1.258535446567248</v>
      </c>
      <c r="I163" s="42">
        <f t="shared" si="21"/>
        <v>4.1464553432752016E-2</v>
      </c>
      <c r="J163" s="42"/>
      <c r="O163" s="31">
        <f t="shared" si="22"/>
        <v>6.2948759973647586E-2</v>
      </c>
      <c r="P163" s="31">
        <v>-0.24340436025828432</v>
      </c>
      <c r="Q163" s="34">
        <v>162</v>
      </c>
      <c r="R163" s="81">
        <f t="shared" si="23"/>
        <v>0.49845679012345678</v>
      </c>
      <c r="S163" s="92">
        <f t="shared" si="24"/>
        <v>-3.8682631573114666E-3</v>
      </c>
      <c r="Y163" s="42">
        <f t="shared" si="25"/>
        <v>4.1464553432752016E-2</v>
      </c>
    </row>
    <row r="164" spans="1:25" x14ac:dyDescent="0.3">
      <c r="A164" s="1" t="s">
        <v>191</v>
      </c>
      <c r="B164" s="31">
        <v>1.1599999999999999</v>
      </c>
      <c r="C164" s="31">
        <v>1.21</v>
      </c>
      <c r="H164" s="42">
        <f t="shared" si="20"/>
        <v>1.3738754700207201</v>
      </c>
      <c r="I164" s="42">
        <f t="shared" si="21"/>
        <v>-0.16387547002072012</v>
      </c>
      <c r="J164" s="42"/>
      <c r="O164" s="31">
        <f t="shared" si="22"/>
        <v>-0.24878496869943423</v>
      </c>
      <c r="P164" s="31">
        <v>-0.2397204493533914</v>
      </c>
      <c r="Q164" s="34">
        <v>163</v>
      </c>
      <c r="R164" s="81">
        <f t="shared" si="23"/>
        <v>0.50154320987654322</v>
      </c>
      <c r="S164" s="92">
        <f t="shared" si="24"/>
        <v>3.8682631573114666E-3</v>
      </c>
      <c r="Y164" s="42">
        <f t="shared" si="25"/>
        <v>-0.16387547002072012</v>
      </c>
    </row>
    <row r="165" spans="1:25" x14ac:dyDescent="0.3">
      <c r="A165" s="1" t="s">
        <v>192</v>
      </c>
      <c r="B165" s="31">
        <v>0.78</v>
      </c>
      <c r="C165" s="31">
        <v>0.51</v>
      </c>
      <c r="H165" s="42">
        <f t="shared" si="20"/>
        <v>1.1912537662193894</v>
      </c>
      <c r="I165" s="42">
        <f t="shared" si="21"/>
        <v>-0.68125376621938938</v>
      </c>
      <c r="J165" s="42"/>
      <c r="O165" s="31">
        <f t="shared" si="22"/>
        <v>-1.0342346959177748</v>
      </c>
      <c r="P165" s="31">
        <v>-0.23736229264020414</v>
      </c>
      <c r="Q165" s="34">
        <v>164</v>
      </c>
      <c r="R165" s="81">
        <f t="shared" si="23"/>
        <v>0.50462962962962965</v>
      </c>
      <c r="S165" s="92">
        <f t="shared" si="24"/>
        <v>1.16050210127303E-2</v>
      </c>
      <c r="Y165" s="42">
        <f t="shared" si="25"/>
        <v>-0.68125376621938938</v>
      </c>
    </row>
    <row r="166" spans="1:25" x14ac:dyDescent="0.3">
      <c r="A166" s="1" t="s">
        <v>193</v>
      </c>
      <c r="B166" s="31">
        <v>1.32</v>
      </c>
      <c r="C166" s="31">
        <v>1.1499999999999999</v>
      </c>
      <c r="H166" s="42">
        <f t="shared" si="20"/>
        <v>1.4507688189897014</v>
      </c>
      <c r="I166" s="42">
        <f t="shared" si="21"/>
        <v>-0.30076881898970154</v>
      </c>
      <c r="J166" s="42"/>
      <c r="O166" s="31">
        <f t="shared" si="22"/>
        <v>-0.45660745448148882</v>
      </c>
      <c r="P166" s="31">
        <v>-0.23677275346190749</v>
      </c>
      <c r="Q166" s="34">
        <v>165</v>
      </c>
      <c r="R166" s="81">
        <f t="shared" si="23"/>
        <v>0.50771604938271608</v>
      </c>
      <c r="S166" s="92">
        <f t="shared" si="24"/>
        <v>1.9342473587563448E-2</v>
      </c>
      <c r="Y166" s="42">
        <f t="shared" si="25"/>
        <v>-0.30076881898970154</v>
      </c>
    </row>
    <row r="167" spans="1:25" x14ac:dyDescent="0.3">
      <c r="A167" s="1" t="s">
        <v>194</v>
      </c>
      <c r="B167" s="31">
        <v>1.81</v>
      </c>
      <c r="C167" s="31">
        <v>0.43</v>
      </c>
      <c r="H167" s="42">
        <f t="shared" si="20"/>
        <v>1.6862547002072066</v>
      </c>
      <c r="I167" s="42">
        <f t="shared" si="21"/>
        <v>-1.2562547002072066</v>
      </c>
      <c r="J167" s="42"/>
      <c r="O167" s="31">
        <f t="shared" si="22"/>
        <v>-1.9071633248713129</v>
      </c>
      <c r="P167" s="31">
        <v>-0.23065593000734827</v>
      </c>
      <c r="Q167" s="34">
        <v>166</v>
      </c>
      <c r="R167" s="81">
        <f t="shared" si="23"/>
        <v>0.51080246913580252</v>
      </c>
      <c r="S167" s="92">
        <f t="shared" si="24"/>
        <v>2.7081084351614607E-2</v>
      </c>
      <c r="Y167" s="42">
        <f t="shared" si="25"/>
        <v>-1.2562547002072066</v>
      </c>
    </row>
    <row r="168" spans="1:25" x14ac:dyDescent="0.3">
      <c r="A168" s="1" t="s">
        <v>195</v>
      </c>
      <c r="B168" s="31">
        <v>1.26</v>
      </c>
      <c r="C168" s="31">
        <v>1.27</v>
      </c>
      <c r="H168" s="42">
        <f t="shared" si="20"/>
        <v>1.4219338131263333</v>
      </c>
      <c r="I168" s="42">
        <f t="shared" si="21"/>
        <v>-0.15193381312633325</v>
      </c>
      <c r="J168" s="42"/>
      <c r="O168" s="31">
        <f t="shared" si="22"/>
        <v>-0.23065593000734827</v>
      </c>
      <c r="P168" s="31">
        <v>-0.23065593000734827</v>
      </c>
      <c r="Q168" s="34">
        <v>167</v>
      </c>
      <c r="R168" s="81">
        <f t="shared" si="23"/>
        <v>0.51388888888888884</v>
      </c>
      <c r="S168" s="92">
        <f t="shared" si="24"/>
        <v>3.482131726034756E-2</v>
      </c>
      <c r="Y168" s="42">
        <f t="shared" si="25"/>
        <v>-0.15193381312633325</v>
      </c>
    </row>
    <row r="169" spans="1:25" x14ac:dyDescent="0.3">
      <c r="A169" s="1" t="s">
        <v>196</v>
      </c>
      <c r="B169" s="31">
        <v>2.2400000000000002</v>
      </c>
      <c r="C169" s="31">
        <v>1.34</v>
      </c>
      <c r="H169" s="42">
        <f t="shared" si="20"/>
        <v>1.8929055755613442</v>
      </c>
      <c r="I169" s="42">
        <f t="shared" si="21"/>
        <v>-0.55290557556134412</v>
      </c>
      <c r="J169" s="42"/>
      <c r="O169" s="31">
        <f t="shared" si="22"/>
        <v>-0.83938490789609366</v>
      </c>
      <c r="P169" s="31">
        <v>-0.22947685165075463</v>
      </c>
      <c r="Q169" s="34">
        <v>168</v>
      </c>
      <c r="R169" s="81">
        <f t="shared" si="23"/>
        <v>0.51697530864197527</v>
      </c>
      <c r="S169" s="92">
        <f t="shared" si="24"/>
        <v>4.2563636949890418E-2</v>
      </c>
      <c r="Y169" s="42">
        <f t="shared" si="25"/>
        <v>-0.55290557556134412</v>
      </c>
    </row>
    <row r="170" spans="1:25" x14ac:dyDescent="0.3">
      <c r="A170" s="1" t="s">
        <v>197</v>
      </c>
      <c r="B170" s="31">
        <v>1.48</v>
      </c>
      <c r="C170" s="31">
        <v>1.56</v>
      </c>
      <c r="H170" s="42">
        <f t="shared" si="20"/>
        <v>1.5276621679586826</v>
      </c>
      <c r="I170" s="42">
        <f t="shared" si="21"/>
        <v>3.233783204131746E-2</v>
      </c>
      <c r="J170" s="42"/>
      <c r="O170" s="31">
        <f t="shared" si="22"/>
        <v>4.9093171364752053E-2</v>
      </c>
      <c r="P170" s="31">
        <v>-0.22888731247245833</v>
      </c>
      <c r="Q170" s="34">
        <v>169</v>
      </c>
      <c r="R170" s="81">
        <f t="shared" si="23"/>
        <v>0.52006172839506171</v>
      </c>
      <c r="S170" s="92">
        <f t="shared" si="24"/>
        <v>5.0308508932778037E-2</v>
      </c>
      <c r="Y170" s="42">
        <f t="shared" si="25"/>
        <v>3.233783204131746E-2</v>
      </c>
    </row>
    <row r="171" spans="1:25" x14ac:dyDescent="0.3">
      <c r="A171" s="1" t="s">
        <v>198</v>
      </c>
      <c r="B171" s="31">
        <v>1.35</v>
      </c>
      <c r="C171" s="31">
        <v>1.02</v>
      </c>
      <c r="H171" s="42">
        <f t="shared" si="20"/>
        <v>1.4651863219213852</v>
      </c>
      <c r="I171" s="42">
        <f t="shared" si="21"/>
        <v>-0.44518632192138519</v>
      </c>
      <c r="J171" s="42"/>
      <c r="O171" s="31">
        <f t="shared" si="22"/>
        <v>-0.67585261632277238</v>
      </c>
      <c r="P171" s="31">
        <v>-0.22770823411586469</v>
      </c>
      <c r="Q171" s="34">
        <v>170</v>
      </c>
      <c r="R171" s="81">
        <f t="shared" si="23"/>
        <v>0.52314814814814814</v>
      </c>
      <c r="S171" s="92">
        <f t="shared" si="24"/>
        <v>5.8056399794652269E-2</v>
      </c>
      <c r="Y171" s="42">
        <f t="shared" si="25"/>
        <v>-0.44518632192138519</v>
      </c>
    </row>
    <row r="172" spans="1:25" x14ac:dyDescent="0.3">
      <c r="A172" s="1" t="s">
        <v>199</v>
      </c>
      <c r="B172" s="31">
        <v>0.52</v>
      </c>
      <c r="C172" s="31">
        <v>0.86</v>
      </c>
      <c r="H172" s="42">
        <f t="shared" si="20"/>
        <v>1.0663020741447946</v>
      </c>
      <c r="I172" s="42">
        <f t="shared" si="21"/>
        <v>-0.20630207414479462</v>
      </c>
      <c r="J172" s="42"/>
      <c r="O172" s="31">
        <f t="shared" si="22"/>
        <v>-0.31319425080673524</v>
      </c>
      <c r="P172" s="31">
        <v>-0.22711869493756803</v>
      </c>
      <c r="Q172" s="34">
        <v>171</v>
      </c>
      <c r="R172" s="81">
        <f t="shared" si="23"/>
        <v>0.52623456790123457</v>
      </c>
      <c r="S172" s="92">
        <f t="shared" si="24"/>
        <v>6.5807777392132338E-2</v>
      </c>
      <c r="Y172" s="42">
        <f t="shared" si="25"/>
        <v>-0.20630207414479462</v>
      </c>
    </row>
    <row r="173" spans="1:25" x14ac:dyDescent="0.3">
      <c r="A173" s="1" t="s">
        <v>200</v>
      </c>
      <c r="B173" s="31">
        <v>1.48</v>
      </c>
      <c r="C173" s="31">
        <v>1.1399999999999999</v>
      </c>
      <c r="H173" s="42">
        <f t="shared" si="20"/>
        <v>1.5276621679586826</v>
      </c>
      <c r="I173" s="42">
        <f t="shared" si="21"/>
        <v>-0.38766216795868269</v>
      </c>
      <c r="J173" s="42"/>
      <c r="O173" s="31">
        <f t="shared" si="22"/>
        <v>-0.58852322626053288</v>
      </c>
      <c r="P173" s="31">
        <v>-0.22630772408767932</v>
      </c>
      <c r="Q173" s="34">
        <v>172</v>
      </c>
      <c r="R173" s="81">
        <f t="shared" si="23"/>
        <v>0.52932098765432101</v>
      </c>
      <c r="S173" s="92">
        <f t="shared" si="24"/>
        <v>7.3563111052075511E-2</v>
      </c>
      <c r="Y173" s="42">
        <f t="shared" si="25"/>
        <v>-0.38766216795868269</v>
      </c>
    </row>
    <row r="174" spans="1:25" x14ac:dyDescent="0.3">
      <c r="A174" s="1" t="s">
        <v>201</v>
      </c>
      <c r="B174" s="31">
        <v>1.66</v>
      </c>
      <c r="C174" s="31">
        <v>1.47</v>
      </c>
      <c r="H174" s="42">
        <f t="shared" si="20"/>
        <v>1.6141671855487867</v>
      </c>
      <c r="I174" s="42">
        <f t="shared" si="21"/>
        <v>-0.14416718554878671</v>
      </c>
      <c r="J174" s="42"/>
      <c r="O174" s="31">
        <f t="shared" si="22"/>
        <v>-0.21886514644141394</v>
      </c>
      <c r="P174" s="31">
        <v>-0.22100187148300882</v>
      </c>
      <c r="Q174" s="34">
        <v>173</v>
      </c>
      <c r="R174" s="81">
        <f t="shared" si="23"/>
        <v>0.53240740740740744</v>
      </c>
      <c r="S174" s="92">
        <f t="shared" si="24"/>
        <v>8.1322871772449609E-2</v>
      </c>
      <c r="Y174" s="42">
        <f t="shared" si="25"/>
        <v>-0.14416718554878671</v>
      </c>
    </row>
    <row r="175" spans="1:25" x14ac:dyDescent="0.3">
      <c r="A175" s="1" t="s">
        <v>202</v>
      </c>
      <c r="B175" s="31">
        <v>1.29</v>
      </c>
      <c r="C175" s="31">
        <v>0.88</v>
      </c>
      <c r="H175" s="42">
        <f t="shared" si="20"/>
        <v>1.4363513160580172</v>
      </c>
      <c r="I175" s="42">
        <f t="shared" si="21"/>
        <v>-0.55635131605801724</v>
      </c>
      <c r="J175" s="42"/>
      <c r="O175" s="31">
        <f t="shared" si="22"/>
        <v>-0.84461600466428488</v>
      </c>
      <c r="P175" s="31">
        <v>-0.22041233230471183</v>
      </c>
      <c r="Q175" s="34">
        <v>174</v>
      </c>
      <c r="R175" s="81">
        <f t="shared" si="23"/>
        <v>0.53549382716049387</v>
      </c>
      <c r="S175" s="92">
        <f t="shared" si="24"/>
        <v>8.908753242504204E-2</v>
      </c>
      <c r="Y175" s="42">
        <f t="shared" si="25"/>
        <v>-0.55635131605801724</v>
      </c>
    </row>
    <row r="176" spans="1:25" x14ac:dyDescent="0.3">
      <c r="A176" s="1" t="s">
        <v>203</v>
      </c>
      <c r="B176" s="31">
        <v>1.89</v>
      </c>
      <c r="C176" s="31">
        <v>1.78</v>
      </c>
      <c r="H176" s="42">
        <f t="shared" si="20"/>
        <v>1.7247013746916973</v>
      </c>
      <c r="I176" s="42">
        <f t="shared" si="21"/>
        <v>5.5298625308302762E-2</v>
      </c>
      <c r="J176" s="42"/>
      <c r="O176" s="31">
        <f t="shared" si="22"/>
        <v>8.3950738720737911E-2</v>
      </c>
      <c r="P176" s="31">
        <v>-0.21886514644141394</v>
      </c>
      <c r="Q176" s="34">
        <v>175</v>
      </c>
      <c r="R176" s="81">
        <f t="shared" si="23"/>
        <v>0.5385802469135802</v>
      </c>
      <c r="S176" s="92">
        <f t="shared" si="24"/>
        <v>9.685756796023412E-2</v>
      </c>
      <c r="Y176" s="42">
        <f t="shared" si="25"/>
        <v>5.5298625308302762E-2</v>
      </c>
    </row>
    <row r="177" spans="1:25" x14ac:dyDescent="0.3">
      <c r="A177" s="1" t="s">
        <v>204</v>
      </c>
      <c r="B177" s="31">
        <v>1.35</v>
      </c>
      <c r="C177" s="31">
        <v>1.32</v>
      </c>
      <c r="H177" s="42">
        <f t="shared" si="20"/>
        <v>1.4651863219213852</v>
      </c>
      <c r="I177" s="42">
        <f t="shared" si="21"/>
        <v>-0.14518632192138514</v>
      </c>
      <c r="J177" s="42"/>
      <c r="O177" s="31">
        <f t="shared" si="22"/>
        <v>-0.22041233230471183</v>
      </c>
      <c r="P177" s="31">
        <v>-0.21864371476982156</v>
      </c>
      <c r="Q177" s="34">
        <v>176</v>
      </c>
      <c r="R177" s="81">
        <f t="shared" si="23"/>
        <v>0.54166666666666663</v>
      </c>
      <c r="S177" s="92">
        <f t="shared" si="24"/>
        <v>0.10463345561407525</v>
      </c>
      <c r="Y177" s="42">
        <f t="shared" si="25"/>
        <v>-0.14518632192138514</v>
      </c>
    </row>
    <row r="178" spans="1:25" x14ac:dyDescent="0.3">
      <c r="A178" s="1" t="s">
        <v>205</v>
      </c>
      <c r="B178" s="31">
        <v>1.1000000000000001</v>
      </c>
      <c r="C178" s="31">
        <v>1.17</v>
      </c>
      <c r="H178" s="42">
        <f t="shared" si="20"/>
        <v>1.3450404641573521</v>
      </c>
      <c r="I178" s="42">
        <f t="shared" si="21"/>
        <v>-0.17504046415735219</v>
      </c>
      <c r="J178" s="42"/>
      <c r="O178" s="31">
        <f t="shared" si="22"/>
        <v>-0.26573492903492651</v>
      </c>
      <c r="P178" s="31">
        <v>-0.21385264550696881</v>
      </c>
      <c r="Q178" s="34">
        <v>177</v>
      </c>
      <c r="R178" s="81">
        <f t="shared" si="23"/>
        <v>0.54475308641975306</v>
      </c>
      <c r="S178" s="92">
        <f t="shared" si="24"/>
        <v>0.11241567511789108</v>
      </c>
      <c r="Y178" s="42">
        <f t="shared" si="25"/>
        <v>-0.17504046415735219</v>
      </c>
    </row>
    <row r="179" spans="1:25" x14ac:dyDescent="0.3">
      <c r="A179" s="1" t="s">
        <v>206</v>
      </c>
      <c r="B179" s="31">
        <v>1.1000000000000001</v>
      </c>
      <c r="C179" s="31">
        <v>0.69</v>
      </c>
      <c r="H179" s="42">
        <f t="shared" si="20"/>
        <v>1.3450404641573521</v>
      </c>
      <c r="I179" s="42">
        <f t="shared" si="21"/>
        <v>-0.65504046415735218</v>
      </c>
      <c r="J179" s="42"/>
      <c r="O179" s="31">
        <f t="shared" si="22"/>
        <v>-0.99443938346382332</v>
      </c>
      <c r="P179" s="31">
        <v>-0.21164116462889507</v>
      </c>
      <c r="Q179" s="34">
        <v>178</v>
      </c>
      <c r="R179" s="81">
        <f t="shared" si="23"/>
        <v>0.5478395061728395</v>
      </c>
      <c r="S179" s="92">
        <f t="shared" si="24"/>
        <v>0.12020470891067397</v>
      </c>
      <c r="Y179" s="42">
        <f t="shared" si="25"/>
        <v>-0.65504046415735218</v>
      </c>
    </row>
    <row r="180" spans="1:25" x14ac:dyDescent="0.3">
      <c r="A180" s="1" t="s">
        <v>207</v>
      </c>
      <c r="B180" s="31">
        <v>1.41</v>
      </c>
      <c r="C180" s="31">
        <v>1.35</v>
      </c>
      <c r="H180" s="42">
        <f t="shared" si="20"/>
        <v>1.4940213277847532</v>
      </c>
      <c r="I180" s="42">
        <f t="shared" si="21"/>
        <v>-0.14402132778475307</v>
      </c>
      <c r="J180" s="42"/>
      <c r="O180" s="31">
        <f t="shared" si="22"/>
        <v>-0.21864371476982156</v>
      </c>
      <c r="P180" s="31">
        <v>-0.20957919542377909</v>
      </c>
      <c r="Q180" s="34">
        <v>179</v>
      </c>
      <c r="R180" s="81">
        <f t="shared" si="23"/>
        <v>0.55092592592592593</v>
      </c>
      <c r="S180" s="92">
        <f t="shared" si="24"/>
        <v>0.1280010423545018</v>
      </c>
      <c r="Y180" s="42">
        <f t="shared" si="25"/>
        <v>-0.14402132778475307</v>
      </c>
    </row>
    <row r="181" spans="1:25" x14ac:dyDescent="0.3">
      <c r="A181" s="1" t="s">
        <v>208</v>
      </c>
      <c r="B181" s="31">
        <v>2.35</v>
      </c>
      <c r="C181" s="31">
        <v>1.1000000000000001</v>
      </c>
      <c r="H181" s="42">
        <f t="shared" si="20"/>
        <v>1.9457697529775184</v>
      </c>
      <c r="I181" s="42">
        <f t="shared" si="21"/>
        <v>-0.84576975297751833</v>
      </c>
      <c r="J181" s="42"/>
      <c r="O181" s="31">
        <f t="shared" si="22"/>
        <v>-1.2839920550332204</v>
      </c>
      <c r="P181" s="31">
        <v>-0.20781057788888879</v>
      </c>
      <c r="Q181" s="34">
        <v>180</v>
      </c>
      <c r="R181" s="81">
        <f t="shared" si="23"/>
        <v>0.55401234567901236</v>
      </c>
      <c r="S181" s="92">
        <f t="shared" si="24"/>
        <v>0.13580516395324144</v>
      </c>
      <c r="Y181" s="42">
        <f t="shared" si="25"/>
        <v>-0.84576975297751833</v>
      </c>
    </row>
    <row r="182" spans="1:25" x14ac:dyDescent="0.3">
      <c r="A182" s="1" t="s">
        <v>209</v>
      </c>
      <c r="B182" s="31">
        <v>1.49</v>
      </c>
      <c r="C182" s="31">
        <v>2.2200000000000002</v>
      </c>
      <c r="H182" s="42">
        <f t="shared" si="20"/>
        <v>1.5324680022692441</v>
      </c>
      <c r="I182" s="42">
        <f t="shared" si="21"/>
        <v>0.68753199773075613</v>
      </c>
      <c r="J182" s="42"/>
      <c r="O182" s="31">
        <f t="shared" si="22"/>
        <v>1.0437658943933323</v>
      </c>
      <c r="P182" s="31">
        <v>-0.2072210387105925</v>
      </c>
      <c r="Q182" s="34">
        <v>181</v>
      </c>
      <c r="R182" s="81">
        <f t="shared" si="23"/>
        <v>0.5570987654320988</v>
      </c>
      <c r="S182" s="92">
        <f t="shared" si="24"/>
        <v>0.14361756557480027</v>
      </c>
      <c r="Y182" s="42">
        <f t="shared" si="25"/>
        <v>0.68753199773075613</v>
      </c>
    </row>
    <row r="183" spans="1:25" x14ac:dyDescent="0.3">
      <c r="A183" s="1" t="s">
        <v>210</v>
      </c>
      <c r="B183" s="31">
        <v>1.64</v>
      </c>
      <c r="C183" s="31">
        <v>1.48</v>
      </c>
      <c r="H183" s="42">
        <f t="shared" si="20"/>
        <v>1.6045555169276637</v>
      </c>
      <c r="I183" s="42">
        <f t="shared" si="21"/>
        <v>-0.12455551692766376</v>
      </c>
      <c r="J183" s="42"/>
      <c r="O183" s="31">
        <f t="shared" si="22"/>
        <v>-0.18909200001850623</v>
      </c>
      <c r="P183" s="31">
        <v>-0.20184043026944276</v>
      </c>
      <c r="Q183" s="34">
        <v>182</v>
      </c>
      <c r="R183" s="81">
        <f t="shared" si="23"/>
        <v>0.56018518518518523</v>
      </c>
      <c r="S183" s="92">
        <f t="shared" si="24"/>
        <v>0.15143874267719604</v>
      </c>
      <c r="Y183" s="42">
        <f t="shared" si="25"/>
        <v>-0.12455551692766376</v>
      </c>
    </row>
    <row r="184" spans="1:25" x14ac:dyDescent="0.3">
      <c r="A184" s="1" t="s">
        <v>211</v>
      </c>
      <c r="B184" s="31">
        <v>1.59</v>
      </c>
      <c r="C184" s="31">
        <v>1.45</v>
      </c>
      <c r="H184" s="42">
        <f t="shared" si="20"/>
        <v>1.5805263453748575</v>
      </c>
      <c r="I184" s="42">
        <f t="shared" si="21"/>
        <v>-0.13052634537485752</v>
      </c>
      <c r="J184" s="42"/>
      <c r="O184" s="31">
        <f t="shared" si="22"/>
        <v>-0.19815651936454967</v>
      </c>
      <c r="P184" s="31">
        <v>-0.19933559772114298</v>
      </c>
      <c r="Q184" s="34">
        <v>183</v>
      </c>
      <c r="R184" s="81">
        <f t="shared" si="23"/>
        <v>0.56327160493827155</v>
      </c>
      <c r="S184" s="92">
        <f t="shared" si="24"/>
        <v>0.15926919453872329</v>
      </c>
      <c r="Y184" s="42">
        <f t="shared" si="25"/>
        <v>-0.13052634537485752</v>
      </c>
    </row>
    <row r="185" spans="1:25" x14ac:dyDescent="0.3">
      <c r="A185" s="1" t="s">
        <v>212</v>
      </c>
      <c r="B185" s="31">
        <v>1.52</v>
      </c>
      <c r="C185" s="31">
        <v>1.54</v>
      </c>
      <c r="H185" s="42">
        <f t="shared" si="20"/>
        <v>1.5468855052009278</v>
      </c>
      <c r="I185" s="42">
        <f t="shared" si="21"/>
        <v>-6.8855052009277884E-3</v>
      </c>
      <c r="J185" s="42"/>
      <c r="O185" s="31">
        <f t="shared" si="22"/>
        <v>-1.045312148106243E-2</v>
      </c>
      <c r="P185" s="31">
        <v>-0.19815651936454967</v>
      </c>
      <c r="Q185" s="34">
        <v>184</v>
      </c>
      <c r="R185" s="81">
        <f t="shared" si="23"/>
        <v>0.56635802469135799</v>
      </c>
      <c r="S185" s="92">
        <f t="shared" si="24"/>
        <v>0.16710942449250649</v>
      </c>
      <c r="Y185" s="42">
        <f t="shared" si="25"/>
        <v>-6.8855052009277884E-3</v>
      </c>
    </row>
    <row r="186" spans="1:25" x14ac:dyDescent="0.3">
      <c r="A186" s="1" t="s">
        <v>213</v>
      </c>
      <c r="B186" s="31">
        <v>1.25</v>
      </c>
      <c r="C186" s="31">
        <v>1.93</v>
      </c>
      <c r="H186" s="42">
        <f t="shared" si="20"/>
        <v>1.417127978815772</v>
      </c>
      <c r="I186" s="42">
        <f t="shared" si="21"/>
        <v>0.51287202118422792</v>
      </c>
      <c r="J186" s="42"/>
      <c r="O186" s="31">
        <f t="shared" si="22"/>
        <v>0.7786085966435371</v>
      </c>
      <c r="P186" s="31">
        <v>-0.19469120429340292</v>
      </c>
      <c r="Q186" s="34">
        <v>185</v>
      </c>
      <c r="R186" s="81">
        <f t="shared" si="23"/>
        <v>0.56944444444444442</v>
      </c>
      <c r="S186" s="92">
        <f t="shared" si="24"/>
        <v>0.17495994016573252</v>
      </c>
      <c r="Y186" s="42">
        <f t="shared" si="25"/>
        <v>0.51287202118422792</v>
      </c>
    </row>
    <row r="187" spans="1:25" x14ac:dyDescent="0.3">
      <c r="A187" s="1" t="s">
        <v>214</v>
      </c>
      <c r="B187" s="31">
        <v>1.64</v>
      </c>
      <c r="C187" s="31">
        <v>1.48</v>
      </c>
      <c r="H187" s="42">
        <f t="shared" si="20"/>
        <v>1.6045555169276637</v>
      </c>
      <c r="I187" s="42">
        <f t="shared" si="21"/>
        <v>-0.12455551692766376</v>
      </c>
      <c r="J187" s="42"/>
      <c r="O187" s="31">
        <f t="shared" si="22"/>
        <v>-0.18909200001850623</v>
      </c>
      <c r="P187" s="31">
        <v>-0.19145015673169347</v>
      </c>
      <c r="Q187" s="34">
        <v>186</v>
      </c>
      <c r="R187" s="81">
        <f t="shared" si="23"/>
        <v>0.57253086419753085</v>
      </c>
      <c r="S187" s="92">
        <f t="shared" si="24"/>
        <v>0.18282125372387678</v>
      </c>
      <c r="Y187" s="42">
        <f t="shared" si="25"/>
        <v>-0.12455551692766376</v>
      </c>
    </row>
    <row r="188" spans="1:25" x14ac:dyDescent="0.3">
      <c r="A188" s="1" t="s">
        <v>215</v>
      </c>
      <c r="B188" s="31">
        <v>1</v>
      </c>
      <c r="C188" s="31">
        <v>1.1200000000000001</v>
      </c>
      <c r="H188" s="42">
        <f t="shared" si="20"/>
        <v>1.2969821210517387</v>
      </c>
      <c r="I188" s="42">
        <f t="shared" si="21"/>
        <v>-0.17698212105173861</v>
      </c>
      <c r="J188" s="42"/>
      <c r="O188" s="31">
        <f t="shared" si="22"/>
        <v>-0.26868262492640976</v>
      </c>
      <c r="P188" s="31">
        <v>-0.18909200001850623</v>
      </c>
      <c r="Q188" s="34">
        <v>187</v>
      </c>
      <c r="R188" s="81">
        <f t="shared" si="23"/>
        <v>0.57561728395061729</v>
      </c>
      <c r="S188" s="92">
        <f t="shared" si="24"/>
        <v>0.19069388212023722</v>
      </c>
      <c r="Y188" s="42">
        <f t="shared" si="25"/>
        <v>-0.17698212105173861</v>
      </c>
    </row>
    <row r="189" spans="1:25" x14ac:dyDescent="0.3">
      <c r="A189" s="1" t="s">
        <v>216</v>
      </c>
      <c r="B189" s="31">
        <v>0.8</v>
      </c>
      <c r="C189" s="31">
        <v>1.01</v>
      </c>
      <c r="H189" s="42">
        <f t="shared" si="20"/>
        <v>1.2008654348405119</v>
      </c>
      <c r="I189" s="42">
        <f t="shared" si="21"/>
        <v>-0.19086543484051188</v>
      </c>
      <c r="J189" s="42"/>
      <c r="O189" s="31">
        <f t="shared" si="22"/>
        <v>-0.28975935950997894</v>
      </c>
      <c r="P189" s="31">
        <v>-0.18909200001850623</v>
      </c>
      <c r="Q189" s="34">
        <v>188</v>
      </c>
      <c r="R189" s="81">
        <f t="shared" si="23"/>
        <v>0.57870370370370372</v>
      </c>
      <c r="S189" s="92">
        <f t="shared" si="24"/>
        <v>0.19857834735110991</v>
      </c>
      <c r="Y189" s="42">
        <f t="shared" si="25"/>
        <v>-0.19086543484051188</v>
      </c>
    </row>
    <row r="190" spans="1:25" x14ac:dyDescent="0.3">
      <c r="A190" s="1" t="s">
        <v>217</v>
      </c>
      <c r="B190" s="31">
        <v>0.55000000000000004</v>
      </c>
      <c r="C190" s="31">
        <v>1.62</v>
      </c>
      <c r="H190" s="42">
        <f t="shared" si="20"/>
        <v>1.0807195770764788</v>
      </c>
      <c r="I190" s="42">
        <f t="shared" si="21"/>
        <v>0.5392804229235213</v>
      </c>
      <c r="J190" s="42"/>
      <c r="O190" s="31">
        <f t="shared" si="22"/>
        <v>0.81870009660555987</v>
      </c>
      <c r="P190" s="31">
        <v>-0.18850246084020991</v>
      </c>
      <c r="Q190" s="34">
        <v>189</v>
      </c>
      <c r="R190" s="81">
        <f t="shared" si="23"/>
        <v>0.58179012345679015</v>
      </c>
      <c r="S190" s="92">
        <f t="shared" si="24"/>
        <v>0.20647517671694957</v>
      </c>
      <c r="Y190" s="42">
        <f t="shared" si="25"/>
        <v>0.5392804229235213</v>
      </c>
    </row>
    <row r="191" spans="1:25" x14ac:dyDescent="0.3">
      <c r="A191" s="1" t="s">
        <v>218</v>
      </c>
      <c r="B191" s="31">
        <v>1.39</v>
      </c>
      <c r="C191" s="31">
        <v>1.28</v>
      </c>
      <c r="H191" s="42">
        <f t="shared" si="20"/>
        <v>1.4844096591636307</v>
      </c>
      <c r="I191" s="42">
        <f t="shared" si="21"/>
        <v>-0.20440965916363063</v>
      </c>
      <c r="J191" s="42"/>
      <c r="O191" s="31">
        <f t="shared" si="22"/>
        <v>-0.31032131075173069</v>
      </c>
      <c r="P191" s="31">
        <v>-0.18850246084020991</v>
      </c>
      <c r="Q191" s="34">
        <v>190</v>
      </c>
      <c r="R191" s="81">
        <f t="shared" si="23"/>
        <v>0.58487654320987659</v>
      </c>
      <c r="S191" s="92">
        <f t="shared" si="24"/>
        <v>0.2143849030898729</v>
      </c>
      <c r="Y191" s="42">
        <f t="shared" si="25"/>
        <v>-0.20440965916363063</v>
      </c>
    </row>
    <row r="192" spans="1:25" x14ac:dyDescent="0.3">
      <c r="A192" s="1" t="s">
        <v>219</v>
      </c>
      <c r="B192" s="31">
        <v>0.82</v>
      </c>
      <c r="C192" s="31">
        <v>1.02</v>
      </c>
      <c r="H192" s="42">
        <f t="shared" si="20"/>
        <v>1.2104771034616346</v>
      </c>
      <c r="I192" s="42">
        <f t="shared" si="21"/>
        <v>-0.1904771034616346</v>
      </c>
      <c r="J192" s="42"/>
      <c r="O192" s="31">
        <f t="shared" si="22"/>
        <v>-0.28916982033168231</v>
      </c>
      <c r="P192" s="31">
        <v>-0.17464687223131437</v>
      </c>
      <c r="Q192" s="34">
        <v>191</v>
      </c>
      <c r="R192" s="81">
        <f t="shared" si="23"/>
        <v>0.58796296296296291</v>
      </c>
      <c r="S192" s="92">
        <f t="shared" si="24"/>
        <v>0.22230806518787738</v>
      </c>
      <c r="Y192" s="42">
        <f t="shared" si="25"/>
        <v>-0.1904771034616346</v>
      </c>
    </row>
    <row r="193" spans="1:25" x14ac:dyDescent="0.3">
      <c r="A193" s="1" t="s">
        <v>220</v>
      </c>
      <c r="B193" s="31">
        <v>0.93</v>
      </c>
      <c r="C193" s="31">
        <v>1.08</v>
      </c>
      <c r="H193" s="42">
        <f t="shared" si="20"/>
        <v>1.2633412808778093</v>
      </c>
      <c r="I193" s="42">
        <f t="shared" si="21"/>
        <v>-0.18334128087780921</v>
      </c>
      <c r="J193" s="42"/>
      <c r="O193" s="31">
        <f t="shared" si="22"/>
        <v>-0.27833668345074924</v>
      </c>
      <c r="P193" s="31">
        <v>-0.16690810707697773</v>
      </c>
      <c r="Q193" s="34">
        <v>192</v>
      </c>
      <c r="R193" s="81">
        <f t="shared" si="23"/>
        <v>0.59104938271604934</v>
      </c>
      <c r="S193" s="92">
        <f t="shared" si="24"/>
        <v>0.23024520785616617</v>
      </c>
      <c r="Y193" s="42">
        <f t="shared" si="25"/>
        <v>-0.18334128087780921</v>
      </c>
    </row>
    <row r="194" spans="1:25" x14ac:dyDescent="0.3">
      <c r="A194" s="1" t="s">
        <v>221</v>
      </c>
      <c r="B194" s="31">
        <v>1.08</v>
      </c>
      <c r="C194" s="31">
        <v>1.1599999999999999</v>
      </c>
      <c r="H194" s="42">
        <f t="shared" si="20"/>
        <v>1.3354287955362294</v>
      </c>
      <c r="I194" s="42">
        <f t="shared" si="21"/>
        <v>-0.17542879553622948</v>
      </c>
      <c r="J194" s="42"/>
      <c r="O194" s="31">
        <f t="shared" si="22"/>
        <v>-0.2663244682132232</v>
      </c>
      <c r="P194" s="31">
        <v>-0.16639332373515994</v>
      </c>
      <c r="Q194" s="34">
        <v>193</v>
      </c>
      <c r="R194" s="81">
        <f t="shared" si="23"/>
        <v>0.59413580246913578</v>
      </c>
      <c r="S194" s="92">
        <f t="shared" si="24"/>
        <v>0.23819688235597897</v>
      </c>
      <c r="Y194" s="42">
        <f t="shared" si="25"/>
        <v>-0.17542879553622948</v>
      </c>
    </row>
    <row r="195" spans="1:25" x14ac:dyDescent="0.3">
      <c r="A195" s="1" t="s">
        <v>222</v>
      </c>
      <c r="B195" s="31">
        <v>0.99</v>
      </c>
      <c r="C195" s="31">
        <v>0.59</v>
      </c>
      <c r="H195" s="42">
        <f t="shared" ref="H195:H258" si="26">$F$2*B195+$F$3</f>
        <v>1.2921762867411772</v>
      </c>
      <c r="I195" s="42">
        <f t="shared" ref="I195:I258" si="27">C195-H195</f>
        <v>-0.70217628674117727</v>
      </c>
      <c r="J195" s="42"/>
      <c r="O195" s="31">
        <f t="shared" ref="O195:P258" si="28">STANDARDIZE(I195,$L$2,$L$3)</f>
        <v>-1.065997891547164</v>
      </c>
      <c r="P195" s="31">
        <v>-0.1607193636237845</v>
      </c>
      <c r="Q195" s="34">
        <v>194</v>
      </c>
      <c r="R195" s="81">
        <f t="shared" ref="R195:R258" si="29">(Q195-0.5)/$L$6</f>
        <v>0.59722222222222221</v>
      </c>
      <c r="S195" s="92">
        <f t="shared" ref="S195:S258" si="30">_xlfn.NORM.S.INV(R195)</f>
        <v>0.24616364666135951</v>
      </c>
      <c r="Y195" s="42">
        <f t="shared" ref="Y195:Y258" si="31">I195</f>
        <v>-0.70217628674117727</v>
      </c>
    </row>
    <row r="196" spans="1:25" x14ac:dyDescent="0.3">
      <c r="A196" s="1" t="s">
        <v>223</v>
      </c>
      <c r="B196" s="31">
        <v>0.64</v>
      </c>
      <c r="C196" s="31">
        <v>1.55</v>
      </c>
      <c r="H196" s="42">
        <f t="shared" si="26"/>
        <v>1.1239720858715307</v>
      </c>
      <c r="I196" s="42">
        <f t="shared" si="27"/>
        <v>0.4260279141284693</v>
      </c>
      <c r="J196" s="42"/>
      <c r="O196" s="31">
        <f t="shared" si="28"/>
        <v>0.64676758070097196</v>
      </c>
      <c r="P196" s="31">
        <v>-0.1516548442777417</v>
      </c>
      <c r="Q196" s="34">
        <v>195</v>
      </c>
      <c r="R196" s="81">
        <f t="shared" si="29"/>
        <v>0.60030864197530864</v>
      </c>
      <c r="S196" s="92">
        <f t="shared" si="30"/>
        <v>0.25414606576429688</v>
      </c>
      <c r="Y196" s="42">
        <f t="shared" si="31"/>
        <v>0.4260279141284693</v>
      </c>
    </row>
    <row r="197" spans="1:25" x14ac:dyDescent="0.3">
      <c r="A197" s="1" t="s">
        <v>225</v>
      </c>
      <c r="B197" s="31">
        <v>1.82</v>
      </c>
      <c r="C197" s="31">
        <v>0.53</v>
      </c>
      <c r="H197" s="42">
        <f t="shared" si="26"/>
        <v>1.6910605345177681</v>
      </c>
      <c r="I197" s="42">
        <f t="shared" si="27"/>
        <v>-1.161060534517768</v>
      </c>
      <c r="J197" s="42"/>
      <c r="O197" s="31">
        <f t="shared" si="28"/>
        <v>-1.7626457986764457</v>
      </c>
      <c r="P197" s="31">
        <v>-0.14929668756455478</v>
      </c>
      <c r="Q197" s="34">
        <v>196</v>
      </c>
      <c r="R197" s="81">
        <f t="shared" si="29"/>
        <v>0.60339506172839508</v>
      </c>
      <c r="S197" s="92">
        <f t="shared" si="30"/>
        <v>0.26214471198870642</v>
      </c>
      <c r="Y197" s="42">
        <f t="shared" si="31"/>
        <v>-1.161060534517768</v>
      </c>
    </row>
    <row r="198" spans="1:25" x14ac:dyDescent="0.3">
      <c r="A198" s="1" t="s">
        <v>226</v>
      </c>
      <c r="B198" s="31">
        <v>2.2400000000000002</v>
      </c>
      <c r="C198" s="31">
        <v>1.82</v>
      </c>
      <c r="H198" s="42">
        <f t="shared" si="26"/>
        <v>1.8929055755613442</v>
      </c>
      <c r="I198" s="42">
        <f t="shared" si="27"/>
        <v>-7.2905575561344138E-2</v>
      </c>
      <c r="J198" s="42"/>
      <c r="O198" s="31">
        <f t="shared" si="28"/>
        <v>-0.11068045346719697</v>
      </c>
      <c r="P198" s="31">
        <v>-0.13846355068362168</v>
      </c>
      <c r="Q198" s="34">
        <v>197</v>
      </c>
      <c r="R198" s="81">
        <f t="shared" si="29"/>
        <v>0.60648148148148151</v>
      </c>
      <c r="S198" s="92">
        <f t="shared" si="30"/>
        <v>0.27016016531373455</v>
      </c>
      <c r="Y198" s="42">
        <f t="shared" si="31"/>
        <v>-7.2905575561344138E-2</v>
      </c>
    </row>
    <row r="199" spans="1:25" x14ac:dyDescent="0.3">
      <c r="A199" s="1" t="s">
        <v>227</v>
      </c>
      <c r="B199" s="31">
        <v>1.85</v>
      </c>
      <c r="C199" s="31">
        <v>1.51</v>
      </c>
      <c r="H199" s="42">
        <f t="shared" si="26"/>
        <v>1.705478037449452</v>
      </c>
      <c r="I199" s="42">
        <f t="shared" si="27"/>
        <v>-0.19547803744945202</v>
      </c>
      <c r="J199" s="42"/>
      <c r="O199" s="31">
        <f t="shared" si="28"/>
        <v>-0.2967619096509061</v>
      </c>
      <c r="P199" s="31">
        <v>-0.13175718805076617</v>
      </c>
      <c r="Q199" s="34">
        <v>198</v>
      </c>
      <c r="R199" s="81">
        <f t="shared" si="29"/>
        <v>0.60956790123456794</v>
      </c>
      <c r="S199" s="92">
        <f t="shared" si="30"/>
        <v>0.27819301370689642</v>
      </c>
      <c r="Y199" s="42">
        <f t="shared" si="31"/>
        <v>-0.19547803744945202</v>
      </c>
    </row>
    <row r="200" spans="1:25" x14ac:dyDescent="0.3">
      <c r="A200" s="1" t="s">
        <v>229</v>
      </c>
      <c r="B200" s="31">
        <v>1.01</v>
      </c>
      <c r="C200" s="31">
        <v>2.64</v>
      </c>
      <c r="H200" s="42">
        <f t="shared" si="26"/>
        <v>1.3017879553623</v>
      </c>
      <c r="I200" s="42">
        <f t="shared" si="27"/>
        <v>1.3382120446377002</v>
      </c>
      <c r="J200" s="42"/>
      <c r="O200" s="31">
        <f t="shared" si="28"/>
        <v>2.0315855789539441</v>
      </c>
      <c r="P200" s="31">
        <v>-0.13057810969417252</v>
      </c>
      <c r="Q200" s="34">
        <v>199</v>
      </c>
      <c r="R200" s="81">
        <f t="shared" si="29"/>
        <v>0.61265432098765427</v>
      </c>
      <c r="S200" s="92">
        <f t="shared" si="30"/>
        <v>0.2862438534675798</v>
      </c>
      <c r="Y200" s="42">
        <f t="shared" si="31"/>
        <v>1.3382120446377002</v>
      </c>
    </row>
    <row r="201" spans="1:25" x14ac:dyDescent="0.3">
      <c r="A201" s="1" t="s">
        <v>230</v>
      </c>
      <c r="B201" s="31">
        <v>2.08</v>
      </c>
      <c r="C201" s="31">
        <v>1.73</v>
      </c>
      <c r="H201" s="42">
        <f t="shared" si="26"/>
        <v>1.8160122265923626</v>
      </c>
      <c r="I201" s="42">
        <f t="shared" si="27"/>
        <v>-8.6012226592362628E-2</v>
      </c>
      <c r="J201" s="42"/>
      <c r="O201" s="31">
        <f t="shared" si="28"/>
        <v>-0.13057810969417252</v>
      </c>
      <c r="P201" s="31">
        <v>-0.12939903133757888</v>
      </c>
      <c r="Q201" s="34">
        <v>200</v>
      </c>
      <c r="R201" s="81">
        <f t="shared" si="29"/>
        <v>0.6157407407407407</v>
      </c>
      <c r="S201" s="92">
        <f t="shared" si="30"/>
        <v>0.29431328958147673</v>
      </c>
      <c r="Y201" s="42">
        <f t="shared" si="31"/>
        <v>-8.6012226592362628E-2</v>
      </c>
    </row>
    <row r="202" spans="1:25" x14ac:dyDescent="0.3">
      <c r="A202" s="1" t="s">
        <v>231</v>
      </c>
      <c r="B202" s="31">
        <v>0.95</v>
      </c>
      <c r="C202" s="31">
        <v>1.6</v>
      </c>
      <c r="H202" s="42">
        <f t="shared" si="26"/>
        <v>1.272952949498932</v>
      </c>
      <c r="I202" s="42">
        <f t="shared" si="27"/>
        <v>0.32704705050106808</v>
      </c>
      <c r="J202" s="42"/>
      <c r="O202" s="31">
        <f t="shared" si="28"/>
        <v>0.49650133855825018</v>
      </c>
      <c r="P202" s="31">
        <v>-0.11525009105845764</v>
      </c>
      <c r="Q202" s="34">
        <v>201</v>
      </c>
      <c r="R202" s="81">
        <f t="shared" si="29"/>
        <v>0.61882716049382713</v>
      </c>
      <c r="S202" s="92">
        <f t="shared" si="30"/>
        <v>0.30240193608652793</v>
      </c>
      <c r="Y202" s="42">
        <f t="shared" si="31"/>
        <v>0.32704705050106808</v>
      </c>
    </row>
    <row r="203" spans="1:25" x14ac:dyDescent="0.3">
      <c r="A203" s="1" t="s">
        <v>232</v>
      </c>
      <c r="B203" s="31">
        <v>0.88</v>
      </c>
      <c r="C203" s="31">
        <v>1.65</v>
      </c>
      <c r="H203" s="42">
        <f t="shared" si="26"/>
        <v>1.2393121093250028</v>
      </c>
      <c r="I203" s="42">
        <f t="shared" si="27"/>
        <v>0.41068789067499711</v>
      </c>
      <c r="J203" s="42"/>
      <c r="O203" s="31">
        <f t="shared" si="28"/>
        <v>0.62347936523932834</v>
      </c>
      <c r="P203" s="31">
        <v>-0.11068045346719697</v>
      </c>
      <c r="Q203" s="34">
        <v>202</v>
      </c>
      <c r="R203" s="81">
        <f t="shared" si="29"/>
        <v>0.62191358024691357</v>
      </c>
      <c r="S203" s="92">
        <f t="shared" si="30"/>
        <v>0.31051041645100474</v>
      </c>
      <c r="Y203" s="42">
        <f t="shared" si="31"/>
        <v>0.41068789067499711</v>
      </c>
    </row>
    <row r="204" spans="1:25" x14ac:dyDescent="0.3">
      <c r="A204" s="1" t="s">
        <v>233</v>
      </c>
      <c r="B204" s="31">
        <v>2.82</v>
      </c>
      <c r="C204" s="31">
        <v>2.16</v>
      </c>
      <c r="H204" s="42">
        <f t="shared" si="26"/>
        <v>2.1716439655739013</v>
      </c>
      <c r="I204" s="42">
        <f t="shared" si="27"/>
        <v>-1.1643965573901127E-2</v>
      </c>
      <c r="J204" s="42"/>
      <c r="O204" s="31">
        <f t="shared" si="28"/>
        <v>-1.7677103293581308E-2</v>
      </c>
      <c r="P204" s="31">
        <v>-0.109501375110603</v>
      </c>
      <c r="Q204" s="34">
        <v>203</v>
      </c>
      <c r="R204" s="81">
        <f t="shared" si="29"/>
        <v>0.625</v>
      </c>
      <c r="S204" s="92">
        <f t="shared" si="30"/>
        <v>0.3186393639643752</v>
      </c>
      <c r="Y204" s="42">
        <f t="shared" si="31"/>
        <v>-1.1643965573901127E-2</v>
      </c>
    </row>
    <row r="205" spans="1:25" x14ac:dyDescent="0.3">
      <c r="A205" s="1" t="s">
        <v>234</v>
      </c>
      <c r="B205" s="31">
        <v>1.58</v>
      </c>
      <c r="C205" s="31">
        <v>1.26</v>
      </c>
      <c r="H205" s="42">
        <f t="shared" si="26"/>
        <v>1.575720511064296</v>
      </c>
      <c r="I205" s="42">
        <f t="shared" si="27"/>
        <v>-0.31572051106429599</v>
      </c>
      <c r="J205" s="42"/>
      <c r="O205" s="31">
        <f t="shared" si="28"/>
        <v>-0.47930613076483508</v>
      </c>
      <c r="P205" s="31">
        <v>-9.0486609732150128E-2</v>
      </c>
      <c r="Q205" s="34">
        <v>204</v>
      </c>
      <c r="R205" s="81">
        <f t="shared" si="29"/>
        <v>0.62808641975308643</v>
      </c>
      <c r="S205" s="92">
        <f t="shared" si="30"/>
        <v>0.3267894221416438</v>
      </c>
      <c r="Y205" s="42">
        <f t="shared" si="31"/>
        <v>-0.31572051106429599</v>
      </c>
    </row>
    <row r="206" spans="1:25" x14ac:dyDescent="0.3">
      <c r="A206" s="1" t="s">
        <v>235</v>
      </c>
      <c r="B206" s="31">
        <v>1.1200000000000001</v>
      </c>
      <c r="C206" s="31">
        <v>1.32</v>
      </c>
      <c r="H206" s="42">
        <f t="shared" si="26"/>
        <v>1.3546521327784746</v>
      </c>
      <c r="I206" s="42">
        <f t="shared" si="27"/>
        <v>-3.4652132778474565E-2</v>
      </c>
      <c r="J206" s="42"/>
      <c r="O206" s="31">
        <f t="shared" si="28"/>
        <v>-5.260659064820114E-2</v>
      </c>
      <c r="P206" s="31">
        <v>-5.260659064820114E-2</v>
      </c>
      <c r="Q206" s="34">
        <v>205</v>
      </c>
      <c r="R206" s="81">
        <f t="shared" si="29"/>
        <v>0.63117283950617287</v>
      </c>
      <c r="S206" s="92">
        <f t="shared" si="30"/>
        <v>0.3349612451418858</v>
      </c>
      <c r="Y206" s="42">
        <f t="shared" si="31"/>
        <v>-3.4652132778474565E-2</v>
      </c>
    </row>
    <row r="207" spans="1:25" x14ac:dyDescent="0.3">
      <c r="A207" s="1" t="s">
        <v>236</v>
      </c>
      <c r="B207" s="31">
        <v>1.43</v>
      </c>
      <c r="C207" s="31">
        <v>1.26</v>
      </c>
      <c r="H207" s="42">
        <f t="shared" si="26"/>
        <v>1.5036329964058759</v>
      </c>
      <c r="I207" s="42">
        <f t="shared" si="27"/>
        <v>-0.24363299640587588</v>
      </c>
      <c r="J207" s="42"/>
      <c r="O207" s="31">
        <f t="shared" si="28"/>
        <v>-0.36986760359754517</v>
      </c>
      <c r="P207" s="31">
        <v>-4.5532120508640687E-2</v>
      </c>
      <c r="Q207" s="34">
        <v>206</v>
      </c>
      <c r="R207" s="81">
        <f t="shared" si="29"/>
        <v>0.6342592592592593</v>
      </c>
      <c r="S207" s="92">
        <f t="shared" si="30"/>
        <v>0.34315549820174135</v>
      </c>
      <c r="Y207" s="42">
        <f t="shared" si="31"/>
        <v>-0.24363299640587588</v>
      </c>
    </row>
    <row r="208" spans="1:25" x14ac:dyDescent="0.3">
      <c r="A208" s="1" t="s">
        <v>237</v>
      </c>
      <c r="B208" s="31">
        <v>1.27</v>
      </c>
      <c r="C208" s="31">
        <v>0.35</v>
      </c>
      <c r="H208" s="42">
        <f t="shared" si="26"/>
        <v>1.4267396474368947</v>
      </c>
      <c r="I208" s="42">
        <f t="shared" si="27"/>
        <v>-1.0767396474368947</v>
      </c>
      <c r="J208" s="42"/>
      <c r="O208" s="31">
        <f t="shared" si="28"/>
        <v>-1.6346353694738864</v>
      </c>
      <c r="P208" s="31">
        <v>-4.5089257165456892E-2</v>
      </c>
      <c r="Q208" s="34">
        <v>207</v>
      </c>
      <c r="R208" s="81">
        <f t="shared" si="29"/>
        <v>0.63734567901234573</v>
      </c>
      <c r="S208" s="92">
        <f t="shared" si="30"/>
        <v>0.35137285808467222</v>
      </c>
      <c r="Y208" s="42">
        <f t="shared" si="31"/>
        <v>-1.0767396474368947</v>
      </c>
    </row>
    <row r="209" spans="1:25" x14ac:dyDescent="0.3">
      <c r="A209" s="1" t="s">
        <v>238</v>
      </c>
      <c r="B209" s="31">
        <v>0.5</v>
      </c>
      <c r="C209" s="31">
        <v>0.39</v>
      </c>
      <c r="H209" s="42">
        <f t="shared" si="26"/>
        <v>1.0566904055236721</v>
      </c>
      <c r="I209" s="42">
        <f t="shared" si="27"/>
        <v>-0.66669040552367209</v>
      </c>
      <c r="J209" s="42"/>
      <c r="O209" s="31">
        <f t="shared" si="28"/>
        <v>-1.0121255588127249</v>
      </c>
      <c r="P209" s="31">
        <v>-3.8014787025896099E-2</v>
      </c>
      <c r="Q209" s="34">
        <v>208</v>
      </c>
      <c r="R209" s="81">
        <f t="shared" si="29"/>
        <v>0.64043209876543206</v>
      </c>
      <c r="S209" s="92">
        <f t="shared" si="30"/>
        <v>0.3596140135468332</v>
      </c>
      <c r="Y209" s="42">
        <f t="shared" si="31"/>
        <v>-0.66669040552367209</v>
      </c>
    </row>
    <row r="210" spans="1:25" x14ac:dyDescent="0.3">
      <c r="A210" s="1" t="s">
        <v>239</v>
      </c>
      <c r="B210" s="31">
        <v>1.01</v>
      </c>
      <c r="C210" s="31">
        <v>1.1200000000000001</v>
      </c>
      <c r="H210" s="42">
        <f t="shared" si="26"/>
        <v>1.3017879553623</v>
      </c>
      <c r="I210" s="42">
        <f t="shared" si="27"/>
        <v>-0.18178795536229986</v>
      </c>
      <c r="J210" s="42"/>
      <c r="O210" s="31">
        <f t="shared" si="28"/>
        <v>-0.27597852673756229</v>
      </c>
      <c r="P210" s="31">
        <v>-3.3447985272479649E-2</v>
      </c>
      <c r="Q210" s="34">
        <v>209</v>
      </c>
      <c r="R210" s="81">
        <f t="shared" si="29"/>
        <v>0.64351851851851849</v>
      </c>
      <c r="S210" s="92">
        <f t="shared" si="30"/>
        <v>0.36787966582045706</v>
      </c>
      <c r="Y210" s="42">
        <f t="shared" si="31"/>
        <v>-0.18178795536229986</v>
      </c>
    </row>
    <row r="211" spans="1:25" x14ac:dyDescent="0.3">
      <c r="A211" s="1" t="s">
        <v>240</v>
      </c>
      <c r="B211" s="31">
        <v>1.46</v>
      </c>
      <c r="C211" s="31">
        <v>4.5</v>
      </c>
      <c r="H211" s="42">
        <f t="shared" si="26"/>
        <v>1.5180504993375599</v>
      </c>
      <c r="I211" s="42">
        <f t="shared" si="27"/>
        <v>2.9819495006624401</v>
      </c>
      <c r="J211" s="42"/>
      <c r="O211" s="31">
        <f t="shared" si="28"/>
        <v>4.5269997583640498</v>
      </c>
      <c r="P211" s="31">
        <v>-2.6370679295074299E-2</v>
      </c>
      <c r="Q211" s="34">
        <v>210</v>
      </c>
      <c r="R211" s="81">
        <f t="shared" si="29"/>
        <v>0.64660493827160492</v>
      </c>
      <c r="S211" s="92">
        <f t="shared" si="30"/>
        <v>0.37617052911570042</v>
      </c>
      <c r="Y211" s="42">
        <f t="shared" si="31"/>
        <v>2.9819495006624401</v>
      </c>
    </row>
    <row r="212" spans="1:25" x14ac:dyDescent="0.3">
      <c r="A212" s="1" t="s">
        <v>241</v>
      </c>
      <c r="B212" s="31">
        <v>0.54</v>
      </c>
      <c r="C212" s="31">
        <v>0.86</v>
      </c>
      <c r="H212" s="42">
        <f t="shared" si="26"/>
        <v>1.0759137427659173</v>
      </c>
      <c r="I212" s="42">
        <f t="shared" si="27"/>
        <v>-0.21591374276591735</v>
      </c>
      <c r="J212" s="42"/>
      <c r="O212" s="31">
        <f t="shared" si="28"/>
        <v>-0.32778605442904063</v>
      </c>
      <c r="P212" s="31">
        <v>-1.7677103293581308E-2</v>
      </c>
      <c r="Q212" s="34">
        <v>211</v>
      </c>
      <c r="R212" s="81">
        <f t="shared" si="29"/>
        <v>0.64969135802469136</v>
      </c>
      <c r="S212" s="92">
        <f t="shared" si="30"/>
        <v>0.38448733114196121</v>
      </c>
      <c r="Y212" s="42">
        <f t="shared" si="31"/>
        <v>-0.21591374276591735</v>
      </c>
    </row>
    <row r="213" spans="1:25" x14ac:dyDescent="0.3">
      <c r="A213" s="1" t="s">
        <v>242</v>
      </c>
      <c r="B213" s="31">
        <v>3.21</v>
      </c>
      <c r="C213" s="31">
        <v>2.0699999999999998</v>
      </c>
      <c r="H213" s="42">
        <f t="shared" si="26"/>
        <v>2.3590715036857932</v>
      </c>
      <c r="I213" s="42">
        <f t="shared" si="27"/>
        <v>-0.28907150368579337</v>
      </c>
      <c r="J213" s="42"/>
      <c r="O213" s="31">
        <f t="shared" si="28"/>
        <v>-0.43884935913395301</v>
      </c>
      <c r="P213" s="31">
        <v>-1.4948003235844564E-2</v>
      </c>
      <c r="Q213" s="34">
        <v>212</v>
      </c>
      <c r="R213" s="81">
        <f t="shared" si="29"/>
        <v>0.65277777777777779</v>
      </c>
      <c r="S213" s="92">
        <f t="shared" si="30"/>
        <v>0.39283081364972938</v>
      </c>
      <c r="Y213" s="42">
        <f t="shared" si="31"/>
        <v>-0.28907150368579337</v>
      </c>
    </row>
    <row r="214" spans="1:25" x14ac:dyDescent="0.3">
      <c r="A214" s="1" t="s">
        <v>243</v>
      </c>
      <c r="B214" s="31">
        <v>0.71</v>
      </c>
      <c r="C214" s="31">
        <v>2.0099999999999998</v>
      </c>
      <c r="H214" s="42">
        <f t="shared" si="26"/>
        <v>1.15761292604546</v>
      </c>
      <c r="I214" s="42">
        <f t="shared" si="27"/>
        <v>0.85238707395453983</v>
      </c>
      <c r="J214" s="42"/>
      <c r="O214" s="31">
        <f t="shared" si="28"/>
        <v>1.2940380368505959</v>
      </c>
      <c r="P214" s="31">
        <v>-1.045312148106243E-2</v>
      </c>
      <c r="Q214" s="34">
        <v>213</v>
      </c>
      <c r="R214" s="81">
        <f t="shared" si="29"/>
        <v>0.65586419753086422</v>
      </c>
      <c r="S214" s="92">
        <f t="shared" si="30"/>
        <v>0.40120173299410067</v>
      </c>
      <c r="Y214" s="42">
        <f t="shared" si="31"/>
        <v>0.85238707395453983</v>
      </c>
    </row>
    <row r="215" spans="1:25" x14ac:dyDescent="0.3">
      <c r="A215" s="1" t="s">
        <v>244</v>
      </c>
      <c r="B215" s="31">
        <v>1.83</v>
      </c>
      <c r="C215" s="31">
        <v>1.59</v>
      </c>
      <c r="H215" s="42">
        <f t="shared" si="26"/>
        <v>1.6958663688283293</v>
      </c>
      <c r="I215" s="42">
        <f t="shared" si="27"/>
        <v>-0.10586636882832923</v>
      </c>
      <c r="J215" s="42"/>
      <c r="O215" s="31">
        <f t="shared" si="28"/>
        <v>-0.1607193636237845</v>
      </c>
      <c r="P215" s="31">
        <v>4.5787096465815143E-3</v>
      </c>
      <c r="Q215" s="34">
        <v>214</v>
      </c>
      <c r="R215" s="81">
        <f t="shared" si="29"/>
        <v>0.65895061728395066</v>
      </c>
      <c r="S215" s="92">
        <f t="shared" si="30"/>
        <v>0.40960086072114926</v>
      </c>
      <c r="Y215" s="42">
        <f t="shared" si="31"/>
        <v>-0.10586636882832923</v>
      </c>
    </row>
    <row r="216" spans="1:25" x14ac:dyDescent="0.3">
      <c r="A216" s="1" t="s">
        <v>245</v>
      </c>
      <c r="B216" s="31">
        <v>0.98</v>
      </c>
      <c r="C216" s="31">
        <v>1.1100000000000001</v>
      </c>
      <c r="H216" s="42">
        <f t="shared" si="26"/>
        <v>1.287370452430616</v>
      </c>
      <c r="I216" s="42">
        <f t="shared" si="27"/>
        <v>-0.17737045243061589</v>
      </c>
      <c r="J216" s="42"/>
      <c r="O216" s="31">
        <f t="shared" si="28"/>
        <v>-0.26927216410470639</v>
      </c>
      <c r="P216" s="31">
        <v>6.9368663597681075E-3</v>
      </c>
      <c r="Q216" s="34">
        <v>215</v>
      </c>
      <c r="R216" s="81">
        <f t="shared" si="29"/>
        <v>0.66203703703703709</v>
      </c>
      <c r="S216" s="92">
        <f t="shared" si="30"/>
        <v>0.41802898417843265</v>
      </c>
      <c r="Y216" s="42">
        <f t="shared" si="31"/>
        <v>-0.17737045243061589</v>
      </c>
    </row>
    <row r="217" spans="1:25" x14ac:dyDescent="0.3">
      <c r="A217" s="1" t="s">
        <v>247</v>
      </c>
      <c r="B217" s="31">
        <v>1.34</v>
      </c>
      <c r="C217" s="31">
        <v>2.1800000000000002</v>
      </c>
      <c r="H217" s="42">
        <f t="shared" si="26"/>
        <v>1.460380487610824</v>
      </c>
      <c r="I217" s="42">
        <f t="shared" si="27"/>
        <v>0.71961951238917621</v>
      </c>
      <c r="J217" s="42"/>
      <c r="O217" s="31">
        <f t="shared" si="28"/>
        <v>1.0924790503582142</v>
      </c>
      <c r="P217" s="31">
        <v>1.7180464062404546E-2</v>
      </c>
      <c r="Q217" s="34">
        <v>216</v>
      </c>
      <c r="R217" s="81">
        <f t="shared" si="29"/>
        <v>0.66512345679012341</v>
      </c>
      <c r="S217" s="92">
        <f t="shared" si="30"/>
        <v>0.42648690715097148</v>
      </c>
      <c r="Y217" s="42">
        <f t="shared" si="31"/>
        <v>0.71961951238917621</v>
      </c>
    </row>
    <row r="218" spans="1:25" x14ac:dyDescent="0.3">
      <c r="A218" s="1" t="s">
        <v>248</v>
      </c>
      <c r="B218" s="31">
        <v>5.45</v>
      </c>
      <c r="C218" s="31">
        <v>3.64</v>
      </c>
      <c r="H218" s="42">
        <f t="shared" si="26"/>
        <v>3.4355783892515319</v>
      </c>
      <c r="I218" s="42">
        <f t="shared" si="27"/>
        <v>0.20442161074846821</v>
      </c>
      <c r="J218" s="42"/>
      <c r="O218" s="31">
        <f t="shared" si="28"/>
        <v>0.31033945486237141</v>
      </c>
      <c r="P218" s="31">
        <v>2.9931730151185665E-2</v>
      </c>
      <c r="Q218" s="34">
        <v>217</v>
      </c>
      <c r="R218" s="81">
        <f t="shared" si="29"/>
        <v>0.66820987654320985</v>
      </c>
      <c r="S218" s="92">
        <f t="shared" si="30"/>
        <v>0.43497545052414327</v>
      </c>
      <c r="Y218" s="42">
        <f t="shared" si="31"/>
        <v>0.20442161074846821</v>
      </c>
    </row>
    <row r="219" spans="1:25" x14ac:dyDescent="0.3">
      <c r="A219" s="1" t="s">
        <v>249</v>
      </c>
      <c r="B219" s="31">
        <v>0.78</v>
      </c>
      <c r="C219" s="31">
        <v>1.41</v>
      </c>
      <c r="H219" s="42">
        <f t="shared" si="26"/>
        <v>1.1912537662193894</v>
      </c>
      <c r="I219" s="42">
        <f t="shared" si="27"/>
        <v>0.21874623378061053</v>
      </c>
      <c r="J219" s="42"/>
      <c r="O219" s="31">
        <f t="shared" si="28"/>
        <v>0.33208615613640657</v>
      </c>
      <c r="P219" s="31">
        <v>4.6663094652931142E-2</v>
      </c>
      <c r="Q219" s="34">
        <v>218</v>
      </c>
      <c r="R219" s="81">
        <f t="shared" si="29"/>
        <v>0.67129629629629628</v>
      </c>
      <c r="S219" s="92">
        <f t="shared" si="30"/>
        <v>0.44349545297500625</v>
      </c>
      <c r="Y219" s="42">
        <f t="shared" si="31"/>
        <v>0.21874623378061053</v>
      </c>
    </row>
    <row r="220" spans="1:25" x14ac:dyDescent="0.3">
      <c r="A220" s="1" t="s">
        <v>250</v>
      </c>
      <c r="B220" s="31">
        <v>1.56</v>
      </c>
      <c r="C220" s="31">
        <v>1.44</v>
      </c>
      <c r="H220" s="42">
        <f t="shared" si="26"/>
        <v>1.5661088424431733</v>
      </c>
      <c r="I220" s="42">
        <f t="shared" si="27"/>
        <v>-0.12610884244317333</v>
      </c>
      <c r="J220" s="42"/>
      <c r="O220" s="31">
        <f t="shared" si="28"/>
        <v>-0.19145015673169347</v>
      </c>
      <c r="P220" s="31">
        <v>4.9093171364752053E-2</v>
      </c>
      <c r="Q220" s="34">
        <v>219</v>
      </c>
      <c r="R220" s="81">
        <f t="shared" si="29"/>
        <v>0.67438271604938271</v>
      </c>
      <c r="S220" s="92">
        <f t="shared" si="30"/>
        <v>0.4520477716936801</v>
      </c>
      <c r="Y220" s="42">
        <f t="shared" si="31"/>
        <v>-0.12610884244317333</v>
      </c>
    </row>
    <row r="221" spans="1:25" x14ac:dyDescent="0.3">
      <c r="A221" s="1" t="s">
        <v>251</v>
      </c>
      <c r="B221" s="31">
        <v>1.29</v>
      </c>
      <c r="C221" s="31">
        <v>1.28</v>
      </c>
      <c r="H221" s="42">
        <f t="shared" si="26"/>
        <v>1.4363513160580172</v>
      </c>
      <c r="I221" s="42">
        <f t="shared" si="27"/>
        <v>-0.15635131605801722</v>
      </c>
      <c r="J221" s="42"/>
      <c r="O221" s="31">
        <f t="shared" si="28"/>
        <v>-0.23736229264020414</v>
      </c>
      <c r="P221" s="31">
        <v>6.2948759973647586E-2</v>
      </c>
      <c r="Q221" s="34">
        <v>220</v>
      </c>
      <c r="R221" s="81">
        <f t="shared" si="29"/>
        <v>0.67746913580246915</v>
      </c>
      <c r="S221" s="92">
        <f t="shared" si="30"/>
        <v>0.46063328313650215</v>
      </c>
      <c r="Y221" s="42">
        <f t="shared" si="31"/>
        <v>-0.15635131605801722</v>
      </c>
    </row>
    <row r="222" spans="1:25" x14ac:dyDescent="0.3">
      <c r="A222" s="1" t="s">
        <v>253</v>
      </c>
      <c r="B222" s="31">
        <v>2.04</v>
      </c>
      <c r="C222" s="31">
        <v>1.71</v>
      </c>
      <c r="H222" s="42">
        <f t="shared" si="26"/>
        <v>1.7967888893501174</v>
      </c>
      <c r="I222" s="42">
        <f t="shared" si="27"/>
        <v>-8.6788889350117415E-2</v>
      </c>
      <c r="J222" s="42"/>
      <c r="O222" s="31">
        <f t="shared" si="28"/>
        <v>-0.13175718805076617</v>
      </c>
      <c r="P222" s="31">
        <v>8.3950738720737911E-2</v>
      </c>
      <c r="Q222" s="34">
        <v>221</v>
      </c>
      <c r="R222" s="81">
        <f t="shared" si="29"/>
        <v>0.68055555555555558</v>
      </c>
      <c r="S222" s="92">
        <f t="shared" si="30"/>
        <v>0.46925288381280222</v>
      </c>
      <c r="Y222" s="42">
        <f t="shared" si="31"/>
        <v>-8.6788889350117415E-2</v>
      </c>
    </row>
    <row r="223" spans="1:25" x14ac:dyDescent="0.3">
      <c r="A223" s="1" t="s">
        <v>254</v>
      </c>
      <c r="B223" s="31">
        <v>0.95</v>
      </c>
      <c r="C223" s="31">
        <v>1.61</v>
      </c>
      <c r="H223" s="42">
        <f t="shared" si="26"/>
        <v>1.272952949498932</v>
      </c>
      <c r="I223" s="42">
        <f t="shared" si="27"/>
        <v>0.33704705050106809</v>
      </c>
      <c r="J223" s="42"/>
      <c r="O223" s="31">
        <f t="shared" si="28"/>
        <v>0.5116826813588522</v>
      </c>
      <c r="P223" s="31">
        <v>9.928159319429801E-2</v>
      </c>
      <c r="Q223" s="34">
        <v>222</v>
      </c>
      <c r="R223" s="81">
        <f t="shared" si="29"/>
        <v>0.68364197530864201</v>
      </c>
      <c r="S223" s="92">
        <f t="shared" si="30"/>
        <v>0.47790749110724945</v>
      </c>
      <c r="Y223" s="42">
        <f t="shared" si="31"/>
        <v>0.33704705050106809</v>
      </c>
    </row>
    <row r="224" spans="1:25" x14ac:dyDescent="0.3">
      <c r="A224" s="1" t="s">
        <v>255</v>
      </c>
      <c r="B224" s="31">
        <v>2.25</v>
      </c>
      <c r="C224" s="31">
        <v>2.39</v>
      </c>
      <c r="H224" s="42">
        <f t="shared" si="26"/>
        <v>1.8977114098719055</v>
      </c>
      <c r="I224" s="42">
        <f t="shared" si="27"/>
        <v>0.49228859012809467</v>
      </c>
      <c r="J224" s="42"/>
      <c r="O224" s="31">
        <f t="shared" si="28"/>
        <v>0.74736018435596552</v>
      </c>
      <c r="P224" s="31">
        <v>0.10038591571441209</v>
      </c>
      <c r="Q224" s="34">
        <v>223</v>
      </c>
      <c r="R224" s="81">
        <f t="shared" si="29"/>
        <v>0.68672839506172845</v>
      </c>
      <c r="S224" s="92">
        <f t="shared" si="30"/>
        <v>0.4865980441398628</v>
      </c>
      <c r="Y224" s="42">
        <f t="shared" si="31"/>
        <v>0.49228859012809467</v>
      </c>
    </row>
    <row r="225" spans="1:25" x14ac:dyDescent="0.3">
      <c r="A225" s="1" t="s">
        <v>256</v>
      </c>
      <c r="B225" s="31">
        <v>2.8</v>
      </c>
      <c r="C225" s="31">
        <v>2.14</v>
      </c>
      <c r="H225" s="42">
        <f t="shared" si="26"/>
        <v>2.1620322969527783</v>
      </c>
      <c r="I225" s="42">
        <f t="shared" si="27"/>
        <v>-2.2032296952778196E-2</v>
      </c>
      <c r="J225" s="42"/>
      <c r="O225" s="31">
        <f t="shared" si="28"/>
        <v>-3.3447985272479649E-2</v>
      </c>
      <c r="P225" s="31">
        <v>0.10038591571441209</v>
      </c>
      <c r="Q225" s="34">
        <v>224</v>
      </c>
      <c r="R225" s="81">
        <f t="shared" si="29"/>
        <v>0.68981481481481477</v>
      </c>
      <c r="S225" s="92">
        <f t="shared" si="30"/>
        <v>0.49532550466591324</v>
      </c>
      <c r="Y225" s="42">
        <f t="shared" si="31"/>
        <v>-2.2032296952778196E-2</v>
      </c>
    </row>
    <row r="226" spans="1:25" x14ac:dyDescent="0.3">
      <c r="A226" s="1" t="s">
        <v>257</v>
      </c>
      <c r="B226" s="31">
        <v>0.43</v>
      </c>
      <c r="C226" s="31">
        <v>0.8</v>
      </c>
      <c r="H226" s="42">
        <f t="shared" si="26"/>
        <v>1.0230495653497427</v>
      </c>
      <c r="I226" s="42">
        <f t="shared" si="27"/>
        <v>-0.22304956534974263</v>
      </c>
      <c r="J226" s="42"/>
      <c r="O226" s="31">
        <f t="shared" si="28"/>
        <v>-0.33861919130997353</v>
      </c>
      <c r="P226" s="31">
        <v>0.10436601412737645</v>
      </c>
      <c r="Q226" s="34">
        <v>225</v>
      </c>
      <c r="R226" s="81">
        <f t="shared" si="29"/>
        <v>0.6929012345679012</v>
      </c>
      <c r="S226" s="92">
        <f t="shared" si="30"/>
        <v>0.50409085801810383</v>
      </c>
      <c r="Y226" s="42">
        <f t="shared" si="31"/>
        <v>-0.22304956534974263</v>
      </c>
    </row>
    <row r="227" spans="1:25" x14ac:dyDescent="0.3">
      <c r="A227" s="1" t="s">
        <v>258</v>
      </c>
      <c r="B227" s="31">
        <v>0.77</v>
      </c>
      <c r="C227" s="31">
        <v>0.08</v>
      </c>
      <c r="H227" s="42">
        <f t="shared" si="26"/>
        <v>1.1864479319088281</v>
      </c>
      <c r="I227" s="42">
        <f t="shared" si="27"/>
        <v>-1.1064479319088281</v>
      </c>
      <c r="J227" s="42"/>
      <c r="O227" s="31">
        <f t="shared" si="28"/>
        <v>-1.6797365345325086</v>
      </c>
      <c r="P227" s="31">
        <v>0.1311167088223214</v>
      </c>
      <c r="Q227" s="34">
        <v>226</v>
      </c>
      <c r="R227" s="81">
        <f t="shared" si="29"/>
        <v>0.69598765432098764</v>
      </c>
      <c r="S227" s="92">
        <f t="shared" si="30"/>
        <v>0.51289511409356581</v>
      </c>
      <c r="Y227" s="42">
        <f t="shared" si="31"/>
        <v>-1.1064479319088281</v>
      </c>
    </row>
    <row r="228" spans="1:25" x14ac:dyDescent="0.3">
      <c r="A228" s="1" t="s">
        <v>259</v>
      </c>
      <c r="B228" s="31">
        <v>1.0900000000000001</v>
      </c>
      <c r="C228" s="31">
        <v>0.88</v>
      </c>
      <c r="H228" s="42">
        <f t="shared" si="26"/>
        <v>1.3402346298467906</v>
      </c>
      <c r="I228" s="42">
        <f t="shared" si="27"/>
        <v>-0.46023462984679064</v>
      </c>
      <c r="J228" s="42"/>
      <c r="O228" s="31">
        <f t="shared" si="28"/>
        <v>-0.698697968441232</v>
      </c>
      <c r="P228" s="31">
        <v>0.13178100383709693</v>
      </c>
      <c r="Q228" s="34">
        <v>227</v>
      </c>
      <c r="R228" s="81">
        <f t="shared" si="29"/>
        <v>0.69907407407407407</v>
      </c>
      <c r="S228" s="92">
        <f t="shared" si="30"/>
        <v>0.52173930838839988</v>
      </c>
      <c r="Y228" s="42">
        <f t="shared" si="31"/>
        <v>-0.46023462984679064</v>
      </c>
    </row>
    <row r="229" spans="1:25" x14ac:dyDescent="0.3">
      <c r="A229" s="1" t="s">
        <v>261</v>
      </c>
      <c r="B229" s="31">
        <v>0.14000000000000001</v>
      </c>
      <c r="C229" s="31">
        <v>0.63</v>
      </c>
      <c r="H229" s="42">
        <f t="shared" si="26"/>
        <v>0.88368037034346403</v>
      </c>
      <c r="I229" s="42">
        <f t="shared" si="27"/>
        <v>-0.25368037034346402</v>
      </c>
      <c r="J229" s="42"/>
      <c r="O229" s="31">
        <f t="shared" si="28"/>
        <v>-0.38512086639678123</v>
      </c>
      <c r="P229" s="31">
        <v>0.13495013140017223</v>
      </c>
      <c r="Q229" s="34">
        <v>228</v>
      </c>
      <c r="R229" s="81">
        <f t="shared" si="29"/>
        <v>0.7021604938271605</v>
      </c>
      <c r="S229" s="92">
        <f t="shared" si="30"/>
        <v>0.53062450308267717</v>
      </c>
      <c r="Y229" s="42">
        <f t="shared" si="31"/>
        <v>-0.25368037034346402</v>
      </c>
    </row>
    <row r="230" spans="1:25" x14ac:dyDescent="0.3">
      <c r="A230" s="1" t="s">
        <v>262</v>
      </c>
      <c r="B230" s="31">
        <v>2.0499999999999998</v>
      </c>
      <c r="C230" s="31">
        <v>3.35</v>
      </c>
      <c r="H230" s="42">
        <f t="shared" si="26"/>
        <v>1.8015947236606786</v>
      </c>
      <c r="I230" s="42">
        <f t="shared" si="27"/>
        <v>1.5484052763393215</v>
      </c>
      <c r="J230" s="42"/>
      <c r="O230" s="31">
        <f t="shared" si="28"/>
        <v>2.3506871294368121</v>
      </c>
      <c r="P230" s="31">
        <v>0.14202460153973304</v>
      </c>
      <c r="Q230" s="34">
        <v>229</v>
      </c>
      <c r="R230" s="81">
        <f t="shared" si="29"/>
        <v>0.70524691358024694</v>
      </c>
      <c r="S230" s="92">
        <f t="shared" si="30"/>
        <v>0.53955178817901761</v>
      </c>
      <c r="Y230" s="42">
        <f t="shared" si="31"/>
        <v>1.5484052763393215</v>
      </c>
    </row>
    <row r="231" spans="1:25" x14ac:dyDescent="0.3">
      <c r="A231" s="1" t="s">
        <v>263</v>
      </c>
      <c r="B231" s="31">
        <v>2.6</v>
      </c>
      <c r="C231" s="31">
        <v>1.99</v>
      </c>
      <c r="H231" s="42">
        <f t="shared" si="26"/>
        <v>2.0659156107415519</v>
      </c>
      <c r="I231" s="42">
        <f t="shared" si="27"/>
        <v>-7.5915610741551953E-2</v>
      </c>
      <c r="J231" s="42"/>
      <c r="O231" s="31">
        <f t="shared" si="28"/>
        <v>-0.11525009105845764</v>
      </c>
      <c r="P231" s="31">
        <v>0.15757405184703999</v>
      </c>
      <c r="Q231" s="34">
        <v>230</v>
      </c>
      <c r="R231" s="81">
        <f t="shared" si="29"/>
        <v>0.70833333333333337</v>
      </c>
      <c r="S231" s="92">
        <f t="shared" si="30"/>
        <v>0.54852228269809822</v>
      </c>
      <c r="Y231" s="42">
        <f t="shared" si="31"/>
        <v>-7.5915610741551953E-2</v>
      </c>
    </row>
    <row r="232" spans="1:25" x14ac:dyDescent="0.3">
      <c r="A232" s="1" t="s">
        <v>265</v>
      </c>
      <c r="B232" s="31">
        <v>0.59</v>
      </c>
      <c r="C232" s="31">
        <v>0.99</v>
      </c>
      <c r="H232" s="42">
        <f t="shared" si="26"/>
        <v>1.099942914318724</v>
      </c>
      <c r="I232" s="42">
        <f t="shared" si="27"/>
        <v>-0.10994291431872405</v>
      </c>
      <c r="J232" s="42"/>
      <c r="O232" s="31">
        <f t="shared" si="28"/>
        <v>-0.16690810707697773</v>
      </c>
      <c r="P232" s="31">
        <v>0.1649418736568265</v>
      </c>
      <c r="Q232" s="34">
        <v>231</v>
      </c>
      <c r="R232" s="81">
        <f t="shared" si="29"/>
        <v>0.7114197530864198</v>
      </c>
      <c r="S232" s="92">
        <f t="shared" si="30"/>
        <v>0.55753713593467713</v>
      </c>
      <c r="Y232" s="42">
        <f t="shared" si="31"/>
        <v>-0.10994291431872405</v>
      </c>
    </row>
    <row r="233" spans="1:25" x14ac:dyDescent="0.3">
      <c r="A233" s="1" t="s">
        <v>266</v>
      </c>
      <c r="B233" s="31">
        <v>1.06</v>
      </c>
      <c r="C233" s="31">
        <v>1.1499999999999999</v>
      </c>
      <c r="H233" s="42">
        <f t="shared" si="26"/>
        <v>1.3258171269151067</v>
      </c>
      <c r="I233" s="42">
        <f t="shared" si="27"/>
        <v>-0.17581712691510676</v>
      </c>
      <c r="J233" s="42"/>
      <c r="O233" s="31">
        <f t="shared" si="28"/>
        <v>-0.26691400739151983</v>
      </c>
      <c r="P233" s="31">
        <v>0.17982986478720281</v>
      </c>
      <c r="Q233" s="34">
        <v>232</v>
      </c>
      <c r="R233" s="81">
        <f t="shared" si="29"/>
        <v>0.71450617283950613</v>
      </c>
      <c r="S233" s="92">
        <f t="shared" si="30"/>
        <v>0.56659752877799285</v>
      </c>
      <c r="Y233" s="42">
        <f t="shared" si="31"/>
        <v>-0.17581712691510676</v>
      </c>
    </row>
    <row r="234" spans="1:25" x14ac:dyDescent="0.3">
      <c r="A234" s="1" t="s">
        <v>268</v>
      </c>
      <c r="B234" s="31">
        <v>1.66</v>
      </c>
      <c r="C234" s="31">
        <v>1.49</v>
      </c>
      <c r="H234" s="42">
        <f t="shared" si="26"/>
        <v>1.6141671855487867</v>
      </c>
      <c r="I234" s="42">
        <f t="shared" si="27"/>
        <v>-0.1241671855487867</v>
      </c>
      <c r="J234" s="42"/>
      <c r="O234" s="31">
        <f t="shared" si="28"/>
        <v>-0.18850246084020991</v>
      </c>
      <c r="P234" s="31">
        <v>0.21085684540318242</v>
      </c>
      <c r="Q234" s="34">
        <v>233</v>
      </c>
      <c r="R234" s="81">
        <f t="shared" si="29"/>
        <v>0.71759259259259256</v>
      </c>
      <c r="S234" s="92">
        <f t="shared" si="30"/>
        <v>0.57570467510067624</v>
      </c>
      <c r="Y234" s="42">
        <f t="shared" si="31"/>
        <v>-0.1241671855487867</v>
      </c>
    </row>
    <row r="235" spans="1:25" x14ac:dyDescent="0.3">
      <c r="A235" s="1" t="s">
        <v>269</v>
      </c>
      <c r="B235" s="31">
        <v>1.52</v>
      </c>
      <c r="C235" s="31">
        <v>1.86</v>
      </c>
      <c r="H235" s="42">
        <f t="shared" si="26"/>
        <v>1.5468855052009278</v>
      </c>
      <c r="I235" s="42">
        <f t="shared" si="27"/>
        <v>0.31311449479907227</v>
      </c>
      <c r="J235" s="42"/>
      <c r="O235" s="31">
        <f t="shared" si="28"/>
        <v>0.47534984813820214</v>
      </c>
      <c r="P235" s="31">
        <v>0.26332866810943661</v>
      </c>
      <c r="Q235" s="34">
        <v>234</v>
      </c>
      <c r="R235" s="81">
        <f t="shared" si="29"/>
        <v>0.72067901234567899</v>
      </c>
      <c r="S235" s="92">
        <f t="shared" si="30"/>
        <v>0.5848598232206309</v>
      </c>
      <c r="Y235" s="42">
        <f t="shared" si="31"/>
        <v>0.31311449479907227</v>
      </c>
    </row>
    <row r="236" spans="1:25" x14ac:dyDescent="0.3">
      <c r="A236" s="1" t="s">
        <v>270</v>
      </c>
      <c r="B236" s="31">
        <v>3.06</v>
      </c>
      <c r="C236" s="31">
        <v>2.29</v>
      </c>
      <c r="H236" s="42">
        <f t="shared" si="26"/>
        <v>2.2869839890273731</v>
      </c>
      <c r="I236" s="42">
        <f t="shared" si="27"/>
        <v>3.0160109726269368E-3</v>
      </c>
      <c r="J236" s="42"/>
      <c r="O236" s="31">
        <f t="shared" si="28"/>
        <v>4.5787096465815143E-3</v>
      </c>
      <c r="P236" s="31">
        <v>0.26546539315103163</v>
      </c>
      <c r="Q236" s="34">
        <v>235</v>
      </c>
      <c r="R236" s="81">
        <f t="shared" si="29"/>
        <v>0.72376543209876543</v>
      </c>
      <c r="S236" s="92">
        <f t="shared" si="30"/>
        <v>0.59406425744067426</v>
      </c>
      <c r="Y236" s="42">
        <f t="shared" si="31"/>
        <v>3.0160109726269368E-3</v>
      </c>
    </row>
    <row r="237" spans="1:25" x14ac:dyDescent="0.3">
      <c r="A237" s="1" t="s">
        <v>271</v>
      </c>
      <c r="B237" s="31">
        <v>1.04</v>
      </c>
      <c r="C237" s="31">
        <v>0.97</v>
      </c>
      <c r="H237" s="42">
        <f t="shared" si="26"/>
        <v>1.3162054582939839</v>
      </c>
      <c r="I237" s="42">
        <f t="shared" si="27"/>
        <v>-0.34620545829398397</v>
      </c>
      <c r="J237" s="42"/>
      <c r="O237" s="31">
        <f t="shared" si="28"/>
        <v>-0.52558637418005072</v>
      </c>
      <c r="P237" s="31">
        <v>0.29420613705245829</v>
      </c>
      <c r="Q237" s="34">
        <v>236</v>
      </c>
      <c r="R237" s="81">
        <f t="shared" si="29"/>
        <v>0.72685185185185186</v>
      </c>
      <c r="S237" s="92">
        <f t="shared" si="30"/>
        <v>0.60331929967110121</v>
      </c>
      <c r="Y237" s="42">
        <f t="shared" si="31"/>
        <v>-0.34620545829398397</v>
      </c>
    </row>
    <row r="238" spans="1:25" x14ac:dyDescent="0.3">
      <c r="A238" s="1" t="s">
        <v>272</v>
      </c>
      <c r="B238" s="31">
        <v>2.4700000000000002</v>
      </c>
      <c r="C238" s="31">
        <v>2.99</v>
      </c>
      <c r="H238" s="42">
        <f t="shared" si="26"/>
        <v>2.0034397647042548</v>
      </c>
      <c r="I238" s="42">
        <f t="shared" si="27"/>
        <v>0.98656023529574544</v>
      </c>
      <c r="J238" s="42"/>
      <c r="O238" s="31">
        <f t="shared" si="28"/>
        <v>1.4977309125467284</v>
      </c>
      <c r="P238" s="31">
        <v>0.30253444138509122</v>
      </c>
      <c r="Q238" s="34">
        <v>237</v>
      </c>
      <c r="R238" s="81">
        <f t="shared" si="29"/>
        <v>0.72993827160493829</v>
      </c>
      <c r="S238" s="92">
        <f t="shared" si="30"/>
        <v>0.6126263111407354</v>
      </c>
      <c r="Y238" s="42">
        <f t="shared" si="31"/>
        <v>0.98656023529574544</v>
      </c>
    </row>
    <row r="239" spans="1:25" x14ac:dyDescent="0.3">
      <c r="A239" s="1" t="s">
        <v>273</v>
      </c>
      <c r="B239" s="31">
        <v>0.66</v>
      </c>
      <c r="C239" s="31">
        <v>1.59</v>
      </c>
      <c r="H239" s="42">
        <f t="shared" si="26"/>
        <v>1.1335837544926535</v>
      </c>
      <c r="I239" s="42">
        <f t="shared" si="27"/>
        <v>0.45641624550734661</v>
      </c>
      <c r="J239" s="42"/>
      <c r="O239" s="31">
        <f t="shared" si="28"/>
        <v>0.69290114828107463</v>
      </c>
      <c r="P239" s="31">
        <v>0.31033945486237141</v>
      </c>
      <c r="Q239" s="34">
        <v>238</v>
      </c>
      <c r="R239" s="81">
        <f t="shared" si="29"/>
        <v>0.73302469135802473</v>
      </c>
      <c r="S239" s="92">
        <f t="shared" si="30"/>
        <v>0.62198669420246666</v>
      </c>
      <c r="Y239" s="42">
        <f t="shared" si="31"/>
        <v>0.45641624550734661</v>
      </c>
    </row>
    <row r="240" spans="1:25" x14ac:dyDescent="0.3">
      <c r="A240" s="1" t="s">
        <v>274</v>
      </c>
      <c r="B240" s="31">
        <v>0.52</v>
      </c>
      <c r="C240" s="31">
        <v>0.85</v>
      </c>
      <c r="H240" s="42">
        <f t="shared" si="26"/>
        <v>1.0663020741447946</v>
      </c>
      <c r="I240" s="42">
        <f t="shared" si="27"/>
        <v>-0.21630207414479463</v>
      </c>
      <c r="J240" s="42"/>
      <c r="O240" s="31">
        <f t="shared" si="28"/>
        <v>-0.32837559360733726</v>
      </c>
      <c r="P240" s="31">
        <v>0.32420071514695709</v>
      </c>
      <c r="Q240" s="34">
        <v>239</v>
      </c>
      <c r="R240" s="81">
        <f t="shared" si="29"/>
        <v>0.73611111111111116</v>
      </c>
      <c r="S240" s="92">
        <f t="shared" si="30"/>
        <v>0.63140189423976112</v>
      </c>
      <c r="Y240" s="42">
        <f t="shared" si="31"/>
        <v>-0.21630207414479463</v>
      </c>
    </row>
    <row r="241" spans="1:25" x14ac:dyDescent="0.3">
      <c r="A241" s="1" t="s">
        <v>275</v>
      </c>
      <c r="B241" s="31">
        <v>1.38</v>
      </c>
      <c r="C241" s="31">
        <v>1.37</v>
      </c>
      <c r="H241" s="42">
        <f t="shared" si="26"/>
        <v>1.4796038248530694</v>
      </c>
      <c r="I241" s="42">
        <f t="shared" si="27"/>
        <v>-0.1096038248530693</v>
      </c>
      <c r="J241" s="42"/>
      <c r="O241" s="31">
        <f t="shared" si="28"/>
        <v>-0.16639332373515994</v>
      </c>
      <c r="P241" s="31">
        <v>0.33208615613640657</v>
      </c>
      <c r="Q241" s="34">
        <v>240</v>
      </c>
      <c r="R241" s="81">
        <f t="shared" si="29"/>
        <v>0.73919753086419748</v>
      </c>
      <c r="S241" s="92">
        <f t="shared" si="30"/>
        <v>0.64087340168114471</v>
      </c>
      <c r="Y241" s="42">
        <f t="shared" si="31"/>
        <v>-0.1096038248530693</v>
      </c>
    </row>
    <row r="242" spans="1:25" x14ac:dyDescent="0.3">
      <c r="A242" s="1" t="s">
        <v>276</v>
      </c>
      <c r="B242" s="31">
        <v>2.1800000000000002</v>
      </c>
      <c r="C242" s="31">
        <v>2.12</v>
      </c>
      <c r="H242" s="42">
        <f t="shared" si="26"/>
        <v>1.8640705696979758</v>
      </c>
      <c r="I242" s="42">
        <f t="shared" si="27"/>
        <v>0.25592943030202431</v>
      </c>
      <c r="J242" s="42"/>
      <c r="O242" s="31">
        <f t="shared" si="28"/>
        <v>0.38853524141778001</v>
      </c>
      <c r="P242" s="31">
        <v>0.35618534244793854</v>
      </c>
      <c r="Q242" s="34">
        <v>241</v>
      </c>
      <c r="R242" s="81">
        <f t="shared" si="29"/>
        <v>0.74228395061728392</v>
      </c>
      <c r="S242" s="92">
        <f t="shared" si="30"/>
        <v>0.65040275413024096</v>
      </c>
      <c r="Y242" s="42">
        <f t="shared" si="31"/>
        <v>0.25592943030202431</v>
      </c>
    </row>
    <row r="243" spans="1:25" x14ac:dyDescent="0.3">
      <c r="A243" s="1" t="s">
        <v>277</v>
      </c>
      <c r="B243" s="31">
        <v>1.96</v>
      </c>
      <c r="C243" s="31">
        <v>1.66</v>
      </c>
      <c r="H243" s="42">
        <f t="shared" si="26"/>
        <v>1.7583422148656265</v>
      </c>
      <c r="I243" s="42">
        <f t="shared" si="27"/>
        <v>-9.8342214865626554E-2</v>
      </c>
      <c r="J243" s="42"/>
      <c r="O243" s="31">
        <f t="shared" si="28"/>
        <v>-0.14929668756455478</v>
      </c>
      <c r="P243" s="31">
        <v>0.35920212250021089</v>
      </c>
      <c r="Q243" s="34">
        <v>242</v>
      </c>
      <c r="R243" s="81">
        <f t="shared" si="29"/>
        <v>0.74537037037037035</v>
      </c>
      <c r="S243" s="92">
        <f t="shared" si="30"/>
        <v>0.65999153861956106</v>
      </c>
      <c r="Y243" s="42">
        <f t="shared" si="31"/>
        <v>-9.8342214865626554E-2</v>
      </c>
    </row>
    <row r="244" spans="1:25" x14ac:dyDescent="0.3">
      <c r="A244" s="1" t="s">
        <v>279</v>
      </c>
      <c r="B244" s="31">
        <v>1.03</v>
      </c>
      <c r="C244" s="31">
        <v>1.1399999999999999</v>
      </c>
      <c r="H244" s="42">
        <f t="shared" si="26"/>
        <v>1.3113996239834227</v>
      </c>
      <c r="I244" s="42">
        <f t="shared" si="27"/>
        <v>-0.17139962398342279</v>
      </c>
      <c r="J244" s="42"/>
      <c r="O244" s="31">
        <f t="shared" si="28"/>
        <v>-0.26020764475866393</v>
      </c>
      <c r="P244" s="31">
        <v>0.36849090935569101</v>
      </c>
      <c r="Q244" s="34">
        <v>243</v>
      </c>
      <c r="R244" s="81">
        <f t="shared" si="29"/>
        <v>0.74845679012345678</v>
      </c>
      <c r="S244" s="92">
        <f t="shared" si="30"/>
        <v>0.66964139399694422</v>
      </c>
      <c r="Y244" s="42">
        <f t="shared" si="31"/>
        <v>-0.17139962398342279</v>
      </c>
    </row>
    <row r="245" spans="1:25" x14ac:dyDescent="0.3">
      <c r="A245" s="1" t="s">
        <v>280</v>
      </c>
      <c r="B245" s="31">
        <v>2.14</v>
      </c>
      <c r="C245" s="31">
        <v>1.36</v>
      </c>
      <c r="H245" s="42">
        <f t="shared" si="26"/>
        <v>1.8448472324557308</v>
      </c>
      <c r="I245" s="42">
        <f t="shared" si="27"/>
        <v>-0.48484723245573069</v>
      </c>
      <c r="J245" s="42"/>
      <c r="O245" s="31">
        <f t="shared" si="28"/>
        <v>-0.73606320418336313</v>
      </c>
      <c r="P245" s="31">
        <v>0.38853524141778001</v>
      </c>
      <c r="Q245" s="34">
        <v>244</v>
      </c>
      <c r="R245" s="81">
        <f t="shared" si="29"/>
        <v>0.75154320987654322</v>
      </c>
      <c r="S245" s="92">
        <f t="shared" si="30"/>
        <v>0.67935401345428215</v>
      </c>
      <c r="Y245" s="42">
        <f t="shared" si="31"/>
        <v>-0.48484723245573069</v>
      </c>
    </row>
    <row r="246" spans="1:25" x14ac:dyDescent="0.3">
      <c r="A246" s="1" t="s">
        <v>281</v>
      </c>
      <c r="B246" s="31">
        <v>0.53</v>
      </c>
      <c r="C246" s="31">
        <v>1.1599999999999999</v>
      </c>
      <c r="H246" s="42">
        <f t="shared" si="26"/>
        <v>1.0711079084553561</v>
      </c>
      <c r="I246" s="42">
        <f t="shared" si="27"/>
        <v>8.8892091544643836E-2</v>
      </c>
      <c r="J246" s="42"/>
      <c r="O246" s="31">
        <f t="shared" si="28"/>
        <v>0.13495013140017223</v>
      </c>
      <c r="P246" s="31">
        <v>0.42118416373353701</v>
      </c>
      <c r="Q246" s="34">
        <v>245</v>
      </c>
      <c r="R246" s="81">
        <f t="shared" si="29"/>
        <v>0.75462962962962965</v>
      </c>
      <c r="S246" s="92">
        <f t="shared" si="30"/>
        <v>0.68913114720901447</v>
      </c>
      <c r="Y246" s="42">
        <f t="shared" si="31"/>
        <v>8.8892091544643836E-2</v>
      </c>
    </row>
    <row r="247" spans="1:25" x14ac:dyDescent="0.3">
      <c r="A247" s="1" t="s">
        <v>283</v>
      </c>
      <c r="B247" s="31">
        <v>1.3</v>
      </c>
      <c r="C247" s="31">
        <v>1.29</v>
      </c>
      <c r="H247" s="42">
        <f t="shared" si="26"/>
        <v>1.4411571503685785</v>
      </c>
      <c r="I247" s="42">
        <f t="shared" si="27"/>
        <v>-0.15115715036857846</v>
      </c>
      <c r="J247" s="42"/>
      <c r="O247" s="31">
        <f t="shared" si="28"/>
        <v>-0.22947685165075463</v>
      </c>
      <c r="P247" s="31">
        <v>0.4239851837899074</v>
      </c>
      <c r="Q247" s="34">
        <v>246</v>
      </c>
      <c r="R247" s="81">
        <f t="shared" si="29"/>
        <v>0.75771604938271608</v>
      </c>
      <c r="S247" s="92">
        <f t="shared" si="30"/>
        <v>0.69897460534976219</v>
      </c>
      <c r="Y247" s="42">
        <f t="shared" si="31"/>
        <v>-0.15115715036857846</v>
      </c>
    </row>
    <row r="248" spans="1:25" x14ac:dyDescent="0.3">
      <c r="A248" s="1" t="s">
        <v>286</v>
      </c>
      <c r="B248" s="31">
        <v>1.38</v>
      </c>
      <c r="C248" s="31">
        <v>1.33</v>
      </c>
      <c r="H248" s="42">
        <f t="shared" si="26"/>
        <v>1.4796038248530694</v>
      </c>
      <c r="I248" s="42">
        <f t="shared" si="27"/>
        <v>-0.14960382485306933</v>
      </c>
      <c r="J248" s="42"/>
      <c r="O248" s="31">
        <f t="shared" si="28"/>
        <v>-0.22711869493756803</v>
      </c>
      <c r="P248" s="31">
        <v>0.42435329129661237</v>
      </c>
      <c r="Q248" s="34">
        <v>247</v>
      </c>
      <c r="R248" s="81">
        <f t="shared" si="29"/>
        <v>0.76080246913580252</v>
      </c>
      <c r="S248" s="92">
        <f t="shared" si="30"/>
        <v>0.70888626085849371</v>
      </c>
      <c r="Y248" s="42">
        <f t="shared" si="31"/>
        <v>-0.14960382485306933</v>
      </c>
    </row>
    <row r="249" spans="1:25" x14ac:dyDescent="0.3">
      <c r="A249" s="1" t="s">
        <v>287</v>
      </c>
      <c r="B249" s="31">
        <v>1.1399999999999999</v>
      </c>
      <c r="C249" s="31">
        <v>1.2</v>
      </c>
      <c r="H249" s="42">
        <f t="shared" si="26"/>
        <v>1.3642638013995971</v>
      </c>
      <c r="I249" s="42">
        <f t="shared" si="27"/>
        <v>-0.16426380139959718</v>
      </c>
      <c r="J249" s="42"/>
      <c r="O249" s="31">
        <f t="shared" si="28"/>
        <v>-0.24937450787773052</v>
      </c>
      <c r="P249" s="31">
        <v>0.43990274160391896</v>
      </c>
      <c r="Q249" s="34">
        <v>248</v>
      </c>
      <c r="R249" s="81">
        <f t="shared" si="29"/>
        <v>0.76388888888888884</v>
      </c>
      <c r="S249" s="92">
        <f t="shared" si="30"/>
        <v>0.71886805282271604</v>
      </c>
      <c r="Y249" s="42">
        <f t="shared" si="31"/>
        <v>-0.16426380139959718</v>
      </c>
    </row>
    <row r="250" spans="1:25" x14ac:dyDescent="0.3">
      <c r="A250" s="1" t="s">
        <v>288</v>
      </c>
      <c r="B250" s="31">
        <v>1.07</v>
      </c>
      <c r="C250" s="31">
        <v>0.3</v>
      </c>
      <c r="H250" s="42">
        <f t="shared" si="26"/>
        <v>1.3306229612256679</v>
      </c>
      <c r="I250" s="42">
        <f t="shared" si="27"/>
        <v>-1.0306229612256679</v>
      </c>
      <c r="J250" s="42"/>
      <c r="O250" s="31">
        <f t="shared" si="28"/>
        <v>-1.5646240472538433</v>
      </c>
      <c r="P250" s="31">
        <v>0.44159660330233003</v>
      </c>
      <c r="Q250" s="34">
        <v>249</v>
      </c>
      <c r="R250" s="81">
        <f t="shared" si="29"/>
        <v>0.76697530864197527</v>
      </c>
      <c r="S250" s="92">
        <f t="shared" si="30"/>
        <v>0.72892198985238821</v>
      </c>
      <c r="Y250" s="42">
        <f t="shared" si="31"/>
        <v>-1.0306229612256679</v>
      </c>
    </row>
    <row r="251" spans="1:25" x14ac:dyDescent="0.3">
      <c r="A251" s="1" t="s">
        <v>289</v>
      </c>
      <c r="B251" s="31">
        <v>1.1100000000000001</v>
      </c>
      <c r="C251" s="31">
        <v>0.94</v>
      </c>
      <c r="H251" s="42">
        <f t="shared" si="26"/>
        <v>1.3498462984679134</v>
      </c>
      <c r="I251" s="42">
        <f t="shared" si="27"/>
        <v>-0.40984629846791343</v>
      </c>
      <c r="J251" s="42"/>
      <c r="O251" s="31">
        <f t="shared" si="28"/>
        <v>-0.6222017152599254</v>
      </c>
      <c r="P251" s="31">
        <v>0.45110398599155732</v>
      </c>
      <c r="Q251" s="34">
        <v>250</v>
      </c>
      <c r="R251" s="81">
        <f t="shared" si="29"/>
        <v>0.77006172839506171</v>
      </c>
      <c r="S251" s="92">
        <f t="shared" si="30"/>
        <v>0.73905015371763338</v>
      </c>
      <c r="Y251" s="42">
        <f t="shared" si="31"/>
        <v>-0.40984629846791343</v>
      </c>
    </row>
    <row r="252" spans="1:25" x14ac:dyDescent="0.3">
      <c r="A252" s="1" t="s">
        <v>290</v>
      </c>
      <c r="B252" s="31">
        <v>0.65</v>
      </c>
      <c r="C252" s="31">
        <v>1.47</v>
      </c>
      <c r="H252" s="42">
        <f t="shared" si="26"/>
        <v>1.128777920182092</v>
      </c>
      <c r="I252" s="42">
        <f t="shared" si="27"/>
        <v>0.34122207981790798</v>
      </c>
      <c r="J252" s="42"/>
      <c r="O252" s="31">
        <f t="shared" si="28"/>
        <v>0.51802093648500314</v>
      </c>
      <c r="P252" s="31">
        <v>0.4583279678040757</v>
      </c>
      <c r="Q252" s="34">
        <v>251</v>
      </c>
      <c r="R252" s="81">
        <f t="shared" si="29"/>
        <v>0.77314814814814814</v>
      </c>
      <c r="S252" s="92">
        <f t="shared" si="30"/>
        <v>0.74925470322477605</v>
      </c>
      <c r="Y252" s="42">
        <f t="shared" si="31"/>
        <v>0.34122207981790798</v>
      </c>
    </row>
    <row r="253" spans="1:25" x14ac:dyDescent="0.3">
      <c r="A253" s="1" t="s">
        <v>291</v>
      </c>
      <c r="B253" s="31">
        <v>0.28000000000000003</v>
      </c>
      <c r="C253" s="31">
        <v>0.71</v>
      </c>
      <c r="H253" s="42">
        <f t="shared" si="26"/>
        <v>0.95096205069132278</v>
      </c>
      <c r="I253" s="42">
        <f t="shared" si="27"/>
        <v>-0.24096205069132282</v>
      </c>
      <c r="J253" s="42"/>
      <c r="O253" s="31">
        <f t="shared" si="28"/>
        <v>-0.36581274934810232</v>
      </c>
      <c r="P253" s="31">
        <v>0.47534984813820214</v>
      </c>
      <c r="Q253" s="34">
        <v>252</v>
      </c>
      <c r="R253" s="81">
        <f t="shared" si="29"/>
        <v>0.77623456790123457</v>
      </c>
      <c r="S253" s="92">
        <f t="shared" si="30"/>
        <v>0.7595378783499297</v>
      </c>
      <c r="Y253" s="42">
        <f t="shared" si="31"/>
        <v>-0.24096205069132282</v>
      </c>
    </row>
    <row r="254" spans="1:25" x14ac:dyDescent="0.3">
      <c r="A254" s="1" t="s">
        <v>292</v>
      </c>
      <c r="B254" s="31">
        <v>1.04</v>
      </c>
      <c r="C254" s="31">
        <v>1.1200000000000001</v>
      </c>
      <c r="H254" s="42">
        <f t="shared" si="26"/>
        <v>1.3162054582939839</v>
      </c>
      <c r="I254" s="42">
        <f t="shared" si="27"/>
        <v>-0.19620545829398384</v>
      </c>
      <c r="J254" s="42"/>
      <c r="O254" s="31">
        <f t="shared" si="28"/>
        <v>-0.29786623217102021</v>
      </c>
      <c r="P254" s="31">
        <v>0.48942686841868938</v>
      </c>
      <c r="Q254" s="34">
        <v>253</v>
      </c>
      <c r="R254" s="81">
        <f t="shared" si="29"/>
        <v>0.77932098765432101</v>
      </c>
      <c r="S254" s="92">
        <f t="shared" si="30"/>
        <v>0.76990200465115433</v>
      </c>
      <c r="Y254" s="42">
        <f t="shared" si="31"/>
        <v>-0.19620545829398384</v>
      </c>
    </row>
    <row r="255" spans="1:25" x14ac:dyDescent="0.3">
      <c r="A255" s="1" t="s">
        <v>293</v>
      </c>
      <c r="B255" s="31">
        <v>1.1100000000000001</v>
      </c>
      <c r="C255" s="31">
        <v>1.18</v>
      </c>
      <c r="H255" s="42">
        <f t="shared" si="26"/>
        <v>1.3498462984679134</v>
      </c>
      <c r="I255" s="42">
        <f t="shared" si="27"/>
        <v>-0.16984629846791344</v>
      </c>
      <c r="J255" s="42"/>
      <c r="O255" s="31">
        <f t="shared" si="28"/>
        <v>-0.25784948804547703</v>
      </c>
      <c r="P255" s="31">
        <v>0.49650133855825018</v>
      </c>
      <c r="Q255" s="34">
        <v>254</v>
      </c>
      <c r="R255" s="81">
        <f t="shared" si="29"/>
        <v>0.78240740740740744</v>
      </c>
      <c r="S255" s="92">
        <f t="shared" si="30"/>
        <v>0.78034949798225017</v>
      </c>
      <c r="Y255" s="42">
        <f t="shared" si="31"/>
        <v>-0.16984629846791344</v>
      </c>
    </row>
    <row r="256" spans="1:25" x14ac:dyDescent="0.3">
      <c r="A256" s="1" t="s">
        <v>294</v>
      </c>
      <c r="B256" s="31">
        <v>1.37</v>
      </c>
      <c r="C256" s="31">
        <v>1.26</v>
      </c>
      <c r="H256" s="42">
        <f t="shared" si="26"/>
        <v>1.4747979905425082</v>
      </c>
      <c r="I256" s="42">
        <f t="shared" si="27"/>
        <v>-0.21479799054250814</v>
      </c>
      <c r="J256" s="42"/>
      <c r="O256" s="31">
        <f t="shared" si="28"/>
        <v>-0.32609219273062973</v>
      </c>
      <c r="P256" s="31">
        <v>0.5116826813588522</v>
      </c>
      <c r="Q256" s="34">
        <v>255</v>
      </c>
      <c r="R256" s="81">
        <f t="shared" si="29"/>
        <v>0.78549382716049387</v>
      </c>
      <c r="S256" s="92">
        <f t="shared" si="30"/>
        <v>0.7908828695335457</v>
      </c>
      <c r="Y256" s="42">
        <f t="shared" si="31"/>
        <v>-0.21479799054250814</v>
      </c>
    </row>
    <row r="257" spans="1:25" x14ac:dyDescent="0.3">
      <c r="A257" s="1" t="s">
        <v>295</v>
      </c>
      <c r="B257" s="31">
        <v>2.3199999999999998</v>
      </c>
      <c r="C257" s="31">
        <v>2.04</v>
      </c>
      <c r="H257" s="42">
        <f t="shared" si="26"/>
        <v>1.9313522500458347</v>
      </c>
      <c r="I257" s="42">
        <f t="shared" si="27"/>
        <v>0.10864774995416537</v>
      </c>
      <c r="J257" s="42"/>
      <c r="O257" s="31">
        <f t="shared" si="28"/>
        <v>0.1649418736568265</v>
      </c>
      <c r="P257" s="31">
        <v>0.51802093648500314</v>
      </c>
      <c r="Q257" s="34">
        <v>256</v>
      </c>
      <c r="R257" s="81">
        <f t="shared" si="29"/>
        <v>0.7885802469135802</v>
      </c>
      <c r="S257" s="92">
        <f t="shared" si="30"/>
        <v>0.8015047312275122</v>
      </c>
      <c r="Y257" s="42">
        <f t="shared" si="31"/>
        <v>0.10864774995416537</v>
      </c>
    </row>
    <row r="258" spans="1:25" x14ac:dyDescent="0.3">
      <c r="A258" s="1" t="s">
        <v>296</v>
      </c>
      <c r="B258" s="31">
        <v>0.95</v>
      </c>
      <c r="C258" s="31">
        <v>1.0900000000000001</v>
      </c>
      <c r="H258" s="42">
        <f t="shared" si="26"/>
        <v>1.272952949498932</v>
      </c>
      <c r="I258" s="42">
        <f t="shared" si="27"/>
        <v>-0.18295294949893193</v>
      </c>
      <c r="J258" s="42"/>
      <c r="O258" s="31">
        <f t="shared" si="28"/>
        <v>-0.27774714427245256</v>
      </c>
      <c r="P258" s="31">
        <v>0.60520365071213023</v>
      </c>
      <c r="Q258" s="34">
        <v>257</v>
      </c>
      <c r="R258" s="81">
        <f t="shared" si="29"/>
        <v>0.79166666666666663</v>
      </c>
      <c r="S258" s="92">
        <f t="shared" si="30"/>
        <v>0.81221780149991241</v>
      </c>
      <c r="Y258" s="42">
        <f t="shared" si="31"/>
        <v>-0.18295294949893193</v>
      </c>
    </row>
    <row r="259" spans="1:25" x14ac:dyDescent="0.3">
      <c r="A259" s="1" t="s">
        <v>297</v>
      </c>
      <c r="B259" s="31">
        <v>2.0699999999999998</v>
      </c>
      <c r="C259" s="31">
        <v>1.72</v>
      </c>
      <c r="H259" s="42">
        <f t="shared" ref="H259:H322" si="32">$F$2*B259+$F$3</f>
        <v>1.8112063922818011</v>
      </c>
      <c r="I259" s="42">
        <f t="shared" ref="I259:I322" si="33">C259-H259</f>
        <v>-9.1206392281801163E-2</v>
      </c>
      <c r="J259" s="42"/>
      <c r="O259" s="31">
        <f t="shared" ref="O259:P322" si="34">STANDARDIZE(I259,$L$2,$L$3)</f>
        <v>-0.13846355068362168</v>
      </c>
      <c r="P259" s="31">
        <v>0.62347936523932834</v>
      </c>
      <c r="Q259" s="34">
        <v>258</v>
      </c>
      <c r="R259" s="81">
        <f t="shared" ref="R259:R322" si="35">(Q259-0.5)/$L$6</f>
        <v>0.79475308641975306</v>
      </c>
      <c r="S259" s="92">
        <f t="shared" ref="S259:S322" si="36">_xlfn.NORM.S.INV(R259)</f>
        <v>0.82302491150028279</v>
      </c>
      <c r="Y259" s="42">
        <f t="shared" ref="Y259:Y322" si="37">I259</f>
        <v>-9.1206392281801163E-2</v>
      </c>
    </row>
    <row r="260" spans="1:25" x14ac:dyDescent="0.3">
      <c r="A260" s="1" t="s">
        <v>298</v>
      </c>
      <c r="B260" s="31">
        <v>1.47</v>
      </c>
      <c r="C260" s="31">
        <v>1.82</v>
      </c>
      <c r="H260" s="42">
        <f t="shared" si="32"/>
        <v>1.5228563336481211</v>
      </c>
      <c r="I260" s="42">
        <f t="shared" si="33"/>
        <v>0.29714366635187894</v>
      </c>
      <c r="J260" s="42"/>
      <c r="O260" s="31">
        <f t="shared" si="34"/>
        <v>0.45110398599155732</v>
      </c>
      <c r="P260" s="31">
        <v>0.62487987526751398</v>
      </c>
      <c r="Q260" s="34">
        <v>259</v>
      </c>
      <c r="R260" s="81">
        <f t="shared" si="35"/>
        <v>0.7978395061728395</v>
      </c>
      <c r="S260" s="92">
        <f t="shared" si="36"/>
        <v>0.8339290117491216</v>
      </c>
      <c r="Y260" s="42">
        <f t="shared" si="37"/>
        <v>0.29714366635187894</v>
      </c>
    </row>
    <row r="261" spans="1:25" x14ac:dyDescent="0.3">
      <c r="A261" s="1" t="s">
        <v>299</v>
      </c>
      <c r="B261" s="31">
        <v>2.2200000000000002</v>
      </c>
      <c r="C261" s="31">
        <v>1.55</v>
      </c>
      <c r="H261" s="42">
        <f t="shared" si="32"/>
        <v>1.8832939069402213</v>
      </c>
      <c r="I261" s="42">
        <f t="shared" si="33"/>
        <v>-0.33329390694022121</v>
      </c>
      <c r="J261" s="42"/>
      <c r="O261" s="31">
        <f t="shared" si="34"/>
        <v>-0.50598490546114572</v>
      </c>
      <c r="P261" s="31">
        <v>0.64676758070097196</v>
      </c>
      <c r="Q261" s="34">
        <v>260</v>
      </c>
      <c r="R261" s="81">
        <f t="shared" si="35"/>
        <v>0.80092592592592593</v>
      </c>
      <c r="S261" s="92">
        <f t="shared" si="36"/>
        <v>0.84493317929306311</v>
      </c>
      <c r="Y261" s="42">
        <f t="shared" si="37"/>
        <v>-0.33329390694022121</v>
      </c>
    </row>
    <row r="262" spans="1:25" x14ac:dyDescent="0.3">
      <c r="A262" s="1" t="s">
        <v>300</v>
      </c>
      <c r="B262" s="31">
        <v>1.1599999999999999</v>
      </c>
      <c r="C262" s="31">
        <v>1.44</v>
      </c>
      <c r="H262" s="42">
        <f t="shared" si="32"/>
        <v>1.3738754700207201</v>
      </c>
      <c r="I262" s="42">
        <f t="shared" si="33"/>
        <v>6.6124529979279867E-2</v>
      </c>
      <c r="J262" s="42"/>
      <c r="O262" s="31">
        <f t="shared" si="34"/>
        <v>0.10038591571441209</v>
      </c>
      <c r="P262" s="31">
        <v>0.64912573741415891</v>
      </c>
      <c r="Q262" s="34">
        <v>261</v>
      </c>
      <c r="R262" s="81">
        <f t="shared" si="35"/>
        <v>0.80401234567901236</v>
      </c>
      <c r="S262" s="92">
        <f t="shared" si="36"/>
        <v>0.85604062540380821</v>
      </c>
      <c r="Y262" s="42">
        <f t="shared" si="37"/>
        <v>6.6124529979279867E-2</v>
      </c>
    </row>
    <row r="263" spans="1:25" x14ac:dyDescent="0.3">
      <c r="A263" s="1" t="s">
        <v>301</v>
      </c>
      <c r="B263" s="31">
        <v>1.07</v>
      </c>
      <c r="C263" s="31">
        <v>1.81</v>
      </c>
      <c r="H263" s="42">
        <f t="shared" si="32"/>
        <v>1.3306229612256679</v>
      </c>
      <c r="I263" s="42">
        <f t="shared" si="33"/>
        <v>0.47937703877433213</v>
      </c>
      <c r="J263" s="42"/>
      <c r="O263" s="31">
        <f t="shared" si="34"/>
        <v>0.72775871563706085</v>
      </c>
      <c r="P263" s="31">
        <v>0.69290114828107463</v>
      </c>
      <c r="Q263" s="34">
        <v>262</v>
      </c>
      <c r="R263" s="81">
        <f t="shared" si="35"/>
        <v>0.8070987654320988</v>
      </c>
      <c r="S263" s="92">
        <f t="shared" si="36"/>
        <v>0.86725470387150438</v>
      </c>
      <c r="Y263" s="42">
        <f t="shared" si="37"/>
        <v>0.47937703877433213</v>
      </c>
    </row>
    <row r="264" spans="1:25" x14ac:dyDescent="0.3">
      <c r="A264" s="1" t="s">
        <v>302</v>
      </c>
      <c r="B264" s="31">
        <v>0.98</v>
      </c>
      <c r="C264" s="31">
        <v>1.1100000000000001</v>
      </c>
      <c r="H264" s="42">
        <f t="shared" si="32"/>
        <v>1.287370452430616</v>
      </c>
      <c r="I264" s="42">
        <f t="shared" si="33"/>
        <v>-0.17737045243061589</v>
      </c>
      <c r="J264" s="42"/>
      <c r="O264" s="31">
        <f t="shared" si="34"/>
        <v>-0.26927216410470639</v>
      </c>
      <c r="P264" s="31">
        <v>0.6945230899808521</v>
      </c>
      <c r="Q264" s="34">
        <v>263</v>
      </c>
      <c r="R264" s="81">
        <f t="shared" si="35"/>
        <v>0.81018518518518523</v>
      </c>
      <c r="S264" s="92">
        <f t="shared" si="36"/>
        <v>0.87857891994897086</v>
      </c>
      <c r="Y264" s="42">
        <f t="shared" si="37"/>
        <v>-0.17737045243061589</v>
      </c>
    </row>
    <row r="265" spans="1:25" x14ac:dyDescent="0.3">
      <c r="A265" s="1" t="s">
        <v>303</v>
      </c>
      <c r="B265" s="31">
        <v>1.17</v>
      </c>
      <c r="C265" s="31">
        <v>1.21</v>
      </c>
      <c r="H265" s="42">
        <f t="shared" si="32"/>
        <v>1.3786813043312813</v>
      </c>
      <c r="I265" s="42">
        <f t="shared" si="33"/>
        <v>-0.16868130433128137</v>
      </c>
      <c r="J265" s="42"/>
      <c r="O265" s="31">
        <f t="shared" si="34"/>
        <v>-0.25608087051058676</v>
      </c>
      <c r="P265" s="31">
        <v>0.72621152977376235</v>
      </c>
      <c r="Q265" s="34">
        <v>264</v>
      </c>
      <c r="R265" s="81">
        <f t="shared" si="35"/>
        <v>0.81327160493827155</v>
      </c>
      <c r="S265" s="92">
        <f t="shared" si="36"/>
        <v>0.89001694000946796</v>
      </c>
      <c r="Y265" s="42">
        <f t="shared" si="37"/>
        <v>-0.16868130433128137</v>
      </c>
    </row>
    <row r="266" spans="1:25" x14ac:dyDescent="0.3">
      <c r="A266" s="1" t="s">
        <v>304</v>
      </c>
      <c r="B266" s="31">
        <v>0.68</v>
      </c>
      <c r="C266" s="31">
        <v>2.73</v>
      </c>
      <c r="H266" s="42">
        <f t="shared" si="32"/>
        <v>1.143195423113776</v>
      </c>
      <c r="I266" s="42">
        <f t="shared" si="33"/>
        <v>1.586804576886224</v>
      </c>
      <c r="J266" s="42"/>
      <c r="O266" s="31">
        <f t="shared" si="34"/>
        <v>2.4089824239273994</v>
      </c>
      <c r="P266" s="31">
        <v>0.72775871563706085</v>
      </c>
      <c r="Q266" s="34">
        <v>265</v>
      </c>
      <c r="R266" s="81">
        <f t="shared" si="35"/>
        <v>0.81635802469135799</v>
      </c>
      <c r="S266" s="92">
        <f t="shared" si="36"/>
        <v>0.90157260198791511</v>
      </c>
      <c r="Y266" s="42">
        <f t="shared" si="37"/>
        <v>1.586804576886224</v>
      </c>
    </row>
    <row r="267" spans="1:25" x14ac:dyDescent="0.3">
      <c r="A267" s="1" t="s">
        <v>305</v>
      </c>
      <c r="B267" s="31">
        <v>1.36</v>
      </c>
      <c r="C267" s="31">
        <v>1.32</v>
      </c>
      <c r="H267" s="42">
        <f t="shared" si="32"/>
        <v>1.4699921562319467</v>
      </c>
      <c r="I267" s="42">
        <f t="shared" si="33"/>
        <v>-0.14999215623194662</v>
      </c>
      <c r="J267" s="42"/>
      <c r="O267" s="31">
        <f t="shared" si="34"/>
        <v>-0.22770823411586469</v>
      </c>
      <c r="P267" s="31">
        <v>0.73859185251799397</v>
      </c>
      <c r="Q267" s="34">
        <v>266</v>
      </c>
      <c r="R267" s="81">
        <f t="shared" si="35"/>
        <v>0.81944444444444442</v>
      </c>
      <c r="S267" s="92">
        <f t="shared" si="36"/>
        <v>0.91324992668360727</v>
      </c>
      <c r="Y267" s="42">
        <f t="shared" si="37"/>
        <v>-0.14999215623194662</v>
      </c>
    </row>
    <row r="268" spans="1:25" x14ac:dyDescent="0.3">
      <c r="A268" s="1" t="s">
        <v>306</v>
      </c>
      <c r="B268" s="31">
        <v>0.69</v>
      </c>
      <c r="C268" s="31">
        <v>0.94</v>
      </c>
      <c r="H268" s="42">
        <f t="shared" si="32"/>
        <v>1.1480012574243372</v>
      </c>
      <c r="I268" s="42">
        <f t="shared" si="33"/>
        <v>-0.20800125742433728</v>
      </c>
      <c r="J268" s="42"/>
      <c r="O268" s="31">
        <f t="shared" si="34"/>
        <v>-0.31577383919151408</v>
      </c>
      <c r="P268" s="31">
        <v>0.74736018435596552</v>
      </c>
      <c r="Q268" s="34">
        <v>267</v>
      </c>
      <c r="R268" s="81">
        <f t="shared" si="35"/>
        <v>0.82253086419753085</v>
      </c>
      <c r="S268" s="92">
        <f t="shared" si="36"/>
        <v>0.92505313001176803</v>
      </c>
      <c r="Y268" s="42">
        <f t="shared" si="37"/>
        <v>-0.20800125742433728</v>
      </c>
    </row>
    <row r="269" spans="1:25" x14ac:dyDescent="0.3">
      <c r="A269" s="1" t="s">
        <v>308</v>
      </c>
      <c r="B269" s="31">
        <v>0.72</v>
      </c>
      <c r="C269" s="31">
        <v>0.96</v>
      </c>
      <c r="H269" s="42">
        <f t="shared" si="32"/>
        <v>1.1624187603560214</v>
      </c>
      <c r="I269" s="42">
        <f t="shared" si="33"/>
        <v>-0.20241876035602147</v>
      </c>
      <c r="J269" s="42"/>
      <c r="O269" s="31">
        <f t="shared" si="34"/>
        <v>-0.30729885902376824</v>
      </c>
      <c r="P269" s="31">
        <v>0.75620610786826181</v>
      </c>
      <c r="Q269" s="34">
        <v>268</v>
      </c>
      <c r="R269" s="81">
        <f t="shared" si="35"/>
        <v>0.82561728395061729</v>
      </c>
      <c r="S269" s="92">
        <f t="shared" si="36"/>
        <v>0.93698663630173162</v>
      </c>
      <c r="Y269" s="42">
        <f t="shared" si="37"/>
        <v>-0.20241876035602147</v>
      </c>
    </row>
    <row r="270" spans="1:25" x14ac:dyDescent="0.3">
      <c r="A270" s="1" t="s">
        <v>309</v>
      </c>
      <c r="B270" s="31">
        <v>0.93</v>
      </c>
      <c r="C270" s="31">
        <v>2.14</v>
      </c>
      <c r="H270" s="42">
        <f t="shared" si="32"/>
        <v>1.2633412808778093</v>
      </c>
      <c r="I270" s="42">
        <f t="shared" si="33"/>
        <v>0.87665871912219084</v>
      </c>
      <c r="J270" s="42"/>
      <c r="O270" s="31">
        <f t="shared" si="34"/>
        <v>1.3308856534130644</v>
      </c>
      <c r="P270" s="31">
        <v>0.77507136157375722</v>
      </c>
      <c r="Q270" s="34">
        <v>269</v>
      </c>
      <c r="R270" s="81">
        <f t="shared" si="35"/>
        <v>0.82870370370370372</v>
      </c>
      <c r="S270" s="92">
        <f t="shared" si="36"/>
        <v>0.94905509275171163</v>
      </c>
      <c r="Y270" s="42">
        <f t="shared" si="37"/>
        <v>0.87665871912219084</v>
      </c>
    </row>
    <row r="271" spans="1:25" x14ac:dyDescent="0.3">
      <c r="A271" s="1" t="s">
        <v>310</v>
      </c>
      <c r="B271" s="31">
        <v>0.37</v>
      </c>
      <c r="C271" s="31">
        <v>1.77</v>
      </c>
      <c r="H271" s="42">
        <f t="shared" si="32"/>
        <v>0.99421455948637472</v>
      </c>
      <c r="I271" s="42">
        <f t="shared" si="33"/>
        <v>0.7757854405136253</v>
      </c>
      <c r="J271" s="42"/>
      <c r="O271" s="31">
        <f t="shared" si="34"/>
        <v>1.1777464712153376</v>
      </c>
      <c r="P271" s="31">
        <v>0.77757619412205703</v>
      </c>
      <c r="Q271" s="34">
        <v>270</v>
      </c>
      <c r="R271" s="81">
        <f t="shared" si="35"/>
        <v>0.83179012345679015</v>
      </c>
      <c r="S271" s="92">
        <f t="shared" si="36"/>
        <v>0.96126338516366172</v>
      </c>
      <c r="Y271" s="42">
        <f t="shared" si="37"/>
        <v>0.7757854405136253</v>
      </c>
    </row>
    <row r="272" spans="1:25" x14ac:dyDescent="0.3">
      <c r="A272" s="1" t="s">
        <v>311</v>
      </c>
      <c r="B272" s="31">
        <v>1.04</v>
      </c>
      <c r="C272" s="31">
        <v>1.51</v>
      </c>
      <c r="H272" s="42">
        <f t="shared" si="32"/>
        <v>1.3162054582939839</v>
      </c>
      <c r="I272" s="42">
        <f t="shared" si="33"/>
        <v>0.19379454170601607</v>
      </c>
      <c r="J272" s="42"/>
      <c r="O272" s="31">
        <f t="shared" si="34"/>
        <v>0.29420613705245829</v>
      </c>
      <c r="P272" s="31">
        <v>0.7786085966435371</v>
      </c>
      <c r="Q272" s="34">
        <v>271</v>
      </c>
      <c r="R272" s="81">
        <f t="shared" si="35"/>
        <v>0.83487654320987659</v>
      </c>
      <c r="S272" s="92">
        <f t="shared" si="36"/>
        <v>0.97361665509767759</v>
      </c>
      <c r="Y272" s="42">
        <f t="shared" si="37"/>
        <v>0.19379454170601607</v>
      </c>
    </row>
    <row r="273" spans="1:25" x14ac:dyDescent="0.3">
      <c r="A273" s="1" t="s">
        <v>312</v>
      </c>
      <c r="B273" s="31">
        <v>1.1599999999999999</v>
      </c>
      <c r="C273" s="31">
        <v>1.44</v>
      </c>
      <c r="H273" s="42">
        <f t="shared" si="32"/>
        <v>1.3738754700207201</v>
      </c>
      <c r="I273" s="42">
        <f t="shared" si="33"/>
        <v>6.6124529979279867E-2</v>
      </c>
      <c r="J273" s="42"/>
      <c r="O273" s="31">
        <f t="shared" si="34"/>
        <v>0.10038591571441209</v>
      </c>
      <c r="P273" s="31">
        <v>0.78590449845469001</v>
      </c>
      <c r="Q273" s="34">
        <v>272</v>
      </c>
      <c r="R273" s="81">
        <f t="shared" si="35"/>
        <v>0.83796296296296291</v>
      </c>
      <c r="S273" s="92">
        <f t="shared" si="36"/>
        <v>0.98612031860334659</v>
      </c>
      <c r="Y273" s="42">
        <f t="shared" si="37"/>
        <v>6.6124529979279867E-2</v>
      </c>
    </row>
    <row r="274" spans="1:25" x14ac:dyDescent="0.3">
      <c r="A274" s="1" t="s">
        <v>313</v>
      </c>
      <c r="B274" s="31">
        <v>1.03</v>
      </c>
      <c r="C274" s="31">
        <v>1.92</v>
      </c>
      <c r="H274" s="42">
        <f t="shared" si="32"/>
        <v>1.3113996239834227</v>
      </c>
      <c r="I274" s="42">
        <f t="shared" si="33"/>
        <v>0.60860037601657724</v>
      </c>
      <c r="J274" s="42"/>
      <c r="O274" s="31">
        <f t="shared" si="34"/>
        <v>0.92393709368829324</v>
      </c>
      <c r="P274" s="31">
        <v>0.81236184147940893</v>
      </c>
      <c r="Q274" s="34">
        <v>273</v>
      </c>
      <c r="R274" s="81">
        <f t="shared" si="35"/>
        <v>0.84104938271604934</v>
      </c>
      <c r="S274" s="92">
        <f t="shared" si="36"/>
        <v>0.99878008670632701</v>
      </c>
      <c r="Y274" s="42">
        <f t="shared" si="37"/>
        <v>0.60860037601657724</v>
      </c>
    </row>
    <row r="275" spans="1:25" x14ac:dyDescent="0.3">
      <c r="A275" s="1" t="s">
        <v>314</v>
      </c>
      <c r="B275" s="31">
        <v>1.01</v>
      </c>
      <c r="C275" s="31">
        <v>0.22</v>
      </c>
      <c r="H275" s="42">
        <f t="shared" si="32"/>
        <v>1.3017879553623</v>
      </c>
      <c r="I275" s="42">
        <f t="shared" si="33"/>
        <v>-1.0817879553623</v>
      </c>
      <c r="J275" s="42"/>
      <c r="O275" s="31">
        <f t="shared" si="34"/>
        <v>-1.6422993787917437</v>
      </c>
      <c r="P275" s="31">
        <v>0.81870009660555987</v>
      </c>
      <c r="Q275" s="34">
        <v>274</v>
      </c>
      <c r="R275" s="81">
        <f t="shared" si="35"/>
        <v>0.84413580246913578</v>
      </c>
      <c r="S275" s="92">
        <f t="shared" si="36"/>
        <v>1.0116019878525415</v>
      </c>
      <c r="Y275" s="42">
        <f t="shared" si="37"/>
        <v>-1.0817879553623</v>
      </c>
    </row>
    <row r="276" spans="1:25" x14ac:dyDescent="0.3">
      <c r="A276" s="1" t="s">
        <v>315</v>
      </c>
      <c r="B276" s="31">
        <v>0.85</v>
      </c>
      <c r="C276" s="31">
        <v>1.76</v>
      </c>
      <c r="H276" s="42">
        <f t="shared" si="32"/>
        <v>1.2248946063933186</v>
      </c>
      <c r="I276" s="42">
        <f t="shared" si="33"/>
        <v>0.53510539360668141</v>
      </c>
      <c r="J276" s="42"/>
      <c r="O276" s="31">
        <f t="shared" si="34"/>
        <v>0.81236184147940893</v>
      </c>
      <c r="P276" s="31">
        <v>0.82474216422363988</v>
      </c>
      <c r="Q276" s="34">
        <v>275</v>
      </c>
      <c r="R276" s="81">
        <f t="shared" si="35"/>
        <v>0.84722222222222221</v>
      </c>
      <c r="S276" s="92">
        <f t="shared" si="36"/>
        <v>1.024592392540099</v>
      </c>
      <c r="Y276" s="42">
        <f t="shared" si="37"/>
        <v>0.53510539360668141</v>
      </c>
    </row>
    <row r="277" spans="1:25" x14ac:dyDescent="0.3">
      <c r="A277" s="1" t="s">
        <v>316</v>
      </c>
      <c r="B277" s="31">
        <v>0.8</v>
      </c>
      <c r="C277" s="31">
        <v>0.87</v>
      </c>
      <c r="H277" s="42">
        <f t="shared" si="32"/>
        <v>1.2008654348405119</v>
      </c>
      <c r="I277" s="42">
        <f t="shared" si="33"/>
        <v>-0.3308654348405119</v>
      </c>
      <c r="J277" s="42"/>
      <c r="O277" s="31">
        <f t="shared" si="34"/>
        <v>-0.50229815871840722</v>
      </c>
      <c r="P277" s="31">
        <v>0.8687390067621481</v>
      </c>
      <c r="Q277" s="34">
        <v>276</v>
      </c>
      <c r="R277" s="81">
        <f t="shared" si="35"/>
        <v>0.85030864197530864</v>
      </c>
      <c r="S277" s="92">
        <f t="shared" si="36"/>
        <v>1.0377580404015143</v>
      </c>
      <c r="Y277" s="42">
        <f t="shared" si="37"/>
        <v>-0.3308654348405119</v>
      </c>
    </row>
    <row r="278" spans="1:25" x14ac:dyDescent="0.3">
      <c r="A278" s="1" t="s">
        <v>317</v>
      </c>
      <c r="B278" s="31">
        <v>0.72</v>
      </c>
      <c r="C278" s="31">
        <v>0.09</v>
      </c>
      <c r="H278" s="42">
        <f t="shared" si="32"/>
        <v>1.1624187603560214</v>
      </c>
      <c r="I278" s="42">
        <f t="shared" si="33"/>
        <v>-1.0724187603560213</v>
      </c>
      <c r="J278" s="42"/>
      <c r="O278" s="31">
        <f t="shared" si="34"/>
        <v>-1.6280756826761433</v>
      </c>
      <c r="P278" s="31">
        <v>0.88178362452115489</v>
      </c>
      <c r="Q278" s="34">
        <v>277</v>
      </c>
      <c r="R278" s="81">
        <f t="shared" si="35"/>
        <v>0.85339506172839508</v>
      </c>
      <c r="S278" s="92">
        <f t="shared" si="36"/>
        <v>1.051106070036353</v>
      </c>
      <c r="Y278" s="42">
        <f t="shared" si="37"/>
        <v>-1.0724187603560213</v>
      </c>
    </row>
    <row r="279" spans="1:25" x14ac:dyDescent="0.3">
      <c r="A279" s="1" t="s">
        <v>318</v>
      </c>
      <c r="B279" s="31">
        <v>1.18</v>
      </c>
      <c r="C279" s="31">
        <v>1.87</v>
      </c>
      <c r="H279" s="42">
        <f t="shared" si="32"/>
        <v>1.3834871386418426</v>
      </c>
      <c r="I279" s="42">
        <f t="shared" si="33"/>
        <v>0.48651286135815752</v>
      </c>
      <c r="J279" s="42"/>
      <c r="O279" s="31">
        <f t="shared" si="34"/>
        <v>0.73859185251799397</v>
      </c>
      <c r="P279" s="31">
        <v>0.89077338803071882</v>
      </c>
      <c r="Q279" s="34">
        <v>278</v>
      </c>
      <c r="R279" s="81">
        <f t="shared" si="35"/>
        <v>0.85648148148148151</v>
      </c>
      <c r="S279" s="92">
        <f t="shared" si="36"/>
        <v>1.0646440519383884</v>
      </c>
      <c r="Y279" s="42">
        <f t="shared" si="37"/>
        <v>0.48651286135815752</v>
      </c>
    </row>
    <row r="280" spans="1:25" x14ac:dyDescent="0.3">
      <c r="A280" s="1" t="s">
        <v>319</v>
      </c>
      <c r="B280" s="31">
        <v>0.92</v>
      </c>
      <c r="C280" s="31">
        <v>1.07</v>
      </c>
      <c r="H280" s="42">
        <f t="shared" si="32"/>
        <v>1.258535446567248</v>
      </c>
      <c r="I280" s="42">
        <f t="shared" si="33"/>
        <v>-0.18853544656724797</v>
      </c>
      <c r="J280" s="42"/>
      <c r="O280" s="31">
        <f t="shared" si="34"/>
        <v>-0.28622212444019873</v>
      </c>
      <c r="P280" s="31">
        <v>0.92393709368829324</v>
      </c>
      <c r="Q280" s="34">
        <v>279</v>
      </c>
      <c r="R280" s="81">
        <f t="shared" si="35"/>
        <v>0.85956790123456794</v>
      </c>
      <c r="S280" s="92">
        <f t="shared" si="36"/>
        <v>1.0783800249128352</v>
      </c>
      <c r="Y280" s="42">
        <f t="shared" si="37"/>
        <v>-0.18853544656724797</v>
      </c>
    </row>
    <row r="281" spans="1:25" x14ac:dyDescent="0.3">
      <c r="A281" s="1" t="s">
        <v>320</v>
      </c>
      <c r="B281" s="31">
        <v>0.95</v>
      </c>
      <c r="C281" s="31">
        <v>1.0900000000000001</v>
      </c>
      <c r="H281" s="42">
        <f t="shared" si="32"/>
        <v>1.272952949498932</v>
      </c>
      <c r="I281" s="42">
        <f t="shared" si="33"/>
        <v>-0.18295294949893193</v>
      </c>
      <c r="J281" s="42"/>
      <c r="O281" s="31">
        <f t="shared" si="34"/>
        <v>-0.27774714427245256</v>
      </c>
      <c r="P281" s="31">
        <v>0.93027534881444451</v>
      </c>
      <c r="Q281" s="34">
        <v>280</v>
      </c>
      <c r="R281" s="81">
        <f t="shared" si="35"/>
        <v>0.86265432098765427</v>
      </c>
      <c r="S281" s="92">
        <f t="shared" si="36"/>
        <v>1.0923225364397848</v>
      </c>
      <c r="Y281" s="42">
        <f t="shared" si="37"/>
        <v>-0.18295294949893193</v>
      </c>
    </row>
    <row r="282" spans="1:25" x14ac:dyDescent="0.3">
      <c r="A282" s="1" t="s">
        <v>321</v>
      </c>
      <c r="B282" s="31">
        <v>0.98</v>
      </c>
      <c r="C282" s="31">
        <v>1.27</v>
      </c>
      <c r="H282" s="42">
        <f t="shared" si="32"/>
        <v>1.287370452430616</v>
      </c>
      <c r="I282" s="42">
        <f t="shared" si="33"/>
        <v>-1.7370452430615968E-2</v>
      </c>
      <c r="J282" s="42"/>
      <c r="O282" s="31">
        <f t="shared" si="34"/>
        <v>-2.6370679295074299E-2</v>
      </c>
      <c r="P282" s="31">
        <v>0.93204396634933484</v>
      </c>
      <c r="Q282" s="34">
        <v>281</v>
      </c>
      <c r="R282" s="81">
        <f t="shared" si="35"/>
        <v>0.8657407407407407</v>
      </c>
      <c r="S282" s="92">
        <f t="shared" si="36"/>
        <v>1.1064806875112083</v>
      </c>
      <c r="Y282" s="42">
        <f t="shared" si="37"/>
        <v>-1.7370452430615968E-2</v>
      </c>
    </row>
    <row r="283" spans="1:25" x14ac:dyDescent="0.3">
      <c r="A283" s="1" t="s">
        <v>323</v>
      </c>
      <c r="B283" s="31">
        <v>0.39</v>
      </c>
      <c r="C283" s="31">
        <v>0.46</v>
      </c>
      <c r="H283" s="42">
        <f t="shared" si="32"/>
        <v>1.0038262281074974</v>
      </c>
      <c r="I283" s="42">
        <f t="shared" si="33"/>
        <v>-0.54382622810749748</v>
      </c>
      <c r="J283" s="42"/>
      <c r="O283" s="31">
        <f t="shared" si="34"/>
        <v>-0.82560123928583184</v>
      </c>
      <c r="P283" s="31">
        <v>0.94302377906538082</v>
      </c>
      <c r="Q283" s="34">
        <v>282</v>
      </c>
      <c r="R283" s="81">
        <f t="shared" si="35"/>
        <v>0.86882716049382713</v>
      </c>
      <c r="S283" s="92">
        <f t="shared" si="36"/>
        <v>1.1208641825533934</v>
      </c>
      <c r="Y283" s="42">
        <f t="shared" si="37"/>
        <v>-0.54382622810749748</v>
      </c>
    </row>
    <row r="284" spans="1:25" x14ac:dyDescent="0.3">
      <c r="A284" s="1" t="s">
        <v>324</v>
      </c>
      <c r="B284" s="31">
        <v>0.71</v>
      </c>
      <c r="C284" s="31">
        <v>0.95</v>
      </c>
      <c r="H284" s="42">
        <f t="shared" si="32"/>
        <v>1.15761292604546</v>
      </c>
      <c r="I284" s="42">
        <f t="shared" si="33"/>
        <v>-0.20761292604546</v>
      </c>
      <c r="J284" s="42"/>
      <c r="O284" s="31">
        <f t="shared" si="34"/>
        <v>-0.3151843000132174</v>
      </c>
      <c r="P284" s="31">
        <v>0.98326195486251633</v>
      </c>
      <c r="Q284" s="34">
        <v>283</v>
      </c>
      <c r="R284" s="81">
        <f t="shared" si="35"/>
        <v>0.87191358024691357</v>
      </c>
      <c r="S284" s="92">
        <f t="shared" si="36"/>
        <v>1.1354833851469421</v>
      </c>
      <c r="Y284" s="42">
        <f t="shared" si="37"/>
        <v>-0.20761292604546</v>
      </c>
    </row>
    <row r="285" spans="1:25" x14ac:dyDescent="0.3">
      <c r="A285" s="1" t="s">
        <v>325</v>
      </c>
      <c r="B285" s="31">
        <v>0.32</v>
      </c>
      <c r="C285" s="31">
        <v>1.95</v>
      </c>
      <c r="H285" s="42">
        <f t="shared" si="32"/>
        <v>0.97018538793356801</v>
      </c>
      <c r="I285" s="42">
        <f t="shared" si="33"/>
        <v>0.97981461206643194</v>
      </c>
      <c r="J285" s="42"/>
      <c r="O285" s="31">
        <f t="shared" si="34"/>
        <v>1.4874901506819371</v>
      </c>
      <c r="P285" s="31">
        <v>0.98643108242559163</v>
      </c>
      <c r="Q285" s="34">
        <v>284</v>
      </c>
      <c r="R285" s="81">
        <f t="shared" si="35"/>
        <v>0.875</v>
      </c>
      <c r="S285" s="92">
        <f t="shared" si="36"/>
        <v>1.1503493803760083</v>
      </c>
      <c r="Y285" s="42">
        <f t="shared" si="37"/>
        <v>0.97981461206643194</v>
      </c>
    </row>
    <row r="286" spans="1:25" x14ac:dyDescent="0.3">
      <c r="A286" s="1" t="s">
        <v>326</v>
      </c>
      <c r="B286" s="31">
        <v>0.38</v>
      </c>
      <c r="C286" s="31">
        <v>0.59</v>
      </c>
      <c r="H286" s="42">
        <f t="shared" si="32"/>
        <v>0.99902039379693597</v>
      </c>
      <c r="I286" s="42">
        <f t="shared" si="33"/>
        <v>-0.409020393796936</v>
      </c>
      <c r="J286" s="42"/>
      <c r="O286" s="31">
        <f t="shared" si="34"/>
        <v>-0.62094788106685272</v>
      </c>
      <c r="P286" s="31">
        <v>1.0198162197547582</v>
      </c>
      <c r="Q286" s="34">
        <v>285</v>
      </c>
      <c r="R286" s="81">
        <f t="shared" si="35"/>
        <v>0.87808641975308643</v>
      </c>
      <c r="S286" s="92">
        <f t="shared" si="36"/>
        <v>1.165474044781587</v>
      </c>
      <c r="Y286" s="42">
        <f t="shared" si="37"/>
        <v>-0.409020393796936</v>
      </c>
    </row>
    <row r="287" spans="1:25" x14ac:dyDescent="0.3">
      <c r="A287" s="1" t="s">
        <v>327</v>
      </c>
      <c r="B287" s="31">
        <v>0.8</v>
      </c>
      <c r="C287" s="31">
        <v>1.06</v>
      </c>
      <c r="H287" s="42">
        <f t="shared" si="32"/>
        <v>1.2008654348405119</v>
      </c>
      <c r="I287" s="42">
        <f t="shared" si="33"/>
        <v>-0.14086543484051184</v>
      </c>
      <c r="J287" s="42"/>
      <c r="O287" s="31">
        <f t="shared" si="34"/>
        <v>-0.21385264550696881</v>
      </c>
      <c r="P287" s="31">
        <v>1.0292488466075063</v>
      </c>
      <c r="Q287" s="34">
        <v>286</v>
      </c>
      <c r="R287" s="81">
        <f t="shared" si="35"/>
        <v>0.88117283950617287</v>
      </c>
      <c r="S287" s="92">
        <f t="shared" si="36"/>
        <v>1.1808701250657552</v>
      </c>
      <c r="Y287" s="42">
        <f t="shared" si="37"/>
        <v>-0.14086543484051184</v>
      </c>
    </row>
    <row r="288" spans="1:25" x14ac:dyDescent="0.3">
      <c r="A288" s="1" t="s">
        <v>328</v>
      </c>
      <c r="B288" s="31">
        <v>0.67</v>
      </c>
      <c r="C288" s="31">
        <v>7.0000000000000007E-2</v>
      </c>
      <c r="H288" s="42">
        <f t="shared" si="32"/>
        <v>1.1383895888032147</v>
      </c>
      <c r="I288" s="42">
        <f t="shared" si="33"/>
        <v>-1.0683895888032147</v>
      </c>
      <c r="J288" s="42"/>
      <c r="O288" s="31">
        <f t="shared" si="34"/>
        <v>-1.6219588592215841</v>
      </c>
      <c r="P288" s="31">
        <v>1.0437658943933323</v>
      </c>
      <c r="Q288" s="34">
        <v>287</v>
      </c>
      <c r="R288" s="81">
        <f t="shared" si="35"/>
        <v>0.8842592592592593</v>
      </c>
      <c r="S288" s="92">
        <f t="shared" si="36"/>
        <v>1.1965513269015595</v>
      </c>
      <c r="Y288" s="42">
        <f t="shared" si="37"/>
        <v>-1.0683895888032147</v>
      </c>
    </row>
    <row r="289" spans="1:25" x14ac:dyDescent="0.3">
      <c r="A289" s="1" t="s">
        <v>329</v>
      </c>
      <c r="B289" s="31">
        <v>0.76</v>
      </c>
      <c r="C289" s="31">
        <v>0.98</v>
      </c>
      <c r="H289" s="42">
        <f t="shared" si="32"/>
        <v>1.1816420975982667</v>
      </c>
      <c r="I289" s="42">
        <f t="shared" si="33"/>
        <v>-0.20164209759826668</v>
      </c>
      <c r="J289" s="42"/>
      <c r="O289" s="31">
        <f t="shared" si="34"/>
        <v>-0.3061197806671746</v>
      </c>
      <c r="P289" s="31">
        <v>1.0924790503582142</v>
      </c>
      <c r="Q289" s="34">
        <v>288</v>
      </c>
      <c r="R289" s="81">
        <f t="shared" si="35"/>
        <v>0.88734567901234573</v>
      </c>
      <c r="S289" s="92">
        <f t="shared" si="36"/>
        <v>1.2125324154553145</v>
      </c>
      <c r="Y289" s="42">
        <f t="shared" si="37"/>
        <v>-0.20164209759826668</v>
      </c>
    </row>
    <row r="290" spans="1:25" x14ac:dyDescent="0.3">
      <c r="A290" s="1" t="s">
        <v>330</v>
      </c>
      <c r="B290" s="31">
        <v>0.79</v>
      </c>
      <c r="C290" s="31">
        <v>2.27</v>
      </c>
      <c r="H290" s="42">
        <f t="shared" si="32"/>
        <v>1.1960596005299506</v>
      </c>
      <c r="I290" s="42">
        <f t="shared" si="33"/>
        <v>1.0739403994700494</v>
      </c>
      <c r="J290" s="42"/>
      <c r="O290" s="31">
        <f t="shared" si="34"/>
        <v>1.6303857351770277</v>
      </c>
      <c r="P290" s="31">
        <v>1.1305805011137542</v>
      </c>
      <c r="Q290" s="34">
        <v>289</v>
      </c>
      <c r="R290" s="81">
        <f t="shared" si="35"/>
        <v>0.89043209876543206</v>
      </c>
      <c r="S290" s="92">
        <f t="shared" si="36"/>
        <v>1.2288293295354051</v>
      </c>
      <c r="Y290" s="42">
        <f t="shared" si="37"/>
        <v>1.0739403994700494</v>
      </c>
    </row>
    <row r="291" spans="1:25" x14ac:dyDescent="0.3">
      <c r="A291" s="1" t="s">
        <v>331</v>
      </c>
      <c r="B291" s="31">
        <v>0.55000000000000004</v>
      </c>
      <c r="C291" s="31">
        <v>1.28</v>
      </c>
      <c r="H291" s="42">
        <f t="shared" si="32"/>
        <v>1.0807195770764788</v>
      </c>
      <c r="I291" s="42">
        <f t="shared" si="33"/>
        <v>0.19928042292352122</v>
      </c>
      <c r="J291" s="42"/>
      <c r="O291" s="31">
        <f t="shared" si="34"/>
        <v>0.30253444138509122</v>
      </c>
      <c r="P291" s="31">
        <v>1.1710401085824818</v>
      </c>
      <c r="Q291" s="34">
        <v>290</v>
      </c>
      <c r="R291" s="81">
        <f t="shared" si="35"/>
        <v>0.89351851851851849</v>
      </c>
      <c r="S291" s="92">
        <f t="shared" si="36"/>
        <v>1.2454593116582768</v>
      </c>
      <c r="Y291" s="42">
        <f t="shared" si="37"/>
        <v>0.19928042292352122</v>
      </c>
    </row>
    <row r="292" spans="1:25" x14ac:dyDescent="0.3">
      <c r="A292" s="1" t="s">
        <v>332</v>
      </c>
      <c r="B292" s="31">
        <v>0.64</v>
      </c>
      <c r="C292" s="31">
        <v>0.57999999999999996</v>
      </c>
      <c r="H292" s="42">
        <f t="shared" si="32"/>
        <v>1.1239720858715307</v>
      </c>
      <c r="I292" s="42">
        <f t="shared" si="33"/>
        <v>-0.54397208587153079</v>
      </c>
      <c r="J292" s="42"/>
      <c r="O292" s="31">
        <f t="shared" si="34"/>
        <v>-0.82582267095742368</v>
      </c>
      <c r="P292" s="31">
        <v>1.1777464712153376</v>
      </c>
      <c r="Q292" s="34">
        <v>291</v>
      </c>
      <c r="R292" s="81">
        <f t="shared" si="35"/>
        <v>0.89660493827160492</v>
      </c>
      <c r="S292" s="92">
        <f t="shared" si="36"/>
        <v>1.262441056786189</v>
      </c>
      <c r="Y292" s="42">
        <f t="shared" si="37"/>
        <v>-0.54397208587153079</v>
      </c>
    </row>
    <row r="293" spans="1:25" x14ac:dyDescent="0.3">
      <c r="A293" s="1" t="s">
        <v>333</v>
      </c>
      <c r="B293" s="31">
        <v>0.85</v>
      </c>
      <c r="C293" s="31">
        <v>2.0299999999999998</v>
      </c>
      <c r="H293" s="42">
        <f t="shared" si="32"/>
        <v>1.2248946063933186</v>
      </c>
      <c r="I293" s="42">
        <f t="shared" si="33"/>
        <v>0.80510539360668121</v>
      </c>
      <c r="J293" s="42"/>
      <c r="O293" s="31">
        <f t="shared" si="34"/>
        <v>1.2222580970956629</v>
      </c>
      <c r="P293" s="31">
        <v>1.2222580970956629</v>
      </c>
      <c r="Q293" s="34">
        <v>292</v>
      </c>
      <c r="R293" s="81">
        <f t="shared" si="35"/>
        <v>0.89969135802469136</v>
      </c>
      <c r="S293" s="92">
        <f t="shared" si="36"/>
        <v>1.2797948830662214</v>
      </c>
      <c r="Y293" s="42">
        <f t="shared" si="37"/>
        <v>0.80510539360668121</v>
      </c>
    </row>
    <row r="294" spans="1:25" x14ac:dyDescent="0.3">
      <c r="A294" s="1" t="s">
        <v>334</v>
      </c>
      <c r="B294" s="31">
        <v>0.26</v>
      </c>
      <c r="C294" s="31">
        <v>0.6</v>
      </c>
      <c r="H294" s="42">
        <f t="shared" si="32"/>
        <v>0.94135038207020005</v>
      </c>
      <c r="I294" s="42">
        <f t="shared" si="33"/>
        <v>-0.34135038207020008</v>
      </c>
      <c r="J294" s="42"/>
      <c r="O294" s="31">
        <f t="shared" si="34"/>
        <v>-0.51821571653241916</v>
      </c>
      <c r="P294" s="31">
        <v>1.2940380368505959</v>
      </c>
      <c r="Q294" s="34">
        <v>293</v>
      </c>
      <c r="R294" s="81">
        <f t="shared" si="35"/>
        <v>0.90277777777777779</v>
      </c>
      <c r="S294" s="92">
        <f t="shared" si="36"/>
        <v>1.2975429286165541</v>
      </c>
      <c r="Y294" s="42">
        <f t="shared" si="37"/>
        <v>-0.34135038207020008</v>
      </c>
    </row>
    <row r="295" spans="1:25" x14ac:dyDescent="0.3">
      <c r="A295" s="1" t="s">
        <v>335</v>
      </c>
      <c r="B295" s="31">
        <v>0.67</v>
      </c>
      <c r="C295" s="31">
        <v>0.01</v>
      </c>
      <c r="H295" s="42">
        <f t="shared" si="32"/>
        <v>1.1383895888032147</v>
      </c>
      <c r="I295" s="42">
        <f t="shared" si="33"/>
        <v>-1.1283895888032147</v>
      </c>
      <c r="J295" s="42"/>
      <c r="O295" s="31">
        <f t="shared" si="34"/>
        <v>-1.7130469160251962</v>
      </c>
      <c r="P295" s="31">
        <v>1.3075974379514212</v>
      </c>
      <c r="Q295" s="34">
        <v>294</v>
      </c>
      <c r="R295" s="81">
        <f t="shared" si="35"/>
        <v>0.90586419753086422</v>
      </c>
      <c r="S295" s="92">
        <f t="shared" si="36"/>
        <v>1.3157093793049512</v>
      </c>
      <c r="Y295" s="42">
        <f t="shared" si="37"/>
        <v>-1.1283895888032147</v>
      </c>
    </row>
    <row r="296" spans="1:25" x14ac:dyDescent="0.3">
      <c r="A296" s="1" t="s">
        <v>336</v>
      </c>
      <c r="B296" s="31">
        <v>0.56999999999999995</v>
      </c>
      <c r="C296" s="31">
        <v>0.87</v>
      </c>
      <c r="H296" s="42">
        <f t="shared" si="32"/>
        <v>1.0903312456976013</v>
      </c>
      <c r="I296" s="42">
        <f t="shared" si="33"/>
        <v>-0.22033124569760132</v>
      </c>
      <c r="J296" s="42"/>
      <c r="O296" s="31">
        <f t="shared" si="34"/>
        <v>-0.33449241706189647</v>
      </c>
      <c r="P296" s="31">
        <v>1.3159257422840538</v>
      </c>
      <c r="Q296" s="34">
        <v>295</v>
      </c>
      <c r="R296" s="81">
        <f t="shared" si="35"/>
        <v>0.90895061728395066</v>
      </c>
      <c r="S296" s="92">
        <f t="shared" si="36"/>
        <v>1.334320733599796</v>
      </c>
      <c r="Y296" s="42">
        <f t="shared" si="37"/>
        <v>-0.22033124569760132</v>
      </c>
    </row>
    <row r="297" spans="1:25" x14ac:dyDescent="0.3">
      <c r="A297" s="1" t="s">
        <v>337</v>
      </c>
      <c r="B297" s="31">
        <v>0.68</v>
      </c>
      <c r="C297" s="31">
        <v>1.23</v>
      </c>
      <c r="H297" s="42">
        <f t="shared" si="32"/>
        <v>1.143195423113776</v>
      </c>
      <c r="I297" s="42">
        <f t="shared" si="33"/>
        <v>8.6804576886224005E-2</v>
      </c>
      <c r="J297" s="42"/>
      <c r="O297" s="31">
        <f t="shared" si="34"/>
        <v>0.13178100383709693</v>
      </c>
      <c r="P297" s="31">
        <v>1.3308856534130644</v>
      </c>
      <c r="Q297" s="34">
        <v>296</v>
      </c>
      <c r="R297" s="81">
        <f t="shared" si="35"/>
        <v>0.91203703703703709</v>
      </c>
      <c r="S297" s="92">
        <f t="shared" si="36"/>
        <v>1.3534061120181982</v>
      </c>
      <c r="Y297" s="42">
        <f t="shared" si="37"/>
        <v>8.6804576886224005E-2</v>
      </c>
    </row>
    <row r="298" spans="1:25" x14ac:dyDescent="0.3">
      <c r="A298" s="1" t="s">
        <v>338</v>
      </c>
      <c r="B298" s="31">
        <v>0.81</v>
      </c>
      <c r="C298" s="31">
        <v>1.01</v>
      </c>
      <c r="H298" s="42">
        <f t="shared" si="32"/>
        <v>1.2056712691510734</v>
      </c>
      <c r="I298" s="42">
        <f t="shared" si="33"/>
        <v>-0.19567126915107336</v>
      </c>
      <c r="J298" s="42"/>
      <c r="O298" s="31">
        <f t="shared" si="34"/>
        <v>-0.2970552613211318</v>
      </c>
      <c r="P298" s="31">
        <v>1.3327290267844334</v>
      </c>
      <c r="Q298" s="34">
        <v>297</v>
      </c>
      <c r="R298" s="81">
        <f t="shared" si="35"/>
        <v>0.91512345679012341</v>
      </c>
      <c r="S298" s="92">
        <f t="shared" si="36"/>
        <v>1.3729976205470491</v>
      </c>
      <c r="Y298" s="42">
        <f t="shared" si="37"/>
        <v>-0.19567126915107336</v>
      </c>
    </row>
    <row r="299" spans="1:25" x14ac:dyDescent="0.3">
      <c r="A299" s="1" t="s">
        <v>340</v>
      </c>
      <c r="B299" s="31">
        <v>0.28999999999999998</v>
      </c>
      <c r="C299" s="31">
        <v>0.72</v>
      </c>
      <c r="H299" s="42">
        <f t="shared" si="32"/>
        <v>0.95576788500188403</v>
      </c>
      <c r="I299" s="42">
        <f t="shared" si="33"/>
        <v>-0.23576788500188406</v>
      </c>
      <c r="J299" s="42"/>
      <c r="O299" s="31">
        <f t="shared" si="34"/>
        <v>-0.35792730835865277</v>
      </c>
      <c r="P299" s="31">
        <v>1.4734131304014499</v>
      </c>
      <c r="Q299" s="34">
        <v>298</v>
      </c>
      <c r="R299" s="81">
        <f t="shared" si="35"/>
        <v>0.91820987654320985</v>
      </c>
      <c r="S299" s="92">
        <f t="shared" si="36"/>
        <v>1.3931307798052255</v>
      </c>
      <c r="Y299" s="42">
        <f t="shared" si="37"/>
        <v>-0.23576788500188406</v>
      </c>
    </row>
    <row r="300" spans="1:25" x14ac:dyDescent="0.3">
      <c r="A300" s="1" t="s">
        <v>341</v>
      </c>
      <c r="B300" s="31">
        <v>3.76</v>
      </c>
      <c r="C300" s="31">
        <v>2.86</v>
      </c>
      <c r="H300" s="42">
        <f t="shared" si="32"/>
        <v>2.6233923907666665</v>
      </c>
      <c r="I300" s="42">
        <f t="shared" si="33"/>
        <v>0.23660760923333335</v>
      </c>
      <c r="J300" s="42"/>
      <c r="O300" s="31">
        <f t="shared" si="34"/>
        <v>0.35920212250021089</v>
      </c>
      <c r="P300" s="31">
        <v>1.4874901506819371</v>
      </c>
      <c r="Q300" s="34">
        <v>299</v>
      </c>
      <c r="R300" s="81">
        <f t="shared" si="35"/>
        <v>0.92129629629629628</v>
      </c>
      <c r="S300" s="92">
        <f t="shared" si="36"/>
        <v>1.4138450348336926</v>
      </c>
      <c r="Y300" s="42">
        <f t="shared" si="37"/>
        <v>0.23660760923333335</v>
      </c>
    </row>
    <row r="301" spans="1:25" x14ac:dyDescent="0.3">
      <c r="A301" s="1" t="s">
        <v>343</v>
      </c>
      <c r="B301" s="31">
        <v>1.07</v>
      </c>
      <c r="C301" s="31">
        <v>1.1599999999999999</v>
      </c>
      <c r="H301" s="42">
        <f t="shared" si="32"/>
        <v>1.3306229612256679</v>
      </c>
      <c r="I301" s="42">
        <f t="shared" si="33"/>
        <v>-0.170622961225668</v>
      </c>
      <c r="J301" s="42"/>
      <c r="O301" s="31">
        <f t="shared" si="34"/>
        <v>-0.25902856640207034</v>
      </c>
      <c r="P301" s="31">
        <v>1.4977309125467284</v>
      </c>
      <c r="Q301" s="34">
        <v>300</v>
      </c>
      <c r="R301" s="81">
        <f t="shared" si="35"/>
        <v>0.92438271604938271</v>
      </c>
      <c r="S301" s="92">
        <f t="shared" si="36"/>
        <v>1.4351843645033879</v>
      </c>
      <c r="Y301" s="42">
        <f t="shared" si="37"/>
        <v>-0.170622961225668</v>
      </c>
    </row>
    <row r="302" spans="1:25" x14ac:dyDescent="0.3">
      <c r="A302" s="1" t="s">
        <v>344</v>
      </c>
      <c r="B302" s="31">
        <v>1.36</v>
      </c>
      <c r="C302" s="31">
        <v>1.44</v>
      </c>
      <c r="H302" s="42">
        <f t="shared" si="32"/>
        <v>1.4699921562319467</v>
      </c>
      <c r="I302" s="42">
        <f t="shared" si="33"/>
        <v>-2.9992156231946732E-2</v>
      </c>
      <c r="J302" s="42"/>
      <c r="O302" s="31">
        <f t="shared" si="34"/>
        <v>-4.5532120508640687E-2</v>
      </c>
      <c r="P302" s="31">
        <v>1.609087568921866</v>
      </c>
      <c r="Q302" s="34">
        <v>301</v>
      </c>
      <c r="R302" s="81">
        <f t="shared" si="35"/>
        <v>0.92746913580246915</v>
      </c>
      <c r="S302" s="92">
        <f t="shared" si="36"/>
        <v>1.4571980149832944</v>
      </c>
      <c r="Y302" s="42">
        <f t="shared" si="37"/>
        <v>-2.9992156231946732E-2</v>
      </c>
    </row>
    <row r="303" spans="1:25" x14ac:dyDescent="0.3">
      <c r="A303" s="1" t="s">
        <v>345</v>
      </c>
      <c r="B303" s="31">
        <v>0.78</v>
      </c>
      <c r="C303" s="31">
        <v>0.99</v>
      </c>
      <c r="H303" s="42">
        <f t="shared" si="32"/>
        <v>1.1912537662193894</v>
      </c>
      <c r="I303" s="42">
        <f t="shared" si="33"/>
        <v>-0.2012537662193894</v>
      </c>
      <c r="J303" s="42"/>
      <c r="O303" s="31">
        <f t="shared" si="34"/>
        <v>-0.30553024148887797</v>
      </c>
      <c r="P303" s="31">
        <v>1.6303857351770277</v>
      </c>
      <c r="Q303" s="34">
        <v>302</v>
      </c>
      <c r="R303" s="81">
        <f t="shared" si="35"/>
        <v>0.93055555555555558</v>
      </c>
      <c r="S303" s="92">
        <f t="shared" si="36"/>
        <v>1.4799413890351927</v>
      </c>
      <c r="Y303" s="42">
        <f t="shared" si="37"/>
        <v>-0.2012537662193894</v>
      </c>
    </row>
    <row r="304" spans="1:25" x14ac:dyDescent="0.3">
      <c r="A304" s="1" t="s">
        <v>346</v>
      </c>
      <c r="B304" s="31">
        <v>0.49</v>
      </c>
      <c r="C304" s="31">
        <v>1.55</v>
      </c>
      <c r="H304" s="42">
        <f t="shared" si="32"/>
        <v>1.0518845712131106</v>
      </c>
      <c r="I304" s="42">
        <f t="shared" si="33"/>
        <v>0.49811542878688941</v>
      </c>
      <c r="J304" s="42"/>
      <c r="O304" s="31">
        <f t="shared" si="34"/>
        <v>0.75620610786826181</v>
      </c>
      <c r="P304" s="31">
        <v>1.7247148395423488</v>
      </c>
      <c r="Q304" s="34">
        <v>303</v>
      </c>
      <c r="R304" s="81">
        <f t="shared" si="35"/>
        <v>0.93364197530864201</v>
      </c>
      <c r="S304" s="92">
        <f t="shared" si="36"/>
        <v>1.5034771328538792</v>
      </c>
      <c r="Y304" s="42">
        <f t="shared" si="37"/>
        <v>0.49811542878688941</v>
      </c>
    </row>
    <row r="305" spans="1:25" x14ac:dyDescent="0.3">
      <c r="A305" s="1" t="s">
        <v>347</v>
      </c>
      <c r="B305" s="31">
        <v>0.62</v>
      </c>
      <c r="C305" s="31">
        <v>0.9</v>
      </c>
      <c r="H305" s="42">
        <f t="shared" si="32"/>
        <v>1.114360417250408</v>
      </c>
      <c r="I305" s="42">
        <f t="shared" si="33"/>
        <v>-0.214360417250408</v>
      </c>
      <c r="J305" s="42"/>
      <c r="O305" s="31">
        <f t="shared" si="34"/>
        <v>-0.32542789771585368</v>
      </c>
      <c r="P305" s="31">
        <v>1.7260434295719009</v>
      </c>
      <c r="Q305" s="34">
        <v>304</v>
      </c>
      <c r="R305" s="81">
        <f t="shared" si="35"/>
        <v>0.93672839506172845</v>
      </c>
      <c r="S305" s="92">
        <f t="shared" si="36"/>
        <v>1.5278764758659351</v>
      </c>
      <c r="Y305" s="42">
        <f t="shared" si="37"/>
        <v>-0.214360417250408</v>
      </c>
    </row>
    <row r="306" spans="1:25" x14ac:dyDescent="0.3">
      <c r="A306" s="1" t="s">
        <v>348</v>
      </c>
      <c r="B306" s="31">
        <v>1.45</v>
      </c>
      <c r="C306" s="31">
        <v>0.19</v>
      </c>
      <c r="H306" s="42">
        <f t="shared" si="32"/>
        <v>1.5132446650269986</v>
      </c>
      <c r="I306" s="42">
        <f t="shared" si="33"/>
        <v>-1.3232446650269987</v>
      </c>
      <c r="J306" s="42"/>
      <c r="O306" s="31">
        <f t="shared" si="34"/>
        <v>-2.0088630868842663</v>
      </c>
      <c r="P306" s="31">
        <v>1.7553737126516245</v>
      </c>
      <c r="Q306" s="34">
        <v>305</v>
      </c>
      <c r="R306" s="81">
        <f t="shared" si="35"/>
        <v>0.93981481481481477</v>
      </c>
      <c r="S306" s="92">
        <f t="shared" si="36"/>
        <v>1.553220898001531</v>
      </c>
      <c r="Y306" s="42">
        <f t="shared" si="37"/>
        <v>-1.3232446650269987</v>
      </c>
    </row>
    <row r="307" spans="1:25" x14ac:dyDescent="0.3">
      <c r="A307" s="1" t="s">
        <v>349</v>
      </c>
      <c r="B307" s="31">
        <v>0.79</v>
      </c>
      <c r="C307" s="31">
        <v>1</v>
      </c>
      <c r="H307" s="42">
        <f t="shared" si="32"/>
        <v>1.1960596005299506</v>
      </c>
      <c r="I307" s="42">
        <f t="shared" si="33"/>
        <v>-0.19605960052995064</v>
      </c>
      <c r="J307" s="42"/>
      <c r="O307" s="31">
        <f t="shared" si="34"/>
        <v>-0.29764480049942849</v>
      </c>
      <c r="P307" s="31">
        <v>1.7882412308011284</v>
      </c>
      <c r="Q307" s="34">
        <v>306</v>
      </c>
      <c r="R307" s="81">
        <f t="shared" si="35"/>
        <v>0.9429012345679012</v>
      </c>
      <c r="S307" s="92">
        <f t="shared" si="36"/>
        <v>1.5796042259951355</v>
      </c>
      <c r="Y307" s="42">
        <f t="shared" si="37"/>
        <v>-0.19605960052995064</v>
      </c>
    </row>
    <row r="308" spans="1:25" x14ac:dyDescent="0.3">
      <c r="A308" s="1" t="s">
        <v>350</v>
      </c>
      <c r="B308" s="31">
        <v>1.03</v>
      </c>
      <c r="C308" s="31">
        <v>0.09</v>
      </c>
      <c r="H308" s="42">
        <f t="shared" si="32"/>
        <v>1.3113996239834227</v>
      </c>
      <c r="I308" s="42">
        <f t="shared" si="33"/>
        <v>-1.2213996239834226</v>
      </c>
      <c r="J308" s="42"/>
      <c r="O308" s="31">
        <f t="shared" si="34"/>
        <v>-1.8542486388218753</v>
      </c>
      <c r="P308" s="31">
        <v>1.8183105647321067</v>
      </c>
      <c r="Q308" s="34">
        <v>307</v>
      </c>
      <c r="R308" s="81">
        <f t="shared" si="35"/>
        <v>0.94598765432098764</v>
      </c>
      <c r="S308" s="92">
        <f t="shared" si="36"/>
        <v>1.6071352991791941</v>
      </c>
      <c r="Y308" s="42">
        <f t="shared" si="37"/>
        <v>-1.2213996239834226</v>
      </c>
    </row>
    <row r="309" spans="1:25" x14ac:dyDescent="0.3">
      <c r="A309" s="1" t="s">
        <v>351</v>
      </c>
      <c r="B309" s="31">
        <v>0.79</v>
      </c>
      <c r="C309" s="31">
        <v>1.81</v>
      </c>
      <c r="H309" s="42">
        <f t="shared" si="32"/>
        <v>1.1960596005299506</v>
      </c>
      <c r="I309" s="42">
        <f t="shared" si="33"/>
        <v>0.61394039947004941</v>
      </c>
      <c r="J309" s="42"/>
      <c r="O309" s="31">
        <f t="shared" si="34"/>
        <v>0.93204396634933484</v>
      </c>
      <c r="P309" s="31">
        <v>1.8276684357483748</v>
      </c>
      <c r="Q309" s="34">
        <v>308</v>
      </c>
      <c r="R309" s="81">
        <f t="shared" si="35"/>
        <v>0.94907407407407407</v>
      </c>
      <c r="S309" s="92">
        <f t="shared" si="36"/>
        <v>1.6359414022252217</v>
      </c>
      <c r="Y309" s="42">
        <f t="shared" si="37"/>
        <v>0.61394039947004941</v>
      </c>
    </row>
    <row r="310" spans="1:25" x14ac:dyDescent="0.3">
      <c r="A310" s="1" t="s">
        <v>352</v>
      </c>
      <c r="B310" s="31">
        <v>1.26</v>
      </c>
      <c r="C310" s="31">
        <v>1.27</v>
      </c>
      <c r="H310" s="42">
        <f t="shared" si="32"/>
        <v>1.4219338131263333</v>
      </c>
      <c r="I310" s="42">
        <f t="shared" si="33"/>
        <v>-0.15193381312633325</v>
      </c>
      <c r="J310" s="42"/>
      <c r="O310" s="31">
        <f t="shared" si="34"/>
        <v>-0.23065593000734827</v>
      </c>
      <c r="P310" s="31">
        <v>1.8522824054017242</v>
      </c>
      <c r="Q310" s="34">
        <v>309</v>
      </c>
      <c r="R310" s="81">
        <f t="shared" si="35"/>
        <v>0.9521604938271605</v>
      </c>
      <c r="S310" s="92">
        <f t="shared" si="36"/>
        <v>1.6661727474237049</v>
      </c>
      <c r="Y310" s="42">
        <f t="shared" si="37"/>
        <v>-0.15193381312633325</v>
      </c>
    </row>
    <row r="311" spans="1:25" x14ac:dyDescent="0.3">
      <c r="A311" s="1" t="s">
        <v>353</v>
      </c>
      <c r="B311" s="31">
        <v>0.42</v>
      </c>
      <c r="C311" s="31">
        <v>1.69</v>
      </c>
      <c r="H311" s="42">
        <f t="shared" si="32"/>
        <v>1.0182437310391814</v>
      </c>
      <c r="I311" s="42">
        <f t="shared" si="33"/>
        <v>0.67175626896081853</v>
      </c>
      <c r="J311" s="42"/>
      <c r="O311" s="31">
        <f t="shared" si="34"/>
        <v>1.0198162197547582</v>
      </c>
      <c r="P311" s="31">
        <v>1.9584798850073049</v>
      </c>
      <c r="Q311" s="34">
        <v>310</v>
      </c>
      <c r="R311" s="81">
        <f t="shared" si="35"/>
        <v>0.95524691358024694</v>
      </c>
      <c r="S311" s="92">
        <f t="shared" si="36"/>
        <v>1.6980084190930924</v>
      </c>
      <c r="Y311" s="42">
        <f t="shared" si="37"/>
        <v>0.67175626896081853</v>
      </c>
    </row>
    <row r="312" spans="1:25" x14ac:dyDescent="0.3">
      <c r="A312" s="1" t="s">
        <v>354</v>
      </c>
      <c r="B312" s="31">
        <v>0.74</v>
      </c>
      <c r="C312" s="31">
        <v>0.97</v>
      </c>
      <c r="H312" s="42">
        <f t="shared" si="32"/>
        <v>1.1720304289771439</v>
      </c>
      <c r="I312" s="42">
        <f t="shared" si="33"/>
        <v>-0.20203042897714396</v>
      </c>
      <c r="J312" s="42"/>
      <c r="O312" s="31">
        <f t="shared" si="34"/>
        <v>-0.30670931984547128</v>
      </c>
      <c r="P312" s="31">
        <v>2.0315855789539441</v>
      </c>
      <c r="Q312" s="34">
        <v>311</v>
      </c>
      <c r="R312" s="81">
        <f t="shared" si="35"/>
        <v>0.95833333333333337</v>
      </c>
      <c r="S312" s="92">
        <f t="shared" si="36"/>
        <v>1.7316643961222455</v>
      </c>
      <c r="Y312" s="42">
        <f t="shared" si="37"/>
        <v>-0.20203042897714396</v>
      </c>
    </row>
    <row r="313" spans="1:25" x14ac:dyDescent="0.3">
      <c r="A313" s="1" t="s">
        <v>355</v>
      </c>
      <c r="B313" s="31">
        <v>0.55000000000000004</v>
      </c>
      <c r="C313" s="31">
        <v>1.36</v>
      </c>
      <c r="H313" s="42">
        <f t="shared" si="32"/>
        <v>1.0807195770764788</v>
      </c>
      <c r="I313" s="42">
        <f t="shared" si="33"/>
        <v>0.27928042292352129</v>
      </c>
      <c r="J313" s="42"/>
      <c r="O313" s="31">
        <f t="shared" si="34"/>
        <v>0.4239851837899074</v>
      </c>
      <c r="P313" s="31">
        <v>2.0787515490555273</v>
      </c>
      <c r="Q313" s="34">
        <v>312</v>
      </c>
      <c r="R313" s="81">
        <f t="shared" si="35"/>
        <v>0.9614197530864198</v>
      </c>
      <c r="S313" s="92">
        <f t="shared" si="36"/>
        <v>1.7674045958195872</v>
      </c>
      <c r="Y313" s="42">
        <f t="shared" si="37"/>
        <v>0.27928042292352129</v>
      </c>
    </row>
    <row r="314" spans="1:25" x14ac:dyDescent="0.3">
      <c r="A314" s="1" t="s">
        <v>356</v>
      </c>
      <c r="B314" s="31">
        <v>0.9</v>
      </c>
      <c r="C314" s="31">
        <v>1.06</v>
      </c>
      <c r="H314" s="42">
        <f t="shared" si="32"/>
        <v>1.2489237779461253</v>
      </c>
      <c r="I314" s="42">
        <f t="shared" si="33"/>
        <v>-0.18892377794612525</v>
      </c>
      <c r="J314" s="42"/>
      <c r="O314" s="31">
        <f t="shared" si="34"/>
        <v>-0.28681166361849536</v>
      </c>
      <c r="P314" s="31">
        <v>2.295417122512033</v>
      </c>
      <c r="Q314" s="34">
        <v>313</v>
      </c>
      <c r="R314" s="81">
        <f t="shared" si="35"/>
        <v>0.96450617283950613</v>
      </c>
      <c r="S314" s="92">
        <f t="shared" si="36"/>
        <v>1.8055564251351772</v>
      </c>
      <c r="Y314" s="42">
        <f t="shared" si="37"/>
        <v>-0.18892377794612525</v>
      </c>
    </row>
    <row r="315" spans="1:25" x14ac:dyDescent="0.3">
      <c r="A315" s="1" t="s">
        <v>358</v>
      </c>
      <c r="B315" s="31">
        <v>0.81</v>
      </c>
      <c r="C315" s="31">
        <v>1.01</v>
      </c>
      <c r="H315" s="42">
        <f t="shared" si="32"/>
        <v>1.2056712691510734</v>
      </c>
      <c r="I315" s="42">
        <f t="shared" si="33"/>
        <v>-0.19567126915107336</v>
      </c>
      <c r="J315" s="42"/>
      <c r="O315" s="31">
        <f t="shared" si="34"/>
        <v>-0.2970552613211318</v>
      </c>
      <c r="P315" s="31">
        <v>2.3506871294368121</v>
      </c>
      <c r="Q315" s="34">
        <v>314</v>
      </c>
      <c r="R315" s="81">
        <f t="shared" si="35"/>
        <v>0.96759259259259256</v>
      </c>
      <c r="S315" s="92">
        <f t="shared" si="36"/>
        <v>1.846533258929199</v>
      </c>
      <c r="Y315" s="42">
        <f t="shared" si="37"/>
        <v>-0.19567126915107336</v>
      </c>
    </row>
    <row r="316" spans="1:25" x14ac:dyDescent="0.3">
      <c r="A316" s="1" t="s">
        <v>359</v>
      </c>
      <c r="B316" s="31">
        <v>1.93</v>
      </c>
      <c r="C316" s="31">
        <v>2.88</v>
      </c>
      <c r="H316" s="42">
        <f t="shared" si="32"/>
        <v>1.7439247119339427</v>
      </c>
      <c r="I316" s="42">
        <f t="shared" si="33"/>
        <v>1.1360752880660572</v>
      </c>
      <c r="J316" s="42"/>
      <c r="O316" s="31">
        <f t="shared" si="34"/>
        <v>1.7247148395423488</v>
      </c>
      <c r="P316" s="31">
        <v>2.4053704330211398</v>
      </c>
      <c r="Q316" s="34">
        <v>315</v>
      </c>
      <c r="R316" s="81">
        <f t="shared" si="35"/>
        <v>0.97067901234567899</v>
      </c>
      <c r="S316" s="92">
        <f t="shared" si="36"/>
        <v>1.8908679381668227</v>
      </c>
      <c r="Y316" s="42">
        <f t="shared" si="37"/>
        <v>1.1360752880660572</v>
      </c>
    </row>
    <row r="317" spans="1:25" x14ac:dyDescent="0.3">
      <c r="A317" s="1" t="s">
        <v>360</v>
      </c>
      <c r="B317" s="31">
        <v>0.97</v>
      </c>
      <c r="C317" s="31">
        <v>0.8</v>
      </c>
      <c r="H317" s="42">
        <f t="shared" si="32"/>
        <v>1.2825646181200545</v>
      </c>
      <c r="I317" s="42">
        <f t="shared" si="33"/>
        <v>-0.48256461812005447</v>
      </c>
      <c r="J317" s="42"/>
      <c r="O317" s="31">
        <f t="shared" si="34"/>
        <v>-0.73259788911221613</v>
      </c>
      <c r="P317" s="31">
        <v>2.4089824239273994</v>
      </c>
      <c r="Q317" s="34">
        <v>316</v>
      </c>
      <c r="R317" s="81">
        <f t="shared" si="35"/>
        <v>0.97376543209876543</v>
      </c>
      <c r="S317" s="92">
        <f t="shared" si="36"/>
        <v>1.9392645282245171</v>
      </c>
      <c r="Y317" s="42">
        <f t="shared" si="37"/>
        <v>-0.48256461812005447</v>
      </c>
    </row>
    <row r="318" spans="1:25" x14ac:dyDescent="0.3">
      <c r="A318" s="1" t="s">
        <v>362</v>
      </c>
      <c r="B318" s="31">
        <v>0.53</v>
      </c>
      <c r="C318" s="31">
        <v>0.45</v>
      </c>
      <c r="H318" s="42">
        <f t="shared" si="32"/>
        <v>1.0711079084553561</v>
      </c>
      <c r="I318" s="42">
        <f t="shared" si="33"/>
        <v>-0.62110790845535613</v>
      </c>
      <c r="J318" s="42"/>
      <c r="O318" s="31">
        <f t="shared" si="34"/>
        <v>-0.9429252074425708</v>
      </c>
      <c r="P318" s="31">
        <v>2.7297059161100452</v>
      </c>
      <c r="Q318" s="34">
        <v>317</v>
      </c>
      <c r="R318" s="81">
        <f t="shared" si="35"/>
        <v>0.97685185185185186</v>
      </c>
      <c r="S318" s="92">
        <f t="shared" si="36"/>
        <v>1.992681847958627</v>
      </c>
      <c r="Y318" s="42">
        <f t="shared" si="37"/>
        <v>-0.62110790845535613</v>
      </c>
    </row>
    <row r="319" spans="1:25" x14ac:dyDescent="0.3">
      <c r="A319" s="1" t="s">
        <v>363</v>
      </c>
      <c r="B319" s="31">
        <v>1.55</v>
      </c>
      <c r="C319" s="31">
        <v>1.43</v>
      </c>
      <c r="H319" s="42">
        <f t="shared" si="32"/>
        <v>1.561303008132612</v>
      </c>
      <c r="I319" s="42">
        <f t="shared" si="33"/>
        <v>-0.13130300813261209</v>
      </c>
      <c r="J319" s="42"/>
      <c r="O319" s="31">
        <f t="shared" si="34"/>
        <v>-0.19933559772114298</v>
      </c>
      <c r="P319" s="31">
        <v>3.0786553688522988</v>
      </c>
      <c r="Q319" s="34">
        <v>318</v>
      </c>
      <c r="R319" s="81">
        <f t="shared" si="35"/>
        <v>0.97993827160493829</v>
      </c>
      <c r="S319" s="92">
        <f t="shared" si="36"/>
        <v>2.0524756740906112</v>
      </c>
      <c r="Y319" s="42">
        <f t="shared" si="37"/>
        <v>-0.13130300813261209</v>
      </c>
    </row>
    <row r="320" spans="1:25" x14ac:dyDescent="0.3">
      <c r="A320" s="1" t="s">
        <v>364</v>
      </c>
      <c r="B320" s="31">
        <v>0.27</v>
      </c>
      <c r="C320" s="31">
        <v>0.7</v>
      </c>
      <c r="H320" s="42">
        <f t="shared" si="32"/>
        <v>0.94615621638076142</v>
      </c>
      <c r="I320" s="42">
        <f t="shared" si="33"/>
        <v>-0.24615621638076146</v>
      </c>
      <c r="J320" s="42"/>
      <c r="O320" s="31">
        <f t="shared" si="34"/>
        <v>-0.37369819033755164</v>
      </c>
      <c r="P320" s="31">
        <v>3.4069709503541676</v>
      </c>
      <c r="Q320" s="34">
        <v>319</v>
      </c>
      <c r="R320" s="81">
        <f t="shared" si="35"/>
        <v>0.98302469135802473</v>
      </c>
      <c r="S320" s="92">
        <f t="shared" si="36"/>
        <v>2.1206577162506539</v>
      </c>
      <c r="Y320" s="42">
        <f t="shared" si="37"/>
        <v>-0.24615621638076146</v>
      </c>
    </row>
    <row r="321" spans="1:25" x14ac:dyDescent="0.3">
      <c r="A321" s="1" t="s">
        <v>365</v>
      </c>
      <c r="B321" s="31">
        <v>0.74</v>
      </c>
      <c r="C321" s="31">
        <v>1.85</v>
      </c>
      <c r="H321" s="42">
        <f t="shared" si="32"/>
        <v>1.1720304289771439</v>
      </c>
      <c r="I321" s="42">
        <f t="shared" si="33"/>
        <v>0.67796957102285615</v>
      </c>
      <c r="J321" s="42"/>
      <c r="O321" s="31">
        <f t="shared" si="34"/>
        <v>1.0292488466075063</v>
      </c>
      <c r="P321" s="31">
        <v>3.4712335566263564</v>
      </c>
      <c r="Q321" s="34">
        <v>320</v>
      </c>
      <c r="R321" s="81">
        <f t="shared" si="35"/>
        <v>0.98611111111111116</v>
      </c>
      <c r="S321" s="92">
        <f t="shared" si="36"/>
        <v>2.2004105812100336</v>
      </c>
      <c r="Y321" s="42">
        <f t="shared" si="37"/>
        <v>0.67796957102285615</v>
      </c>
    </row>
    <row r="322" spans="1:25" x14ac:dyDescent="0.3">
      <c r="A322" s="1" t="s">
        <v>366</v>
      </c>
      <c r="B322" s="31">
        <v>1.18</v>
      </c>
      <c r="C322" s="31">
        <v>1.22</v>
      </c>
      <c r="H322" s="42">
        <f t="shared" si="32"/>
        <v>1.3834871386418426</v>
      </c>
      <c r="I322" s="42">
        <f t="shared" si="33"/>
        <v>-0.16348713864184261</v>
      </c>
      <c r="J322" s="42"/>
      <c r="O322" s="31">
        <f t="shared" si="34"/>
        <v>-0.24819542952113724</v>
      </c>
      <c r="P322" s="31">
        <v>3.5436030355595864</v>
      </c>
      <c r="Q322" s="34">
        <v>321</v>
      </c>
      <c r="R322" s="81">
        <f t="shared" si="35"/>
        <v>0.98919753086419748</v>
      </c>
      <c r="S322" s="92">
        <f t="shared" si="36"/>
        <v>2.2972425287569864</v>
      </c>
      <c r="Y322" s="42">
        <f t="shared" si="37"/>
        <v>-0.16348713864184261</v>
      </c>
    </row>
    <row r="323" spans="1:25" x14ac:dyDescent="0.3">
      <c r="A323" s="1" t="s">
        <v>367</v>
      </c>
      <c r="B323" s="31">
        <v>0.26</v>
      </c>
      <c r="C323" s="31">
        <v>1.34</v>
      </c>
      <c r="H323" s="42">
        <f t="shared" ref="H323:H326" si="38">$F$2*B323+$F$3</f>
        <v>0.94135038207020005</v>
      </c>
      <c r="I323" s="42">
        <f t="shared" ref="I323:I325" si="39">C323-H323</f>
        <v>0.39864961792980003</v>
      </c>
      <c r="J323" s="42"/>
      <c r="O323" s="31">
        <f t="shared" ref="O323:P325" si="40">STANDARDIZE(I323,$L$2,$L$3)</f>
        <v>0.60520365071213023</v>
      </c>
      <c r="P323" s="31">
        <v>3.8596102143158579</v>
      </c>
      <c r="Q323" s="34">
        <v>322</v>
      </c>
      <c r="R323" s="81">
        <f t="shared" ref="R323:R325" si="41">(Q323-0.5)/$L$6</f>
        <v>0.99228395061728392</v>
      </c>
      <c r="S323" s="92">
        <f t="shared" ref="S323:S325" si="42">_xlfn.NORM.S.INV(R323)</f>
        <v>2.4220765640772677</v>
      </c>
      <c r="Y323" s="42">
        <f t="shared" ref="Y323:Y325" si="43">I323</f>
        <v>0.39864961792980003</v>
      </c>
    </row>
    <row r="324" spans="1:25" x14ac:dyDescent="0.3">
      <c r="A324" s="1" t="s">
        <v>368</v>
      </c>
      <c r="B324" s="31">
        <v>1.32</v>
      </c>
      <c r="C324" s="31">
        <v>1.3</v>
      </c>
      <c r="H324" s="42">
        <f t="shared" si="38"/>
        <v>1.4507688189897014</v>
      </c>
      <c r="I324" s="42">
        <f t="shared" si="39"/>
        <v>-0.1507688189897014</v>
      </c>
      <c r="J324" s="42"/>
      <c r="O324" s="31">
        <f t="shared" si="40"/>
        <v>-0.22888731247245833</v>
      </c>
      <c r="P324" s="31">
        <v>3.8955749400298028</v>
      </c>
      <c r="Q324" s="34">
        <v>323</v>
      </c>
      <c r="R324" s="81">
        <f t="shared" si="41"/>
        <v>0.99537037037037035</v>
      </c>
      <c r="S324" s="92">
        <f t="shared" si="42"/>
        <v>2.6023304276571122</v>
      </c>
      <c r="Y324" s="42">
        <f t="shared" si="43"/>
        <v>-0.1507688189897014</v>
      </c>
    </row>
    <row r="325" spans="1:25" x14ac:dyDescent="0.3">
      <c r="A325" s="1" t="s">
        <v>369</v>
      </c>
      <c r="B325" s="31">
        <v>1.1200000000000001</v>
      </c>
      <c r="C325" s="31">
        <v>1.01</v>
      </c>
      <c r="H325" s="42">
        <f t="shared" si="38"/>
        <v>1.3546521327784746</v>
      </c>
      <c r="I325" s="42">
        <f t="shared" si="39"/>
        <v>-0.34465213277847462</v>
      </c>
      <c r="J325" s="42"/>
      <c r="O325" s="31">
        <f>STANDARDIZE(I325,$L$2,$L$3)</f>
        <v>-0.52322821746686377</v>
      </c>
      <c r="P325" s="31">
        <v>4.5269997583640498</v>
      </c>
      <c r="Q325" s="34">
        <v>324</v>
      </c>
      <c r="R325" s="81">
        <f>(Q325-0.5)/$L$6</f>
        <v>0.99845679012345678</v>
      </c>
      <c r="S325" s="92">
        <f t="shared" si="42"/>
        <v>2.9589971305021723</v>
      </c>
      <c r="Y325" s="42">
        <f t="shared" si="43"/>
        <v>-0.34465213277847462</v>
      </c>
    </row>
    <row r="326" spans="1:25" x14ac:dyDescent="0.3">
      <c r="H326" s="42"/>
    </row>
  </sheetData>
  <sortState ref="P2:P325">
    <sortCondition ref="P2"/>
  </sortState>
  <mergeCells count="8">
    <mergeCell ref="T17:V17"/>
    <mergeCell ref="X1:X2"/>
    <mergeCell ref="AA2:AB2"/>
    <mergeCell ref="Z10:AC10"/>
    <mergeCell ref="T1:V1"/>
    <mergeCell ref="E1:F1"/>
    <mergeCell ref="D7:G7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NY Data</vt:lpstr>
      <vt:lpstr>LA Data</vt:lpstr>
      <vt:lpstr>key</vt:lpstr>
      <vt:lpstr>Q1</vt:lpstr>
      <vt:lpstr>Q2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HP</cp:lastModifiedBy>
  <dcterms:created xsi:type="dcterms:W3CDTF">2018-03-04T14:19:26Z</dcterms:created>
  <dcterms:modified xsi:type="dcterms:W3CDTF">2019-10-25T00:54:31Z</dcterms:modified>
</cp:coreProperties>
</file>