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autoCompressPictures="0"/>
  <bookViews>
    <workbookView xWindow="2700" yWindow="1260" windowWidth="20730" windowHeight="11760"/>
  </bookViews>
  <sheets>
    <sheet name="Expenses" sheetId="5" r:id="rId1"/>
  </sheets>
  <definedNames>
    <definedName name="BudgetCategory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20" i="5" l="1"/>
  <c r="AF19" i="5"/>
  <c r="AL13" i="5"/>
  <c r="AL14" i="5"/>
  <c r="M20" i="5"/>
  <c r="B1" i="5"/>
  <c r="AL17" i="5"/>
  <c r="AF17" i="5"/>
  <c r="AF18" i="5"/>
  <c r="AF16" i="5"/>
  <c r="AF15" i="5"/>
  <c r="AF13" i="5"/>
  <c r="AF14" i="5"/>
  <c r="AF10" i="5"/>
  <c r="AF11" i="5"/>
  <c r="AF12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M9" i="5"/>
  <c r="M10" i="5"/>
  <c r="M11" i="5"/>
  <c r="M12" i="5"/>
  <c r="M13" i="5"/>
  <c r="M14" i="5"/>
  <c r="M15" i="5"/>
  <c r="M16" i="5"/>
  <c r="M17" i="5"/>
  <c r="M18" i="5"/>
  <c r="M19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W9" i="5"/>
  <c r="W10" i="5"/>
  <c r="W11" i="5"/>
  <c r="W13" i="5"/>
  <c r="W14" i="5"/>
  <c r="W15" i="5"/>
  <c r="W16" i="5"/>
  <c r="W17" i="5"/>
  <c r="W18" i="5"/>
  <c r="W19" i="5"/>
  <c r="W20" i="5"/>
  <c r="AL7" i="5"/>
  <c r="AL10" i="5"/>
  <c r="D20" i="5"/>
  <c r="S20" i="5"/>
  <c r="I20" i="5"/>
  <c r="I19" i="5"/>
  <c r="N20" i="5"/>
  <c r="X20" i="5"/>
  <c r="X19" i="5"/>
  <c r="D19" i="5"/>
  <c r="S19" i="5"/>
  <c r="N19" i="5"/>
  <c r="X18" i="5"/>
  <c r="S18" i="5"/>
  <c r="N18" i="5"/>
  <c r="I18" i="5"/>
  <c r="D18" i="5"/>
  <c r="S16" i="5"/>
  <c r="S17" i="5"/>
  <c r="N16" i="5"/>
  <c r="N17" i="5"/>
  <c r="I16" i="5"/>
  <c r="I17" i="5"/>
  <c r="D16" i="5"/>
  <c r="D17" i="5"/>
  <c r="S15" i="5"/>
  <c r="I15" i="5"/>
  <c r="D15" i="5"/>
  <c r="X14" i="5"/>
  <c r="X15" i="5"/>
  <c r="S13" i="5"/>
  <c r="S14" i="5"/>
  <c r="N13" i="5"/>
  <c r="N14" i="5"/>
  <c r="I13" i="5"/>
  <c r="I14" i="5"/>
  <c r="D14" i="5"/>
  <c r="D13" i="5"/>
  <c r="I12" i="5"/>
  <c r="D12" i="5"/>
  <c r="AK52" i="5"/>
  <c r="AL52" i="5"/>
  <c r="D11" i="5"/>
  <c r="AF9" i="5"/>
  <c r="X9" i="5"/>
  <c r="AF6" i="5"/>
  <c r="AF7" i="5"/>
  <c r="AF8" i="5"/>
  <c r="X11" i="5"/>
  <c r="X13" i="5"/>
  <c r="X16" i="5"/>
  <c r="X17" i="5"/>
  <c r="X10" i="5"/>
  <c r="I10" i="5"/>
  <c r="I11" i="5"/>
  <c r="S10" i="5"/>
  <c r="S11" i="5"/>
  <c r="S12" i="5"/>
  <c r="N10" i="5"/>
  <c r="N11" i="5"/>
  <c r="N12" i="5"/>
  <c r="N15" i="5"/>
  <c r="S9" i="5"/>
  <c r="S8" i="5"/>
  <c r="N9" i="5"/>
  <c r="I9" i="5"/>
  <c r="I8" i="5"/>
  <c r="D7" i="5"/>
  <c r="D8" i="5"/>
  <c r="D9" i="5"/>
  <c r="D10" i="5"/>
  <c r="D6" i="5"/>
  <c r="AM51" i="5"/>
</calcChain>
</file>

<file path=xl/sharedStrings.xml><?xml version="1.0" encoding="utf-8"?>
<sst xmlns="http://schemas.openxmlformats.org/spreadsheetml/2006/main" count="55" uniqueCount="37">
  <si>
    <t>Lukasz</t>
  </si>
  <si>
    <t xml:space="preserve">Aga </t>
  </si>
  <si>
    <t>deposit</t>
  </si>
  <si>
    <t>Electricity</t>
  </si>
  <si>
    <t>Water</t>
  </si>
  <si>
    <t>Aga</t>
  </si>
  <si>
    <t>Total</t>
  </si>
  <si>
    <t>SKY</t>
  </si>
  <si>
    <t>Council</t>
  </si>
  <si>
    <t>Month totla</t>
  </si>
  <si>
    <t>Aga paid in</t>
  </si>
  <si>
    <t>Piad in</t>
  </si>
  <si>
    <t xml:space="preserve">Extra </t>
  </si>
  <si>
    <t>trip loan</t>
  </si>
  <si>
    <t>christmas shoppting</t>
  </si>
  <si>
    <t>home sens</t>
  </si>
  <si>
    <t>total</t>
  </si>
  <si>
    <t>Rent</t>
  </si>
  <si>
    <t>AGA balance</t>
  </si>
  <si>
    <t>laptop 1</t>
  </si>
  <si>
    <t>laptop 2</t>
  </si>
  <si>
    <t>laptop 4</t>
  </si>
  <si>
    <t>laptop 5</t>
  </si>
  <si>
    <t>laptop 6</t>
  </si>
  <si>
    <t>laptop 7</t>
  </si>
  <si>
    <t>laptop 8</t>
  </si>
  <si>
    <t>laptop 9</t>
  </si>
  <si>
    <t>laptop 10</t>
  </si>
  <si>
    <t>laptop 11</t>
  </si>
  <si>
    <t>laptop 12</t>
  </si>
  <si>
    <t>laptop 13</t>
  </si>
  <si>
    <t>Nuwan wedding</t>
  </si>
  <si>
    <t>canada</t>
  </si>
  <si>
    <t>Porylo</t>
  </si>
  <si>
    <t>date</t>
  </si>
  <si>
    <t xml:space="preserve">Car (October)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</si>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</sst>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9" x14ac:knownFonts="1">
    <font>
      <sz val="12"/>
      <color indexed="63"/>
      <name val="Calibri"/>
      <scheme val="minor"/>
    </font>
    <font>
      <b/>
      <sz val="15"/>
      <color theme="1" tint="0.2499465926084170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2"/>
      <color theme="10"/>
      <name val="Calibri"/>
      <scheme val="minor"/>
    </font>
    <font>
      <u/>
      <sz val="12"/>
      <color theme="11"/>
      <name val="Calibri"/>
      <scheme val="minor"/>
    </font>
    <font>
      <b/>
      <sz val="12"/>
      <color indexed="63"/>
      <name val="Calibri"/>
      <scheme val="minor"/>
    </font>
    <font>
      <b/>
      <sz val="12"/>
      <color rgb="FF008000"/>
      <name val="Calibri"/>
      <scheme val="minor"/>
    </font>
    <font>
      <b/>
      <sz val="18"/>
      <color indexed="63"/>
      <name val="Calibri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rgb="FFFF0000"/>
      </top>
      <bottom style="thin">
        <color auto="1"/>
      </bottom>
      <diagonal/>
    </border>
    <border>
      <left/>
      <right/>
      <top style="thick">
        <color rgb="FFFF0000"/>
      </top>
      <bottom/>
      <diagonal/>
    </border>
    <border>
      <left style="medium">
        <color auto="1"/>
      </left>
      <right style="thin">
        <color auto="1"/>
      </right>
      <top style="thick">
        <color rgb="FFFF0000"/>
      </top>
      <bottom/>
      <diagonal/>
    </border>
    <border>
      <left style="thin">
        <color auto="1"/>
      </left>
      <right style="thin">
        <color auto="1"/>
      </right>
      <top style="thick">
        <color rgb="FFFF0000"/>
      </top>
      <bottom/>
      <diagonal/>
    </border>
    <border>
      <left style="thin">
        <color auto="1"/>
      </left>
      <right style="medium">
        <color auto="1"/>
      </right>
      <top style="thick">
        <color rgb="FFFF0000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</borders>
  <cellStyleXfs count="22">
    <xf numFmtId="0" fontId="0" fillId="0" borderId="0"/>
    <xf numFmtId="0" fontId="1" fillId="0" borderId="1" applyNumberFormat="0" applyFill="0" applyProtection="0">
      <alignment horizontal="left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Border="1"/>
    <xf numFmtId="165" fontId="0" fillId="0" borderId="0" xfId="0" applyNumberFormat="1"/>
    <xf numFmtId="0" fontId="0" fillId="0" borderId="5" xfId="0" applyBorder="1"/>
    <xf numFmtId="0" fontId="7" fillId="0" borderId="5" xfId="0" applyFont="1" applyBorder="1"/>
    <xf numFmtId="0" fontId="0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7" fillId="0" borderId="9" xfId="0" applyNumberFormat="1" applyFont="1" applyBorder="1"/>
    <xf numFmtId="0" fontId="7" fillId="0" borderId="10" xfId="0" applyFont="1" applyBorder="1"/>
    <xf numFmtId="165" fontId="0" fillId="0" borderId="9" xfId="0" applyNumberFormat="1" applyBorder="1"/>
    <xf numFmtId="0" fontId="0" fillId="0" borderId="10" xfId="0" applyFont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14" fontId="7" fillId="0" borderId="9" xfId="0" applyNumberFormat="1" applyFont="1" applyBorder="1"/>
    <xf numFmtId="14" fontId="0" fillId="0" borderId="5" xfId="0" applyNumberFormat="1" applyBorder="1"/>
    <xf numFmtId="14" fontId="0" fillId="0" borderId="9" xfId="0" applyNumberFormat="1" applyBorder="1"/>
    <xf numFmtId="0" fontId="0" fillId="0" borderId="14" xfId="0" applyBorder="1"/>
    <xf numFmtId="0" fontId="6" fillId="0" borderId="15" xfId="0" applyFont="1" applyBorder="1"/>
    <xf numFmtId="0" fontId="6" fillId="0" borderId="16" xfId="0" applyFont="1" applyBorder="1"/>
    <xf numFmtId="0" fontId="0" fillId="0" borderId="17" xfId="0" applyBorder="1"/>
    <xf numFmtId="0" fontId="0" fillId="0" borderId="18" xfId="0" applyBorder="1"/>
    <xf numFmtId="0" fontId="8" fillId="0" borderId="22" xfId="0" applyFont="1" applyBorder="1"/>
    <xf numFmtId="165" fontId="7" fillId="0" borderId="23" xfId="0" applyNumberFormat="1" applyFont="1" applyBorder="1"/>
    <xf numFmtId="0" fontId="7" fillId="0" borderId="24" xfId="0" applyFont="1" applyBorder="1"/>
    <xf numFmtId="0" fontId="7" fillId="0" borderId="25" xfId="0" applyFont="1" applyBorder="1"/>
    <xf numFmtId="14" fontId="7" fillId="0" borderId="23" xfId="0" applyNumberFormat="1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14" fontId="0" fillId="0" borderId="23" xfId="0" applyNumberFormat="1" applyBorder="1"/>
    <xf numFmtId="0" fontId="6" fillId="0" borderId="26" xfId="0" applyFont="1" applyBorder="1"/>
    <xf numFmtId="165" fontId="0" fillId="0" borderId="27" xfId="0" applyNumberFormat="1" applyBorder="1"/>
    <xf numFmtId="0" fontId="0" fillId="0" borderId="28" xfId="0" applyBorder="1"/>
    <xf numFmtId="0" fontId="0" fillId="0" borderId="28" xfId="0" applyFont="1" applyBorder="1"/>
    <xf numFmtId="0" fontId="0" fillId="0" borderId="29" xfId="0" applyFont="1" applyBorder="1"/>
    <xf numFmtId="0" fontId="0" fillId="0" borderId="30" xfId="0" applyBorder="1"/>
    <xf numFmtId="0" fontId="7" fillId="0" borderId="28" xfId="0" applyFont="1" applyBorder="1"/>
    <xf numFmtId="0" fontId="7" fillId="0" borderId="29" xfId="0" applyFont="1" applyBorder="1"/>
    <xf numFmtId="14" fontId="0" fillId="0" borderId="27" xfId="0" applyNumberFormat="1" applyBorder="1"/>
    <xf numFmtId="0" fontId="0" fillId="0" borderId="29" xfId="0" applyBorder="1"/>
    <xf numFmtId="17" fontId="0" fillId="0" borderId="24" xfId="0" applyNumberFormat="1" applyBorder="1"/>
    <xf numFmtId="0" fontId="0" fillId="0" borderId="34" xfId="0" applyBorder="1"/>
    <xf numFmtId="4" fontId="0" fillId="0" borderId="31" xfId="0" applyNumberFormat="1" applyFont="1" applyBorder="1"/>
    <xf numFmtId="4" fontId="0" fillId="0" borderId="32" xfId="0" applyNumberFormat="1" applyFont="1" applyBorder="1"/>
    <xf numFmtId="4" fontId="0" fillId="0" borderId="33" xfId="0" applyNumberFormat="1" applyFont="1" applyBorder="1"/>
    <xf numFmtId="14" fontId="0" fillId="0" borderId="32" xfId="0" applyNumberFormat="1" applyFont="1" applyBorder="1"/>
    <xf numFmtId="4" fontId="0" fillId="0" borderId="5" xfId="0" applyNumberFormat="1" applyFont="1" applyBorder="1"/>
    <xf numFmtId="4" fontId="0" fillId="0" borderId="9" xfId="0" applyNumberFormat="1" applyFont="1" applyBorder="1"/>
    <xf numFmtId="4" fontId="0" fillId="0" borderId="10" xfId="0" applyNumberFormat="1" applyFont="1" applyBorder="1"/>
    <xf numFmtId="14" fontId="0" fillId="0" borderId="7" xfId="0" applyNumberFormat="1" applyBorder="1"/>
    <xf numFmtId="14" fontId="0" fillId="0" borderId="5" xfId="0" applyNumberFormat="1" applyFont="1" applyBorder="1"/>
    <xf numFmtId="0" fontId="0" fillId="0" borderId="35" xfId="0" applyFill="1" applyBorder="1"/>
    <xf numFmtId="0" fontId="0" fillId="0" borderId="36" xfId="0" applyFill="1" applyBorder="1"/>
    <xf numFmtId="14" fontId="0" fillId="0" borderId="0" xfId="0" applyNumberFormat="1"/>
    <xf numFmtId="0" fontId="8" fillId="0" borderId="0" xfId="0" applyFont="1" applyBorder="1" applyAlignment="1">
      <alignment horizontal="center"/>
    </xf>
    <xf numFmtId="14" fontId="0" fillId="0" borderId="34" xfId="0" applyNumberFormat="1" applyBorder="1"/>
    <xf numFmtId="17" fontId="0" fillId="0" borderId="37" xfId="0" applyNumberForma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37" xfId="0" applyBorder="1"/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17" fontId="0" fillId="0" borderId="5" xfId="0" applyNumberFormat="1" applyBorder="1"/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eading 1" xfId="1" builtinId="16" customBuilti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 customBuiltin="1"/>
  </cellStyles>
  <dxfs count="13">
    <dxf>
      <border>
        <top style="thin">
          <color theme="8" tint="0.79998168889431442"/>
        </top>
        <bottom style="thin">
          <color theme="8" tint="0.79998168889431442"/>
        </bottom>
      </border>
    </dxf>
    <dxf>
      <border>
        <top style="thin">
          <color theme="8" tint="0.79998168889431442"/>
        </top>
        <bottom style="thin">
          <color theme="8" tint="0.79998168889431442"/>
        </bottom>
      </border>
    </dxf>
    <dxf>
      <fill>
        <patternFill patternType="solid">
          <fgColor theme="8" tint="0.79998168889431442"/>
          <bgColor theme="8" tint="0.79998168889431442"/>
        </patternFill>
      </fill>
      <border>
        <bottom style="thin">
          <color theme="8"/>
        </bottom>
      </border>
    </dxf>
    <dxf>
      <font>
        <color theme="0"/>
      </font>
      <fill>
        <patternFill patternType="solid">
          <fgColor theme="8" tint="0.39997558519241921"/>
          <bgColor theme="8" tint="0.39997558519241921"/>
        </patternFill>
      </fill>
      <border>
        <bottom style="thin">
          <color theme="8" tint="0.79998168889431442"/>
        </bottom>
        <horizontal style="thin">
          <color theme="8" tint="0.39997558519241921"/>
        </horizontal>
      </border>
    </dxf>
    <dxf>
      <border>
        <bottom style="thin">
          <color theme="8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8" tint="0.39994506668294322"/>
          <bgColor theme="8" tint="0.79998168889431442"/>
        </patternFill>
      </fill>
    </dxf>
    <dxf>
      <font>
        <b/>
        <color theme="0"/>
      </font>
    </dxf>
    <dxf>
      <font>
        <color theme="0" tint="-4.9989318521683403E-2"/>
      </font>
      <fill>
        <patternFill>
          <bgColor theme="8" tint="0.39994506668294322"/>
        </patternFill>
      </fill>
      <border>
        <left/>
        <right/>
      </border>
    </dxf>
    <dxf>
      <fill>
        <patternFill patternType="solid">
          <fgColor indexed="64"/>
          <bgColor theme="8"/>
        </patternFill>
      </fill>
      <border>
        <top style="thin">
          <color theme="8" tint="-0.249977111117893"/>
        </top>
        <bottom style="thin">
          <color theme="8" tint="-0.249977111117893"/>
        </bottom>
        <horizontal style="thin">
          <color theme="8" tint="-0.249977111117893"/>
        </horizontal>
      </border>
    </dxf>
    <dxf>
      <font>
        <b/>
        <i val="0"/>
        <color theme="1" tint="0.24994659260841701"/>
      </font>
      <border>
        <top style="double">
          <color theme="8" tint="-0.249977111117893"/>
        </top>
      </border>
    </dxf>
    <dxf>
      <font>
        <color theme="0"/>
      </font>
      <fill>
        <patternFill patternType="solid">
          <fgColor theme="8" tint="-0.249977111117893"/>
          <bgColor theme="8" tint="-0.249977111117893"/>
        </patternFill>
      </fill>
      <border>
        <horizontal style="thin">
          <color theme="8" tint="-0.249977111117893"/>
        </horizontal>
      </border>
    </dxf>
    <dxf>
      <font>
        <color theme="1"/>
      </font>
      <border>
        <horizontal style="thin">
          <color theme="8" tint="0.79998168889431442"/>
        </horizontal>
      </border>
    </dxf>
  </dxfs>
  <tableStyles count="1" defaultTableStyle="TableStyleMedium2" defaultPivotStyle="PivotStyleLight16">
    <tableStyle name="BudgetReportPivot" table="0" count="13">
      <tableStyleElement type="wholeTable" dxfId="12"/>
      <tableStyleElement type="headerRow" dxfId="11"/>
      <tableStyleElement type="totalRow" dxfId="10"/>
      <tableStyleElement type="firstRowStripe" dxfId="9"/>
      <tableStyleElement type="firstColumnStripe" dxfId="8"/>
      <tableStyleElement type="firstHeaderCell" dxfId="7"/>
      <tableStyleElement type="firstSubtotalRow" dxfId="6"/>
      <tableStyleElement type="secondSubtotalRow" dxfId="5"/>
      <tableStyleElement type="firstColumnSubheading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"/>
  <sheetViews>
    <sheetView tabSelected="1" topLeftCell="G3" zoomScale="90" zoomScaleNormal="90" zoomScalePageLayoutView="90" workbookViewId="0">
      <selection activeCell="P27" sqref="P27"/>
    </sheetView>
  </sheetViews>
  <sheetFormatPr defaultColWidth="11" defaultRowHeight="15.75" x14ac:dyDescent="0.25"/>
  <cols>
    <col min="1" max="1" width="11.625" bestFit="1" customWidth="1"/>
    <col min="2" max="2" width="7.875" bestFit="1" customWidth="1"/>
    <col min="3" max="3" width="6.125" bestFit="1" customWidth="1"/>
    <col min="4" max="4" width="7.375" bestFit="1" customWidth="1"/>
    <col min="5" max="5" width="2.875" customWidth="1"/>
    <col min="6" max="6" width="11" bestFit="1" customWidth="1"/>
    <col min="7" max="7" width="5.375" bestFit="1" customWidth="1"/>
    <col min="8" max="8" width="4.375" bestFit="1" customWidth="1"/>
    <col min="9" max="9" width="6.625" bestFit="1" customWidth="1"/>
    <col min="10" max="10" width="2.875" customWidth="1"/>
    <col min="11" max="11" width="11" bestFit="1" customWidth="1"/>
    <col min="12" max="12" width="5.375" bestFit="1" customWidth="1"/>
    <col min="13" max="13" width="5.125" bestFit="1" customWidth="1"/>
    <col min="14" max="14" width="6.625" bestFit="1" customWidth="1"/>
    <col min="15" max="15" width="2.125" customWidth="1"/>
    <col min="16" max="16" width="11.125" bestFit="1" customWidth="1"/>
    <col min="17" max="17" width="6.125" bestFit="1" customWidth="1"/>
    <col min="18" max="19" width="7.125" bestFit="1" customWidth="1"/>
    <col min="20" max="20" width="2.625" customWidth="1"/>
    <col min="21" max="21" width="11.125" bestFit="1" customWidth="1"/>
    <col min="22" max="24" width="7.125" bestFit="1" customWidth="1"/>
    <col min="25" max="25" width="4.875" customWidth="1"/>
    <col min="26" max="26" width="10.375" bestFit="1" customWidth="1"/>
    <col min="27" max="27" width="7.875" customWidth="1"/>
    <col min="28" max="28" width="6.5" customWidth="1"/>
    <col min="29" max="29" width="11.125" bestFit="1" customWidth="1"/>
    <col min="30" max="30" width="6.625" bestFit="1" customWidth="1"/>
    <col min="31" max="31" width="2.875" customWidth="1"/>
    <col min="32" max="32" width="16.625" bestFit="1" customWidth="1"/>
    <col min="33" max="33" width="6.625" customWidth="1"/>
    <col min="34" max="34" width="17.625" bestFit="1" customWidth="1"/>
    <col min="35" max="35" width="10.875" bestFit="1" customWidth="1"/>
    <col min="36" max="36" width="8.375" bestFit="1" customWidth="1"/>
    <col min="37" max="37" width="10.375" customWidth="1"/>
  </cols>
  <sheetData>
    <row r="1" spans="1:38" x14ac:dyDescent="0.25">
      <c r="A1" s="2" t="s">
        <v>18</v>
      </c>
      <c r="B1">
        <f>SUM(C6:C23)+SUM(H6:H23)+SUM(M6:M23)+SUM(R6:R23)+SUM(W6:W23)+SUM(AL7:AL20)-SUM(AD6:AD23)+SUM(AK7:AK25)+(SUM(AA15:AA19)/2)</f>
        <v>-0.13999999999941792</v>
      </c>
    </row>
    <row r="2" spans="1:38" x14ac:dyDescent="0.25">
      <c r="A2" s="2"/>
    </row>
    <row r="3" spans="1:38" ht="16.5" thickBot="1" x14ac:dyDescent="0.3"/>
    <row r="4" spans="1:38" ht="24" thickBot="1" x14ac:dyDescent="0.4">
      <c r="A4" s="66" t="s">
        <v>17</v>
      </c>
      <c r="B4" s="67"/>
      <c r="C4" s="67"/>
      <c r="D4" s="68"/>
      <c r="F4" s="69" t="s">
        <v>3</v>
      </c>
      <c r="G4" s="70"/>
      <c r="H4" s="70"/>
      <c r="I4" s="71"/>
      <c r="K4" s="69" t="s">
        <v>4</v>
      </c>
      <c r="L4" s="70"/>
      <c r="M4" s="70"/>
      <c r="N4" s="71"/>
      <c r="P4" s="69" t="s">
        <v>7</v>
      </c>
      <c r="Q4" s="70"/>
      <c r="R4" s="70"/>
      <c r="S4" s="71"/>
      <c r="U4" s="72" t="s">
        <v>8</v>
      </c>
      <c r="V4" s="73"/>
      <c r="W4" s="73"/>
      <c r="X4" s="74"/>
      <c r="Y4" s="59"/>
      <c r="Z4" s="72" t="s">
        <v>33</v>
      </c>
      <c r="AA4" s="74"/>
      <c r="AC4" s="69" t="s">
        <v>10</v>
      </c>
      <c r="AD4" s="71"/>
      <c r="AF4" s="26" t="s">
        <v>9</v>
      </c>
      <c r="AH4" s="66" t="s">
        <v>12</v>
      </c>
      <c r="AI4" s="67"/>
      <c r="AJ4" s="67"/>
      <c r="AK4" s="68"/>
    </row>
    <row r="5" spans="1:38" x14ac:dyDescent="0.25">
      <c r="B5" s="24" t="s">
        <v>6</v>
      </c>
      <c r="C5" s="24" t="s">
        <v>1</v>
      </c>
      <c r="D5" s="25" t="s">
        <v>0</v>
      </c>
      <c r="F5" s="6"/>
      <c r="G5" s="7" t="s">
        <v>6</v>
      </c>
      <c r="H5" s="7" t="s">
        <v>5</v>
      </c>
      <c r="I5" s="8" t="s">
        <v>0</v>
      </c>
      <c r="K5" s="6"/>
      <c r="L5" s="7" t="s">
        <v>6</v>
      </c>
      <c r="M5" s="7" t="s">
        <v>5</v>
      </c>
      <c r="N5" s="8" t="s">
        <v>0</v>
      </c>
      <c r="P5" s="6"/>
      <c r="Q5" s="7" t="s">
        <v>6</v>
      </c>
      <c r="R5" s="7" t="s">
        <v>5</v>
      </c>
      <c r="S5" s="8" t="s">
        <v>0</v>
      </c>
      <c r="U5" s="13"/>
      <c r="V5" s="3" t="s">
        <v>6</v>
      </c>
      <c r="W5" s="3" t="s">
        <v>5</v>
      </c>
      <c r="X5" s="17" t="s">
        <v>0</v>
      </c>
      <c r="Y5" s="1"/>
      <c r="Z5" s="13"/>
      <c r="AA5" s="17"/>
      <c r="AC5" s="6"/>
      <c r="AD5" s="8" t="s">
        <v>11</v>
      </c>
      <c r="AF5" s="21">
        <v>0</v>
      </c>
      <c r="AH5" s="46"/>
      <c r="AI5" s="24" t="s">
        <v>34</v>
      </c>
      <c r="AJ5" s="24" t="s">
        <v>16</v>
      </c>
      <c r="AK5" s="24" t="s">
        <v>0</v>
      </c>
      <c r="AL5" s="8" t="s">
        <v>5</v>
      </c>
    </row>
    <row r="6" spans="1:38" ht="16.5" thickBot="1" x14ac:dyDescent="0.3">
      <c r="A6" s="9">
        <v>41171</v>
      </c>
      <c r="B6" s="4">
        <v>675</v>
      </c>
      <c r="C6" s="4">
        <f>B6/2</f>
        <v>337.5</v>
      </c>
      <c r="D6" s="10">
        <f>B6/2</f>
        <v>337.5</v>
      </c>
      <c r="F6" s="13"/>
      <c r="G6" s="3"/>
      <c r="H6" s="3"/>
      <c r="I6" s="17"/>
      <c r="K6" s="13"/>
      <c r="L6" s="3"/>
      <c r="M6" s="3"/>
      <c r="N6" s="17"/>
      <c r="P6" s="13"/>
      <c r="Q6" s="3"/>
      <c r="R6" s="3"/>
      <c r="S6" s="17"/>
      <c r="U6" s="13"/>
      <c r="V6" s="3"/>
      <c r="W6" s="3"/>
      <c r="X6" s="17"/>
      <c r="Y6" s="1"/>
      <c r="Z6" s="13"/>
      <c r="AA6" s="17"/>
      <c r="AC6" s="13"/>
      <c r="AD6" s="17"/>
      <c r="AF6" s="22">
        <f t="shared" ref="AF6:AF11" si="0">B6+G6+L6+Q6+V6</f>
        <v>675</v>
      </c>
    </row>
    <row r="7" spans="1:38" x14ac:dyDescent="0.25">
      <c r="A7" s="9">
        <v>41201</v>
      </c>
      <c r="B7" s="4">
        <v>675</v>
      </c>
      <c r="C7" s="4">
        <f t="shared" ref="C7:C11" si="1">B7/2</f>
        <v>337.5</v>
      </c>
      <c r="D7" s="10">
        <f t="shared" ref="D7:D11" si="2">B7/2</f>
        <v>337.5</v>
      </c>
      <c r="F7" s="13"/>
      <c r="G7" s="3"/>
      <c r="H7" s="3"/>
      <c r="I7" s="17"/>
      <c r="K7" s="13"/>
      <c r="L7" s="3"/>
      <c r="M7" s="3"/>
      <c r="N7" s="17"/>
      <c r="P7" s="13"/>
      <c r="Q7" s="3"/>
      <c r="R7" s="3"/>
      <c r="S7" s="17"/>
      <c r="U7" s="13"/>
      <c r="V7" s="3"/>
      <c r="W7" s="3"/>
      <c r="X7" s="17"/>
      <c r="Y7" s="1"/>
      <c r="Z7" s="13"/>
      <c r="AA7" s="17"/>
      <c r="AC7" s="13"/>
      <c r="AD7" s="17"/>
      <c r="AF7" s="22">
        <f t="shared" si="0"/>
        <v>675</v>
      </c>
      <c r="AH7" s="6" t="s">
        <v>2</v>
      </c>
      <c r="AI7" s="7">
        <v>2012</v>
      </c>
      <c r="AJ7" s="7">
        <v>935</v>
      </c>
      <c r="AK7" s="7"/>
      <c r="AL7" s="8">
        <f>AJ7/2</f>
        <v>467.5</v>
      </c>
    </row>
    <row r="8" spans="1:38" x14ac:dyDescent="0.25">
      <c r="A8" s="9">
        <v>41232</v>
      </c>
      <c r="B8" s="4">
        <v>675</v>
      </c>
      <c r="C8" s="4">
        <f t="shared" si="1"/>
        <v>337.5</v>
      </c>
      <c r="D8" s="10">
        <f t="shared" si="2"/>
        <v>337.5</v>
      </c>
      <c r="F8" s="18">
        <v>41243</v>
      </c>
      <c r="G8" s="4">
        <v>58</v>
      </c>
      <c r="H8" s="4">
        <f>G8/2</f>
        <v>29</v>
      </c>
      <c r="I8" s="10">
        <f>G8/2</f>
        <v>29</v>
      </c>
      <c r="K8" s="13"/>
      <c r="L8" s="3"/>
      <c r="M8" s="3"/>
      <c r="N8" s="17"/>
      <c r="P8" s="18">
        <v>41229</v>
      </c>
      <c r="Q8" s="4">
        <v>14.5</v>
      </c>
      <c r="R8" s="4">
        <f>Q8/2</f>
        <v>7.25</v>
      </c>
      <c r="S8" s="10">
        <f>Q8/2</f>
        <v>7.25</v>
      </c>
      <c r="U8" s="13"/>
      <c r="V8" s="3"/>
      <c r="W8" s="3"/>
      <c r="X8" s="17"/>
      <c r="Y8" s="1"/>
      <c r="Z8" s="13"/>
      <c r="AA8" s="17"/>
      <c r="AC8" s="20">
        <v>41204</v>
      </c>
      <c r="AD8" s="17">
        <v>2000</v>
      </c>
      <c r="AF8" s="22">
        <f t="shared" si="0"/>
        <v>747.5</v>
      </c>
      <c r="AH8" s="13" t="s">
        <v>13</v>
      </c>
      <c r="AI8" s="3">
        <v>2012</v>
      </c>
      <c r="AJ8" s="3">
        <v>1500</v>
      </c>
      <c r="AK8" s="3"/>
      <c r="AL8" s="17">
        <v>1500</v>
      </c>
    </row>
    <row r="9" spans="1:38" ht="16.5" thickBot="1" x14ac:dyDescent="0.3">
      <c r="A9" s="27">
        <v>41262</v>
      </c>
      <c r="B9" s="28">
        <v>675</v>
      </c>
      <c r="C9" s="28">
        <f t="shared" si="1"/>
        <v>337.5</v>
      </c>
      <c r="D9" s="29">
        <f t="shared" si="2"/>
        <v>337.5</v>
      </c>
      <c r="F9" s="30">
        <v>41263</v>
      </c>
      <c r="G9" s="28">
        <v>58</v>
      </c>
      <c r="H9" s="28">
        <f>G9/2</f>
        <v>29</v>
      </c>
      <c r="I9" s="29">
        <f>G9/2</f>
        <v>29</v>
      </c>
      <c r="K9" s="30">
        <v>41246</v>
      </c>
      <c r="L9" s="28">
        <v>43</v>
      </c>
      <c r="M9" s="28">
        <f>L9/2</f>
        <v>21.5</v>
      </c>
      <c r="N9" s="29">
        <f>L9/2</f>
        <v>21.5</v>
      </c>
      <c r="P9" s="30">
        <v>41261</v>
      </c>
      <c r="Q9" s="28">
        <v>21.27</v>
      </c>
      <c r="R9" s="28">
        <f>Q9/2</f>
        <v>10.635</v>
      </c>
      <c r="S9" s="29">
        <f>Q9/2</f>
        <v>10.635</v>
      </c>
      <c r="U9" s="61">
        <v>41244</v>
      </c>
      <c r="V9" s="62">
        <v>161.29</v>
      </c>
      <c r="W9" s="62">
        <f>V9/2</f>
        <v>80.644999999999996</v>
      </c>
      <c r="X9" s="63">
        <f>V9/2</f>
        <v>80.644999999999996</v>
      </c>
      <c r="Y9" s="64"/>
      <c r="Z9" s="65"/>
      <c r="AA9" s="63"/>
      <c r="AC9" s="34">
        <v>41232</v>
      </c>
      <c r="AD9" s="33">
        <v>1000</v>
      </c>
      <c r="AF9" s="35">
        <f t="shared" si="0"/>
        <v>958.56</v>
      </c>
      <c r="AH9" s="31" t="s">
        <v>14</v>
      </c>
      <c r="AI9" s="45">
        <v>41244</v>
      </c>
      <c r="AJ9" s="32">
        <v>100</v>
      </c>
      <c r="AK9" s="32"/>
      <c r="AL9" s="33">
        <v>100</v>
      </c>
    </row>
    <row r="10" spans="1:38" ht="16.5" thickTop="1" x14ac:dyDescent="0.25">
      <c r="A10" s="36">
        <v>41293</v>
      </c>
      <c r="B10" s="37">
        <v>675</v>
      </c>
      <c r="C10" s="38">
        <f t="shared" si="1"/>
        <v>337.5</v>
      </c>
      <c r="D10" s="39">
        <f t="shared" si="2"/>
        <v>337.5</v>
      </c>
      <c r="E10" s="40"/>
      <c r="F10" s="43">
        <v>41295</v>
      </c>
      <c r="G10" s="41">
        <v>58</v>
      </c>
      <c r="H10" s="41">
        <f t="shared" ref="H10:H12" si="3">G10/2</f>
        <v>29</v>
      </c>
      <c r="I10" s="42">
        <f t="shared" ref="I10:I12" si="4">G10/2</f>
        <v>29</v>
      </c>
      <c r="J10" s="40"/>
      <c r="K10" s="43">
        <v>41276</v>
      </c>
      <c r="L10" s="37">
        <v>43</v>
      </c>
      <c r="M10" s="41">
        <f t="shared" ref="M10:M16" si="5">L10/2</f>
        <v>21.5</v>
      </c>
      <c r="N10" s="42">
        <f t="shared" ref="N10:N16" si="6">L10/2</f>
        <v>21.5</v>
      </c>
      <c r="O10" s="40"/>
      <c r="P10" s="43">
        <v>41290</v>
      </c>
      <c r="Q10" s="37">
        <v>14.5</v>
      </c>
      <c r="R10" s="41">
        <f t="shared" ref="R10:R12" si="7">Q10/2</f>
        <v>7.25</v>
      </c>
      <c r="S10" s="42">
        <f t="shared" ref="S10:S12" si="8">Q10/2</f>
        <v>7.25</v>
      </c>
      <c r="T10" s="40"/>
      <c r="U10" s="60">
        <v>41296</v>
      </c>
      <c r="V10" s="24">
        <v>161.29</v>
      </c>
      <c r="W10" s="24">
        <f>V10/2</f>
        <v>80.644999999999996</v>
      </c>
      <c r="X10" s="25">
        <f>V10/2</f>
        <v>80.644999999999996</v>
      </c>
      <c r="Y10" s="1"/>
      <c r="Z10" s="46"/>
      <c r="AA10" s="25"/>
      <c r="AB10" s="40"/>
      <c r="AC10" s="43">
        <v>41276</v>
      </c>
      <c r="AD10" s="44">
        <v>611</v>
      </c>
      <c r="AE10" s="40"/>
      <c r="AF10" s="22">
        <f t="shared" si="0"/>
        <v>951.79</v>
      </c>
      <c r="AG10" s="40"/>
      <c r="AH10" s="47" t="s">
        <v>15</v>
      </c>
      <c r="AI10" s="50">
        <v>41288</v>
      </c>
      <c r="AJ10" s="48">
        <v>68.44</v>
      </c>
      <c r="AK10" s="48"/>
      <c r="AL10" s="49">
        <f>AJ10/2</f>
        <v>34.22</v>
      </c>
    </row>
    <row r="11" spans="1:38" x14ac:dyDescent="0.25">
      <c r="A11" s="11">
        <v>41324</v>
      </c>
      <c r="B11" s="3">
        <v>675</v>
      </c>
      <c r="C11" s="5">
        <f t="shared" si="1"/>
        <v>337.5</v>
      </c>
      <c r="D11" s="12">
        <f t="shared" si="2"/>
        <v>337.5</v>
      </c>
      <c r="E11" s="1"/>
      <c r="F11" s="20">
        <v>41326</v>
      </c>
      <c r="G11" s="3">
        <v>58</v>
      </c>
      <c r="H11" s="4">
        <f t="shared" si="3"/>
        <v>29</v>
      </c>
      <c r="I11" s="10">
        <f t="shared" si="4"/>
        <v>29</v>
      </c>
      <c r="J11" s="1"/>
      <c r="K11" s="20">
        <v>41306</v>
      </c>
      <c r="L11" s="3">
        <v>43</v>
      </c>
      <c r="M11" s="4">
        <f t="shared" si="5"/>
        <v>21.5</v>
      </c>
      <c r="N11" s="10">
        <f t="shared" si="6"/>
        <v>21.5</v>
      </c>
      <c r="O11" s="1"/>
      <c r="P11" s="20">
        <v>41321</v>
      </c>
      <c r="Q11" s="3">
        <v>14.5</v>
      </c>
      <c r="R11" s="4">
        <f t="shared" si="7"/>
        <v>7.25</v>
      </c>
      <c r="S11" s="10">
        <f t="shared" si="8"/>
        <v>7.25</v>
      </c>
      <c r="T11" s="1"/>
      <c r="U11" s="20">
        <v>41331</v>
      </c>
      <c r="V11" s="3">
        <v>323</v>
      </c>
      <c r="W11" s="3">
        <f t="shared" ref="W11" si="9">V11/2</f>
        <v>161.5</v>
      </c>
      <c r="X11" s="17">
        <f t="shared" ref="X11" si="10">V11/2</f>
        <v>161.5</v>
      </c>
      <c r="Y11" s="1"/>
      <c r="Z11" s="13"/>
      <c r="AA11" s="17"/>
      <c r="AB11" s="1"/>
      <c r="AC11" s="20">
        <v>41294</v>
      </c>
      <c r="AD11" s="17">
        <v>476</v>
      </c>
      <c r="AE11" s="1"/>
      <c r="AF11" s="22">
        <f t="shared" si="0"/>
        <v>1113.5</v>
      </c>
      <c r="AG11" s="1"/>
      <c r="AH11" s="52" t="s">
        <v>19</v>
      </c>
      <c r="AI11" s="55">
        <v>41321</v>
      </c>
      <c r="AJ11" s="51">
        <v>425</v>
      </c>
      <c r="AK11" s="51"/>
      <c r="AL11" s="53">
        <v>425</v>
      </c>
    </row>
    <row r="12" spans="1:38" x14ac:dyDescent="0.25">
      <c r="A12" s="11">
        <v>41352</v>
      </c>
      <c r="B12" s="3">
        <v>675</v>
      </c>
      <c r="C12" s="5">
        <f t="shared" ref="C12" si="11">B12/2</f>
        <v>337.5</v>
      </c>
      <c r="D12" s="12">
        <f t="shared" ref="D12" si="12">B12/2</f>
        <v>337.5</v>
      </c>
      <c r="E12" s="1"/>
      <c r="F12" s="20">
        <v>41354</v>
      </c>
      <c r="G12" s="3">
        <v>58</v>
      </c>
      <c r="H12" s="4">
        <f t="shared" si="3"/>
        <v>29</v>
      </c>
      <c r="I12" s="10">
        <f t="shared" si="4"/>
        <v>29</v>
      </c>
      <c r="J12" s="1"/>
      <c r="K12" s="20">
        <v>41334</v>
      </c>
      <c r="L12" s="3">
        <v>43</v>
      </c>
      <c r="M12" s="4">
        <f t="shared" si="5"/>
        <v>21.5</v>
      </c>
      <c r="N12" s="10">
        <f t="shared" si="6"/>
        <v>21.5</v>
      </c>
      <c r="O12" s="1"/>
      <c r="P12" s="20">
        <v>41351</v>
      </c>
      <c r="Q12" s="3">
        <v>15.04</v>
      </c>
      <c r="R12" s="4">
        <f t="shared" si="7"/>
        <v>7.52</v>
      </c>
      <c r="S12" s="10">
        <f t="shared" si="8"/>
        <v>7.52</v>
      </c>
      <c r="T12" s="1"/>
      <c r="U12" s="20">
        <v>41334</v>
      </c>
      <c r="V12" s="3">
        <v>0</v>
      </c>
      <c r="W12" s="3">
        <v>0</v>
      </c>
      <c r="X12" s="17">
        <v>0</v>
      </c>
      <c r="Y12" s="1"/>
      <c r="Z12" s="13"/>
      <c r="AA12" s="17"/>
      <c r="AB12" s="1"/>
      <c r="AC12" s="20">
        <v>41321</v>
      </c>
      <c r="AD12" s="17">
        <v>1000</v>
      </c>
      <c r="AE12" s="1"/>
      <c r="AF12" s="22">
        <f>B12+G12+L12+Q12+V12</f>
        <v>791.04</v>
      </c>
      <c r="AH12" s="13" t="s">
        <v>20</v>
      </c>
      <c r="AI12" s="19" t="s">
        <v>36</v>
      </c>
      <c r="AJ12" s="3">
        <v>56.25</v>
      </c>
      <c r="AK12" s="3"/>
      <c r="AL12" s="3">
        <v>56.25</v>
      </c>
    </row>
    <row r="13" spans="1:38" x14ac:dyDescent="0.25">
      <c r="A13" s="11">
        <v>41383</v>
      </c>
      <c r="B13" s="3">
        <v>675</v>
      </c>
      <c r="C13" s="5">
        <f t="shared" ref="C13" si="13">B13/2</f>
        <v>337.5</v>
      </c>
      <c r="D13" s="12">
        <f t="shared" ref="D13" si="14">B13/2</f>
        <v>337.5</v>
      </c>
      <c r="E13" s="1"/>
      <c r="F13" s="20">
        <v>41385</v>
      </c>
      <c r="G13" s="3">
        <v>58</v>
      </c>
      <c r="H13" s="4">
        <f t="shared" ref="H13:H15" si="15">G13/2</f>
        <v>29</v>
      </c>
      <c r="I13" s="10">
        <f t="shared" ref="I13:I15" si="16">G13/2</f>
        <v>29</v>
      </c>
      <c r="J13" s="1"/>
      <c r="K13" s="20">
        <v>41365</v>
      </c>
      <c r="L13" s="3">
        <v>43</v>
      </c>
      <c r="M13" s="4">
        <f t="shared" ref="M13:M14" si="17">L13/2</f>
        <v>21.5</v>
      </c>
      <c r="N13" s="10">
        <f t="shared" ref="N13:N14" si="18">L13/2</f>
        <v>21.5</v>
      </c>
      <c r="O13" s="1"/>
      <c r="P13" s="20">
        <v>41381</v>
      </c>
      <c r="Q13" s="3">
        <v>19.170000000000002</v>
      </c>
      <c r="R13" s="4">
        <f t="shared" ref="R13:R15" si="19">Q13/2</f>
        <v>9.5850000000000009</v>
      </c>
      <c r="S13" s="10">
        <f t="shared" ref="S13:S15" si="20">Q13/2</f>
        <v>9.5850000000000009</v>
      </c>
      <c r="T13" s="1"/>
      <c r="U13" s="20">
        <v>41366</v>
      </c>
      <c r="V13" s="3">
        <v>126.34</v>
      </c>
      <c r="W13" s="3">
        <f>V13/2</f>
        <v>63.17</v>
      </c>
      <c r="X13" s="17">
        <f>V13/2</f>
        <v>63.17</v>
      </c>
      <c r="Y13" s="1"/>
      <c r="Z13" s="13"/>
      <c r="AA13" s="17"/>
      <c r="AB13" s="1"/>
      <c r="AC13" s="20">
        <v>41351</v>
      </c>
      <c r="AD13" s="17">
        <v>515</v>
      </c>
      <c r="AE13" s="1"/>
      <c r="AF13" s="22">
        <f t="shared" ref="AF13:AF14" si="21">B13+G13+L13+Q13+V13</f>
        <v>921.51</v>
      </c>
      <c r="AH13" s="13" t="s">
        <v>31</v>
      </c>
      <c r="AI13" s="19">
        <v>41371</v>
      </c>
      <c r="AJ13" s="3">
        <v>-60</v>
      </c>
      <c r="AK13" s="3"/>
      <c r="AL13" s="3">
        <f>AJ13</f>
        <v>-60</v>
      </c>
    </row>
    <row r="14" spans="1:38" x14ac:dyDescent="0.25">
      <c r="A14" s="11">
        <v>41413</v>
      </c>
      <c r="B14" s="3">
        <v>675</v>
      </c>
      <c r="C14" s="5">
        <f t="shared" ref="C14:C15" si="22">B14/2</f>
        <v>337.5</v>
      </c>
      <c r="D14" s="12">
        <f t="shared" ref="D14:D15" si="23">B14/2</f>
        <v>337.5</v>
      </c>
      <c r="E14" s="1"/>
      <c r="F14" s="20">
        <v>41415</v>
      </c>
      <c r="G14" s="3">
        <v>58</v>
      </c>
      <c r="H14" s="4">
        <f t="shared" si="15"/>
        <v>29</v>
      </c>
      <c r="I14" s="10">
        <f t="shared" si="16"/>
        <v>29</v>
      </c>
      <c r="J14" s="1"/>
      <c r="K14" s="20">
        <v>41395</v>
      </c>
      <c r="L14" s="3">
        <v>43</v>
      </c>
      <c r="M14" s="4">
        <f t="shared" si="17"/>
        <v>21.5</v>
      </c>
      <c r="N14" s="10">
        <f t="shared" si="18"/>
        <v>21.5</v>
      </c>
      <c r="O14" s="1"/>
      <c r="P14" s="20">
        <v>41410</v>
      </c>
      <c r="Q14" s="3">
        <v>24.5</v>
      </c>
      <c r="R14" s="4">
        <f t="shared" si="19"/>
        <v>12.25</v>
      </c>
      <c r="S14" s="10">
        <f t="shared" si="20"/>
        <v>12.25</v>
      </c>
      <c r="T14" s="1"/>
      <c r="U14" s="20">
        <v>41401</v>
      </c>
      <c r="V14" s="3">
        <v>124</v>
      </c>
      <c r="W14" s="3">
        <f t="shared" ref="W14:W15" si="24">V14/2</f>
        <v>62</v>
      </c>
      <c r="X14" s="17">
        <f t="shared" ref="X14:X15" si="25">V14/2</f>
        <v>62</v>
      </c>
      <c r="Y14" s="1"/>
      <c r="Z14" s="13"/>
      <c r="AA14" s="17"/>
      <c r="AB14" s="1"/>
      <c r="AC14" s="20">
        <v>41422</v>
      </c>
      <c r="AD14" s="17">
        <v>650</v>
      </c>
      <c r="AE14" s="1"/>
      <c r="AF14" s="22">
        <f t="shared" si="21"/>
        <v>924.5</v>
      </c>
      <c r="AH14" s="56" t="s">
        <v>32</v>
      </c>
      <c r="AI14" s="58">
        <v>41421</v>
      </c>
      <c r="AJ14" s="57">
        <v>-320</v>
      </c>
      <c r="AK14" s="3"/>
      <c r="AL14" s="3">
        <f>AJ14</f>
        <v>-320</v>
      </c>
    </row>
    <row r="15" spans="1:38" x14ac:dyDescent="0.25">
      <c r="A15" s="11">
        <v>41444</v>
      </c>
      <c r="B15" s="3">
        <v>675</v>
      </c>
      <c r="C15" s="5">
        <f t="shared" si="22"/>
        <v>337.5</v>
      </c>
      <c r="D15" s="12">
        <f t="shared" si="23"/>
        <v>337.5</v>
      </c>
      <c r="E15" s="1"/>
      <c r="F15" s="20">
        <v>41446</v>
      </c>
      <c r="G15" s="3">
        <v>58</v>
      </c>
      <c r="H15" s="3">
        <f t="shared" si="15"/>
        <v>29</v>
      </c>
      <c r="I15" s="17">
        <f t="shared" si="16"/>
        <v>29</v>
      </c>
      <c r="J15" s="1"/>
      <c r="K15" s="20">
        <v>41426</v>
      </c>
      <c r="L15" s="3">
        <v>43</v>
      </c>
      <c r="M15" s="4">
        <f t="shared" si="5"/>
        <v>21.5</v>
      </c>
      <c r="N15" s="10">
        <f t="shared" si="6"/>
        <v>21.5</v>
      </c>
      <c r="O15" s="1"/>
      <c r="P15" s="20">
        <v>41442</v>
      </c>
      <c r="Q15" s="3">
        <v>26.4</v>
      </c>
      <c r="R15" s="3">
        <f t="shared" si="19"/>
        <v>13.2</v>
      </c>
      <c r="S15" s="17">
        <f t="shared" si="20"/>
        <v>13.2</v>
      </c>
      <c r="T15" s="1"/>
      <c r="U15" s="20">
        <v>41426</v>
      </c>
      <c r="V15" s="3">
        <v>0</v>
      </c>
      <c r="W15" s="3">
        <f t="shared" si="24"/>
        <v>0</v>
      </c>
      <c r="X15" s="17">
        <f t="shared" si="25"/>
        <v>0</v>
      </c>
      <c r="Y15" s="1"/>
      <c r="Z15" s="20">
        <v>41445</v>
      </c>
      <c r="AA15" s="17">
        <v>-500</v>
      </c>
      <c r="AB15" s="1"/>
      <c r="AC15" s="13"/>
      <c r="AD15" s="17"/>
      <c r="AE15" s="1"/>
      <c r="AF15" s="22">
        <f>B15+G15+L15+Q15+V15+AA15</f>
        <v>302.39999999999998</v>
      </c>
      <c r="AH15" s="52" t="s">
        <v>21</v>
      </c>
      <c r="AI15" s="19" t="s">
        <v>36</v>
      </c>
      <c r="AJ15" s="3">
        <v>56.25</v>
      </c>
      <c r="AK15" s="3"/>
      <c r="AL15" s="3">
        <v>56.25</v>
      </c>
    </row>
    <row r="16" spans="1:38" x14ac:dyDescent="0.25">
      <c r="A16" s="11">
        <v>41474</v>
      </c>
      <c r="B16" s="3">
        <v>675</v>
      </c>
      <c r="C16" s="5">
        <f t="shared" ref="C16:C17" si="26">B16/2</f>
        <v>337.5</v>
      </c>
      <c r="D16" s="12">
        <f t="shared" ref="D16:D17" si="27">B16/2</f>
        <v>337.5</v>
      </c>
      <c r="E16" s="1"/>
      <c r="F16" s="20">
        <v>41476</v>
      </c>
      <c r="G16" s="3">
        <v>58</v>
      </c>
      <c r="H16" s="3">
        <f t="shared" ref="H16:H17" si="28">G16/2</f>
        <v>29</v>
      </c>
      <c r="I16" s="17">
        <f t="shared" ref="I16:I17" si="29">G16/2</f>
        <v>29</v>
      </c>
      <c r="J16" s="1"/>
      <c r="K16" s="20">
        <v>41456</v>
      </c>
      <c r="L16" s="3">
        <v>43</v>
      </c>
      <c r="M16" s="4">
        <f t="shared" si="5"/>
        <v>21.5</v>
      </c>
      <c r="N16" s="10">
        <f t="shared" si="6"/>
        <v>21.5</v>
      </c>
      <c r="O16" s="1"/>
      <c r="P16" s="20">
        <v>41472</v>
      </c>
      <c r="Q16" s="3">
        <v>28.76</v>
      </c>
      <c r="R16" s="4">
        <f t="shared" ref="R16:R20" si="30">Q16/2</f>
        <v>14.38</v>
      </c>
      <c r="S16" s="10">
        <f t="shared" ref="S16:S20" si="31">Q16/2</f>
        <v>14.38</v>
      </c>
      <c r="T16" s="1"/>
      <c r="U16" s="20">
        <v>41456</v>
      </c>
      <c r="V16" s="3">
        <v>140</v>
      </c>
      <c r="W16" s="3">
        <f>V16/2</f>
        <v>70</v>
      </c>
      <c r="X16" s="17">
        <f>V16/2</f>
        <v>70</v>
      </c>
      <c r="Y16" s="1"/>
      <c r="Z16" s="20">
        <v>41470</v>
      </c>
      <c r="AA16" s="17">
        <v>-500</v>
      </c>
      <c r="AB16" s="1"/>
      <c r="AC16" s="13"/>
      <c r="AD16" s="17"/>
      <c r="AE16" s="1"/>
      <c r="AF16" s="22">
        <f>B16+G16+L16+Q16+V16+AA16</f>
        <v>444.76</v>
      </c>
      <c r="AH16" s="13" t="s">
        <v>22</v>
      </c>
      <c r="AI16" s="19" t="s">
        <v>36</v>
      </c>
      <c r="AJ16" s="3">
        <v>56.25</v>
      </c>
      <c r="AK16" s="3"/>
      <c r="AL16" s="3">
        <v>56.25</v>
      </c>
    </row>
    <row r="17" spans="1:38" x14ac:dyDescent="0.25">
      <c r="A17" s="11">
        <v>41505</v>
      </c>
      <c r="B17" s="3">
        <v>675</v>
      </c>
      <c r="C17" s="5">
        <f t="shared" si="26"/>
        <v>337.5</v>
      </c>
      <c r="D17" s="12">
        <f t="shared" si="27"/>
        <v>337.5</v>
      </c>
      <c r="E17" s="1"/>
      <c r="F17" s="20">
        <v>41507</v>
      </c>
      <c r="G17" s="3">
        <v>58</v>
      </c>
      <c r="H17" s="3">
        <f t="shared" si="28"/>
        <v>29</v>
      </c>
      <c r="I17" s="17">
        <f t="shared" si="29"/>
        <v>29</v>
      </c>
      <c r="J17" s="1"/>
      <c r="K17" s="20">
        <v>41487</v>
      </c>
      <c r="L17" s="3">
        <v>43</v>
      </c>
      <c r="M17" s="4">
        <f t="shared" ref="M17" si="32">L17/2</f>
        <v>21.5</v>
      </c>
      <c r="N17" s="10">
        <f t="shared" ref="N17" si="33">L17/2</f>
        <v>21.5</v>
      </c>
      <c r="O17" s="1"/>
      <c r="P17" s="20">
        <v>41502</v>
      </c>
      <c r="Q17" s="3">
        <v>24.5</v>
      </c>
      <c r="R17" s="3">
        <f t="shared" si="30"/>
        <v>12.25</v>
      </c>
      <c r="S17" s="17">
        <f t="shared" si="31"/>
        <v>12.25</v>
      </c>
      <c r="T17" s="1"/>
      <c r="U17" s="20">
        <v>41487</v>
      </c>
      <c r="V17" s="3">
        <v>142</v>
      </c>
      <c r="W17" s="3">
        <f>V17/2</f>
        <v>71</v>
      </c>
      <c r="X17" s="17">
        <f>V17/2</f>
        <v>71</v>
      </c>
      <c r="Y17" s="1"/>
      <c r="Z17" s="20">
        <v>41488</v>
      </c>
      <c r="AA17" s="17">
        <v>-500</v>
      </c>
      <c r="AB17" s="1"/>
      <c r="AC17" s="20">
        <v>41506</v>
      </c>
      <c r="AD17" s="17">
        <v>900</v>
      </c>
      <c r="AE17" s="1"/>
      <c r="AF17" s="22">
        <f t="shared" ref="AF17:AF20" si="34">B17+G17+L17+Q17+V17+AA17</f>
        <v>442.5</v>
      </c>
      <c r="AH17" s="13" t="s">
        <v>35</v>
      </c>
      <c r="AI17" s="75">
        <v>41548</v>
      </c>
      <c r="AJ17" s="3">
        <v>115.29</v>
      </c>
      <c r="AK17" s="3"/>
      <c r="AL17" s="17">
        <f>AJ17</f>
        <v>115.29</v>
      </c>
    </row>
    <row r="18" spans="1:38" x14ac:dyDescent="0.25">
      <c r="A18" s="11">
        <v>41536</v>
      </c>
      <c r="B18" s="3">
        <v>675</v>
      </c>
      <c r="C18" s="5">
        <f t="shared" ref="C18:C20" si="35">B18/2</f>
        <v>337.5</v>
      </c>
      <c r="D18" s="12">
        <f t="shared" ref="D18:D20" si="36">B18/2</f>
        <v>337.5</v>
      </c>
      <c r="E18" s="1"/>
      <c r="F18" s="20">
        <v>41537</v>
      </c>
      <c r="G18" s="3">
        <v>1</v>
      </c>
      <c r="H18" s="3">
        <f t="shared" ref="H18:H20" si="37">G18/2</f>
        <v>0.5</v>
      </c>
      <c r="I18" s="17">
        <f t="shared" ref="I18:I20" si="38">G18/2</f>
        <v>0.5</v>
      </c>
      <c r="J18" s="1"/>
      <c r="K18" s="20">
        <v>41519</v>
      </c>
      <c r="L18" s="3">
        <v>43</v>
      </c>
      <c r="M18" s="4">
        <f t="shared" ref="M18" si="39">L18/2</f>
        <v>21.5</v>
      </c>
      <c r="N18" s="10">
        <f t="shared" ref="N18:N20" si="40">L18/2</f>
        <v>21.5</v>
      </c>
      <c r="O18" s="1"/>
      <c r="P18" s="20">
        <v>41535</v>
      </c>
      <c r="Q18" s="3">
        <v>24.5</v>
      </c>
      <c r="R18" s="3">
        <f t="shared" si="30"/>
        <v>12.25</v>
      </c>
      <c r="S18" s="17">
        <f t="shared" si="31"/>
        <v>12.25</v>
      </c>
      <c r="T18" s="1"/>
      <c r="U18" s="20">
        <v>41519</v>
      </c>
      <c r="V18" s="3">
        <v>142</v>
      </c>
      <c r="W18" s="3">
        <f>V18/2</f>
        <v>71</v>
      </c>
      <c r="X18" s="17">
        <f>V18/2</f>
        <v>71</v>
      </c>
      <c r="Y18" s="1"/>
      <c r="Z18" s="13"/>
      <c r="AA18" s="17"/>
      <c r="AB18" s="1"/>
      <c r="AC18" s="13"/>
      <c r="AD18" s="17"/>
      <c r="AE18" s="1"/>
      <c r="AF18" s="22">
        <f t="shared" si="34"/>
        <v>885.5</v>
      </c>
      <c r="AH18" s="13" t="s">
        <v>23</v>
      </c>
      <c r="AI18" s="19" t="s">
        <v>36</v>
      </c>
      <c r="AJ18" s="3">
        <v>56.25</v>
      </c>
      <c r="AK18" s="3"/>
      <c r="AL18" s="3">
        <v>56.25</v>
      </c>
    </row>
    <row r="19" spans="1:38" x14ac:dyDescent="0.25">
      <c r="A19" s="11">
        <v>41566</v>
      </c>
      <c r="B19" s="3">
        <v>675</v>
      </c>
      <c r="C19" s="5">
        <f t="shared" si="35"/>
        <v>337.5</v>
      </c>
      <c r="D19" s="12">
        <f t="shared" si="36"/>
        <v>337.5</v>
      </c>
      <c r="E19" s="1"/>
      <c r="F19" s="20">
        <v>41568</v>
      </c>
      <c r="G19" s="3">
        <v>1</v>
      </c>
      <c r="H19" s="3">
        <f t="shared" si="37"/>
        <v>0.5</v>
      </c>
      <c r="I19" s="17">
        <f t="shared" si="38"/>
        <v>0.5</v>
      </c>
      <c r="J19" s="1"/>
      <c r="K19" s="20">
        <v>41550</v>
      </c>
      <c r="L19" s="3">
        <v>-230.23</v>
      </c>
      <c r="M19" s="3">
        <f>L19/2</f>
        <v>-115.11499999999999</v>
      </c>
      <c r="N19" s="17">
        <f t="shared" si="40"/>
        <v>-115.11499999999999</v>
      </c>
      <c r="O19" s="1"/>
      <c r="P19" s="20">
        <v>41563</v>
      </c>
      <c r="Q19" s="3">
        <v>24.5</v>
      </c>
      <c r="R19" s="3">
        <f t="shared" si="30"/>
        <v>12.25</v>
      </c>
      <c r="S19" s="17">
        <f t="shared" si="31"/>
        <v>12.25</v>
      </c>
      <c r="T19" s="1"/>
      <c r="U19" s="20">
        <v>41548</v>
      </c>
      <c r="V19" s="3">
        <v>142</v>
      </c>
      <c r="W19" s="3">
        <f>V19/2</f>
        <v>71</v>
      </c>
      <c r="X19" s="17">
        <f>V19/2</f>
        <v>71</v>
      </c>
      <c r="Y19" s="1"/>
      <c r="Z19" s="13"/>
      <c r="AA19" s="17"/>
      <c r="AB19" s="1"/>
      <c r="AC19" s="20">
        <v>41561</v>
      </c>
      <c r="AD19" s="17">
        <v>545</v>
      </c>
      <c r="AE19" s="1"/>
      <c r="AF19" s="22">
        <f t="shared" si="34"/>
        <v>612.27</v>
      </c>
      <c r="AH19" s="52" t="s">
        <v>24</v>
      </c>
      <c r="AI19" s="19" t="s">
        <v>36</v>
      </c>
      <c r="AJ19" s="3">
        <v>56.25</v>
      </c>
      <c r="AK19" s="3"/>
      <c r="AL19" s="3">
        <v>56.25</v>
      </c>
    </row>
    <row r="20" spans="1:38" x14ac:dyDescent="0.25">
      <c r="A20" s="11">
        <v>41597</v>
      </c>
      <c r="B20" s="3">
        <v>675</v>
      </c>
      <c r="C20" s="5">
        <f t="shared" si="35"/>
        <v>337.5</v>
      </c>
      <c r="D20" s="12">
        <f t="shared" si="36"/>
        <v>337.5</v>
      </c>
      <c r="E20" s="1"/>
      <c r="F20" s="20">
        <v>41598</v>
      </c>
      <c r="G20" s="3">
        <v>50</v>
      </c>
      <c r="H20" s="3">
        <f t="shared" si="37"/>
        <v>25</v>
      </c>
      <c r="I20" s="17">
        <f t="shared" si="38"/>
        <v>25</v>
      </c>
      <c r="J20" s="1"/>
      <c r="K20" s="20">
        <v>41579</v>
      </c>
      <c r="L20" s="3">
        <v>43</v>
      </c>
      <c r="M20" s="3">
        <f>L20/2</f>
        <v>21.5</v>
      </c>
      <c r="N20" s="17">
        <f t="shared" si="40"/>
        <v>21.5</v>
      </c>
      <c r="O20" s="1"/>
      <c r="P20" s="20">
        <v>41596</v>
      </c>
      <c r="Q20" s="3">
        <v>28.87</v>
      </c>
      <c r="R20" s="3">
        <f t="shared" si="30"/>
        <v>14.435</v>
      </c>
      <c r="S20" s="17">
        <f t="shared" si="31"/>
        <v>14.435</v>
      </c>
      <c r="T20" s="1"/>
      <c r="U20" s="20">
        <v>41579</v>
      </c>
      <c r="V20" s="3">
        <v>142</v>
      </c>
      <c r="W20" s="3">
        <f>V20/2</f>
        <v>71</v>
      </c>
      <c r="X20" s="17">
        <f>V20/2</f>
        <v>71</v>
      </c>
      <c r="Y20" s="1"/>
      <c r="Z20" s="13"/>
      <c r="AA20" s="17"/>
      <c r="AB20" s="1"/>
      <c r="AC20" s="20">
        <v>41599</v>
      </c>
      <c r="AD20" s="17">
        <v>595</v>
      </c>
      <c r="AE20" s="1"/>
      <c r="AF20" s="22">
        <f t="shared" si="34"/>
        <v>938.87</v>
      </c>
      <c r="AH20" s="13" t="s">
        <v>25</v>
      </c>
      <c r="AI20" s="19" t="s">
        <v>36</v>
      </c>
      <c r="AJ20" s="3">
        <v>56.25</v>
      </c>
      <c r="AK20" s="3"/>
      <c r="AL20" s="3">
        <v>56.25</v>
      </c>
    </row>
    <row r="21" spans="1:38" x14ac:dyDescent="0.25">
      <c r="A21" s="11"/>
      <c r="B21" s="3"/>
      <c r="C21" s="5"/>
      <c r="D21" s="12"/>
      <c r="E21" s="1"/>
      <c r="F21" s="13"/>
      <c r="G21" s="3"/>
      <c r="H21" s="3"/>
      <c r="I21" s="17"/>
      <c r="J21" s="1"/>
      <c r="K21" s="13"/>
      <c r="L21" s="3"/>
      <c r="M21" s="3"/>
      <c r="N21" s="17"/>
      <c r="O21" s="1"/>
      <c r="P21" s="13"/>
      <c r="Q21" s="3"/>
      <c r="R21" s="3"/>
      <c r="S21" s="17"/>
      <c r="T21" s="1"/>
      <c r="U21" s="13"/>
      <c r="V21" s="3"/>
      <c r="W21" s="3"/>
      <c r="X21" s="17"/>
      <c r="Y21" s="1"/>
      <c r="Z21" s="13"/>
      <c r="AA21" s="17"/>
      <c r="AB21" s="1"/>
      <c r="AC21" s="13"/>
      <c r="AD21" s="17"/>
      <c r="AE21" s="1"/>
      <c r="AF21" s="22"/>
      <c r="AH21" s="52" t="s">
        <v>26</v>
      </c>
      <c r="AI21" s="3"/>
      <c r="AJ21" s="3">
        <v>56.25</v>
      </c>
      <c r="AK21" s="3"/>
      <c r="AL21" s="3">
        <v>56.25</v>
      </c>
    </row>
    <row r="22" spans="1:38" x14ac:dyDescent="0.25">
      <c r="A22" s="11"/>
      <c r="B22" s="3"/>
      <c r="C22" s="5"/>
      <c r="D22" s="12"/>
      <c r="E22" s="1"/>
      <c r="F22" s="13"/>
      <c r="G22" s="3"/>
      <c r="H22" s="3"/>
      <c r="I22" s="17"/>
      <c r="J22" s="1"/>
      <c r="K22" s="13"/>
      <c r="L22" s="3"/>
      <c r="M22" s="3"/>
      <c r="N22" s="17"/>
      <c r="O22" s="1"/>
      <c r="P22" s="13"/>
      <c r="Q22" s="3"/>
      <c r="R22" s="3"/>
      <c r="S22" s="17"/>
      <c r="T22" s="1"/>
      <c r="U22" s="13"/>
      <c r="V22" s="3"/>
      <c r="W22" s="3"/>
      <c r="X22" s="17"/>
      <c r="Y22" s="1"/>
      <c r="Z22" s="13"/>
      <c r="AA22" s="17"/>
      <c r="AB22" s="1"/>
      <c r="AC22" s="13"/>
      <c r="AD22" s="17"/>
      <c r="AE22" s="1"/>
      <c r="AF22" s="22"/>
      <c r="AH22" s="13" t="s">
        <v>27</v>
      </c>
      <c r="AI22" s="3"/>
      <c r="AJ22" s="3">
        <v>56.25</v>
      </c>
      <c r="AK22" s="3"/>
      <c r="AL22" s="3">
        <v>56.25</v>
      </c>
    </row>
    <row r="23" spans="1:38" ht="16.5" thickBot="1" x14ac:dyDescent="0.3">
      <c r="A23" s="14"/>
      <c r="B23" s="15"/>
      <c r="C23" s="15"/>
      <c r="D23" s="16"/>
      <c r="E23" s="1"/>
      <c r="F23" s="14"/>
      <c r="G23" s="15"/>
      <c r="H23" s="15"/>
      <c r="I23" s="16"/>
      <c r="J23" s="1"/>
      <c r="K23" s="14"/>
      <c r="L23" s="15"/>
      <c r="M23" s="15"/>
      <c r="N23" s="16"/>
      <c r="O23" s="1"/>
      <c r="P23" s="14"/>
      <c r="Q23" s="15"/>
      <c r="R23" s="15"/>
      <c r="S23" s="16"/>
      <c r="T23" s="1"/>
      <c r="U23" s="14"/>
      <c r="V23" s="15"/>
      <c r="W23" s="15"/>
      <c r="X23" s="16"/>
      <c r="Y23" s="1"/>
      <c r="Z23" s="14"/>
      <c r="AA23" s="16"/>
      <c r="AB23" s="1"/>
      <c r="AC23" s="14"/>
      <c r="AD23" s="16"/>
      <c r="AE23" s="1"/>
      <c r="AF23" s="23"/>
      <c r="AH23" s="52" t="s">
        <v>28</v>
      </c>
      <c r="AI23" s="3"/>
      <c r="AJ23" s="3">
        <v>56.25</v>
      </c>
      <c r="AK23" s="3"/>
      <c r="AL23" s="3">
        <v>56.25</v>
      </c>
    </row>
    <row r="24" spans="1:38" x14ac:dyDescent="0.25">
      <c r="AH24" s="13" t="s">
        <v>29</v>
      </c>
      <c r="AI24" s="3"/>
      <c r="AJ24" s="3">
        <v>56.25</v>
      </c>
      <c r="AK24" s="3"/>
      <c r="AL24" s="3">
        <v>56.25</v>
      </c>
    </row>
    <row r="25" spans="1:38" ht="16.5" thickBot="1" x14ac:dyDescent="0.3">
      <c r="AH25" s="52" t="s">
        <v>30</v>
      </c>
      <c r="AI25" s="15"/>
      <c r="AJ25" s="3">
        <v>56.25</v>
      </c>
      <c r="AK25" s="15"/>
      <c r="AL25" s="3">
        <v>56.25</v>
      </c>
    </row>
    <row r="26" spans="1:38" ht="16.5" thickBot="1" x14ac:dyDescent="0.3"/>
    <row r="27" spans="1:38" x14ac:dyDescent="0.25">
      <c r="AH27" s="6"/>
      <c r="AI27" s="54"/>
      <c r="AJ27" s="7"/>
      <c r="AK27" s="7"/>
      <c r="AL27" s="8"/>
    </row>
    <row r="28" spans="1:38" x14ac:dyDescent="0.25">
      <c r="AH28" s="13"/>
      <c r="AI28" s="19"/>
      <c r="AJ28" s="3"/>
      <c r="AK28" s="3"/>
      <c r="AL28" s="17"/>
    </row>
    <row r="29" spans="1:38" x14ac:dyDescent="0.25">
      <c r="AH29" s="13"/>
      <c r="AI29" s="19"/>
      <c r="AJ29" s="3"/>
      <c r="AK29" s="3"/>
      <c r="AL29" s="17"/>
    </row>
    <row r="30" spans="1:38" x14ac:dyDescent="0.25">
      <c r="AH30" s="13"/>
      <c r="AI30" s="19"/>
      <c r="AJ30" s="3"/>
      <c r="AK30" s="3"/>
      <c r="AL30" s="17"/>
    </row>
    <row r="31" spans="1:38" x14ac:dyDescent="0.25">
      <c r="AH31" s="13"/>
      <c r="AI31" s="19"/>
      <c r="AJ31" s="3"/>
      <c r="AK31" s="3"/>
      <c r="AL31" s="17"/>
    </row>
    <row r="32" spans="1:38" x14ac:dyDescent="0.25">
      <c r="AH32" s="13"/>
      <c r="AI32" s="19"/>
      <c r="AJ32" s="3"/>
      <c r="AK32" s="3"/>
      <c r="AL32" s="17"/>
    </row>
    <row r="33" spans="34:38" x14ac:dyDescent="0.25">
      <c r="AH33" s="13"/>
      <c r="AI33" s="3"/>
      <c r="AJ33" s="3"/>
      <c r="AK33" s="3"/>
      <c r="AL33" s="17"/>
    </row>
    <row r="35" spans="34:38" x14ac:dyDescent="0.25">
      <c r="AH35" s="13"/>
      <c r="AI35" s="3"/>
      <c r="AJ35" s="3"/>
      <c r="AK35" s="3"/>
      <c r="AL35" s="17"/>
    </row>
    <row r="36" spans="34:38" x14ac:dyDescent="0.25">
      <c r="AH36" s="13"/>
      <c r="AI36" s="3"/>
      <c r="AJ36" s="3"/>
      <c r="AK36" s="3"/>
      <c r="AL36" s="17"/>
    </row>
    <row r="37" spans="34:38" x14ac:dyDescent="0.25">
      <c r="AH37" s="13"/>
      <c r="AI37" s="3"/>
      <c r="AJ37" s="3"/>
      <c r="AK37" s="3"/>
      <c r="AL37" s="17"/>
    </row>
    <row r="38" spans="34:38" x14ac:dyDescent="0.25">
      <c r="AH38" s="13"/>
      <c r="AI38" s="3"/>
      <c r="AJ38" s="3"/>
      <c r="AK38" s="3"/>
      <c r="AL38" s="17"/>
    </row>
    <row r="39" spans="34:38" x14ac:dyDescent="0.25">
      <c r="AH39" s="13"/>
      <c r="AI39" s="3"/>
      <c r="AJ39" s="3"/>
      <c r="AK39" s="3"/>
      <c r="AL39" s="17"/>
    </row>
    <row r="40" spans="34:38" x14ac:dyDescent="0.25">
      <c r="AH40" s="13"/>
      <c r="AI40" s="3"/>
      <c r="AJ40" s="3"/>
      <c r="AK40" s="3"/>
      <c r="AL40" s="17"/>
    </row>
    <row r="41" spans="34:38" x14ac:dyDescent="0.25">
      <c r="AH41" s="13"/>
      <c r="AI41" s="3"/>
      <c r="AJ41" s="3"/>
      <c r="AK41" s="3"/>
      <c r="AL41" s="17"/>
    </row>
    <row r="42" spans="34:38" x14ac:dyDescent="0.25">
      <c r="AH42" s="13"/>
      <c r="AI42" s="3"/>
      <c r="AJ42" s="3"/>
      <c r="AK42" s="3"/>
      <c r="AL42" s="17"/>
    </row>
    <row r="43" spans="34:38" x14ac:dyDescent="0.25">
      <c r="AH43" s="13"/>
      <c r="AI43" s="3"/>
      <c r="AJ43" s="3"/>
      <c r="AK43" s="3"/>
      <c r="AL43" s="17"/>
    </row>
    <row r="44" spans="34:38" x14ac:dyDescent="0.25">
      <c r="AH44" s="13"/>
      <c r="AI44" s="3"/>
      <c r="AJ44" s="3"/>
      <c r="AK44" s="3"/>
      <c r="AL44" s="17"/>
    </row>
    <row r="45" spans="34:38" x14ac:dyDescent="0.25">
      <c r="AH45" s="13"/>
      <c r="AI45" s="3"/>
      <c r="AJ45" s="3"/>
      <c r="AK45" s="3"/>
      <c r="AL45" s="17"/>
    </row>
    <row r="46" spans="34:38" x14ac:dyDescent="0.25">
      <c r="AH46" s="13"/>
      <c r="AI46" s="3"/>
      <c r="AJ46" s="3"/>
      <c r="AK46" s="3"/>
      <c r="AL46" s="17"/>
    </row>
    <row r="47" spans="34:38" x14ac:dyDescent="0.25">
      <c r="AH47" s="13"/>
      <c r="AI47" s="3"/>
      <c r="AJ47" s="3"/>
      <c r="AK47" s="3"/>
      <c r="AL47" s="17"/>
    </row>
    <row r="48" spans="34:38" x14ac:dyDescent="0.25">
      <c r="AH48" s="13"/>
      <c r="AI48" s="3"/>
      <c r="AJ48" s="3"/>
      <c r="AK48" s="3"/>
      <c r="AL48" s="17"/>
    </row>
    <row r="49" spans="34:39" x14ac:dyDescent="0.25">
      <c r="AH49" s="13"/>
      <c r="AI49" s="3"/>
      <c r="AJ49" s="3"/>
      <c r="AK49" s="3"/>
      <c r="AL49" s="17"/>
    </row>
    <row r="50" spans="34:39" x14ac:dyDescent="0.25">
      <c r="AH50" s="13"/>
      <c r="AI50" s="3"/>
      <c r="AJ50" s="3"/>
      <c r="AK50" s="3"/>
      <c r="AL50" s="17"/>
    </row>
    <row r="51" spans="34:39" ht="16.5" thickBot="1" x14ac:dyDescent="0.3">
      <c r="AH51" s="14"/>
      <c r="AI51" s="15"/>
      <c r="AJ51" s="15"/>
      <c r="AK51" s="15"/>
      <c r="AL51" s="16"/>
      <c r="AM51">
        <f>AK52-AL52</f>
        <v>0</v>
      </c>
    </row>
    <row r="52" spans="34:39" x14ac:dyDescent="0.25">
      <c r="AK52">
        <f>SUM(AK27:AK51)</f>
        <v>0</v>
      </c>
      <c r="AL52">
        <f>SUM(AL27:AL51)</f>
        <v>0</v>
      </c>
    </row>
  </sheetData>
  <mergeCells count="8">
    <mergeCell ref="AH4:AK4"/>
    <mergeCell ref="A4:D4"/>
    <mergeCell ref="F4:I4"/>
    <mergeCell ref="K4:N4"/>
    <mergeCell ref="P4:S4"/>
    <mergeCell ref="U4:X4"/>
    <mergeCell ref="AC4:AD4"/>
    <mergeCell ref="Z4:AA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Lukasz</cp:lastModifiedBy>
  <cp:lastPrinted>2010-03-24T00:13:51Z</cp:lastPrinted>
  <dcterms:created xsi:type="dcterms:W3CDTF">2010-03-18T14:33:29Z</dcterms:created>
  <dcterms:modified xsi:type="dcterms:W3CDTF">2013-11-21T20:14:21Z</dcterms:modified>
  <cp:category/>
</cp:coreProperties>
</file>